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 codeName="{EFFCB103-AD96-A003-248E-DF2DB03C9060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.martinez\OneDrive - INGENIERÍA Y MARKETING, S.A\20. PROCEDIMIENTO OFERTAS\21. PIPELINE\2018-PIPELINES\"/>
    </mc:Choice>
  </mc:AlternateContent>
  <xr:revisionPtr revIDLastSave="214" documentId="8_{FB89540C-35AD-4A9D-AD70-B2F938EB41A4}" xr6:coauthVersionLast="34" xr6:coauthVersionMax="34" xr10:uidLastSave="{7C44BA31-C84D-4EA6-AD61-D98D20FA775D}"/>
  <bookViews>
    <workbookView xWindow="0" yWindow="0" windowWidth="28800" windowHeight="12210" xr2:uid="{00000000-000D-0000-FFFF-FFFF00000000}"/>
  </bookViews>
  <sheets>
    <sheet name="Pipeline WEB" sheetId="21" r:id="rId1"/>
    <sheet name="Pipeline" sheetId="10" state="hidden" r:id="rId2"/>
    <sheet name="LEADS" sheetId="18" r:id="rId3"/>
    <sheet name="OPEN Deals" sheetId="15" r:id="rId4"/>
    <sheet name="OPPORTUNITIES" sheetId="17" r:id="rId5"/>
    <sheet name="CONTRACTS" sheetId="22" r:id="rId6"/>
    <sheet name="LEADS RATIOS" sheetId="20" r:id="rId7"/>
    <sheet name="KPI" sheetId="27" r:id="rId8"/>
    <sheet name="Signed Contracts" sheetId="11" state="hidden" r:id="rId9"/>
    <sheet name="Roll out" sheetId="12" r:id="rId10"/>
    <sheet name="SPAIN REPORT" sheetId="24" state="hidden" r:id="rId11"/>
    <sheet name="FRANCE REPORT" sheetId="25" state="hidden" r:id="rId12"/>
    <sheet name="UK REPORT" sheetId="26" state="hidden" r:id="rId13"/>
  </sheets>
  <definedNames>
    <definedName name="_xlnm._FilterDatabase" localSheetId="5" hidden="1">CONTRACTS!#REF!</definedName>
    <definedName name="_xlnm._FilterDatabase" localSheetId="2" hidden="1">LEADS!#REF!</definedName>
    <definedName name="_xlnm._FilterDatabase" localSheetId="3" hidden="1">'OPEN Deals'!#REF!</definedName>
    <definedName name="_xlnm._FilterDatabase" localSheetId="4" hidden="1">OPPORTUNITIES!#REF!</definedName>
    <definedName name="_xlnm._FilterDatabase" localSheetId="1" hidden="1">Pipeline!$B$2:$AH$200</definedName>
    <definedName name="_xlnm._FilterDatabase" localSheetId="0" hidden="1">'Pipeline WEB'!$B$2:$AH$36</definedName>
    <definedName name="_xlnm.Extract" localSheetId="5">CONTRACTS!$C$4:$AI$202</definedName>
    <definedName name="_xlnm.Extract" localSheetId="2">LEADS!$C$4:$AI$202</definedName>
    <definedName name="_xlnm.Extract" localSheetId="3">'OPEN Deals'!$C$4:$AI$202</definedName>
    <definedName name="_xlnm.Extract" localSheetId="4">OPPORTUNITIES!$C$4:$AI$202</definedName>
    <definedName name="_xlnm.Criteria" localSheetId="5">CONTRACTS!$C$1:$P$2</definedName>
    <definedName name="_xlnm.Criteria" localSheetId="2">LEADS!$C$1:$P$2</definedName>
    <definedName name="_xlnm.Criteria" localSheetId="3">'OPEN Deals'!$C$1:$O$2</definedName>
    <definedName name="_xlnm.Criteria" localSheetId="4">OPPORTUNITIES!$C$1:$S$2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6" i="21" l="1"/>
  <c r="AE35" i="21"/>
  <c r="AE34" i="21"/>
  <c r="AE32" i="21"/>
  <c r="AE31" i="21"/>
  <c r="AE30" i="21"/>
  <c r="AE24" i="21"/>
  <c r="AE33" i="21"/>
  <c r="AE27" i="21"/>
  <c r="AE26" i="21"/>
  <c r="AE23" i="21"/>
  <c r="L24" i="27" l="1"/>
  <c r="M24" i="27"/>
  <c r="M25" i="27"/>
  <c r="M26" i="27"/>
  <c r="M27" i="27"/>
  <c r="M28" i="27"/>
  <c r="M29" i="27"/>
  <c r="M30" i="27"/>
  <c r="M31" i="27"/>
  <c r="M32" i="27"/>
  <c r="L25" i="27"/>
  <c r="L26" i="27"/>
  <c r="L27" i="27"/>
  <c r="L28" i="27"/>
  <c r="L29" i="27"/>
  <c r="L30" i="27"/>
  <c r="L31" i="27"/>
  <c r="L32" i="27"/>
  <c r="I32" i="27"/>
  <c r="I25" i="27"/>
  <c r="I26" i="27"/>
  <c r="I27" i="27"/>
  <c r="I28" i="27"/>
  <c r="I29" i="27"/>
  <c r="I30" i="27"/>
  <c r="I31" i="27"/>
  <c r="I24" i="27"/>
  <c r="D32" i="27"/>
  <c r="E32" i="27"/>
  <c r="F32" i="27"/>
  <c r="G32" i="27"/>
  <c r="J32" i="27"/>
  <c r="C32" i="27"/>
  <c r="J25" i="27"/>
  <c r="J26" i="27"/>
  <c r="J27" i="27"/>
  <c r="J28" i="27"/>
  <c r="J29" i="27"/>
  <c r="J30" i="27"/>
  <c r="J31" i="27"/>
  <c r="J24" i="27"/>
  <c r="D24" i="27"/>
  <c r="E24" i="27"/>
  <c r="F24" i="27"/>
  <c r="G24" i="27"/>
  <c r="D25" i="27"/>
  <c r="E25" i="27"/>
  <c r="F25" i="27"/>
  <c r="G25" i="27"/>
  <c r="D26" i="27"/>
  <c r="E26" i="27"/>
  <c r="F26" i="27"/>
  <c r="G26" i="27"/>
  <c r="D27" i="27"/>
  <c r="E27" i="27"/>
  <c r="F27" i="27"/>
  <c r="G27" i="27"/>
  <c r="D28" i="27"/>
  <c r="E28" i="27"/>
  <c r="F28" i="27"/>
  <c r="G28" i="27"/>
  <c r="D29" i="27"/>
  <c r="E29" i="27"/>
  <c r="F29" i="27"/>
  <c r="G29" i="27"/>
  <c r="D30" i="27"/>
  <c r="E30" i="27"/>
  <c r="F30" i="27"/>
  <c r="G30" i="27"/>
  <c r="D31" i="27"/>
  <c r="E31" i="27"/>
  <c r="F31" i="27"/>
  <c r="G31" i="27"/>
  <c r="C25" i="27"/>
  <c r="C26" i="27"/>
  <c r="C27" i="27"/>
  <c r="C28" i="27"/>
  <c r="C29" i="27"/>
  <c r="C30" i="27"/>
  <c r="C31" i="27"/>
  <c r="C24" i="27"/>
  <c r="AX208" i="18"/>
  <c r="AY208" i="18"/>
  <c r="AZ208" i="18"/>
  <c r="BA208" i="18"/>
  <c r="AX209" i="18"/>
  <c r="AY209" i="18"/>
  <c r="AZ209" i="18"/>
  <c r="BA209" i="18"/>
  <c r="AX210" i="18"/>
  <c r="AY210" i="18"/>
  <c r="AZ210" i="18"/>
  <c r="BA210" i="18"/>
  <c r="AX211" i="18"/>
  <c r="AY211" i="18"/>
  <c r="AZ211" i="18"/>
  <c r="BA211" i="18"/>
  <c r="AX212" i="18"/>
  <c r="AY212" i="18"/>
  <c r="AZ212" i="18"/>
  <c r="BA212" i="18"/>
  <c r="AX213" i="18"/>
  <c r="AY213" i="18"/>
  <c r="AZ213" i="18"/>
  <c r="BA213" i="18"/>
  <c r="AX214" i="18"/>
  <c r="AY214" i="18"/>
  <c r="AZ214" i="18"/>
  <c r="BA214" i="18"/>
  <c r="AX215" i="18"/>
  <c r="AY215" i="18"/>
  <c r="AZ215" i="18"/>
  <c r="BA215" i="18"/>
  <c r="AW209" i="18"/>
  <c r="AW210" i="18"/>
  <c r="AW211" i="18"/>
  <c r="AW212" i="18"/>
  <c r="AW213" i="18"/>
  <c r="AW214" i="18"/>
  <c r="AW215" i="18"/>
  <c r="AW208" i="18"/>
  <c r="BF208" i="18"/>
  <c r="BF209" i="18"/>
  <c r="BF210" i="18"/>
  <c r="BF211" i="18"/>
  <c r="BF212" i="18"/>
  <c r="BF213" i="18"/>
  <c r="BF214" i="18"/>
  <c r="BF215" i="18"/>
  <c r="BE209" i="18"/>
  <c r="BE210" i="18"/>
  <c r="BE211" i="18"/>
  <c r="BE212" i="18"/>
  <c r="BE213" i="18"/>
  <c r="BE214" i="18"/>
  <c r="BE215" i="18"/>
  <c r="BE208" i="18"/>
  <c r="BD209" i="18"/>
  <c r="BD210" i="18"/>
  <c r="BD211" i="18"/>
  <c r="BD212" i="18"/>
  <c r="BD213" i="18"/>
  <c r="BD214" i="18"/>
  <c r="BD215" i="18"/>
  <c r="BD208" i="18"/>
  <c r="BC209" i="18"/>
  <c r="BC210" i="18"/>
  <c r="BC211" i="18"/>
  <c r="BC212" i="18"/>
  <c r="BC213" i="18"/>
  <c r="BC214" i="18"/>
  <c r="BC215" i="18"/>
  <c r="BC208" i="18"/>
  <c r="BB209" i="18"/>
  <c r="BB210" i="18"/>
  <c r="BB211" i="18"/>
  <c r="BB212" i="18"/>
  <c r="BB213" i="18"/>
  <c r="BB214" i="18"/>
  <c r="BB215" i="18"/>
  <c r="BB208" i="18"/>
  <c r="AT208" i="18"/>
  <c r="AU208" i="18"/>
  <c r="AV208" i="18"/>
  <c r="AT209" i="18"/>
  <c r="AU209" i="18"/>
  <c r="AV209" i="18"/>
  <c r="AT210" i="18"/>
  <c r="AU210" i="18"/>
  <c r="AV210" i="18"/>
  <c r="AT211" i="18"/>
  <c r="AU211" i="18"/>
  <c r="AV211" i="18"/>
  <c r="AT212" i="18"/>
  <c r="AU212" i="18"/>
  <c r="AV212" i="18"/>
  <c r="AT213" i="18"/>
  <c r="AU213" i="18"/>
  <c r="AV213" i="18"/>
  <c r="AT214" i="18"/>
  <c r="AU214" i="18"/>
  <c r="AV214" i="18"/>
  <c r="AT215" i="18"/>
  <c r="AU215" i="18"/>
  <c r="AV215" i="18"/>
  <c r="AS209" i="18"/>
  <c r="AS210" i="18"/>
  <c r="AS211" i="18"/>
  <c r="AS212" i="18"/>
  <c r="AS213" i="18"/>
  <c r="AS214" i="18"/>
  <c r="AS215" i="18"/>
  <c r="AS208" i="18"/>
  <c r="AR209" i="18"/>
  <c r="AR210" i="18"/>
  <c r="AR211" i="18"/>
  <c r="AR212" i="18"/>
  <c r="AR213" i="18"/>
  <c r="AR214" i="18"/>
  <c r="AR215" i="18"/>
  <c r="AR208" i="18"/>
  <c r="E16" i="27"/>
  <c r="D16" i="27"/>
  <c r="G4" i="27" s="1"/>
  <c r="G5" i="27" s="1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F4" i="27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D41" i="12" l="1"/>
  <c r="D37" i="12"/>
  <c r="D38" i="12"/>
  <c r="AQ6" i="18" l="1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Q58" i="18"/>
  <c r="AQ59" i="18"/>
  <c r="AQ60" i="18"/>
  <c r="AQ61" i="18"/>
  <c r="AQ62" i="18"/>
  <c r="AQ63" i="18"/>
  <c r="AQ64" i="18"/>
  <c r="AQ65" i="18"/>
  <c r="AQ66" i="18"/>
  <c r="AQ67" i="18"/>
  <c r="AQ68" i="18"/>
  <c r="AQ69" i="18"/>
  <c r="AQ70" i="18"/>
  <c r="AQ71" i="18"/>
  <c r="AQ72" i="18"/>
  <c r="AQ73" i="18"/>
  <c r="AQ74" i="18"/>
  <c r="AQ75" i="18"/>
  <c r="AQ76" i="18"/>
  <c r="AQ77" i="18"/>
  <c r="AQ78" i="18"/>
  <c r="AQ79" i="18"/>
  <c r="AQ80" i="18"/>
  <c r="AQ81" i="18"/>
  <c r="AQ82" i="18"/>
  <c r="AQ83" i="18"/>
  <c r="AQ84" i="18"/>
  <c r="AQ85" i="18"/>
  <c r="AQ86" i="18"/>
  <c r="AQ87" i="18"/>
  <c r="AQ88" i="18"/>
  <c r="AQ89" i="18"/>
  <c r="AQ90" i="18"/>
  <c r="AQ91" i="18"/>
  <c r="AQ92" i="18"/>
  <c r="AQ93" i="18"/>
  <c r="AQ94" i="18"/>
  <c r="AQ95" i="18"/>
  <c r="AQ96" i="18"/>
  <c r="AQ97" i="18"/>
  <c r="AQ98" i="18"/>
  <c r="AQ99" i="18"/>
  <c r="AQ100" i="18"/>
  <c r="AQ101" i="18"/>
  <c r="AQ102" i="18"/>
  <c r="AQ103" i="18"/>
  <c r="AQ104" i="18"/>
  <c r="AQ105" i="18"/>
  <c r="AQ106" i="18"/>
  <c r="AQ107" i="18"/>
  <c r="AQ108" i="18"/>
  <c r="AQ109" i="18"/>
  <c r="AQ110" i="18"/>
  <c r="AQ111" i="18"/>
  <c r="AQ112" i="18"/>
  <c r="AQ113" i="18"/>
  <c r="AQ114" i="18"/>
  <c r="AQ115" i="18"/>
  <c r="AQ116" i="18"/>
  <c r="AQ117" i="18"/>
  <c r="AQ118" i="18"/>
  <c r="AQ119" i="18"/>
  <c r="AQ120" i="18"/>
  <c r="AQ121" i="18"/>
  <c r="AQ122" i="18"/>
  <c r="AQ123" i="18"/>
  <c r="AQ124" i="18"/>
  <c r="AQ125" i="18"/>
  <c r="AQ126" i="18"/>
  <c r="AQ127" i="18"/>
  <c r="AQ128" i="18"/>
  <c r="AQ129" i="18"/>
  <c r="AQ130" i="18"/>
  <c r="AQ131" i="18"/>
  <c r="AQ132" i="18"/>
  <c r="AQ133" i="18"/>
  <c r="AQ134" i="18"/>
  <c r="AQ135" i="18"/>
  <c r="AQ136" i="18"/>
  <c r="AQ137" i="18"/>
  <c r="AQ138" i="18"/>
  <c r="AQ139" i="18"/>
  <c r="AQ140" i="18"/>
  <c r="AQ141" i="18"/>
  <c r="AQ142" i="18"/>
  <c r="AQ143" i="18"/>
  <c r="AQ144" i="18"/>
  <c r="AQ145" i="18"/>
  <c r="AQ146" i="18"/>
  <c r="AQ147" i="18"/>
  <c r="AQ148" i="18"/>
  <c r="AQ149" i="18"/>
  <c r="AQ150" i="18"/>
  <c r="AQ151" i="18"/>
  <c r="AQ152" i="18"/>
  <c r="AQ153" i="18"/>
  <c r="AQ154" i="18"/>
  <c r="AQ155" i="18"/>
  <c r="AQ156" i="18"/>
  <c r="AQ157" i="18"/>
  <c r="AQ158" i="18"/>
  <c r="AQ159" i="18"/>
  <c r="AQ160" i="18"/>
  <c r="AQ161" i="18"/>
  <c r="AQ162" i="18"/>
  <c r="AQ163" i="18"/>
  <c r="AQ164" i="18"/>
  <c r="AQ165" i="18"/>
  <c r="AQ166" i="18"/>
  <c r="AQ167" i="18"/>
  <c r="AQ168" i="18"/>
  <c r="AQ169" i="18"/>
  <c r="AQ170" i="18"/>
  <c r="AQ171" i="18"/>
  <c r="AQ172" i="18"/>
  <c r="AQ173" i="18"/>
  <c r="AQ174" i="18"/>
  <c r="AQ175" i="18"/>
  <c r="AQ176" i="18"/>
  <c r="AQ177" i="18"/>
  <c r="AQ178" i="18"/>
  <c r="AQ179" i="18"/>
  <c r="AQ180" i="18"/>
  <c r="AQ181" i="18"/>
  <c r="AQ182" i="18"/>
  <c r="AQ183" i="18"/>
  <c r="AQ184" i="18"/>
  <c r="AQ185" i="18"/>
  <c r="AQ186" i="18"/>
  <c r="AQ187" i="18"/>
  <c r="AQ188" i="18"/>
  <c r="AQ189" i="18"/>
  <c r="AQ190" i="18"/>
  <c r="AQ191" i="18"/>
  <c r="AQ192" i="18"/>
  <c r="AQ193" i="18"/>
  <c r="AQ194" i="18"/>
  <c r="AQ195" i="18"/>
  <c r="AQ196" i="18"/>
  <c r="AQ197" i="18"/>
  <c r="AQ198" i="18"/>
  <c r="AQ199" i="18"/>
  <c r="AQ200" i="18"/>
  <c r="AQ201" i="18"/>
  <c r="AQ202" i="18"/>
  <c r="AQ203" i="18"/>
  <c r="AQ204" i="18"/>
  <c r="AQ205" i="18"/>
  <c r="AQ206" i="18"/>
  <c r="AQ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J58" i="18"/>
  <c r="AJ59" i="18"/>
  <c r="AJ60" i="18"/>
  <c r="AJ61" i="18"/>
  <c r="AJ62" i="18"/>
  <c r="AJ63" i="18"/>
  <c r="AJ64" i="18"/>
  <c r="AJ65" i="18"/>
  <c r="AJ66" i="18"/>
  <c r="AJ67" i="18"/>
  <c r="AJ68" i="18"/>
  <c r="AJ69" i="18"/>
  <c r="AJ70" i="18"/>
  <c r="AJ71" i="18"/>
  <c r="AJ72" i="18"/>
  <c r="AJ73" i="18"/>
  <c r="AJ74" i="18"/>
  <c r="AJ75" i="18"/>
  <c r="AJ76" i="18"/>
  <c r="AJ77" i="18"/>
  <c r="AJ78" i="18"/>
  <c r="AJ79" i="18"/>
  <c r="AJ80" i="18"/>
  <c r="AJ81" i="18"/>
  <c r="AJ82" i="18"/>
  <c r="AJ83" i="18"/>
  <c r="AJ84" i="18"/>
  <c r="AJ85" i="18"/>
  <c r="AJ86" i="18"/>
  <c r="AJ87" i="18"/>
  <c r="AJ88" i="18"/>
  <c r="AJ89" i="18"/>
  <c r="AJ90" i="18"/>
  <c r="AJ91" i="18"/>
  <c r="AJ92" i="18"/>
  <c r="AJ93" i="18"/>
  <c r="AJ94" i="18"/>
  <c r="AJ95" i="18"/>
  <c r="AJ96" i="18"/>
  <c r="AJ97" i="18"/>
  <c r="AJ98" i="18"/>
  <c r="AJ99" i="18"/>
  <c r="AJ100" i="18"/>
  <c r="AJ101" i="18"/>
  <c r="AJ102" i="18"/>
  <c r="AJ103" i="18"/>
  <c r="AJ104" i="18"/>
  <c r="AJ105" i="18"/>
  <c r="AJ106" i="18"/>
  <c r="AJ107" i="18"/>
  <c r="AJ108" i="18"/>
  <c r="AJ109" i="18"/>
  <c r="AJ110" i="18"/>
  <c r="AJ111" i="18"/>
  <c r="AJ112" i="18"/>
  <c r="AJ113" i="18"/>
  <c r="AJ114" i="18"/>
  <c r="AJ115" i="18"/>
  <c r="AJ116" i="18"/>
  <c r="AJ117" i="18"/>
  <c r="AJ118" i="18"/>
  <c r="AJ119" i="18"/>
  <c r="AJ120" i="18"/>
  <c r="AJ121" i="18"/>
  <c r="AJ122" i="18"/>
  <c r="AJ123" i="18"/>
  <c r="AJ124" i="18"/>
  <c r="AJ125" i="18"/>
  <c r="AJ126" i="18"/>
  <c r="AJ127" i="18"/>
  <c r="AJ128" i="18"/>
  <c r="AJ129" i="18"/>
  <c r="AJ130" i="18"/>
  <c r="AJ131" i="18"/>
  <c r="AJ132" i="18"/>
  <c r="AJ133" i="18"/>
  <c r="AJ134" i="18"/>
  <c r="AJ135" i="18"/>
  <c r="AJ136" i="18"/>
  <c r="AJ137" i="18"/>
  <c r="AJ138" i="18"/>
  <c r="AJ139" i="18"/>
  <c r="AJ140" i="18"/>
  <c r="AJ141" i="18"/>
  <c r="AJ142" i="18"/>
  <c r="AJ143" i="18"/>
  <c r="AJ144" i="18"/>
  <c r="AJ145" i="18"/>
  <c r="AJ146" i="18"/>
  <c r="AJ147" i="18"/>
  <c r="AJ148" i="18"/>
  <c r="AJ149" i="18"/>
  <c r="AJ150" i="18"/>
  <c r="AJ151" i="18"/>
  <c r="AJ152" i="18"/>
  <c r="AJ153" i="18"/>
  <c r="AJ154" i="18"/>
  <c r="AJ155" i="18"/>
  <c r="AJ156" i="18"/>
  <c r="AJ157" i="18"/>
  <c r="AJ158" i="18"/>
  <c r="AJ159" i="18"/>
  <c r="AJ160" i="18"/>
  <c r="AJ161" i="18"/>
  <c r="AJ162" i="18"/>
  <c r="AJ163" i="18"/>
  <c r="AJ164" i="18"/>
  <c r="AJ165" i="18"/>
  <c r="AJ166" i="18"/>
  <c r="AJ167" i="18"/>
  <c r="AJ168" i="18"/>
  <c r="AJ169" i="18"/>
  <c r="AJ170" i="18"/>
  <c r="AJ171" i="18"/>
  <c r="AJ172" i="18"/>
  <c r="AJ173" i="18"/>
  <c r="AJ174" i="18"/>
  <c r="AJ175" i="18"/>
  <c r="AJ176" i="18"/>
  <c r="AJ177" i="18"/>
  <c r="AJ178" i="18"/>
  <c r="AJ179" i="18"/>
  <c r="AJ180" i="18"/>
  <c r="AJ181" i="18"/>
  <c r="AJ182" i="18"/>
  <c r="AJ183" i="18"/>
  <c r="AJ184" i="18"/>
  <c r="AJ185" i="18"/>
  <c r="AJ186" i="18"/>
  <c r="AJ187" i="18"/>
  <c r="AJ188" i="18"/>
  <c r="AJ189" i="18"/>
  <c r="AJ190" i="18"/>
  <c r="AJ191" i="18"/>
  <c r="AJ192" i="18"/>
  <c r="AJ193" i="18"/>
  <c r="AJ194" i="18"/>
  <c r="AJ195" i="18"/>
  <c r="AJ196" i="18"/>
  <c r="AJ197" i="18"/>
  <c r="AJ198" i="18"/>
  <c r="AJ199" i="18"/>
  <c r="AJ200" i="18"/>
  <c r="AJ201" i="18"/>
  <c r="AJ202" i="18"/>
  <c r="AJ203" i="18"/>
  <c r="AJ204" i="18"/>
  <c r="AJ205" i="18"/>
  <c r="AJ206" i="18"/>
  <c r="AJ5" i="18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49" i="15"/>
  <c r="AK50" i="15"/>
  <c r="AK51" i="15"/>
  <c r="AK52" i="15"/>
  <c r="AK53" i="15"/>
  <c r="AK54" i="15"/>
  <c r="AK55" i="15"/>
  <c r="AK56" i="15"/>
  <c r="AK57" i="15"/>
  <c r="AK58" i="15"/>
  <c r="AK59" i="15"/>
  <c r="AK60" i="15"/>
  <c r="AK61" i="15"/>
  <c r="AK62" i="15"/>
  <c r="AK63" i="15"/>
  <c r="AK64" i="15"/>
  <c r="AK65" i="15"/>
  <c r="AK66" i="15"/>
  <c r="AK67" i="15"/>
  <c r="AK68" i="15"/>
  <c r="AK69" i="15"/>
  <c r="AK70" i="15"/>
  <c r="AK71" i="15"/>
  <c r="AK72" i="15"/>
  <c r="AK73" i="15"/>
  <c r="AK74" i="15"/>
  <c r="AK75" i="15"/>
  <c r="AK76" i="15"/>
  <c r="AK77" i="15"/>
  <c r="AK78" i="15"/>
  <c r="AK79" i="15"/>
  <c r="AK80" i="15"/>
  <c r="AK81" i="15"/>
  <c r="AK82" i="15"/>
  <c r="AK83" i="15"/>
  <c r="AK84" i="15"/>
  <c r="AK85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K110" i="15"/>
  <c r="AK111" i="15"/>
  <c r="AK112" i="15"/>
  <c r="AK113" i="15"/>
  <c r="AK114" i="15"/>
  <c r="AK115" i="15"/>
  <c r="AK116" i="15"/>
  <c r="AK117" i="15"/>
  <c r="AK118" i="15"/>
  <c r="AK119" i="15"/>
  <c r="AK120" i="15"/>
  <c r="AK121" i="15"/>
  <c r="AK122" i="15"/>
  <c r="AK123" i="15"/>
  <c r="AK124" i="15"/>
  <c r="AK125" i="15"/>
  <c r="AK126" i="15"/>
  <c r="AK127" i="15"/>
  <c r="AK128" i="15"/>
  <c r="AK129" i="15"/>
  <c r="AK130" i="15"/>
  <c r="AK131" i="15"/>
  <c r="AK132" i="15"/>
  <c r="AK133" i="15"/>
  <c r="AK134" i="15"/>
  <c r="AK135" i="15"/>
  <c r="AK136" i="15"/>
  <c r="AK137" i="15"/>
  <c r="AK138" i="15"/>
  <c r="AK139" i="15"/>
  <c r="AK140" i="15"/>
  <c r="AK141" i="15"/>
  <c r="AK142" i="15"/>
  <c r="AK143" i="15"/>
  <c r="AK144" i="15"/>
  <c r="AK145" i="15"/>
  <c r="AK146" i="15"/>
  <c r="AK147" i="15"/>
  <c r="AK148" i="15"/>
  <c r="AK149" i="15"/>
  <c r="AK150" i="15"/>
  <c r="AK151" i="15"/>
  <c r="AK152" i="15"/>
  <c r="AK153" i="15"/>
  <c r="AK154" i="15"/>
  <c r="AK155" i="15"/>
  <c r="AK156" i="15"/>
  <c r="AK157" i="15"/>
  <c r="AK158" i="15"/>
  <c r="AK159" i="15"/>
  <c r="AK160" i="15"/>
  <c r="AK161" i="15"/>
  <c r="AK162" i="15"/>
  <c r="AK163" i="15"/>
  <c r="AK164" i="15"/>
  <c r="AK165" i="15"/>
  <c r="AK166" i="15"/>
  <c r="AK167" i="15"/>
  <c r="AK168" i="15"/>
  <c r="AK169" i="15"/>
  <c r="AK170" i="15"/>
  <c r="AK171" i="15"/>
  <c r="AK172" i="15"/>
  <c r="AK173" i="15"/>
  <c r="AK174" i="15"/>
  <c r="AK175" i="15"/>
  <c r="AK176" i="15"/>
  <c r="AK177" i="15"/>
  <c r="AK178" i="15"/>
  <c r="AK179" i="15"/>
  <c r="AK180" i="15"/>
  <c r="AK181" i="15"/>
  <c r="AK182" i="15"/>
  <c r="AK183" i="15"/>
  <c r="AK184" i="15"/>
  <c r="AK185" i="15"/>
  <c r="AK186" i="15"/>
  <c r="AK187" i="15"/>
  <c r="AK188" i="15"/>
  <c r="AK189" i="15"/>
  <c r="AK190" i="15"/>
  <c r="AK191" i="15"/>
  <c r="AK192" i="15"/>
  <c r="AK193" i="15"/>
  <c r="AK194" i="15"/>
  <c r="AK195" i="15"/>
  <c r="AK196" i="15"/>
  <c r="AK197" i="15"/>
  <c r="AK198" i="15"/>
  <c r="AK199" i="15"/>
  <c r="AK200" i="15"/>
  <c r="AK201" i="15"/>
  <c r="AK202" i="15"/>
  <c r="AK5" i="15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4" i="10"/>
  <c r="C3" i="10"/>
  <c r="D3" i="10"/>
  <c r="T39" i="26" l="1"/>
  <c r="G49" i="26"/>
  <c r="F49" i="26"/>
  <c r="D48" i="26"/>
  <c r="D47" i="26"/>
  <c r="D46" i="26"/>
  <c r="M40" i="26"/>
  <c r="L40" i="26"/>
  <c r="H48" i="26" s="1"/>
  <c r="M39" i="26"/>
  <c r="I48" i="26" s="1"/>
  <c r="L39" i="26"/>
  <c r="E48" i="26" s="1"/>
  <c r="M31" i="26"/>
  <c r="L31" i="26"/>
  <c r="H47" i="26" s="1"/>
  <c r="L30" i="26"/>
  <c r="E47" i="26" s="1"/>
  <c r="T30" i="26"/>
  <c r="M30" i="26"/>
  <c r="I47" i="26" s="1"/>
  <c r="M10" i="26"/>
  <c r="I46" i="26" s="1"/>
  <c r="L10" i="26"/>
  <c r="H46" i="26" s="1"/>
  <c r="T9" i="26"/>
  <c r="M9" i="26"/>
  <c r="L9" i="26"/>
  <c r="E46" i="26" s="1"/>
  <c r="H49" i="26" l="1"/>
  <c r="I49" i="26"/>
  <c r="E49" i="26"/>
  <c r="D48" i="25"/>
  <c r="D47" i="25"/>
  <c r="D46" i="25"/>
  <c r="G49" i="25"/>
  <c r="F49" i="25"/>
  <c r="F82" i="24"/>
  <c r="G82" i="24"/>
  <c r="D81" i="24"/>
  <c r="D80" i="24"/>
  <c r="D79" i="24"/>
  <c r="D78" i="24"/>
  <c r="D77" i="24"/>
  <c r="D76" i="24"/>
  <c r="M40" i="25"/>
  <c r="L40" i="25"/>
  <c r="H48" i="25" s="1"/>
  <c r="L39" i="25"/>
  <c r="E48" i="25" s="1"/>
  <c r="M39" i="25"/>
  <c r="I48" i="25" s="1"/>
  <c r="T30" i="25" l="1"/>
  <c r="M30" i="25"/>
  <c r="I47" i="25" s="1"/>
  <c r="M31" i="25"/>
  <c r="L31" i="25"/>
  <c r="H47" i="25" s="1"/>
  <c r="L30" i="25"/>
  <c r="E47" i="25" s="1"/>
  <c r="T39" i="25"/>
  <c r="T9" i="25"/>
  <c r="M9" i="25"/>
  <c r="I46" i="25" s="1"/>
  <c r="M10" i="25"/>
  <c r="L10" i="25"/>
  <c r="H46" i="25" s="1"/>
  <c r="L9" i="25"/>
  <c r="E46" i="25" s="1"/>
  <c r="T70" i="24"/>
  <c r="M70" i="24"/>
  <c r="L71" i="24"/>
  <c r="H81" i="24" s="1"/>
  <c r="L70" i="24"/>
  <c r="E81" i="24" s="1"/>
  <c r="E49" i="25" l="1"/>
  <c r="H49" i="25"/>
  <c r="I49" i="25"/>
  <c r="M71" i="24"/>
  <c r="I81" i="24" s="1"/>
  <c r="M58" i="24"/>
  <c r="L59" i="24"/>
  <c r="H80" i="24" s="1"/>
  <c r="L58" i="24"/>
  <c r="E80" i="24" s="1"/>
  <c r="L45" i="24"/>
  <c r="E79" i="24" s="1"/>
  <c r="M45" i="24"/>
  <c r="L34" i="24"/>
  <c r="E78" i="24" s="1"/>
  <c r="M34" i="24"/>
  <c r="M26" i="24"/>
  <c r="I77" i="24" s="1"/>
  <c r="L27" i="24"/>
  <c r="H77" i="24" s="1"/>
  <c r="L26" i="24"/>
  <c r="E77" i="24" s="1"/>
  <c r="M27" i="24"/>
  <c r="M59" i="24" l="1"/>
  <c r="I80" i="24" s="1"/>
  <c r="T58" i="24"/>
  <c r="L46" i="24"/>
  <c r="H79" i="24" s="1"/>
  <c r="T45" i="24"/>
  <c r="M46" i="24"/>
  <c r="I79" i="24" s="1"/>
  <c r="T34" i="24"/>
  <c r="T26" i="24"/>
  <c r="M35" i="24"/>
  <c r="I78" i="24" s="1"/>
  <c r="L35" i="24"/>
  <c r="H78" i="24" s="1"/>
  <c r="T14" i="24"/>
  <c r="L15" i="24" l="1"/>
  <c r="H76" i="24" s="1"/>
  <c r="H82" i="24" s="1"/>
  <c r="L14" i="24"/>
  <c r="E76" i="24" s="1"/>
  <c r="E82" i="24" s="1"/>
  <c r="B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B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B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B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B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B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B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B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B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B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B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B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B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B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B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B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B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B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B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B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B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B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B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B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B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B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B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B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B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B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B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B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B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B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B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B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B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B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B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B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B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B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B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B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B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B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B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B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B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B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B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B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B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B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B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B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B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B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B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B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B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B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B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B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B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B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B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B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B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B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B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B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B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B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B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B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B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B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B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B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B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B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B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B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B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B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B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B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B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B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B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B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B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B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B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B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B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B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B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B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B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B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B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B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B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B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B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B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B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B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B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B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B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B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B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B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B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B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B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B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B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B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B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B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B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B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B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B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B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B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B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B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B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B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B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B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B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B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B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B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B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B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B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B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B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B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B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B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B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B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B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B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B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B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B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B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B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B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B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B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B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B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B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B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B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B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B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B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B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B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B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B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B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B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B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B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B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B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B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B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B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B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B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B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B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B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B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K203" i="15"/>
  <c r="U3" i="10"/>
  <c r="T3" i="10"/>
  <c r="AJ202" i="15"/>
  <c r="AJ201" i="15"/>
  <c r="AJ200" i="15"/>
  <c r="AJ199" i="15"/>
  <c r="AJ198" i="15"/>
  <c r="AJ197" i="15"/>
  <c r="AJ196" i="15"/>
  <c r="AJ195" i="15"/>
  <c r="AJ194" i="15"/>
  <c r="AJ193" i="15"/>
  <c r="AJ192" i="15"/>
  <c r="AJ191" i="15"/>
  <c r="AJ190" i="15"/>
  <c r="AJ189" i="15"/>
  <c r="AJ188" i="15"/>
  <c r="AJ187" i="15"/>
  <c r="AJ186" i="15"/>
  <c r="AJ185" i="15"/>
  <c r="AJ184" i="15"/>
  <c r="AJ183" i="15"/>
  <c r="AJ182" i="15"/>
  <c r="AJ181" i="15"/>
  <c r="AJ180" i="15"/>
  <c r="AJ179" i="15"/>
  <c r="AJ178" i="15"/>
  <c r="AJ177" i="15"/>
  <c r="AJ176" i="15"/>
  <c r="AJ175" i="15"/>
  <c r="AJ174" i="15"/>
  <c r="AJ173" i="15"/>
  <c r="AJ172" i="15"/>
  <c r="AJ171" i="15"/>
  <c r="AJ170" i="15"/>
  <c r="AJ169" i="15"/>
  <c r="AJ168" i="15"/>
  <c r="AJ167" i="15"/>
  <c r="AJ166" i="15"/>
  <c r="AJ165" i="15"/>
  <c r="AJ164" i="15"/>
  <c r="AJ163" i="15"/>
  <c r="AJ162" i="15"/>
  <c r="AJ161" i="15"/>
  <c r="AJ160" i="15"/>
  <c r="AJ159" i="15"/>
  <c r="AJ158" i="15"/>
  <c r="AJ157" i="15"/>
  <c r="AJ156" i="15"/>
  <c r="AJ155" i="15"/>
  <c r="AJ154" i="15"/>
  <c r="AJ153" i="15"/>
  <c r="AJ152" i="15"/>
  <c r="AJ151" i="15"/>
  <c r="AJ150" i="15"/>
  <c r="AJ149" i="15"/>
  <c r="AJ148" i="15"/>
  <c r="AJ147" i="15"/>
  <c r="AJ146" i="15"/>
  <c r="AJ145" i="15"/>
  <c r="AJ144" i="15"/>
  <c r="AJ143" i="15"/>
  <c r="AJ142" i="15"/>
  <c r="AJ141" i="15"/>
  <c r="AJ140" i="15"/>
  <c r="AJ139" i="15"/>
  <c r="AJ138" i="15"/>
  <c r="AJ137" i="15"/>
  <c r="AJ136" i="15"/>
  <c r="AJ135" i="15"/>
  <c r="AJ134" i="15"/>
  <c r="AJ133" i="15"/>
  <c r="AJ132" i="15"/>
  <c r="AJ131" i="15"/>
  <c r="AJ130" i="15"/>
  <c r="AJ129" i="15"/>
  <c r="AJ128" i="15"/>
  <c r="AJ127" i="15"/>
  <c r="AJ126" i="15"/>
  <c r="AJ125" i="15"/>
  <c r="AJ124" i="15"/>
  <c r="AJ123" i="15"/>
  <c r="AJ122" i="15"/>
  <c r="AJ121" i="15"/>
  <c r="AJ120" i="15"/>
  <c r="AJ119" i="15"/>
  <c r="AJ118" i="15"/>
  <c r="AJ117" i="15"/>
  <c r="AJ116" i="15"/>
  <c r="AJ115" i="15"/>
  <c r="AJ114" i="15"/>
  <c r="AJ113" i="15"/>
  <c r="AJ112" i="15"/>
  <c r="AJ111" i="15"/>
  <c r="AJ110" i="15"/>
  <c r="AJ109" i="15"/>
  <c r="AJ108" i="15"/>
  <c r="AJ107" i="15"/>
  <c r="AJ106" i="15"/>
  <c r="AJ105" i="15"/>
  <c r="AJ104" i="15"/>
  <c r="AJ103" i="15"/>
  <c r="AJ102" i="15"/>
  <c r="AJ101" i="15"/>
  <c r="AJ100" i="15"/>
  <c r="AJ99" i="15"/>
  <c r="AJ98" i="15"/>
  <c r="AJ97" i="15"/>
  <c r="AJ96" i="15"/>
  <c r="AJ95" i="15"/>
  <c r="AJ94" i="15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81" i="15"/>
  <c r="AJ80" i="15"/>
  <c r="AJ79" i="15"/>
  <c r="AJ78" i="15"/>
  <c r="AJ77" i="15"/>
  <c r="AJ76" i="15"/>
  <c r="AJ75" i="15"/>
  <c r="AJ74" i="15"/>
  <c r="AJ73" i="15"/>
  <c r="AJ72" i="15"/>
  <c r="AJ71" i="15"/>
  <c r="AJ70" i="15"/>
  <c r="AJ69" i="15"/>
  <c r="AJ68" i="15"/>
  <c r="AJ67" i="15"/>
  <c r="AJ66" i="15"/>
  <c r="AJ65" i="15"/>
  <c r="AJ64" i="15"/>
  <c r="AJ63" i="15"/>
  <c r="AJ62" i="15"/>
  <c r="AJ61" i="15"/>
  <c r="AJ60" i="15"/>
  <c r="AJ59" i="15"/>
  <c r="AJ58" i="15"/>
  <c r="AJ57" i="15"/>
  <c r="AJ56" i="15"/>
  <c r="AJ55" i="15"/>
  <c r="AJ54" i="15"/>
  <c r="AJ53" i="15"/>
  <c r="AJ52" i="15"/>
  <c r="AJ51" i="15"/>
  <c r="AJ50" i="15"/>
  <c r="AJ49" i="15"/>
  <c r="AJ48" i="15"/>
  <c r="AJ47" i="15"/>
  <c r="AJ46" i="15"/>
  <c r="AJ45" i="15"/>
  <c r="AJ44" i="15"/>
  <c r="AJ43" i="15"/>
  <c r="AJ42" i="15"/>
  <c r="AJ41" i="15"/>
  <c r="AJ40" i="15"/>
  <c r="AJ39" i="15"/>
  <c r="AJ38" i="15"/>
  <c r="AJ37" i="15"/>
  <c r="AJ36" i="15"/>
  <c r="AJ35" i="15"/>
  <c r="AJ34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B29" i="18"/>
  <c r="B62" i="18"/>
  <c r="B54" i="18"/>
  <c r="B5" i="18"/>
  <c r="B26" i="18"/>
  <c r="B11" i="18"/>
  <c r="B51" i="18"/>
  <c r="B58" i="18"/>
  <c r="B60" i="18"/>
  <c r="B14" i="18"/>
  <c r="B18" i="18"/>
  <c r="B19" i="18"/>
  <c r="B8" i="18"/>
  <c r="B40" i="18"/>
  <c r="B41" i="18"/>
  <c r="B42" i="18"/>
  <c r="B37" i="18"/>
  <c r="B63" i="18"/>
  <c r="B9" i="18"/>
  <c r="B61" i="18"/>
  <c r="B56" i="18"/>
  <c r="B31" i="18"/>
  <c r="B36" i="18"/>
  <c r="B32" i="18"/>
  <c r="B64" i="18"/>
  <c r="B17" i="18"/>
  <c r="B35" i="18"/>
  <c r="B33" i="18"/>
  <c r="B20" i="18"/>
  <c r="B39" i="18"/>
  <c r="B57" i="18"/>
  <c r="B43" i="18"/>
  <c r="B7" i="18"/>
  <c r="B15" i="18"/>
  <c r="B46" i="18"/>
  <c r="B16" i="18"/>
  <c r="B52" i="18"/>
  <c r="B49" i="18"/>
  <c r="B50" i="18"/>
  <c r="B47" i="18"/>
  <c r="B30" i="18"/>
  <c r="B6" i="18"/>
  <c r="B12" i="18"/>
  <c r="B34" i="18"/>
  <c r="B13" i="18"/>
  <c r="B10" i="18"/>
  <c r="B44" i="18"/>
  <c r="B38" i="18"/>
  <c r="B59" i="18"/>
  <c r="B66" i="18"/>
  <c r="B69" i="18"/>
  <c r="B21" i="18"/>
  <c r="B45" i="18"/>
  <c r="B65" i="18"/>
  <c r="B22" i="18"/>
  <c r="B67" i="18"/>
  <c r="B55" i="18"/>
  <c r="B48" i="18"/>
  <c r="B68" i="18"/>
  <c r="B70" i="18"/>
  <c r="B27" i="18"/>
  <c r="B28" i="18"/>
  <c r="B72" i="18"/>
  <c r="B71" i="18"/>
  <c r="B53" i="18"/>
  <c r="B23" i="18"/>
  <c r="B24" i="18"/>
  <c r="B25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AP206" i="18"/>
  <c r="AO206" i="18"/>
  <c r="AN206" i="18"/>
  <c r="AM206" i="18"/>
  <c r="AL206" i="18"/>
  <c r="AK206" i="18"/>
  <c r="AR205" i="18"/>
  <c r="AP205" i="18"/>
  <c r="AO205" i="18"/>
  <c r="AN205" i="18"/>
  <c r="AM205" i="18"/>
  <c r="AL205" i="18"/>
  <c r="AK205" i="18"/>
  <c r="AR204" i="18"/>
  <c r="AP204" i="18"/>
  <c r="AO204" i="18"/>
  <c r="AN204" i="18"/>
  <c r="AM204" i="18"/>
  <c r="AL204" i="18"/>
  <c r="AK204" i="18"/>
  <c r="AR203" i="18"/>
  <c r="AP203" i="18"/>
  <c r="AO203" i="18"/>
  <c r="AN203" i="18"/>
  <c r="AM203" i="18"/>
  <c r="AL203" i="18"/>
  <c r="AK203" i="18"/>
  <c r="AR202" i="18"/>
  <c r="AP202" i="18"/>
  <c r="AO202" i="18"/>
  <c r="AN202" i="18"/>
  <c r="AM202" i="18"/>
  <c r="AL202" i="18"/>
  <c r="AK202" i="18"/>
  <c r="AR201" i="18"/>
  <c r="AP201" i="18"/>
  <c r="AO201" i="18"/>
  <c r="AN201" i="18"/>
  <c r="AM201" i="18"/>
  <c r="AL201" i="18"/>
  <c r="AK201" i="18"/>
  <c r="AR200" i="18"/>
  <c r="AP200" i="18"/>
  <c r="AO200" i="18"/>
  <c r="AN200" i="18"/>
  <c r="AM200" i="18"/>
  <c r="AL200" i="18"/>
  <c r="AK200" i="18"/>
  <c r="AR199" i="18"/>
  <c r="AP199" i="18"/>
  <c r="AO199" i="18"/>
  <c r="AN199" i="18"/>
  <c r="AM199" i="18"/>
  <c r="AL199" i="18"/>
  <c r="AK199" i="18"/>
  <c r="AR198" i="18"/>
  <c r="AP198" i="18"/>
  <c r="AO198" i="18"/>
  <c r="AN198" i="18"/>
  <c r="AM198" i="18"/>
  <c r="AL198" i="18"/>
  <c r="AK198" i="18"/>
  <c r="AR197" i="18"/>
  <c r="AP197" i="18"/>
  <c r="AO197" i="18"/>
  <c r="AN197" i="18"/>
  <c r="AM197" i="18"/>
  <c r="AL197" i="18"/>
  <c r="AK197" i="18"/>
  <c r="AR196" i="18"/>
  <c r="AP196" i="18"/>
  <c r="AO196" i="18"/>
  <c r="AN196" i="18"/>
  <c r="AM196" i="18"/>
  <c r="AL196" i="18"/>
  <c r="AK196" i="18"/>
  <c r="AR195" i="18"/>
  <c r="AP195" i="18"/>
  <c r="AO195" i="18"/>
  <c r="AN195" i="18"/>
  <c r="AM195" i="18"/>
  <c r="AL195" i="18"/>
  <c r="AK195" i="18"/>
  <c r="AR194" i="18"/>
  <c r="AP194" i="18"/>
  <c r="AO194" i="18"/>
  <c r="AN194" i="18"/>
  <c r="AM194" i="18"/>
  <c r="AL194" i="18"/>
  <c r="AK194" i="18"/>
  <c r="AR193" i="18"/>
  <c r="AP193" i="18"/>
  <c r="AO193" i="18"/>
  <c r="AN193" i="18"/>
  <c r="AM193" i="18"/>
  <c r="AL193" i="18"/>
  <c r="AK193" i="18"/>
  <c r="AR192" i="18"/>
  <c r="AP192" i="18"/>
  <c r="AO192" i="18"/>
  <c r="AN192" i="18"/>
  <c r="AM192" i="18"/>
  <c r="AL192" i="18"/>
  <c r="AK192" i="18"/>
  <c r="AR191" i="18"/>
  <c r="AP191" i="18"/>
  <c r="AO191" i="18"/>
  <c r="AN191" i="18"/>
  <c r="AM191" i="18"/>
  <c r="AL191" i="18"/>
  <c r="AK191" i="18"/>
  <c r="AR190" i="18"/>
  <c r="AP190" i="18"/>
  <c r="AO190" i="18"/>
  <c r="AN190" i="18"/>
  <c r="AM190" i="18"/>
  <c r="AL190" i="18"/>
  <c r="AK190" i="18"/>
  <c r="AR189" i="18"/>
  <c r="AP189" i="18"/>
  <c r="AO189" i="18"/>
  <c r="AN189" i="18"/>
  <c r="AM189" i="18"/>
  <c r="AL189" i="18"/>
  <c r="AK189" i="18"/>
  <c r="AR188" i="18"/>
  <c r="AP188" i="18"/>
  <c r="AO188" i="18"/>
  <c r="AN188" i="18"/>
  <c r="AM188" i="18"/>
  <c r="AL188" i="18"/>
  <c r="AK188" i="18"/>
  <c r="AR187" i="18"/>
  <c r="AP187" i="18"/>
  <c r="AO187" i="18"/>
  <c r="AN187" i="18"/>
  <c r="AM187" i="18"/>
  <c r="AL187" i="18"/>
  <c r="AK187" i="18"/>
  <c r="AR186" i="18"/>
  <c r="AP186" i="18"/>
  <c r="AO186" i="18"/>
  <c r="AN186" i="18"/>
  <c r="AM186" i="18"/>
  <c r="AL186" i="18"/>
  <c r="AK186" i="18"/>
  <c r="AR185" i="18"/>
  <c r="AP185" i="18"/>
  <c r="AO185" i="18"/>
  <c r="AN185" i="18"/>
  <c r="AM185" i="18"/>
  <c r="AL185" i="18"/>
  <c r="AK185" i="18"/>
  <c r="AR184" i="18"/>
  <c r="AP184" i="18"/>
  <c r="AO184" i="18"/>
  <c r="AN184" i="18"/>
  <c r="AM184" i="18"/>
  <c r="AL184" i="18"/>
  <c r="AK184" i="18"/>
  <c r="AR183" i="18"/>
  <c r="AP183" i="18"/>
  <c r="AO183" i="18"/>
  <c r="AN183" i="18"/>
  <c r="AM183" i="18"/>
  <c r="AL183" i="18"/>
  <c r="AK183" i="18"/>
  <c r="AR182" i="18"/>
  <c r="AP182" i="18"/>
  <c r="AO182" i="18"/>
  <c r="AN182" i="18"/>
  <c r="AM182" i="18"/>
  <c r="AL182" i="18"/>
  <c r="AK182" i="18"/>
  <c r="AR181" i="18"/>
  <c r="AP181" i="18"/>
  <c r="AO181" i="18"/>
  <c r="AN181" i="18"/>
  <c r="AM181" i="18"/>
  <c r="AL181" i="18"/>
  <c r="AK181" i="18"/>
  <c r="AR180" i="18"/>
  <c r="AP180" i="18"/>
  <c r="AO180" i="18"/>
  <c r="AN180" i="18"/>
  <c r="AM180" i="18"/>
  <c r="AL180" i="18"/>
  <c r="AK180" i="18"/>
  <c r="AR179" i="18"/>
  <c r="AP179" i="18"/>
  <c r="AO179" i="18"/>
  <c r="AN179" i="18"/>
  <c r="AM179" i="18"/>
  <c r="AL179" i="18"/>
  <c r="AK179" i="18"/>
  <c r="AR178" i="18"/>
  <c r="AP178" i="18"/>
  <c r="AO178" i="18"/>
  <c r="AN178" i="18"/>
  <c r="AM178" i="18"/>
  <c r="AL178" i="18"/>
  <c r="AK178" i="18"/>
  <c r="AR177" i="18"/>
  <c r="AP177" i="18"/>
  <c r="AO177" i="18"/>
  <c r="AN177" i="18"/>
  <c r="AM177" i="18"/>
  <c r="AL177" i="18"/>
  <c r="AK177" i="18"/>
  <c r="AR176" i="18"/>
  <c r="AP176" i="18"/>
  <c r="AO176" i="18"/>
  <c r="AN176" i="18"/>
  <c r="AM176" i="18"/>
  <c r="AL176" i="18"/>
  <c r="AK176" i="18"/>
  <c r="AR175" i="18"/>
  <c r="AP175" i="18"/>
  <c r="AO175" i="18"/>
  <c r="AN175" i="18"/>
  <c r="AM175" i="18"/>
  <c r="AL175" i="18"/>
  <c r="AK175" i="18"/>
  <c r="AR174" i="18"/>
  <c r="AP174" i="18"/>
  <c r="AO174" i="18"/>
  <c r="AN174" i="18"/>
  <c r="AM174" i="18"/>
  <c r="AL174" i="18"/>
  <c r="AK174" i="18"/>
  <c r="AR173" i="18"/>
  <c r="AP173" i="18"/>
  <c r="AO173" i="18"/>
  <c r="AN173" i="18"/>
  <c r="AM173" i="18"/>
  <c r="AL173" i="18"/>
  <c r="AK173" i="18"/>
  <c r="AR172" i="18"/>
  <c r="AP172" i="18"/>
  <c r="AO172" i="18"/>
  <c r="AN172" i="18"/>
  <c r="AM172" i="18"/>
  <c r="AL172" i="18"/>
  <c r="AK172" i="18"/>
  <c r="AR171" i="18"/>
  <c r="AP171" i="18"/>
  <c r="AO171" i="18"/>
  <c r="AN171" i="18"/>
  <c r="AM171" i="18"/>
  <c r="AL171" i="18"/>
  <c r="AK171" i="18"/>
  <c r="AR170" i="18"/>
  <c r="AP170" i="18"/>
  <c r="AO170" i="18"/>
  <c r="AN170" i="18"/>
  <c r="AM170" i="18"/>
  <c r="AL170" i="18"/>
  <c r="AK170" i="18"/>
  <c r="AR169" i="18"/>
  <c r="AP169" i="18"/>
  <c r="AO169" i="18"/>
  <c r="AN169" i="18"/>
  <c r="AM169" i="18"/>
  <c r="AL169" i="18"/>
  <c r="AK169" i="18"/>
  <c r="AR168" i="18"/>
  <c r="AP168" i="18"/>
  <c r="AO168" i="18"/>
  <c r="AN168" i="18"/>
  <c r="AM168" i="18"/>
  <c r="AL168" i="18"/>
  <c r="AK168" i="18"/>
  <c r="AR167" i="18"/>
  <c r="AP167" i="18"/>
  <c r="AO167" i="18"/>
  <c r="AN167" i="18"/>
  <c r="AM167" i="18"/>
  <c r="AL167" i="18"/>
  <c r="AK167" i="18"/>
  <c r="AR166" i="18"/>
  <c r="AP166" i="18"/>
  <c r="AO166" i="18"/>
  <c r="AN166" i="18"/>
  <c r="AM166" i="18"/>
  <c r="AL166" i="18"/>
  <c r="AK166" i="18"/>
  <c r="AR165" i="18"/>
  <c r="AP165" i="18"/>
  <c r="AO165" i="18"/>
  <c r="AN165" i="18"/>
  <c r="AM165" i="18"/>
  <c r="AL165" i="18"/>
  <c r="AK165" i="18"/>
  <c r="AR164" i="18"/>
  <c r="AP164" i="18"/>
  <c r="AO164" i="18"/>
  <c r="AN164" i="18"/>
  <c r="AM164" i="18"/>
  <c r="AL164" i="18"/>
  <c r="AK164" i="18"/>
  <c r="AR163" i="18"/>
  <c r="AP163" i="18"/>
  <c r="AO163" i="18"/>
  <c r="AN163" i="18"/>
  <c r="AM163" i="18"/>
  <c r="AL163" i="18"/>
  <c r="AK163" i="18"/>
  <c r="AR162" i="18"/>
  <c r="AP162" i="18"/>
  <c r="AO162" i="18"/>
  <c r="AN162" i="18"/>
  <c r="AM162" i="18"/>
  <c r="AL162" i="18"/>
  <c r="AK162" i="18"/>
  <c r="AR161" i="18"/>
  <c r="AP161" i="18"/>
  <c r="AO161" i="18"/>
  <c r="AN161" i="18"/>
  <c r="AM161" i="18"/>
  <c r="AL161" i="18"/>
  <c r="AK161" i="18"/>
  <c r="AR160" i="18"/>
  <c r="AP160" i="18"/>
  <c r="AO160" i="18"/>
  <c r="AN160" i="18"/>
  <c r="AM160" i="18"/>
  <c r="AL160" i="18"/>
  <c r="AK160" i="18"/>
  <c r="AR159" i="18"/>
  <c r="AP159" i="18"/>
  <c r="AO159" i="18"/>
  <c r="AN159" i="18"/>
  <c r="AM159" i="18"/>
  <c r="AL159" i="18"/>
  <c r="AK159" i="18"/>
  <c r="AR158" i="18"/>
  <c r="AP158" i="18"/>
  <c r="AO158" i="18"/>
  <c r="AN158" i="18"/>
  <c r="AM158" i="18"/>
  <c r="AL158" i="18"/>
  <c r="AK158" i="18"/>
  <c r="AR157" i="18"/>
  <c r="AP157" i="18"/>
  <c r="AO157" i="18"/>
  <c r="AN157" i="18"/>
  <c r="AM157" i="18"/>
  <c r="AL157" i="18"/>
  <c r="AK157" i="18"/>
  <c r="AR156" i="18"/>
  <c r="AP156" i="18"/>
  <c r="AO156" i="18"/>
  <c r="AN156" i="18"/>
  <c r="AM156" i="18"/>
  <c r="AL156" i="18"/>
  <c r="AK156" i="18"/>
  <c r="AR155" i="18"/>
  <c r="AP155" i="18"/>
  <c r="AO155" i="18"/>
  <c r="AN155" i="18"/>
  <c r="AM155" i="18"/>
  <c r="AL155" i="18"/>
  <c r="AK155" i="18"/>
  <c r="AR154" i="18"/>
  <c r="AP154" i="18"/>
  <c r="AO154" i="18"/>
  <c r="AN154" i="18"/>
  <c r="AM154" i="18"/>
  <c r="AL154" i="18"/>
  <c r="AK154" i="18"/>
  <c r="AR153" i="18"/>
  <c r="AP153" i="18"/>
  <c r="AO153" i="18"/>
  <c r="AN153" i="18"/>
  <c r="AM153" i="18"/>
  <c r="AL153" i="18"/>
  <c r="AK153" i="18"/>
  <c r="AR152" i="18"/>
  <c r="AP152" i="18"/>
  <c r="AO152" i="18"/>
  <c r="AN152" i="18"/>
  <c r="AM152" i="18"/>
  <c r="AL152" i="18"/>
  <c r="AK152" i="18"/>
  <c r="AR151" i="18"/>
  <c r="AP151" i="18"/>
  <c r="AO151" i="18"/>
  <c r="AN151" i="18"/>
  <c r="AM151" i="18"/>
  <c r="AL151" i="18"/>
  <c r="AK151" i="18"/>
  <c r="AR150" i="18"/>
  <c r="AP150" i="18"/>
  <c r="AO150" i="18"/>
  <c r="AN150" i="18"/>
  <c r="AM150" i="18"/>
  <c r="AL150" i="18"/>
  <c r="AK150" i="18"/>
  <c r="AR149" i="18"/>
  <c r="AP149" i="18"/>
  <c r="AO149" i="18"/>
  <c r="AN149" i="18"/>
  <c r="AM149" i="18"/>
  <c r="AL149" i="18"/>
  <c r="AK149" i="18"/>
  <c r="AR148" i="18"/>
  <c r="AP148" i="18"/>
  <c r="AO148" i="18"/>
  <c r="AN148" i="18"/>
  <c r="AM148" i="18"/>
  <c r="AL148" i="18"/>
  <c r="AK148" i="18"/>
  <c r="AR147" i="18"/>
  <c r="AP147" i="18"/>
  <c r="AO147" i="18"/>
  <c r="AN147" i="18"/>
  <c r="AM147" i="18"/>
  <c r="AL147" i="18"/>
  <c r="AK147" i="18"/>
  <c r="AR146" i="18"/>
  <c r="AP146" i="18"/>
  <c r="AO146" i="18"/>
  <c r="AN146" i="18"/>
  <c r="AM146" i="18"/>
  <c r="AL146" i="18"/>
  <c r="AK146" i="18"/>
  <c r="AR145" i="18"/>
  <c r="AP145" i="18"/>
  <c r="AO145" i="18"/>
  <c r="AN145" i="18"/>
  <c r="AM145" i="18"/>
  <c r="AL145" i="18"/>
  <c r="AK145" i="18"/>
  <c r="AR144" i="18"/>
  <c r="AP144" i="18"/>
  <c r="AO144" i="18"/>
  <c r="AN144" i="18"/>
  <c r="AM144" i="18"/>
  <c r="AL144" i="18"/>
  <c r="AK144" i="18"/>
  <c r="AR143" i="18"/>
  <c r="AP143" i="18"/>
  <c r="AO143" i="18"/>
  <c r="AN143" i="18"/>
  <c r="AM143" i="18"/>
  <c r="AL143" i="18"/>
  <c r="AK143" i="18"/>
  <c r="AR142" i="18"/>
  <c r="AP142" i="18"/>
  <c r="AO142" i="18"/>
  <c r="AN142" i="18"/>
  <c r="AM142" i="18"/>
  <c r="AL142" i="18"/>
  <c r="AK142" i="18"/>
  <c r="AR141" i="18"/>
  <c r="AP141" i="18"/>
  <c r="AO141" i="18"/>
  <c r="AN141" i="18"/>
  <c r="AM141" i="18"/>
  <c r="AL141" i="18"/>
  <c r="AK141" i="18"/>
  <c r="AR140" i="18"/>
  <c r="AP140" i="18"/>
  <c r="AO140" i="18"/>
  <c r="AN140" i="18"/>
  <c r="AM140" i="18"/>
  <c r="AL140" i="18"/>
  <c r="AK140" i="18"/>
  <c r="AR139" i="18"/>
  <c r="AP139" i="18"/>
  <c r="AO139" i="18"/>
  <c r="AN139" i="18"/>
  <c r="AM139" i="18"/>
  <c r="AL139" i="18"/>
  <c r="AK139" i="18"/>
  <c r="AR138" i="18"/>
  <c r="AP138" i="18"/>
  <c r="AO138" i="18"/>
  <c r="AN138" i="18"/>
  <c r="AM138" i="18"/>
  <c r="AL138" i="18"/>
  <c r="AK138" i="18"/>
  <c r="AR137" i="18"/>
  <c r="AP137" i="18"/>
  <c r="AO137" i="18"/>
  <c r="AN137" i="18"/>
  <c r="AM137" i="18"/>
  <c r="AL137" i="18"/>
  <c r="AK137" i="18"/>
  <c r="AR136" i="18"/>
  <c r="AP136" i="18"/>
  <c r="AO136" i="18"/>
  <c r="AN136" i="18"/>
  <c r="AM136" i="18"/>
  <c r="AL136" i="18"/>
  <c r="AK136" i="18"/>
  <c r="AR135" i="18"/>
  <c r="AP135" i="18"/>
  <c r="AO135" i="18"/>
  <c r="AN135" i="18"/>
  <c r="AM135" i="18"/>
  <c r="AL135" i="18"/>
  <c r="AK135" i="18"/>
  <c r="AR134" i="18"/>
  <c r="AP134" i="18"/>
  <c r="AO134" i="18"/>
  <c r="AN134" i="18"/>
  <c r="AM134" i="18"/>
  <c r="AL134" i="18"/>
  <c r="AK134" i="18"/>
  <c r="AR133" i="18"/>
  <c r="AP133" i="18"/>
  <c r="AO133" i="18"/>
  <c r="AN133" i="18"/>
  <c r="AM133" i="18"/>
  <c r="AL133" i="18"/>
  <c r="AK133" i="18"/>
  <c r="AR132" i="18"/>
  <c r="AP132" i="18"/>
  <c r="AO132" i="18"/>
  <c r="AN132" i="18"/>
  <c r="AM132" i="18"/>
  <c r="AL132" i="18"/>
  <c r="AK132" i="18"/>
  <c r="AR131" i="18"/>
  <c r="AP131" i="18"/>
  <c r="AO131" i="18"/>
  <c r="AN131" i="18"/>
  <c r="AM131" i="18"/>
  <c r="AL131" i="18"/>
  <c r="AK131" i="18"/>
  <c r="AR130" i="18"/>
  <c r="AP130" i="18"/>
  <c r="AO130" i="18"/>
  <c r="AN130" i="18"/>
  <c r="AM130" i="18"/>
  <c r="AL130" i="18"/>
  <c r="AK130" i="18"/>
  <c r="AR129" i="18"/>
  <c r="AP129" i="18"/>
  <c r="AO129" i="18"/>
  <c r="AN129" i="18"/>
  <c r="AM129" i="18"/>
  <c r="AL129" i="18"/>
  <c r="AK129" i="18"/>
  <c r="AR128" i="18"/>
  <c r="AP128" i="18"/>
  <c r="AO128" i="18"/>
  <c r="AN128" i="18"/>
  <c r="AM128" i="18"/>
  <c r="AL128" i="18"/>
  <c r="AK128" i="18"/>
  <c r="AR127" i="18"/>
  <c r="AP127" i="18"/>
  <c r="AO127" i="18"/>
  <c r="AN127" i="18"/>
  <c r="AM127" i="18"/>
  <c r="AL127" i="18"/>
  <c r="AK127" i="18"/>
  <c r="AR126" i="18"/>
  <c r="AP126" i="18"/>
  <c r="AO126" i="18"/>
  <c r="AN126" i="18"/>
  <c r="AM126" i="18"/>
  <c r="AL126" i="18"/>
  <c r="AK126" i="18"/>
  <c r="AR125" i="18"/>
  <c r="AP125" i="18"/>
  <c r="AO125" i="18"/>
  <c r="AN125" i="18"/>
  <c r="AM125" i="18"/>
  <c r="AL125" i="18"/>
  <c r="AK125" i="18"/>
  <c r="AR124" i="18"/>
  <c r="AP124" i="18"/>
  <c r="AO124" i="18"/>
  <c r="AN124" i="18"/>
  <c r="AM124" i="18"/>
  <c r="AL124" i="18"/>
  <c r="AK124" i="18"/>
  <c r="AR123" i="18"/>
  <c r="AP123" i="18"/>
  <c r="AO123" i="18"/>
  <c r="AN123" i="18"/>
  <c r="AM123" i="18"/>
  <c r="AL123" i="18"/>
  <c r="AK123" i="18"/>
  <c r="AR122" i="18"/>
  <c r="AP122" i="18"/>
  <c r="AO122" i="18"/>
  <c r="AN122" i="18"/>
  <c r="AM122" i="18"/>
  <c r="AL122" i="18"/>
  <c r="AK122" i="18"/>
  <c r="AR121" i="18"/>
  <c r="AP121" i="18"/>
  <c r="AO121" i="18"/>
  <c r="AN121" i="18"/>
  <c r="AM121" i="18"/>
  <c r="AL121" i="18"/>
  <c r="AK121" i="18"/>
  <c r="AR120" i="18"/>
  <c r="AP120" i="18"/>
  <c r="AO120" i="18"/>
  <c r="AN120" i="18"/>
  <c r="AM120" i="18"/>
  <c r="AL120" i="18"/>
  <c r="AK120" i="18"/>
  <c r="AR119" i="18"/>
  <c r="AP119" i="18"/>
  <c r="AO119" i="18"/>
  <c r="AN119" i="18"/>
  <c r="AM119" i="18"/>
  <c r="AL119" i="18"/>
  <c r="AK119" i="18"/>
  <c r="AR118" i="18"/>
  <c r="AP118" i="18"/>
  <c r="AO118" i="18"/>
  <c r="AN118" i="18"/>
  <c r="AM118" i="18"/>
  <c r="AL118" i="18"/>
  <c r="AK118" i="18"/>
  <c r="AR117" i="18"/>
  <c r="AP117" i="18"/>
  <c r="AO117" i="18"/>
  <c r="AN117" i="18"/>
  <c r="AM117" i="18"/>
  <c r="AL117" i="18"/>
  <c r="AK117" i="18"/>
  <c r="AR116" i="18"/>
  <c r="AP116" i="18"/>
  <c r="AO116" i="18"/>
  <c r="AN116" i="18"/>
  <c r="AM116" i="18"/>
  <c r="AL116" i="18"/>
  <c r="AK116" i="18"/>
  <c r="AR115" i="18"/>
  <c r="AP115" i="18"/>
  <c r="AO115" i="18"/>
  <c r="AN115" i="18"/>
  <c r="AM115" i="18"/>
  <c r="AL115" i="18"/>
  <c r="AK115" i="18"/>
  <c r="AR114" i="18"/>
  <c r="AP114" i="18"/>
  <c r="AO114" i="18"/>
  <c r="AN114" i="18"/>
  <c r="AM114" i="18"/>
  <c r="AL114" i="18"/>
  <c r="AK114" i="18"/>
  <c r="AR113" i="18"/>
  <c r="AP113" i="18"/>
  <c r="AO113" i="18"/>
  <c r="AN113" i="18"/>
  <c r="AM113" i="18"/>
  <c r="AL113" i="18"/>
  <c r="AK113" i="18"/>
  <c r="AR112" i="18"/>
  <c r="AP112" i="18"/>
  <c r="AO112" i="18"/>
  <c r="AN112" i="18"/>
  <c r="AM112" i="18"/>
  <c r="AL112" i="18"/>
  <c r="AK112" i="18"/>
  <c r="AR111" i="18"/>
  <c r="AP111" i="18"/>
  <c r="AO111" i="18"/>
  <c r="AN111" i="18"/>
  <c r="AM111" i="18"/>
  <c r="AL111" i="18"/>
  <c r="AK111" i="18"/>
  <c r="AR110" i="18"/>
  <c r="AP110" i="18"/>
  <c r="AO110" i="18"/>
  <c r="AN110" i="18"/>
  <c r="AM110" i="18"/>
  <c r="AL110" i="18"/>
  <c r="AK110" i="18"/>
  <c r="AR109" i="18"/>
  <c r="AP109" i="18"/>
  <c r="AO109" i="18"/>
  <c r="AN109" i="18"/>
  <c r="AM109" i="18"/>
  <c r="AL109" i="18"/>
  <c r="AK109" i="18"/>
  <c r="AR108" i="18"/>
  <c r="AP108" i="18"/>
  <c r="AO108" i="18"/>
  <c r="AN108" i="18"/>
  <c r="AM108" i="18"/>
  <c r="AL108" i="18"/>
  <c r="AK108" i="18"/>
  <c r="AR107" i="18"/>
  <c r="AP107" i="18"/>
  <c r="AO107" i="18"/>
  <c r="AN107" i="18"/>
  <c r="AM107" i="18"/>
  <c r="AL107" i="18"/>
  <c r="AK107" i="18"/>
  <c r="AR106" i="18"/>
  <c r="AP106" i="18"/>
  <c r="AO106" i="18"/>
  <c r="AN106" i="18"/>
  <c r="AM106" i="18"/>
  <c r="AL106" i="18"/>
  <c r="AK106" i="18"/>
  <c r="AR105" i="18"/>
  <c r="AP105" i="18"/>
  <c r="AO105" i="18"/>
  <c r="AN105" i="18"/>
  <c r="AM105" i="18"/>
  <c r="AL105" i="18"/>
  <c r="AK105" i="18"/>
  <c r="AR104" i="18"/>
  <c r="AP104" i="18"/>
  <c r="AO104" i="18"/>
  <c r="AN104" i="18"/>
  <c r="AM104" i="18"/>
  <c r="AL104" i="18"/>
  <c r="AK104" i="18"/>
  <c r="AR103" i="18"/>
  <c r="AP103" i="18"/>
  <c r="AO103" i="18"/>
  <c r="AN103" i="18"/>
  <c r="AM103" i="18"/>
  <c r="AL103" i="18"/>
  <c r="AK103" i="18"/>
  <c r="AR102" i="18"/>
  <c r="AP102" i="18"/>
  <c r="AO102" i="18"/>
  <c r="AN102" i="18"/>
  <c r="AM102" i="18"/>
  <c r="AL102" i="18"/>
  <c r="AK102" i="18"/>
  <c r="AR101" i="18"/>
  <c r="AP101" i="18"/>
  <c r="AO101" i="18"/>
  <c r="AN101" i="18"/>
  <c r="AM101" i="18"/>
  <c r="AL101" i="18"/>
  <c r="AK101" i="18"/>
  <c r="AR100" i="18"/>
  <c r="AP100" i="18"/>
  <c r="AO100" i="18"/>
  <c r="AN100" i="18"/>
  <c r="AM100" i="18"/>
  <c r="AL100" i="18"/>
  <c r="AK100" i="18"/>
  <c r="AR99" i="18"/>
  <c r="AP99" i="18"/>
  <c r="AO99" i="18"/>
  <c r="AN99" i="18"/>
  <c r="AM99" i="18"/>
  <c r="AL99" i="18"/>
  <c r="AK99" i="18"/>
  <c r="AR98" i="18"/>
  <c r="AP98" i="18"/>
  <c r="AO98" i="18"/>
  <c r="AN98" i="18"/>
  <c r="AM98" i="18"/>
  <c r="AL98" i="18"/>
  <c r="AK98" i="18"/>
  <c r="AR97" i="18"/>
  <c r="AP97" i="18"/>
  <c r="AO97" i="18"/>
  <c r="AN97" i="18"/>
  <c r="AM97" i="18"/>
  <c r="AL97" i="18"/>
  <c r="AK97" i="18"/>
  <c r="AR96" i="18"/>
  <c r="AP96" i="18"/>
  <c r="AO96" i="18"/>
  <c r="AN96" i="18"/>
  <c r="AM96" i="18"/>
  <c r="AL96" i="18"/>
  <c r="AK96" i="18"/>
  <c r="AR95" i="18"/>
  <c r="AP95" i="18"/>
  <c r="AO95" i="18"/>
  <c r="AN95" i="18"/>
  <c r="AM95" i="18"/>
  <c r="AL95" i="18"/>
  <c r="AK95" i="18"/>
  <c r="AR94" i="18"/>
  <c r="AP94" i="18"/>
  <c r="AO94" i="18"/>
  <c r="AN94" i="18"/>
  <c r="AM94" i="18"/>
  <c r="AL94" i="18"/>
  <c r="AK94" i="18"/>
  <c r="AR93" i="18"/>
  <c r="AP93" i="18"/>
  <c r="AO93" i="18"/>
  <c r="AN93" i="18"/>
  <c r="AM93" i="18"/>
  <c r="AL93" i="18"/>
  <c r="AK93" i="18"/>
  <c r="AR92" i="18"/>
  <c r="AP92" i="18"/>
  <c r="AO92" i="18"/>
  <c r="AN92" i="18"/>
  <c r="AM92" i="18"/>
  <c r="AL92" i="18"/>
  <c r="AK92" i="18"/>
  <c r="AR91" i="18"/>
  <c r="AP91" i="18"/>
  <c r="AO91" i="18"/>
  <c r="AN91" i="18"/>
  <c r="AM91" i="18"/>
  <c r="AL91" i="18"/>
  <c r="AK91" i="18"/>
  <c r="AR90" i="18"/>
  <c r="AP90" i="18"/>
  <c r="AO90" i="18"/>
  <c r="AN90" i="18"/>
  <c r="AM90" i="18"/>
  <c r="AL90" i="18"/>
  <c r="AK90" i="18"/>
  <c r="AR89" i="18"/>
  <c r="AP89" i="18"/>
  <c r="AO89" i="18"/>
  <c r="AN89" i="18"/>
  <c r="AM89" i="18"/>
  <c r="AL89" i="18"/>
  <c r="AK89" i="18"/>
  <c r="AR88" i="18"/>
  <c r="AP88" i="18"/>
  <c r="AO88" i="18"/>
  <c r="AN88" i="18"/>
  <c r="AM88" i="18"/>
  <c r="AL88" i="18"/>
  <c r="AK88" i="18"/>
  <c r="AR87" i="18"/>
  <c r="AP87" i="18"/>
  <c r="AO87" i="18"/>
  <c r="AN87" i="18"/>
  <c r="AM87" i="18"/>
  <c r="AL87" i="18"/>
  <c r="AK87" i="18"/>
  <c r="AR86" i="18"/>
  <c r="AP86" i="18"/>
  <c r="AO86" i="18"/>
  <c r="AN86" i="18"/>
  <c r="AM86" i="18"/>
  <c r="AL86" i="18"/>
  <c r="AK86" i="18"/>
  <c r="AR85" i="18"/>
  <c r="AP85" i="18"/>
  <c r="AO85" i="18"/>
  <c r="AN85" i="18"/>
  <c r="AM85" i="18"/>
  <c r="AL85" i="18"/>
  <c r="AK85" i="18"/>
  <c r="AR84" i="18"/>
  <c r="AP84" i="18"/>
  <c r="AO84" i="18"/>
  <c r="AN84" i="18"/>
  <c r="AM84" i="18"/>
  <c r="AL84" i="18"/>
  <c r="AK84" i="18"/>
  <c r="AR83" i="18"/>
  <c r="AP83" i="18"/>
  <c r="AO83" i="18"/>
  <c r="AN83" i="18"/>
  <c r="AM83" i="18"/>
  <c r="AL83" i="18"/>
  <c r="AK83" i="18"/>
  <c r="AR82" i="18"/>
  <c r="AP82" i="18"/>
  <c r="AO82" i="18"/>
  <c r="AN82" i="18"/>
  <c r="AM82" i="18"/>
  <c r="AL82" i="18"/>
  <c r="AK82" i="18"/>
  <c r="AR81" i="18"/>
  <c r="AP81" i="18"/>
  <c r="AO81" i="18"/>
  <c r="AN81" i="18"/>
  <c r="AM81" i="18"/>
  <c r="AL81" i="18"/>
  <c r="AK81" i="18"/>
  <c r="AR80" i="18"/>
  <c r="AP80" i="18"/>
  <c r="AO80" i="18"/>
  <c r="AN80" i="18"/>
  <c r="AM80" i="18"/>
  <c r="AL80" i="18"/>
  <c r="AK80" i="18"/>
  <c r="AR79" i="18"/>
  <c r="AP79" i="18"/>
  <c r="AO79" i="18"/>
  <c r="AN79" i="18"/>
  <c r="AM79" i="18"/>
  <c r="AL79" i="18"/>
  <c r="AK79" i="18"/>
  <c r="AR78" i="18"/>
  <c r="AP78" i="18"/>
  <c r="AO78" i="18"/>
  <c r="AN78" i="18"/>
  <c r="AM78" i="18"/>
  <c r="AL78" i="18"/>
  <c r="AK78" i="18"/>
  <c r="AR77" i="18"/>
  <c r="AP77" i="18"/>
  <c r="AO77" i="18"/>
  <c r="AN77" i="18"/>
  <c r="AM77" i="18"/>
  <c r="AL77" i="18"/>
  <c r="AK77" i="18"/>
  <c r="AR76" i="18"/>
  <c r="AP76" i="18"/>
  <c r="AO76" i="18"/>
  <c r="AN76" i="18"/>
  <c r="AM76" i="18"/>
  <c r="AL76" i="18"/>
  <c r="AK76" i="18"/>
  <c r="AR75" i="18"/>
  <c r="AP75" i="18"/>
  <c r="AO75" i="18"/>
  <c r="AN75" i="18"/>
  <c r="AM75" i="18"/>
  <c r="AL75" i="18"/>
  <c r="AK75" i="18"/>
  <c r="AR74" i="18"/>
  <c r="AP74" i="18"/>
  <c r="AO74" i="18"/>
  <c r="AN74" i="18"/>
  <c r="AM74" i="18"/>
  <c r="AL74" i="18"/>
  <c r="AK74" i="18"/>
  <c r="AR73" i="18"/>
  <c r="AP73" i="18"/>
  <c r="AO73" i="18"/>
  <c r="AN73" i="18"/>
  <c r="AM73" i="18"/>
  <c r="AL73" i="18"/>
  <c r="AK73" i="18"/>
  <c r="AR25" i="18"/>
  <c r="AP25" i="18"/>
  <c r="AO25" i="18"/>
  <c r="AN25" i="18"/>
  <c r="AM25" i="18"/>
  <c r="AL25" i="18"/>
  <c r="AK25" i="18"/>
  <c r="AR24" i="18"/>
  <c r="AP24" i="18"/>
  <c r="AO24" i="18"/>
  <c r="AN24" i="18"/>
  <c r="AM24" i="18"/>
  <c r="AL24" i="18"/>
  <c r="AK24" i="18"/>
  <c r="AR23" i="18"/>
  <c r="AP23" i="18"/>
  <c r="AO23" i="18"/>
  <c r="AN23" i="18"/>
  <c r="AM23" i="18"/>
  <c r="AL23" i="18"/>
  <c r="AK23" i="18"/>
  <c r="AR53" i="18"/>
  <c r="AP53" i="18"/>
  <c r="AO53" i="18"/>
  <c r="AN53" i="18"/>
  <c r="AM53" i="18"/>
  <c r="AL53" i="18"/>
  <c r="AK53" i="18"/>
  <c r="AR71" i="18"/>
  <c r="AP71" i="18"/>
  <c r="AO71" i="18"/>
  <c r="AN71" i="18"/>
  <c r="AM71" i="18"/>
  <c r="AL71" i="18"/>
  <c r="AK71" i="18"/>
  <c r="AR72" i="18"/>
  <c r="AP72" i="18"/>
  <c r="AO72" i="18"/>
  <c r="AN72" i="18"/>
  <c r="AM72" i="18"/>
  <c r="AL72" i="18"/>
  <c r="AK72" i="18"/>
  <c r="AR28" i="18"/>
  <c r="AP28" i="18"/>
  <c r="AO28" i="18"/>
  <c r="AN28" i="18"/>
  <c r="AM28" i="18"/>
  <c r="AL28" i="18"/>
  <c r="AK28" i="18"/>
  <c r="AR27" i="18"/>
  <c r="AP27" i="18"/>
  <c r="AO27" i="18"/>
  <c r="AN27" i="18"/>
  <c r="AM27" i="18"/>
  <c r="AL27" i="18"/>
  <c r="AK27" i="18"/>
  <c r="AR70" i="18"/>
  <c r="AP70" i="18"/>
  <c r="AO70" i="18"/>
  <c r="AN70" i="18"/>
  <c r="AM70" i="18"/>
  <c r="AL70" i="18"/>
  <c r="AK70" i="18"/>
  <c r="AR68" i="18"/>
  <c r="AP68" i="18"/>
  <c r="AO68" i="18"/>
  <c r="AN68" i="18"/>
  <c r="AM68" i="18"/>
  <c r="AL68" i="18"/>
  <c r="AK68" i="18"/>
  <c r="AR48" i="18"/>
  <c r="AP48" i="18"/>
  <c r="AO48" i="18"/>
  <c r="AN48" i="18"/>
  <c r="AM48" i="18"/>
  <c r="AL48" i="18"/>
  <c r="AK48" i="18"/>
  <c r="AR55" i="18"/>
  <c r="AP55" i="18"/>
  <c r="AO55" i="18"/>
  <c r="AN55" i="18"/>
  <c r="AM55" i="18"/>
  <c r="AL55" i="18"/>
  <c r="AK55" i="18"/>
  <c r="AR67" i="18"/>
  <c r="AP67" i="18"/>
  <c r="AO67" i="18"/>
  <c r="AN67" i="18"/>
  <c r="AM67" i="18"/>
  <c r="AL67" i="18"/>
  <c r="AK67" i="18"/>
  <c r="AR22" i="18"/>
  <c r="AP22" i="18"/>
  <c r="AO22" i="18"/>
  <c r="AN22" i="18"/>
  <c r="AM22" i="18"/>
  <c r="AL22" i="18"/>
  <c r="AK22" i="18"/>
  <c r="AR65" i="18"/>
  <c r="AP65" i="18"/>
  <c r="AO65" i="18"/>
  <c r="AN65" i="18"/>
  <c r="AM65" i="18"/>
  <c r="AL65" i="18"/>
  <c r="AK65" i="18"/>
  <c r="AR45" i="18"/>
  <c r="AP45" i="18"/>
  <c r="AO45" i="18"/>
  <c r="AN45" i="18"/>
  <c r="AM45" i="18"/>
  <c r="AL45" i="18"/>
  <c r="AK45" i="18"/>
  <c r="AR21" i="18"/>
  <c r="AP21" i="18"/>
  <c r="AO21" i="18"/>
  <c r="AN21" i="18"/>
  <c r="AM21" i="18"/>
  <c r="AL21" i="18"/>
  <c r="AK21" i="18"/>
  <c r="AR69" i="18"/>
  <c r="AP69" i="18"/>
  <c r="AO69" i="18"/>
  <c r="AN69" i="18"/>
  <c r="AM69" i="18"/>
  <c r="AL69" i="18"/>
  <c r="AK69" i="18"/>
  <c r="AR66" i="18"/>
  <c r="AP66" i="18"/>
  <c r="AO66" i="18"/>
  <c r="AN66" i="18"/>
  <c r="AM66" i="18"/>
  <c r="AL66" i="18"/>
  <c r="AK66" i="18"/>
  <c r="AR59" i="18"/>
  <c r="AP59" i="18"/>
  <c r="AO59" i="18"/>
  <c r="AN59" i="18"/>
  <c r="AM59" i="18"/>
  <c r="AL59" i="18"/>
  <c r="AK59" i="18"/>
  <c r="AR38" i="18"/>
  <c r="AP38" i="18"/>
  <c r="AO38" i="18"/>
  <c r="AN38" i="18"/>
  <c r="AM38" i="18"/>
  <c r="AL38" i="18"/>
  <c r="AK38" i="18"/>
  <c r="AR44" i="18"/>
  <c r="AP44" i="18"/>
  <c r="AO44" i="18"/>
  <c r="AN44" i="18"/>
  <c r="AM44" i="18"/>
  <c r="AL44" i="18"/>
  <c r="AK44" i="18"/>
  <c r="AR10" i="18"/>
  <c r="AP10" i="18"/>
  <c r="AO10" i="18"/>
  <c r="AN10" i="18"/>
  <c r="AM10" i="18"/>
  <c r="AL10" i="18"/>
  <c r="AK10" i="18"/>
  <c r="AR13" i="18"/>
  <c r="AP13" i="18"/>
  <c r="AO13" i="18"/>
  <c r="AN13" i="18"/>
  <c r="AM13" i="18"/>
  <c r="AL13" i="18"/>
  <c r="AK13" i="18"/>
  <c r="AR34" i="18"/>
  <c r="AP34" i="18"/>
  <c r="AO34" i="18"/>
  <c r="AN34" i="18"/>
  <c r="AM34" i="18"/>
  <c r="AL34" i="18"/>
  <c r="AK34" i="18"/>
  <c r="AR12" i="18"/>
  <c r="AP12" i="18"/>
  <c r="AO12" i="18"/>
  <c r="AN12" i="18"/>
  <c r="AM12" i="18"/>
  <c r="AL12" i="18"/>
  <c r="AK12" i="18"/>
  <c r="AR9" i="18"/>
  <c r="AP9" i="18"/>
  <c r="AO9" i="18"/>
  <c r="AN9" i="18"/>
  <c r="AM9" i="18"/>
  <c r="AL9" i="18"/>
  <c r="AK9" i="18"/>
  <c r="AR30" i="18"/>
  <c r="AP30" i="18"/>
  <c r="AO30" i="18"/>
  <c r="AN30" i="18"/>
  <c r="AM30" i="18"/>
  <c r="AL30" i="18"/>
  <c r="AK30" i="18"/>
  <c r="AR47" i="18"/>
  <c r="AP47" i="18"/>
  <c r="AO47" i="18"/>
  <c r="AN47" i="18"/>
  <c r="AM47" i="18"/>
  <c r="AL47" i="18"/>
  <c r="AK47" i="18"/>
  <c r="AR50" i="18"/>
  <c r="AP50" i="18"/>
  <c r="AO50" i="18"/>
  <c r="AN50" i="18"/>
  <c r="AM50" i="18"/>
  <c r="AL50" i="18"/>
  <c r="AK50" i="18"/>
  <c r="AR49" i="18"/>
  <c r="AP49" i="18"/>
  <c r="AO49" i="18"/>
  <c r="AN49" i="18"/>
  <c r="AM49" i="18"/>
  <c r="AL49" i="18"/>
  <c r="AK49" i="18"/>
  <c r="AR52" i="18"/>
  <c r="AP52" i="18"/>
  <c r="AO52" i="18"/>
  <c r="AN52" i="18"/>
  <c r="AM52" i="18"/>
  <c r="AL52" i="18"/>
  <c r="AK52" i="18"/>
  <c r="AR16" i="18"/>
  <c r="AP16" i="18"/>
  <c r="AO16" i="18"/>
  <c r="AN16" i="18"/>
  <c r="AM16" i="18"/>
  <c r="AL16" i="18"/>
  <c r="AK16" i="18"/>
  <c r="AR46" i="18"/>
  <c r="AP46" i="18"/>
  <c r="AO46" i="18"/>
  <c r="AN46" i="18"/>
  <c r="AM46" i="18"/>
  <c r="AL46" i="18"/>
  <c r="AK46" i="18"/>
  <c r="AR15" i="18"/>
  <c r="AP15" i="18"/>
  <c r="AO15" i="18"/>
  <c r="AN15" i="18"/>
  <c r="AM15" i="18"/>
  <c r="AL15" i="18"/>
  <c r="AK15" i="18"/>
  <c r="AR6" i="18"/>
  <c r="AP6" i="18"/>
  <c r="AO6" i="18"/>
  <c r="AN6" i="18"/>
  <c r="AM6" i="18"/>
  <c r="AL6" i="18"/>
  <c r="AK6" i="18"/>
  <c r="AR43" i="18"/>
  <c r="AP43" i="18"/>
  <c r="AO43" i="18"/>
  <c r="AN43" i="18"/>
  <c r="AM43" i="18"/>
  <c r="AL43" i="18"/>
  <c r="AK43" i="18"/>
  <c r="AR57" i="18"/>
  <c r="AP57" i="18"/>
  <c r="AO57" i="18"/>
  <c r="AN57" i="18"/>
  <c r="AM57" i="18"/>
  <c r="AL57" i="18"/>
  <c r="AK57" i="18"/>
  <c r="AR39" i="18"/>
  <c r="AP39" i="18"/>
  <c r="AO39" i="18"/>
  <c r="AN39" i="18"/>
  <c r="AM39" i="18"/>
  <c r="AL39" i="18"/>
  <c r="AK39" i="18"/>
  <c r="AR20" i="18"/>
  <c r="AP20" i="18"/>
  <c r="AO20" i="18"/>
  <c r="AN20" i="18"/>
  <c r="AM20" i="18"/>
  <c r="AL20" i="18"/>
  <c r="AK20" i="18"/>
  <c r="AR33" i="18"/>
  <c r="AP33" i="18"/>
  <c r="AO33" i="18"/>
  <c r="AN33" i="18"/>
  <c r="AM33" i="18"/>
  <c r="AL33" i="18"/>
  <c r="AK33" i="18"/>
  <c r="AR35" i="18"/>
  <c r="AP35" i="18"/>
  <c r="AO35" i="18"/>
  <c r="AN35" i="18"/>
  <c r="AM35" i="18"/>
  <c r="AL35" i="18"/>
  <c r="AK35" i="18"/>
  <c r="AR17" i="18"/>
  <c r="AP17" i="18"/>
  <c r="AO17" i="18"/>
  <c r="AN17" i="18"/>
  <c r="AM17" i="18"/>
  <c r="AL17" i="18"/>
  <c r="AK17" i="18"/>
  <c r="AR64" i="18"/>
  <c r="AP64" i="18"/>
  <c r="AO64" i="18"/>
  <c r="AN64" i="18"/>
  <c r="AM64" i="18"/>
  <c r="AL64" i="18"/>
  <c r="AK64" i="18"/>
  <c r="AR32" i="18"/>
  <c r="AP32" i="18"/>
  <c r="AO32" i="18"/>
  <c r="AN32" i="18"/>
  <c r="AM32" i="18"/>
  <c r="AL32" i="18"/>
  <c r="AK32" i="18"/>
  <c r="AR36" i="18"/>
  <c r="AP36" i="18"/>
  <c r="AO36" i="18"/>
  <c r="AN36" i="18"/>
  <c r="AM36" i="18"/>
  <c r="AL36" i="18"/>
  <c r="AK36" i="18"/>
  <c r="AR31" i="18"/>
  <c r="AP31" i="18"/>
  <c r="AO31" i="18"/>
  <c r="AN31" i="18"/>
  <c r="AM31" i="18"/>
  <c r="AL31" i="18"/>
  <c r="AK31" i="18"/>
  <c r="AR56" i="18"/>
  <c r="AP56" i="18"/>
  <c r="AO56" i="18"/>
  <c r="AN56" i="18"/>
  <c r="AM56" i="18"/>
  <c r="AL56" i="18"/>
  <c r="AK56" i="18"/>
  <c r="AR61" i="18"/>
  <c r="AP61" i="18"/>
  <c r="AO61" i="18"/>
  <c r="AN61" i="18"/>
  <c r="AM61" i="18"/>
  <c r="AL61" i="18"/>
  <c r="AK61" i="18"/>
  <c r="AR8" i="18"/>
  <c r="AP8" i="18"/>
  <c r="AO8" i="18"/>
  <c r="AN8" i="18"/>
  <c r="AM8" i="18"/>
  <c r="AL8" i="18"/>
  <c r="AK8" i="18"/>
  <c r="AR63" i="18"/>
  <c r="AP63" i="18"/>
  <c r="AO63" i="18"/>
  <c r="AN63" i="18"/>
  <c r="AM63" i="18"/>
  <c r="AL63" i="18"/>
  <c r="AK63" i="18"/>
  <c r="AR37" i="18"/>
  <c r="AP37" i="18"/>
  <c r="AO37" i="18"/>
  <c r="AN37" i="18"/>
  <c r="AM37" i="18"/>
  <c r="AL37" i="18"/>
  <c r="AK37" i="18"/>
  <c r="AR42" i="18"/>
  <c r="AP42" i="18"/>
  <c r="AO42" i="18"/>
  <c r="AN42" i="18"/>
  <c r="AM42" i="18"/>
  <c r="AL42" i="18"/>
  <c r="AK42" i="18"/>
  <c r="AR41" i="18"/>
  <c r="AP41" i="18"/>
  <c r="AO41" i="18"/>
  <c r="AN41" i="18"/>
  <c r="AM41" i="18"/>
  <c r="AL41" i="18"/>
  <c r="AK41" i="18"/>
  <c r="AR40" i="18"/>
  <c r="AP40" i="18"/>
  <c r="AO40" i="18"/>
  <c r="AN40" i="18"/>
  <c r="AM40" i="18"/>
  <c r="AL40" i="18"/>
  <c r="AK40" i="18"/>
  <c r="AR7" i="18"/>
  <c r="AP7" i="18"/>
  <c r="AO7" i="18"/>
  <c r="AN7" i="18"/>
  <c r="AM7" i="18"/>
  <c r="AL7" i="18"/>
  <c r="AK7" i="18"/>
  <c r="AR19" i="18"/>
  <c r="AP19" i="18"/>
  <c r="AO19" i="18"/>
  <c r="AN19" i="18"/>
  <c r="AM19" i="18"/>
  <c r="AL19" i="18"/>
  <c r="AK19" i="18"/>
  <c r="AR18" i="18"/>
  <c r="AP18" i="18"/>
  <c r="AO18" i="18"/>
  <c r="AN18" i="18"/>
  <c r="AM18" i="18"/>
  <c r="AL18" i="18"/>
  <c r="AK18" i="18"/>
  <c r="AR14" i="18"/>
  <c r="AP14" i="18"/>
  <c r="AO14" i="18"/>
  <c r="AN14" i="18"/>
  <c r="AM14" i="18"/>
  <c r="AL14" i="18"/>
  <c r="AK14" i="18"/>
  <c r="AR60" i="18"/>
  <c r="AP60" i="18"/>
  <c r="AO60" i="18"/>
  <c r="AN60" i="18"/>
  <c r="AM60" i="18"/>
  <c r="AL60" i="18"/>
  <c r="AK60" i="18"/>
  <c r="AR58" i="18"/>
  <c r="AP58" i="18"/>
  <c r="AO58" i="18"/>
  <c r="AN58" i="18"/>
  <c r="AM58" i="18"/>
  <c r="AL58" i="18"/>
  <c r="AK58" i="18"/>
  <c r="AR51" i="18"/>
  <c r="AP51" i="18"/>
  <c r="AO51" i="18"/>
  <c r="AN51" i="18"/>
  <c r="AM51" i="18"/>
  <c r="AL51" i="18"/>
  <c r="AK51" i="18"/>
  <c r="AR11" i="18"/>
  <c r="AP11" i="18"/>
  <c r="AO11" i="18"/>
  <c r="AN11" i="18"/>
  <c r="AM11" i="18"/>
  <c r="AL11" i="18"/>
  <c r="AK11" i="18"/>
  <c r="AR26" i="18"/>
  <c r="AP26" i="18"/>
  <c r="AO26" i="18"/>
  <c r="AN26" i="18"/>
  <c r="AM26" i="18"/>
  <c r="AL26" i="18"/>
  <c r="AK26" i="18"/>
  <c r="AR5" i="18"/>
  <c r="AP5" i="18"/>
  <c r="AO5" i="18"/>
  <c r="AN5" i="18"/>
  <c r="AM5" i="18"/>
  <c r="AL5" i="18"/>
  <c r="AK5" i="18"/>
  <c r="AR54" i="18"/>
  <c r="AP54" i="18"/>
  <c r="AO54" i="18"/>
  <c r="AN54" i="18"/>
  <c r="AM54" i="18"/>
  <c r="AL54" i="18"/>
  <c r="AK54" i="18"/>
  <c r="AR62" i="18"/>
  <c r="AP62" i="18"/>
  <c r="AO62" i="18"/>
  <c r="AN62" i="18"/>
  <c r="AM62" i="18"/>
  <c r="AL62" i="18"/>
  <c r="AK62" i="18"/>
  <c r="AR29" i="18"/>
  <c r="AP29" i="18"/>
  <c r="AO29" i="18"/>
  <c r="AN29" i="18"/>
  <c r="AM29" i="18"/>
  <c r="AL29" i="18"/>
  <c r="AK29" i="18"/>
  <c r="M15" i="24" l="1"/>
  <c r="M14" i="24"/>
  <c r="B207" i="18"/>
  <c r="B206" i="18"/>
  <c r="AQ215" i="18"/>
  <c r="AJ215" i="18"/>
  <c r="AQ214" i="18"/>
  <c r="AJ214" i="18"/>
  <c r="AJ213" i="18"/>
  <c r="AQ211" i="18"/>
  <c r="AJ211" i="18"/>
  <c r="AQ210" i="18"/>
  <c r="AJ210" i="18"/>
  <c r="T215" i="18"/>
  <c r="T214" i="18"/>
  <c r="T213" i="18"/>
  <c r="T211" i="18"/>
  <c r="T210" i="18"/>
  <c r="AJ203" i="15"/>
  <c r="I76" i="24" l="1"/>
  <c r="I82" i="24" s="1"/>
  <c r="AK204" i="15"/>
  <c r="AO203" i="22" l="1"/>
  <c r="AJ203" i="22"/>
  <c r="AJ20" i="22"/>
  <c r="AO20" i="22" s="1"/>
  <c r="AJ19" i="22"/>
  <c r="AO19" i="22" s="1"/>
  <c r="AJ18" i="22"/>
  <c r="AO18" i="22" s="1"/>
  <c r="AJ17" i="22"/>
  <c r="AO17" i="22" s="1"/>
  <c r="AJ16" i="22"/>
  <c r="AO16" i="22" s="1"/>
  <c r="AJ15" i="22"/>
  <c r="AO15" i="22" s="1"/>
  <c r="AJ14" i="22"/>
  <c r="AJ13" i="22"/>
  <c r="AO13" i="22" s="1"/>
  <c r="AJ12" i="22"/>
  <c r="AO12" i="22" s="1"/>
  <c r="AJ11" i="22"/>
  <c r="AO11" i="22" s="1"/>
  <c r="AJ10" i="22"/>
  <c r="AO10" i="22" s="1"/>
  <c r="AJ9" i="22"/>
  <c r="AO9" i="22" s="1"/>
  <c r="AJ8" i="22"/>
  <c r="AO8" i="22" s="1"/>
  <c r="AJ7" i="22"/>
  <c r="AO7" i="22" s="1"/>
  <c r="AJ6" i="22"/>
  <c r="AO6" i="22" s="1"/>
  <c r="AJ5" i="22"/>
  <c r="AO5" i="22" s="1"/>
  <c r="T204" i="15"/>
  <c r="T204" i="22"/>
  <c r="AJ202" i="22"/>
  <c r="AJ201" i="22"/>
  <c r="AJ200" i="22"/>
  <c r="AJ199" i="22"/>
  <c r="AJ198" i="22"/>
  <c r="AJ197" i="22"/>
  <c r="AJ196" i="22"/>
  <c r="AJ195" i="22"/>
  <c r="AJ194" i="22"/>
  <c r="AJ193" i="22"/>
  <c r="AJ192" i="22"/>
  <c r="AJ191" i="22"/>
  <c r="AJ190" i="22"/>
  <c r="AJ189" i="22"/>
  <c r="AJ188" i="22"/>
  <c r="AJ187" i="22"/>
  <c r="AJ186" i="22"/>
  <c r="AJ185" i="22"/>
  <c r="AJ184" i="22"/>
  <c r="AJ183" i="22"/>
  <c r="AJ182" i="22"/>
  <c r="AJ181" i="22"/>
  <c r="AJ180" i="22"/>
  <c r="AJ179" i="22"/>
  <c r="AJ178" i="22"/>
  <c r="AJ177" i="22"/>
  <c r="AJ176" i="22"/>
  <c r="AJ175" i="22"/>
  <c r="AJ174" i="22"/>
  <c r="AJ173" i="22"/>
  <c r="AJ172" i="22"/>
  <c r="AJ171" i="22"/>
  <c r="AJ170" i="22"/>
  <c r="AJ169" i="22"/>
  <c r="AJ168" i="22"/>
  <c r="AJ167" i="22"/>
  <c r="AJ166" i="22"/>
  <c r="AJ165" i="22"/>
  <c r="AJ164" i="22"/>
  <c r="AJ163" i="22"/>
  <c r="AJ162" i="22"/>
  <c r="AJ161" i="22"/>
  <c r="AJ160" i="22"/>
  <c r="AJ159" i="22"/>
  <c r="AJ158" i="22"/>
  <c r="AJ157" i="22"/>
  <c r="AJ156" i="22"/>
  <c r="AJ155" i="22"/>
  <c r="AJ154" i="22"/>
  <c r="AJ153" i="22"/>
  <c r="AJ152" i="22"/>
  <c r="AJ151" i="22"/>
  <c r="AJ150" i="22"/>
  <c r="AJ149" i="22"/>
  <c r="AJ148" i="22"/>
  <c r="AJ147" i="22"/>
  <c r="AJ146" i="22"/>
  <c r="AJ145" i="22"/>
  <c r="AJ144" i="22"/>
  <c r="AJ143" i="22"/>
  <c r="AJ142" i="22"/>
  <c r="AJ141" i="22"/>
  <c r="AJ140" i="22"/>
  <c r="AJ139" i="22"/>
  <c r="AJ138" i="22"/>
  <c r="AJ137" i="22"/>
  <c r="AJ136" i="22"/>
  <c r="AJ135" i="22"/>
  <c r="AJ134" i="22"/>
  <c r="AJ133" i="22"/>
  <c r="AJ132" i="22"/>
  <c r="AJ131" i="22"/>
  <c r="AJ130" i="22"/>
  <c r="AJ129" i="22"/>
  <c r="AJ128" i="22"/>
  <c r="AJ127" i="22"/>
  <c r="AJ126" i="22"/>
  <c r="AJ125" i="22"/>
  <c r="AJ124" i="22"/>
  <c r="AJ123" i="22"/>
  <c r="AJ122" i="22"/>
  <c r="AJ121" i="22"/>
  <c r="AJ120" i="22"/>
  <c r="AJ119" i="22"/>
  <c r="AJ118" i="22"/>
  <c r="AJ117" i="22"/>
  <c r="AJ116" i="22"/>
  <c r="AJ115" i="22"/>
  <c r="AJ114" i="22"/>
  <c r="AJ113" i="22"/>
  <c r="AJ112" i="22"/>
  <c r="AJ111" i="22"/>
  <c r="AJ110" i="22"/>
  <c r="AJ109" i="22"/>
  <c r="AJ108" i="22"/>
  <c r="AJ107" i="22"/>
  <c r="AJ106" i="22"/>
  <c r="AJ105" i="22"/>
  <c r="AJ104" i="22"/>
  <c r="AJ103" i="22"/>
  <c r="AJ102" i="22"/>
  <c r="AJ101" i="22"/>
  <c r="AJ100" i="22"/>
  <c r="AJ99" i="22"/>
  <c r="AJ98" i="22"/>
  <c r="AJ97" i="22"/>
  <c r="AJ96" i="22"/>
  <c r="AJ95" i="22"/>
  <c r="AJ94" i="22"/>
  <c r="AJ93" i="22"/>
  <c r="AJ92" i="22"/>
  <c r="AJ91" i="22"/>
  <c r="AJ90" i="22"/>
  <c r="AJ89" i="22"/>
  <c r="AJ88" i="22"/>
  <c r="AJ87" i="22"/>
  <c r="AJ86" i="22"/>
  <c r="AJ85" i="22"/>
  <c r="AJ84" i="22"/>
  <c r="AJ83" i="22"/>
  <c r="AJ82" i="22"/>
  <c r="AJ81" i="22"/>
  <c r="AJ80" i="22"/>
  <c r="AJ79" i="22"/>
  <c r="AJ78" i="22"/>
  <c r="AJ77" i="22"/>
  <c r="AJ76" i="22"/>
  <c r="AJ75" i="22"/>
  <c r="AJ74" i="22"/>
  <c r="AJ73" i="22"/>
  <c r="AJ72" i="22"/>
  <c r="AJ71" i="22"/>
  <c r="AJ70" i="22"/>
  <c r="AJ69" i="22"/>
  <c r="AJ68" i="22"/>
  <c r="AJ67" i="22"/>
  <c r="AJ66" i="22"/>
  <c r="AJ65" i="22"/>
  <c r="AJ64" i="22"/>
  <c r="AJ63" i="22"/>
  <c r="AJ62" i="22"/>
  <c r="AJ61" i="22"/>
  <c r="AJ60" i="22"/>
  <c r="AJ59" i="22"/>
  <c r="AJ58" i="22"/>
  <c r="AJ57" i="22"/>
  <c r="AJ56" i="22"/>
  <c r="AJ55" i="22"/>
  <c r="AJ54" i="22"/>
  <c r="AJ53" i="22"/>
  <c r="AJ52" i="22"/>
  <c r="AJ51" i="22"/>
  <c r="AJ50" i="22"/>
  <c r="AJ49" i="22"/>
  <c r="AJ48" i="22"/>
  <c r="AJ47" i="22"/>
  <c r="AJ46" i="22"/>
  <c r="AJ45" i="22"/>
  <c r="AJ44" i="22"/>
  <c r="AJ43" i="22"/>
  <c r="AJ42" i="22"/>
  <c r="AJ41" i="22"/>
  <c r="AJ40" i="22"/>
  <c r="AJ39" i="22"/>
  <c r="AJ38" i="22"/>
  <c r="AJ37" i="22"/>
  <c r="AJ36" i="22"/>
  <c r="AJ35" i="22"/>
  <c r="AJ34" i="22"/>
  <c r="AJ33" i="22"/>
  <c r="AJ32" i="22"/>
  <c r="AJ31" i="22"/>
  <c r="AJ30" i="22"/>
  <c r="AJ29" i="22"/>
  <c r="AJ28" i="22"/>
  <c r="AJ27" i="22"/>
  <c r="AJ26" i="22"/>
  <c r="AJ25" i="22"/>
  <c r="AJ24" i="22"/>
  <c r="AJ23" i="22"/>
  <c r="AJ22" i="22"/>
  <c r="AJ21" i="22"/>
  <c r="AJ204" i="22" l="1"/>
  <c r="AJ5" i="15"/>
  <c r="AK204" i="22" l="1"/>
  <c r="AQ213" i="18"/>
  <c r="AL204" i="22" l="1"/>
  <c r="AN204" i="22" l="1"/>
  <c r="AM204" i="22"/>
  <c r="AO14" i="22"/>
  <c r="AO204" i="22" s="1"/>
  <c r="B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T204" i="17"/>
  <c r="B208" i="18" l="1"/>
  <c r="B209" i="18"/>
  <c r="B210" i="18"/>
  <c r="B211" i="18"/>
  <c r="B212" i="18"/>
  <c r="B213" i="18"/>
  <c r="B214" i="18"/>
  <c r="B215" i="18"/>
  <c r="V208" i="18" l="1"/>
  <c r="Z208" i="18"/>
  <c r="AD208" i="18"/>
  <c r="AH208" i="18"/>
  <c r="AE208" i="18"/>
  <c r="W208" i="18"/>
  <c r="X208" i="18"/>
  <c r="AA208" i="18"/>
  <c r="U208" i="18"/>
  <c r="AC208" i="18"/>
  <c r="AF208" i="18"/>
  <c r="AI208" i="18"/>
  <c r="AG208" i="18"/>
  <c r="AB208" i="18"/>
  <c r="Y208" i="18"/>
  <c r="C37" i="20"/>
  <c r="C33" i="20"/>
  <c r="C25" i="20"/>
  <c r="C24" i="20"/>
  <c r="C36" i="20" s="1"/>
  <c r="C23" i="20"/>
  <c r="C35" i="20" s="1"/>
  <c r="C22" i="20"/>
  <c r="C34" i="20" s="1"/>
  <c r="C21" i="20"/>
  <c r="C20" i="20"/>
  <c r="C32" i="20" s="1"/>
  <c r="C19" i="20"/>
  <c r="C31" i="20" s="1"/>
  <c r="C18" i="20"/>
  <c r="C30" i="20" s="1"/>
  <c r="C17" i="20"/>
  <c r="C29" i="20" s="1"/>
  <c r="L21" i="20" l="1"/>
  <c r="I17" i="20"/>
  <c r="G4" i="20"/>
  <c r="E6" i="20"/>
  <c r="F7" i="20"/>
  <c r="G8" i="20"/>
  <c r="E10" i="20"/>
  <c r="F11" i="20"/>
  <c r="D7" i="20"/>
  <c r="D11" i="20"/>
  <c r="E34" i="20"/>
  <c r="D34" i="20"/>
  <c r="L18" i="20"/>
  <c r="H17" i="20"/>
  <c r="E5" i="20"/>
  <c r="F6" i="20"/>
  <c r="G7" i="20"/>
  <c r="E9" i="20"/>
  <c r="F10" i="20"/>
  <c r="G11" i="20"/>
  <c r="D8" i="20"/>
  <c r="E32" i="20"/>
  <c r="D32" i="20"/>
  <c r="L20" i="20"/>
  <c r="G5" i="20"/>
  <c r="F8" i="20"/>
  <c r="E11" i="20"/>
  <c r="D10" i="20"/>
  <c r="E31" i="20"/>
  <c r="E35" i="20"/>
  <c r="D31" i="20"/>
  <c r="D35" i="20"/>
  <c r="L19" i="20"/>
  <c r="L23" i="20"/>
  <c r="E4" i="20"/>
  <c r="F5" i="20"/>
  <c r="G6" i="20"/>
  <c r="E8" i="20"/>
  <c r="F9" i="20"/>
  <c r="G10" i="20"/>
  <c r="D5" i="20"/>
  <c r="D9" i="20"/>
  <c r="E36" i="20"/>
  <c r="D36" i="20"/>
  <c r="L24" i="20"/>
  <c r="F4" i="20"/>
  <c r="E7" i="20"/>
  <c r="G9" i="20"/>
  <c r="D6" i="20"/>
  <c r="I22" i="20"/>
  <c r="H19" i="20"/>
  <c r="G19" i="20" s="1"/>
  <c r="D4" i="20"/>
  <c r="H20" i="20" l="1"/>
  <c r="G20" i="20" s="1"/>
  <c r="I20" i="20"/>
  <c r="H18" i="20"/>
  <c r="G18" i="20" s="1"/>
  <c r="I18" i="20"/>
  <c r="H23" i="20"/>
  <c r="G23" i="20" s="1"/>
  <c r="H21" i="20"/>
  <c r="G21" i="20" s="1"/>
  <c r="H24" i="20"/>
  <c r="G24" i="20" s="1"/>
  <c r="I23" i="20"/>
  <c r="I24" i="20"/>
  <c r="H22" i="20"/>
  <c r="G22" i="20" s="1"/>
  <c r="I21" i="20"/>
  <c r="I19" i="20"/>
  <c r="H6" i="20"/>
  <c r="I6" i="20" s="1"/>
  <c r="H5" i="20"/>
  <c r="I5" i="20" s="1"/>
  <c r="E23" i="20"/>
  <c r="D23" i="20"/>
  <c r="D20" i="20"/>
  <c r="E20" i="20"/>
  <c r="E24" i="20"/>
  <c r="D24" i="20"/>
  <c r="F24" i="20" s="1"/>
  <c r="E18" i="20"/>
  <c r="D18" i="20"/>
  <c r="E17" i="20"/>
  <c r="D17" i="20"/>
  <c r="E22" i="20"/>
  <c r="D22" i="20"/>
  <c r="E19" i="20"/>
  <c r="D19" i="20"/>
  <c r="E21" i="20"/>
  <c r="D21" i="20"/>
  <c r="G17" i="20"/>
  <c r="H8" i="20"/>
  <c r="I8" i="20" s="1"/>
  <c r="G12" i="20"/>
  <c r="H11" i="20"/>
  <c r="I11" i="20" s="1"/>
  <c r="H7" i="20"/>
  <c r="I7" i="20" s="1"/>
  <c r="F12" i="20"/>
  <c r="E12" i="20"/>
  <c r="D12" i="20"/>
  <c r="H4" i="20"/>
  <c r="H10" i="20"/>
  <c r="I10" i="20" s="1"/>
  <c r="H9" i="20"/>
  <c r="I9" i="20" s="1"/>
  <c r="I25" i="20" l="1"/>
  <c r="F19" i="20"/>
  <c r="H25" i="20"/>
  <c r="F20" i="20"/>
  <c r="F23" i="20"/>
  <c r="F21" i="20"/>
  <c r="F18" i="20"/>
  <c r="F22" i="20"/>
  <c r="F17" i="20"/>
  <c r="D25" i="20"/>
  <c r="E25" i="20"/>
  <c r="K25" i="20" s="1"/>
  <c r="I4" i="20"/>
  <c r="H12" i="20"/>
  <c r="I12" i="20" s="1"/>
  <c r="G25" i="20" l="1"/>
  <c r="K23" i="20"/>
  <c r="K19" i="20"/>
  <c r="K24" i="20"/>
  <c r="K20" i="20"/>
  <c r="K21" i="20"/>
  <c r="K18" i="20"/>
  <c r="K17" i="20"/>
  <c r="K22" i="20"/>
  <c r="L17" i="20" l="1"/>
  <c r="L22" i="20" l="1"/>
  <c r="L25" i="20" s="1"/>
  <c r="O12" i="11" l="1"/>
  <c r="N12" i="11"/>
  <c r="M12" i="11"/>
  <c r="L12" i="11"/>
  <c r="K12" i="11"/>
  <c r="G12" i="11"/>
  <c r="O18" i="11"/>
  <c r="O17" i="11"/>
  <c r="O16" i="11"/>
  <c r="N18" i="11"/>
  <c r="N17" i="11"/>
  <c r="N16" i="11"/>
  <c r="M18" i="11"/>
  <c r="M17" i="11"/>
  <c r="M16" i="11"/>
  <c r="L18" i="11"/>
  <c r="L17" i="11"/>
  <c r="L16" i="11"/>
  <c r="K18" i="11"/>
  <c r="K17" i="11"/>
  <c r="K16" i="11"/>
  <c r="G17" i="11"/>
  <c r="G18" i="11"/>
  <c r="G16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B14" i="11"/>
  <c r="C17" i="11"/>
  <c r="M19" i="11" l="1"/>
  <c r="G19" i="11"/>
  <c r="L19" i="11"/>
  <c r="N19" i="11"/>
  <c r="K19" i="11"/>
  <c r="O19" i="11"/>
  <c r="F25" i="20" l="1"/>
  <c r="F36" i="20"/>
  <c r="F31" i="20"/>
  <c r="F32" i="20"/>
  <c r="F34" i="20"/>
  <c r="F35" i="20"/>
  <c r="D30" i="20" l="1"/>
  <c r="E30" i="20"/>
  <c r="D29" i="20"/>
  <c r="E29" i="20"/>
  <c r="AJ208" i="18"/>
  <c r="AJ212" i="18"/>
  <c r="AJ207" i="18"/>
  <c r="AJ209" i="18"/>
  <c r="D33" i="20"/>
  <c r="E33" i="20"/>
  <c r="AQ212" i="18"/>
  <c r="AQ207" i="18"/>
  <c r="AQ209" i="18"/>
  <c r="AQ208" i="18"/>
  <c r="T208" i="18"/>
  <c r="T212" i="18"/>
  <c r="T207" i="18"/>
  <c r="T209" i="18"/>
  <c r="F33" i="20" l="1"/>
  <c r="E37" i="20"/>
  <c r="D37" i="20"/>
  <c r="F29" i="20"/>
  <c r="F30" i="20"/>
  <c r="F37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Nelia Martínez Peral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Location Center or City.
EXAMPLE:
CN ALMARAZ
NPP DOUNREAY
CNPE BUGEY
CERN
ITER
GNF-MONTEREY
VALENCIA
CEPSA-SAN ROQUE
DAVID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In Case of Joint Venture, include here the amount corresponding to GDES</t>
        </r>
      </text>
    </comment>
    <comment ref="W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if severals deliveies, enter the lastest date
</t>
        </r>
      </text>
    </comment>
    <comment ref="AH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ACTIONS TO DO IN OPEN BIDS, OR ACTIONS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Nelia Martínez Peral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Location Center or City.
EXAMPLE:
CN ALMARAZ
NPP DOUNREAY
CNPE BUGEY
CERN
ITER
GNF-MONTEREY
VALENCIA
CEPSA-SAN ROQUE
DAVID</t>
        </r>
      </text>
    </comment>
    <comment ref="S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In Case of Joint Venture, include here the amount corresponding to GDES</t>
        </r>
      </text>
    </comment>
    <comment ref="W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if severals deliveies, enter the lastest date
</t>
        </r>
      </text>
    </comment>
    <comment ref="AH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ACTIONS TO DO IN OPEN BIDS, OR ACTIONS DONE</t>
        </r>
      </text>
    </comment>
  </commentList>
</comments>
</file>

<file path=xl/sharedStrings.xml><?xml version="1.0" encoding="utf-8"?>
<sst xmlns="http://schemas.openxmlformats.org/spreadsheetml/2006/main" count="1993" uniqueCount="475">
  <si>
    <t>M%</t>
  </si>
  <si>
    <t>TOTAL:</t>
  </si>
  <si>
    <t>DESMANTELAMIENTO</t>
  </si>
  <si>
    <t>PROTECCIÓN RADIOLÓGICA</t>
  </si>
  <si>
    <t>CNPE BLAYAIS</t>
  </si>
  <si>
    <t>CNPE BUGEY</t>
  </si>
  <si>
    <t>DÉMANTÈLEMENT</t>
  </si>
  <si>
    <t>O&amp;M SUPPORT</t>
  </si>
  <si>
    <t>INNOVATION ET R&amp;D</t>
  </si>
  <si>
    <t>REVÊTEMENTS</t>
  </si>
  <si>
    <t>OUVERTE</t>
  </si>
  <si>
    <t>GAGNÉ</t>
  </si>
  <si>
    <t>PERDUE</t>
  </si>
  <si>
    <t>NON PREÉSENTÉE</t>
  </si>
  <si>
    <t>PROTECTION THERMIQUE</t>
  </si>
  <si>
    <t>PROTECTION RADIOLOGIQUE</t>
  </si>
  <si>
    <t>SERVICE AREA</t>
  </si>
  <si>
    <t>LOCATION</t>
  </si>
  <si>
    <t>NAME</t>
  </si>
  <si>
    <t>STATUS</t>
  </si>
  <si>
    <t>JOINT VENTURE</t>
  </si>
  <si>
    <t>START DATE</t>
  </si>
  <si>
    <t>DURATION</t>
  </si>
  <si>
    <t>PROBABILITY</t>
  </si>
  <si>
    <t>EXPECTED REVENUE</t>
  </si>
  <si>
    <t>1 año</t>
  </si>
  <si>
    <t>1 mes</t>
  </si>
  <si>
    <t>EXISTING BUSINESS</t>
  </si>
  <si>
    <t>STAGE</t>
  </si>
  <si>
    <t>ACTIONS DONE</t>
  </si>
  <si>
    <t>TO DO</t>
  </si>
  <si>
    <t>SOPORTE A O&amp;M</t>
  </si>
  <si>
    <t>TRATAMIENTO DE SUPERFICIES</t>
  </si>
  <si>
    <t>PROTECCIONES TÉRMICAS</t>
  </si>
  <si>
    <t>LOGÍSTICA</t>
  </si>
  <si>
    <t>GDES FRANCE</t>
  </si>
  <si>
    <t>DECOMMISSIONING</t>
  </si>
  <si>
    <t>UK</t>
  </si>
  <si>
    <t>Limpieza intercambiador RRA</t>
  </si>
  <si>
    <t>CNPE GRAVELINES</t>
  </si>
  <si>
    <t>Limpieza GSS</t>
  </si>
  <si>
    <t>contrato marco (2014-2020)</t>
  </si>
  <si>
    <t>Cedule MEC</t>
  </si>
  <si>
    <t>En UTE</t>
  </si>
  <si>
    <t>CNPE FLAMANVILLE</t>
  </si>
  <si>
    <t>EXTRADOS</t>
  </si>
  <si>
    <t>5 años</t>
  </si>
  <si>
    <t>GDES ERBA</t>
  </si>
  <si>
    <t>CNPE SAINT LAURENT</t>
  </si>
  <si>
    <t>Mantenimiento ST Laurent</t>
  </si>
  <si>
    <t>CNPE CIVAUX</t>
  </si>
  <si>
    <t>Metallización Civaux</t>
  </si>
  <si>
    <t>SNCF MARSEILLE</t>
  </si>
  <si>
    <t>Rotonde Marseille</t>
  </si>
  <si>
    <t>18 meses</t>
  </si>
  <si>
    <t>ITER</t>
  </si>
  <si>
    <t>Revestimientos ITER</t>
  </si>
  <si>
    <t>COUNTRY</t>
  </si>
  <si>
    <t>COMPANY</t>
  </si>
  <si>
    <t>CONTRACT AMOUNT</t>
  </si>
  <si>
    <t>END DATE</t>
  </si>
  <si>
    <t>REVENUE
2018</t>
  </si>
  <si>
    <t>REVENUE
2019</t>
  </si>
  <si>
    <t>REVENUE
2020</t>
  </si>
  <si>
    <t>REVENUE
2021</t>
  </si>
  <si>
    <t>REVENUE
2022</t>
  </si>
  <si>
    <t>FRANCE</t>
  </si>
  <si>
    <t>AWARDING DATE</t>
  </si>
  <si>
    <t>LOGISTIQUE</t>
  </si>
  <si>
    <t>ABIERTA</t>
  </si>
  <si>
    <t>PERDIDA</t>
  </si>
  <si>
    <t>NO PRESENTADA</t>
  </si>
  <si>
    <t>OPEN</t>
  </si>
  <si>
    <t>GANADA</t>
  </si>
  <si>
    <t>WON</t>
  </si>
  <si>
    <t>LOST</t>
  </si>
  <si>
    <t>NOT PURSUED</t>
  </si>
  <si>
    <t>SURFACE TREATMENT</t>
  </si>
  <si>
    <t>THERMAL PROTECTIONS</t>
  </si>
  <si>
    <t>RADIOLOGICAL PROTECTION</t>
  </si>
  <si>
    <t>LOGISTICS</t>
  </si>
  <si>
    <t>REDES ELÉCTRICAS</t>
  </si>
  <si>
    <t>POWER GRIDS</t>
  </si>
  <si>
    <t>RÉSEAU ÉLECTRIQUE</t>
  </si>
  <si>
    <t>WIND</t>
  </si>
  <si>
    <t>INNOVACIÓN e I+D</t>
  </si>
  <si>
    <t>INNOVATION &amp; R&amp;D</t>
  </si>
  <si>
    <t>OFFER RESPONSIBLE</t>
  </si>
  <si>
    <t>SHORT NAME</t>
  </si>
  <si>
    <t>DIVISA</t>
  </si>
  <si>
    <t>DEAL NUMBER</t>
  </si>
  <si>
    <t>DELIVERY DATE</t>
  </si>
  <si>
    <t>GDES CODE</t>
  </si>
  <si>
    <t>CLIENT REFERENCE</t>
  </si>
  <si>
    <t>CLIENT</t>
  </si>
  <si>
    <t>SERVICE</t>
  </si>
  <si>
    <t>ORDER NUMBER</t>
  </si>
  <si>
    <t>GDES CONTRACT REVENUE</t>
  </si>
  <si>
    <t>NOTES</t>
  </si>
  <si>
    <t>LOST/NOT PURSUED REASON</t>
  </si>
  <si>
    <t>REVENUE 2018</t>
  </si>
  <si>
    <t>M (%)</t>
  </si>
  <si>
    <t>TYPE OF CONTRACT</t>
  </si>
  <si>
    <t>ID</t>
  </si>
  <si>
    <t>COUNTRY
(COMPANY)</t>
  </si>
  <si>
    <t>BUSINESS UNIT</t>
  </si>
  <si>
    <t>COUNTRY
(LOCATION)</t>
  </si>
  <si>
    <t>UTE 
(-/%)</t>
  </si>
  <si>
    <t>COMPETITORS</t>
  </si>
  <si>
    <t>OFFRE</t>
  </si>
  <si>
    <t>AFFAIRE EXISTANT</t>
  </si>
  <si>
    <t>ONE SHOT</t>
  </si>
  <si>
    <t>SERVICES NUCLÉAIRES</t>
  </si>
  <si>
    <t>OPORTUNITÉ</t>
  </si>
  <si>
    <t>OUT OF RANKING</t>
  </si>
  <si>
    <t>MÉTALLISATION</t>
  </si>
  <si>
    <t>PROBABILITY
(%)</t>
  </si>
  <si>
    <t>ESPAÑOL</t>
  </si>
  <si>
    <t>INGLÉS</t>
  </si>
  <si>
    <t>FRANCÉS</t>
  </si>
  <si>
    <t>UNIDADES DE NEGOCIO</t>
  </si>
  <si>
    <t>BUSINESS UNITS</t>
  </si>
  <si>
    <t>SERVICIOS NUCLEARES</t>
  </si>
  <si>
    <t>NUCLEAR SERVICES</t>
  </si>
  <si>
    <t>INNOVATION I+D+i</t>
  </si>
  <si>
    <t>INNOVATION AND R&amp;D</t>
  </si>
  <si>
    <t>ÁREAS DE SERVICIO</t>
  </si>
  <si>
    <t>SERVICE AREAS</t>
  </si>
  <si>
    <t>OPERACIÓN A LARGO PLAZO</t>
  </si>
  <si>
    <t>LONG TERM OPERATION</t>
  </si>
  <si>
    <t>ESTADO</t>
  </si>
  <si>
    <t>ETAT</t>
  </si>
  <si>
    <t>RAZÓN PERDIDA/NO PRESENTADA</t>
  </si>
  <si>
    <t>PRECIO</t>
  </si>
  <si>
    <t>PRICE</t>
  </si>
  <si>
    <t>PRIX</t>
  </si>
  <si>
    <t>NO CUMPLIMOS REQUERIMIENTOS TÉCNICOS (RRHH, EQUIPOS u OTROS)</t>
  </si>
  <si>
    <t>NOT ACHIEVEMNET OF TECHNICAL REQUIREMENTS (HR, EQUIPMENT, OTHERS)</t>
  </si>
  <si>
    <t>NOUS N’ RÉPONDONS PAS AUX EXIGENCES TECHNIQUES (RH, ÉQUIPES OU AUTRES)</t>
  </si>
  <si>
    <t>FALTA DE RECURSOS PARA EJECUTAR</t>
  </si>
  <si>
    <t>LACK OF HUMAN RESOURCES TO EXECUTE</t>
  </si>
  <si>
    <t>FAUTE DES RESSOURCES HUMAINES POUR LA EXÉCUTION</t>
  </si>
  <si>
    <t>FALTA DE TIEMPO O RECURSOS  PARA PRESENTARLA</t>
  </si>
  <si>
    <t>LACK OF TIME OR HUMAN RESOURCES TO PRESENT IT</t>
  </si>
  <si>
    <t>FAUTE DES RESSOURCES HUMAINES ET DE TEMPS POUR LA RÉDACTION DE L’OFFRE</t>
  </si>
  <si>
    <t>OTROS</t>
  </si>
  <si>
    <t>OTHERS</t>
  </si>
  <si>
    <t>AUTRES</t>
  </si>
  <si>
    <t>SERVICIOS</t>
  </si>
  <si>
    <t>SERVICES</t>
  </si>
  <si>
    <t>ACONDICIONAMIENTO RESIDUOS RADIACTIVOS</t>
  </si>
  <si>
    <t xml:space="preserve">CONDITIONING OF RADIOACTIVE WASTE </t>
  </si>
  <si>
    <t>CONDITIONNEMENT DE DÉCHETS RADIOACTIFS</t>
  </si>
  <si>
    <t>AISLAMIENTO TÉRMICO</t>
  </si>
  <si>
    <t>THERMAL INSULATION</t>
  </si>
  <si>
    <t>ISOLATION THERMIQUE</t>
  </si>
  <si>
    <t>ANÁLISIS DE SEÑALES/INSTRUMENTACIÓN</t>
  </si>
  <si>
    <t>SIGNALS ANALYSIS ON INDUSTRIAL INSTRUMENTATION</t>
  </si>
  <si>
    <t>ANALYSE DU SIGNAL/INSTRUMENTATION</t>
  </si>
  <si>
    <t>INSPECCIÓN Y MONTAJE DE ANDAMIOS Y ESTRUCTURAS METÁLICAS</t>
  </si>
  <si>
    <t>ASSEMBLY OF METAL STRUCTURES AND SCAFFOLDS</t>
  </si>
  <si>
    <t>MONTAGE ET DÉMONTAGE D’ÉCHAFAUDAGES ET STRUCTURES MÉTALLIQUES</t>
  </si>
  <si>
    <t>APOYO A OPERACIÓN PR</t>
  </si>
  <si>
    <t>RP OPERATION SUPPORT</t>
  </si>
  <si>
    <t>ASSISTANCE CHANTIER (PROTECTION RADIOLOGIQUE)</t>
  </si>
  <si>
    <t>RÉPARATION DE BÉTONS ET RENFORCEMENTS STRUCTURELS</t>
  </si>
  <si>
    <t>APOYO A OPERACIÓN QUÍMICA</t>
  </si>
  <si>
    <t>CHEMICAL OPERATION SUPPORT</t>
  </si>
  <si>
    <t>ASSISTANCE CHANTIER (CHIMIE)</t>
  </si>
  <si>
    <t>ASISTÉNCIA TÉCNICA Y FORMACIÓN</t>
  </si>
  <si>
    <t xml:space="preserve">TECHNOLOGICAL CONSULTING  AND TRAINING </t>
  </si>
  <si>
    <t>ASSISTANCE TECHNIQUE ET FORMATION</t>
  </si>
  <si>
    <t>PRÉPARATION DE SURFACES</t>
  </si>
  <si>
    <t>DESARROLLO DE SOFTWARE</t>
  </si>
  <si>
    <t>SOFTWARE DESIGN</t>
  </si>
  <si>
    <t>DÉVELOPPEMENT DE LOGICIEL</t>
  </si>
  <si>
    <t>DESCONTAMINACIÓN</t>
  </si>
  <si>
    <t>DECONTAMINATION</t>
  </si>
  <si>
    <t>DÉCONTAMINATION</t>
  </si>
  <si>
    <t>DISEÑO Y CÁLCULO DE ANDAMIOS Y ESTRUCTURAS METÁLICAS</t>
  </si>
  <si>
    <t>DESIGN AND CALCULATION OF METAL STRUCTURES AND SCAFFOLDS</t>
  </si>
  <si>
    <t>CONCEPTION ET CALCUL D'ÉCHAFAUDAGE ET STRUCTURES MÉTALLIQUES</t>
  </si>
  <si>
    <t>DOSIMETRÍA</t>
  </si>
  <si>
    <t>DOSIMETRY</t>
  </si>
  <si>
    <t>DOSIMÉTRIE</t>
  </si>
  <si>
    <t>EMERGENCIAS RADIOLÓGICAS</t>
  </si>
  <si>
    <t>RADIOLOGICAL EMERGENCIES</t>
  </si>
  <si>
    <t>URGENCES RADIOLOGIQUES</t>
  </si>
  <si>
    <t>GESTIÓN DE ALMACENES Y TRANSPORTE</t>
  </si>
  <si>
    <t>TRANSPORT AND LOGISTIC OUTSOUCING</t>
  </si>
  <si>
    <t>GESTION DE MAGASINS ET TRANSPORT</t>
  </si>
  <si>
    <t xml:space="preserve">GESTIÓN RESIDUOS (GENERAL) </t>
  </si>
  <si>
    <t>WASTE MANAGEMENT (GENERAL)</t>
  </si>
  <si>
    <t>GESTION DES DÉCHETS (GÉNÉRAL)</t>
  </si>
  <si>
    <t>INGENIERÍA DE DISEÑO/IDI/CONSULTORÍA TECNOLÓGICA</t>
  </si>
  <si>
    <t>R&amp;D&amp;I PROJECT DEVELOPMENT</t>
  </si>
  <si>
    <t>INGÉNIERIE ET CONCEPTION/R&amp;D+I/ CONSEIL TECHNOLOGIQUE</t>
  </si>
  <si>
    <t>INSTALACIÓN Y MANTENIMIENTO DE REDES ELÉCTRICAS</t>
  </si>
  <si>
    <t>INSTALLATION AND MAINTENANCE OF POWER GRIDS</t>
  </si>
  <si>
    <t>LIMPIEZA INDUSTRIAL</t>
  </si>
  <si>
    <t>INDUSTRIAL CLEANING</t>
  </si>
  <si>
    <t>NETTOYAGE INDUSTRIEL</t>
  </si>
  <si>
    <t>LIMPIEZA QUÍMICA</t>
  </si>
  <si>
    <t xml:space="preserve">CHEMICAL CLEANING </t>
  </si>
  <si>
    <t>NETTOYAGE CHIMIQUE</t>
  </si>
  <si>
    <t>INSPECCIÓN, REPARACIÓN Y MANTENIMIENTO DE PALAS EÓLICAS</t>
  </si>
  <si>
    <t>INSPECTION, REPAIR AND MAINTENANCE OF WIND BLADES</t>
  </si>
  <si>
    <t>MANTENIMIENTO PREVENTIVO/PREDITIVO DE INSTALACIONES</t>
  </si>
  <si>
    <t>PREVENTIVE AND PREDICTIVE MAINTENANCE</t>
  </si>
  <si>
    <t>MAINTENANCE PRÉVENTIVE ET PRÉDICTIVE DES INSTALLATIONS</t>
  </si>
  <si>
    <t>METALIZACIÓN</t>
  </si>
  <si>
    <t>METALLIZATION</t>
  </si>
  <si>
    <t>APLICACIÓN/INSTALACIÓN DE PROTECCIONES PASIVAS CONTRA EL FUEGO</t>
  </si>
  <si>
    <t>APPLICATION OF PASSIVE FIRE PROTECTION</t>
  </si>
  <si>
    <t>APPLICATION DE PROTECTIONS PASSIVES CONTRE INCENDIE</t>
  </si>
  <si>
    <t xml:space="preserve">RADIOLOGICAL PROTECTION </t>
  </si>
  <si>
    <t>REPARACIÓN DE HORMIGONES Y REFUERZOS ESTRUCTURALES</t>
  </si>
  <si>
    <t>CONCRETE REPAIR AND STRUCTURAL REINFORCES</t>
  </si>
  <si>
    <t>SELLADO DE PENETRACIONES</t>
  </si>
  <si>
    <t xml:space="preserve">PENETRATION SEALS </t>
  </si>
  <si>
    <t>CALFEUTREMENT DE PÉNÉTRATIONS</t>
  </si>
  <si>
    <t>SUBESTACIONES ELÉCTRICAS</t>
  </si>
  <si>
    <t>ELECTICAL SUBSTATIONS</t>
  </si>
  <si>
    <t>TRATAMIENTO DE LODOS Y EFLUENTES</t>
  </si>
  <si>
    <t>FLUDGES AND EFFLUENTS TREATMENTS</t>
  </si>
  <si>
    <t>TRAITEMENT DE BOUES ET EFFLUENTS</t>
  </si>
  <si>
    <t>LUCHA CONTRA PLAGAS Y TRATAMIENTOS CONTRA LEGIONELOSIS</t>
  </si>
  <si>
    <t>PLAGUE AND LEGIONELLOSIS TREATMENTS</t>
  </si>
  <si>
    <t>APOYO A OPERACIÓN (LOGÍSTICA)</t>
  </si>
  <si>
    <t>LOGISTIC OPERATION SUPPORT</t>
  </si>
  <si>
    <t>ASSISTANCE CHANTIER (LOGISTIC)</t>
  </si>
  <si>
    <t>PREPARACIÓN DE SUPERFICICES</t>
  </si>
  <si>
    <t xml:space="preserve">SURFACE PREPARATION </t>
  </si>
  <si>
    <t>FASE OFERTA</t>
  </si>
  <si>
    <t>OFERTA</t>
  </si>
  <si>
    <t>OFFER</t>
  </si>
  <si>
    <t>OPORTUNIDAD DE NEGOCIO</t>
  </si>
  <si>
    <t>BUSINESS OPPORTUNITY</t>
  </si>
  <si>
    <t>PRECALIFICACIÓN</t>
  </si>
  <si>
    <t>PRE-QUALIFICATION</t>
  </si>
  <si>
    <t>TIPO OPORTUNIDAD</t>
  </si>
  <si>
    <t>FUERA DE RANKING</t>
  </si>
  <si>
    <t>RENOVACIÓN</t>
  </si>
  <si>
    <t>NUEVO SERVICIO O CLIENTE</t>
  </si>
  <si>
    <t>NEW BUSINESS</t>
  </si>
  <si>
    <t>NOUVEAU AFFAIRE</t>
  </si>
  <si>
    <t>TIPO CONTRATO</t>
  </si>
  <si>
    <t>RENOVABLE</t>
  </si>
  <si>
    <t>RENEWABLE</t>
  </si>
  <si>
    <t>RENOUVELABLE</t>
  </si>
  <si>
    <t>TRABAJO PUNTUAL</t>
  </si>
  <si>
    <t>EMPRESA</t>
  </si>
  <si>
    <t>PAÍS</t>
  </si>
  <si>
    <t xml:space="preserve">GDES ERBA </t>
  </si>
  <si>
    <t>FRANCIA</t>
  </si>
  <si>
    <t>GDES SAU</t>
  </si>
  <si>
    <t>ESPAÑA</t>
  </si>
  <si>
    <t>GDES LAINSA CORP</t>
  </si>
  <si>
    <t>PANAMÁ</t>
  </si>
  <si>
    <t>GDES UK</t>
  </si>
  <si>
    <t>GDES MEXICO</t>
  </si>
  <si>
    <t>MÉXICO</t>
  </si>
  <si>
    <t>GDES LINEMAN</t>
  </si>
  <si>
    <t>GDES WIND</t>
  </si>
  <si>
    <t>GDES TITANIA</t>
  </si>
  <si>
    <t>GDES T4S</t>
  </si>
  <si>
    <t>GDES INNOMERICS</t>
  </si>
  <si>
    <t>GDES REVANTI</t>
  </si>
  <si>
    <t>PIPELINE</t>
  </si>
  <si>
    <t>SALES CYCLE</t>
  </si>
  <si>
    <t>x</t>
  </si>
  <si>
    <t>TOTAL</t>
  </si>
  <si>
    <t>LEADS SITUATION MAP</t>
  </si>
  <si>
    <t>OPEN DEALS</t>
  </si>
  <si>
    <t>WON DEALS</t>
  </si>
  <si>
    <t>LOST DEALS</t>
  </si>
  <si>
    <t>TOTAL LEADS 2018</t>
  </si>
  <si>
    <t xml:space="preserve">TOTAL: </t>
  </si>
  <si>
    <t>SOLVED
DEALS</t>
  </si>
  <si>
    <t>BOOKED DEALS</t>
  </si>
  <si>
    <t>WIN RATE</t>
  </si>
  <si>
    <t>Nº OF DEALS</t>
  </si>
  <si>
    <t>Nº OF BOOKING DEALS</t>
  </si>
  <si>
    <t>%BOOKINGS BY SERVICE AREA</t>
  </si>
  <si>
    <t>EXPECTED REVENUE 2018</t>
  </si>
  <si>
    <t>€</t>
  </si>
  <si>
    <t>Nº Deals</t>
  </si>
  <si>
    <t>TOTAL LEADS</t>
  </si>
  <si>
    <t>NEW</t>
  </si>
  <si>
    <t>EXISTING</t>
  </si>
  <si>
    <t>% NEW</t>
  </si>
  <si>
    <t>TYPE TRAD.</t>
  </si>
  <si>
    <t>SOLVED</t>
  </si>
  <si>
    <t>Nº DEALS</t>
  </si>
  <si>
    <t>Nº BOOKINGS</t>
  </si>
  <si>
    <t>AMOUNT 2018</t>
  </si>
  <si>
    <t>ALL</t>
  </si>
  <si>
    <t>Delete from Graphics the Service Area with 0 as a value</t>
  </si>
  <si>
    <t>PANAMA</t>
  </si>
  <si>
    <t>MEXICO</t>
  </si>
  <si>
    <t>SPAIN</t>
  </si>
  <si>
    <t>ESPAGNE</t>
  </si>
  <si>
    <t>170035A</t>
  </si>
  <si>
    <t>TYPE</t>
  </si>
  <si>
    <t>UTE 
(no/%)</t>
  </si>
  <si>
    <t>TOTAL FORCAST</t>
  </si>
  <si>
    <t>17/129</t>
  </si>
  <si>
    <t>ATTENTION! Date in American Format (MM/DD/AAAA)</t>
  </si>
  <si>
    <t>170122-A</t>
  </si>
  <si>
    <t>170122-B</t>
  </si>
  <si>
    <t>170128-A</t>
  </si>
  <si>
    <t>170128-B</t>
  </si>
  <si>
    <t>170128-C</t>
  </si>
  <si>
    <t>170128-D</t>
  </si>
  <si>
    <t>TOTAL OPEN</t>
  </si>
  <si>
    <t>TOTAL WON</t>
  </si>
  <si>
    <t>REVENUE 2018
(with probability)</t>
  </si>
  <si>
    <t>STARTING DATE</t>
  </si>
  <si>
    <t>Ojo! Considera la probabilidad</t>
  </si>
  <si>
    <t>RAGDIOLOGICAL PROTECTION</t>
  </si>
  <si>
    <t>Jonit Venture con Fildem</t>
  </si>
  <si>
    <t>* Considera la probabilidad</t>
  </si>
  <si>
    <r>
      <t xml:space="preserve">*REVENUE 2018
</t>
    </r>
    <r>
      <rPr>
        <b/>
        <sz val="11"/>
        <color theme="0"/>
        <rFont val="Calibri"/>
        <family val="2"/>
      </rPr>
      <t>(with probability)</t>
    </r>
  </si>
  <si>
    <t>TOTAL ESPAÑA</t>
  </si>
  <si>
    <t>TOTAL FRANCIA</t>
  </si>
  <si>
    <t>APPLICATION DE REVÊTEMENTS (INDUSTRIEL)</t>
  </si>
  <si>
    <t>EUR</t>
  </si>
  <si>
    <t>Jose da Silva</t>
  </si>
  <si>
    <t>Damien Bouvard</t>
  </si>
  <si>
    <t>Antoine Vanootegem</t>
  </si>
  <si>
    <t>NO BID</t>
  </si>
  <si>
    <t>ANULADA</t>
  </si>
  <si>
    <t>CANCELED</t>
  </si>
  <si>
    <t>ANNULÉ</t>
  </si>
  <si>
    <t>RESPONSABLE</t>
  </si>
  <si>
    <t>APLICACIÓN DE REVESTIMIENTOS (NUCLEAR)</t>
  </si>
  <si>
    <t>APLICACIÓN DE REVESTIMIENTOS (INDUSTRIAL)</t>
  </si>
  <si>
    <t>COATING APPLICATION (NUCLEAR)</t>
  </si>
  <si>
    <t>COATING APPLICATION (INDUSTRIAL)</t>
  </si>
  <si>
    <t>APPLICATION DE REVÊTEMENTS (NUCLÉAIRE)</t>
  </si>
  <si>
    <t>Pierry Didio</t>
  </si>
  <si>
    <t xml:space="preserve">PIPELINE </t>
  </si>
  <si>
    <t>Nº OPORTUNIDADES TRANSFORMADAS EN OFERTAS</t>
  </si>
  <si>
    <t>ACUMULADO</t>
  </si>
  <si>
    <t>TAM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</si>
  <si>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</si>
  <si>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</si>
  <si>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</si>
  <si>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</si>
  <si>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</si>
  <si>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</si>
  <si>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</si>
  <si>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</si>
  <si>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</si>
  <si>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</si>
  <si>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</si>
  <si>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</si>
  <si>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Nº OFERTAS ADJUDICADAS/Nº TOTAL DE OFERTAS EMITIDAS</t>
  </si>
  <si>
    <t>Nr</t>
  </si>
  <si>
    <t xml:space="preserve"> ADJ + PERD</t>
  </si>
  <si>
    <t>KPI OPC 1</t>
  </si>
  <si>
    <t>KPI OPC 2</t>
  </si>
  <si>
    <t>Éxito</t>
  </si>
  <si>
    <t>Eficiencia</t>
  </si>
  <si>
    <t>EFF. RATE</t>
  </si>
  <si>
    <t>¿INTERNACIONAL O NACIONAL?</t>
  </si>
  <si>
    <t>¿KPI OPCION 1 O 2?</t>
  </si>
  <si>
    <t>OP308</t>
  </si>
  <si>
    <t>CN COFRENTES</t>
  </si>
  <si>
    <t>Interruptores amianto COFRENTES</t>
  </si>
  <si>
    <t>Limpieza interruptores impactados por amianto</t>
  </si>
  <si>
    <t>Antonio Martinez Pulgarín</t>
  </si>
  <si>
    <t>-</t>
  </si>
  <si>
    <t>IBERDROLA</t>
  </si>
  <si>
    <t>Apoyo Combustible COFRENTES</t>
  </si>
  <si>
    <t>Apoyo al dpto de Combustible del CNC</t>
  </si>
  <si>
    <t>RECARGA</t>
  </si>
  <si>
    <t>Gestión de vida</t>
  </si>
  <si>
    <t>2 AÑOS</t>
  </si>
  <si>
    <t>Revestimientos especiales</t>
  </si>
  <si>
    <t>Ivan Maqueda</t>
  </si>
  <si>
    <t>Protección de estructuras COFRENTES</t>
  </si>
  <si>
    <t>Protección de estructuras y equipos</t>
  </si>
  <si>
    <t>Inmaculada Pastor</t>
  </si>
  <si>
    <t>IMPLANTACIÓN FILTRABRIS</t>
  </si>
  <si>
    <t>Implantación y pruebas en obra del sistema FILTRABRIS</t>
  </si>
  <si>
    <t>Belén López</t>
  </si>
  <si>
    <t>IMPLANTACIÓN RESHAND</t>
  </si>
  <si>
    <t>Implantación y pruebas en obra del equipo RESHAND</t>
  </si>
  <si>
    <t>BOW 2017</t>
  </si>
  <si>
    <t>Apoyo en la operación de la máquina de medida de canales de combustible de C.N. Cofrentes, Diciembre 2017.</t>
  </si>
  <si>
    <t>SIPPING 2015</t>
  </si>
  <si>
    <t>Apoyo al departamento de Ingeniería del Reactor de CN Cofrentes en la ejecución del procedimiento SIPPING para la inspección de la integridad del combustible nuclear</t>
  </si>
  <si>
    <t>MAQUINA BOW 2015</t>
  </si>
  <si>
    <t>Apoyo al departamento de Ingeniería del Reactor de CN Cofrentes para procedimiento de medida  de canales de combustible durante la 20ª Recarga de la C.N. Cofrentes</t>
  </si>
  <si>
    <t>SIPPING ABRIL 16</t>
  </si>
  <si>
    <t>Desarrollo de nuevas funcionalidades de la máquina de SIPPING para la inspección de la integridad del combustible nuclear durante el año 2016.</t>
  </si>
  <si>
    <t>MAQUINA BOW</t>
  </si>
  <si>
    <t>Aprovisionamiento de repuestos y supervisión de la reparación de la máquina de medida de canales de combustible de C.N. Cofrentes.</t>
  </si>
  <si>
    <t>TIEMPO RESPUESTA 2017</t>
  </si>
  <si>
    <t>Servicio de Medida de Tiempo de Respuesta de Transmisores de Presión y Presión Diferencial en la Central Nuclear de  Cofrentes durante el año 2017</t>
  </si>
  <si>
    <t>MODELO SUBCRITICIDAD</t>
  </si>
  <si>
    <t>MODELO DE MARGEN DE SUBCRITICIDAD EN ARRANQUES Y CARGA DE COMBUSTIBLE</t>
  </si>
  <si>
    <t>OFF GAS_AMPLIACIÓN</t>
  </si>
  <si>
    <t>Servicios adicionales relativos al Sistema de monitorización en continuo del OffGas: cambios en los modos de toma de muestras, suministro de equipos para deshumidificación y retención de condensados y suministro de repuestos mínimos</t>
  </si>
  <si>
    <t>FILTRABRIS</t>
  </si>
  <si>
    <t>Desarrollo y construcción de un sistema de aspirado y filtrado para el análisis de debris en centrales nucleares</t>
  </si>
  <si>
    <t>ASPIRACIÓN FILTRABRIS</t>
  </si>
  <si>
    <t>Ampliación de la funcionalidad del sistema FILTRABRIS, con un sistema de aspiración localizada</t>
  </si>
  <si>
    <t>RESHAND</t>
  </si>
  <si>
    <t>Desarrollo y construcción de un equipo para el rescate de objetos del interior de las piscinas de contención de las Centrales Nucleares</t>
  </si>
  <si>
    <t>ALQUILER DEL EQUIPO  DE FILTRADO SUMERGIBLES PARA APOYO AL PROYECTO DE CORTES DE BARRAS Y CANALES</t>
  </si>
  <si>
    <t>MONTAJE DE PUERTA PCI-SISMICO</t>
  </si>
  <si>
    <t>ESTRUCTURAS Y SOPORTES RECOMBINADORES</t>
  </si>
  <si>
    <t>REVANTI</t>
  </si>
  <si>
    <t>ADECUACIÓN DE MATERIALES PREVIO A SU TRATAMIENTO EN LA ESTACIÓN DE CHORRO</t>
  </si>
  <si>
    <t>REHABILITACIÓN VESTUARIO VPR-2-CNC</t>
  </si>
  <si>
    <t>REHABILITACIÓN VESTUARIO VPR-2</t>
  </si>
  <si>
    <t>SUPERVISIÓN CORTE DE BARRAS Y CANALES -CNC</t>
  </si>
  <si>
    <t>SUPERVISIÓN EJECUCIÓN EN PLANTA DE CORTE DE BARRAS Y CANALES</t>
  </si>
  <si>
    <t>TÉCTYL-CNC</t>
  </si>
  <si>
    <t>LIMPIEZA Y REPOSICIÓN TÉCTYL EN ROTOR LPB</t>
  </si>
  <si>
    <t>TÚNEL DE VAPOR -R21-CNC</t>
  </si>
  <si>
    <t>TRABAJOS EN TÚNEL DE VAPOR DURANTE RECARGA 21</t>
  </si>
  <si>
    <t>RECUPERACIÓN DE PLANTA - R21-CNC</t>
  </si>
  <si>
    <t>RECUPERACIÓN DE PLANTA - RECARGA 21</t>
  </si>
  <si>
    <t>Actualización de bases de datos y gestión de almacén de Productos Químicos</t>
  </si>
  <si>
    <t>Actualización de la base de datos de productos químicos en almacén. Listado y actualización de las fichas de seguridad de los productos químicos.</t>
  </si>
  <si>
    <t>SERVICIO COMPLEMENTARIO DE PR PARA PROYECTO DE CORTE DE BARRAS Y CANALES</t>
  </si>
  <si>
    <t>Alquiler de remolque para traslado de equipos de Gestión de Emergencia con las siguientes características.</t>
  </si>
  <si>
    <t>LODOS COFRENTES</t>
  </si>
  <si>
    <t>EXTRACCIÓN LODOS DE LAS BALSAS DE VERTIDO Y TRASLADO A VERTEDERO DE INERTES</t>
  </si>
  <si>
    <t>ACTIVIDADES DE LIMPIEZA PARA CORTE DE BARRAS Y CANALES</t>
  </si>
  <si>
    <t>Retirada y gestión de residuos de construcción y demolición</t>
  </si>
  <si>
    <t>Reparaciones mecánicas en CNC</t>
  </si>
  <si>
    <t>LIMPIEZA PARA CORTE DE BARRAS Y CANALES</t>
  </si>
  <si>
    <t>ALQUILER REMOLQUE (FUKUSHIMA)</t>
  </si>
  <si>
    <t>PR PARA CORTE DE BARRAS Y CANALES</t>
  </si>
  <si>
    <t>GDES-NUC/IBE/OF/2016/301-R.0</t>
  </si>
  <si>
    <t>GDES-NUC/IBE/OF/2016/302-R.1</t>
  </si>
  <si>
    <t>GDES-NUC/IBE/OF/2017/303-R.0</t>
  </si>
  <si>
    <t>GDES-NUC/IBE/OF/2016/304-R.0</t>
  </si>
  <si>
    <t>GDES-NUC/IBE/OF/2016/305-R.0</t>
  </si>
  <si>
    <t>GDES-NUC/IBE/OF/2017/306-R.0</t>
  </si>
  <si>
    <t>GDES-NUC/IBE/OF/2017/307-R.0</t>
  </si>
  <si>
    <t>GDES-NUC/IBE/OF/2017/308-R.0</t>
  </si>
  <si>
    <t>GDES-NUC/IBE/OF/2017/309-R.0</t>
  </si>
  <si>
    <t>GDES-NUC/IBE/OF/2017/310-R.0</t>
  </si>
  <si>
    <t>GDES-NUC/IBE/OF/2017/311-R.01</t>
  </si>
  <si>
    <t>GDES-NUC/IBE/OF/2017/312-R.00</t>
  </si>
  <si>
    <t>GDES-NUC/IBE/OF/2017/313-R.00</t>
  </si>
  <si>
    <t>GDES-NUC/IBE/OF/2017/314-R.00</t>
  </si>
  <si>
    <t>GDES-NUC/IBE/OF/2017/315-R.00</t>
  </si>
  <si>
    <t>GDES-NUC/IBE/OF/2017/316-R.00</t>
  </si>
  <si>
    <t>Petición por Correo Luis López</t>
  </si>
  <si>
    <t>Licitación 744420</t>
  </si>
  <si>
    <t>Licitación 743669</t>
  </si>
  <si>
    <t>Correo eléctrónico Juan José Broseta 20/04/2017</t>
  </si>
  <si>
    <t>Licitación 742826</t>
  </si>
  <si>
    <t>Licitación 742649</t>
  </si>
  <si>
    <t>Licitación 742458</t>
  </si>
  <si>
    <t>Licitación 741370</t>
  </si>
  <si>
    <t>Licitación 740437</t>
  </si>
  <si>
    <t>Llamada Raúl Redondo</t>
  </si>
  <si>
    <t>Licitación 740254</t>
  </si>
  <si>
    <t>Correo de Fernando Albertos</t>
  </si>
  <si>
    <t>Licitación 739833</t>
  </si>
  <si>
    <t>Correo electrónico JFF</t>
  </si>
  <si>
    <t>Licitación 739333</t>
  </si>
  <si>
    <t>Licitación 739002</t>
  </si>
  <si>
    <t>1 DÍA</t>
  </si>
  <si>
    <t>1 MES</t>
  </si>
  <si>
    <t>1 SEM</t>
  </si>
  <si>
    <t>SERVICE 2</t>
  </si>
  <si>
    <t>SERVICE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</si>
</sst>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€&quot;#,##0_);[Red]\(&quot;€&quot;#,##0\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#,##0_ ;[Red]\-#,##0\ "/>
    <numFmt numFmtId="168" formatCode="#,##0.00\ &quot;€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name val="Calibri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36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FFFF"/>
      <name val="Calibri"/>
      <family val="2"/>
    </font>
    <font>
      <sz val="9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</font>
    <font>
      <sz val="14"/>
      <color rgb="FFFF000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38D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" fillId="0" borderId="0"/>
    <xf numFmtId="166" fontId="29" fillId="0" borderId="0" applyFont="0" applyFill="0" applyBorder="0" applyAlignment="0" applyProtection="0"/>
    <xf numFmtId="0" fontId="1" fillId="0" borderId="0"/>
    <xf numFmtId="166" fontId="29" fillId="0" borderId="0" applyFont="0" applyFill="0" applyBorder="0" applyAlignment="0" applyProtection="0"/>
    <xf numFmtId="0" fontId="1" fillId="0" borderId="0"/>
    <xf numFmtId="0" fontId="29" fillId="0" borderId="0"/>
    <xf numFmtId="0" fontId="28" fillId="0" borderId="0"/>
    <xf numFmtId="166" fontId="29" fillId="0" borderId="0" applyFont="0" applyFill="0" applyBorder="0" applyAlignment="0" applyProtection="0"/>
    <xf numFmtId="0" fontId="1" fillId="0" borderId="0"/>
    <xf numFmtId="165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" fillId="0" borderId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" fillId="0" borderId="0"/>
    <xf numFmtId="166" fontId="29" fillId="0" borderId="0" applyFont="0" applyFill="0" applyBorder="0" applyAlignment="0" applyProtection="0"/>
    <xf numFmtId="0" fontId="1" fillId="0" borderId="0"/>
    <xf numFmtId="166" fontId="29" fillId="0" borderId="0" applyFont="0" applyFill="0" applyBorder="0" applyAlignment="0" applyProtection="0"/>
    <xf numFmtId="0" fontId="1" fillId="0" borderId="0"/>
    <xf numFmtId="166" fontId="29" fillId="0" borderId="0" applyFont="0" applyFill="0" applyBorder="0" applyAlignment="0" applyProtection="0"/>
    <xf numFmtId="0" fontId="1" fillId="0" borderId="0"/>
    <xf numFmtId="165" fontId="29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</cellStyleXfs>
  <cellXfs count="337">
    <xf numFmtId="0" fontId="0" fillId="0" borderId="0" xfId="0"/>
    <xf numFmtId="0" fontId="23" fillId="0" borderId="0" xfId="0" applyFont="1"/>
    <xf numFmtId="164" fontId="26" fillId="0" borderId="23" xfId="0" applyNumberFormat="1" applyFont="1" applyBorder="1" applyAlignment="1">
      <alignment horizontal="center" vertical="center" wrapText="1"/>
    </xf>
    <xf numFmtId="17" fontId="26" fillId="0" borderId="24" xfId="0" applyNumberFormat="1" applyFont="1" applyBorder="1" applyAlignment="1">
      <alignment horizontal="center" vertical="center" wrapText="1"/>
    </xf>
    <xf numFmtId="0" fontId="26" fillId="0" borderId="20" xfId="0" applyFont="1" applyBorder="1" applyAlignment="1">
      <alignment horizontal="left" wrapText="1"/>
    </xf>
    <xf numFmtId="164" fontId="25" fillId="0" borderId="22" xfId="0" applyNumberFormat="1" applyFont="1" applyBorder="1" applyAlignment="1">
      <alignment horizontal="center" wrapText="1"/>
    </xf>
    <xf numFmtId="0" fontId="26" fillId="0" borderId="24" xfId="0" applyFont="1" applyBorder="1" applyAlignment="1">
      <alignment horizontal="left" vertical="center" wrapText="1"/>
    </xf>
    <xf numFmtId="164" fontId="26" fillId="0" borderId="20" xfId="0" applyNumberFormat="1" applyFont="1" applyBorder="1" applyAlignment="1">
      <alignment horizontal="center" wrapText="1"/>
    </xf>
    <xf numFmtId="164" fontId="26" fillId="0" borderId="24" xfId="0" applyNumberFormat="1" applyFont="1" applyBorder="1" applyAlignment="1">
      <alignment horizontal="center" vertical="center" wrapText="1"/>
    </xf>
    <xf numFmtId="0" fontId="26" fillId="0" borderId="20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left" vertical="center" wrapText="1"/>
    </xf>
    <xf numFmtId="0" fontId="24" fillId="0" borderId="15" xfId="0" applyFont="1" applyBorder="1" applyAlignment="1">
      <alignment vertical="center"/>
    </xf>
    <xf numFmtId="164" fontId="26" fillId="0" borderId="20" xfId="0" applyNumberFormat="1" applyFont="1" applyBorder="1" applyAlignment="1">
      <alignment horizontal="center" vertical="center" wrapText="1"/>
    </xf>
    <xf numFmtId="164" fontId="26" fillId="0" borderId="22" xfId="0" applyNumberFormat="1" applyFont="1" applyBorder="1" applyAlignment="1">
      <alignment horizontal="center" vertical="center" wrapText="1"/>
    </xf>
    <xf numFmtId="17" fontId="26" fillId="0" borderId="20" xfId="0" applyNumberFormat="1" applyFont="1" applyBorder="1" applyAlignment="1">
      <alignment horizontal="center" vertical="center" wrapText="1"/>
    </xf>
    <xf numFmtId="17" fontId="26" fillId="0" borderId="20" xfId="0" applyNumberFormat="1" applyFont="1" applyBorder="1" applyAlignment="1">
      <alignment horizontal="center" wrapText="1"/>
    </xf>
    <xf numFmtId="17" fontId="26" fillId="0" borderId="22" xfId="0" applyNumberFormat="1" applyFont="1" applyBorder="1" applyAlignment="1">
      <alignment horizontal="center" wrapText="1"/>
    </xf>
    <xf numFmtId="0" fontId="26" fillId="0" borderId="22" xfId="0" applyFont="1" applyBorder="1" applyAlignment="1">
      <alignment horizontal="left" wrapText="1"/>
    </xf>
    <xf numFmtId="0" fontId="24" fillId="0" borderId="11" xfId="0" applyFont="1" applyBorder="1" applyAlignment="1">
      <alignment vertical="center"/>
    </xf>
    <xf numFmtId="164" fontId="26" fillId="0" borderId="22" xfId="0" applyNumberFormat="1" applyFont="1" applyBorder="1" applyAlignment="1">
      <alignment horizontal="center" wrapText="1"/>
    </xf>
    <xf numFmtId="17" fontId="26" fillId="0" borderId="23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17" fontId="26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164" fontId="26" fillId="0" borderId="13" xfId="0" applyNumberFormat="1" applyFont="1" applyBorder="1" applyAlignment="1">
      <alignment horizontal="center" vertical="center" wrapText="1"/>
    </xf>
    <xf numFmtId="164" fontId="26" fillId="0" borderId="10" xfId="0" applyNumberFormat="1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0" fillId="0" borderId="0" xfId="0" applyAlignment="1"/>
    <xf numFmtId="0" fontId="24" fillId="0" borderId="15" xfId="0" applyFont="1" applyBorder="1" applyAlignment="1"/>
    <xf numFmtId="0" fontId="24" fillId="0" borderId="12" xfId="0" applyFont="1" applyBorder="1" applyAlignment="1"/>
    <xf numFmtId="0" fontId="0" fillId="0" borderId="0" xfId="0" applyAlignment="1">
      <alignment vertical="center"/>
    </xf>
    <xf numFmtId="164" fontId="24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vertical="center"/>
    </xf>
    <xf numFmtId="0" fontId="23" fillId="0" borderId="18" xfId="0" applyFont="1" applyBorder="1"/>
    <xf numFmtId="167" fontId="21" fillId="0" borderId="10" xfId="0" applyNumberFormat="1" applyFont="1" applyBorder="1" applyAlignment="1">
      <alignment horizontal="right" vertical="center" wrapText="1"/>
    </xf>
    <xf numFmtId="0" fontId="40" fillId="0" borderId="0" xfId="0" applyFont="1" applyFill="1"/>
    <xf numFmtId="0" fontId="32" fillId="0" borderId="0" xfId="54" applyFont="1" applyAlignment="1">
      <alignment vertical="center"/>
    </xf>
    <xf numFmtId="0" fontId="38" fillId="38" borderId="10" xfId="61" applyFont="1" applyFill="1" applyBorder="1" applyAlignment="1">
      <alignment horizontal="center" vertical="center" wrapText="1"/>
    </xf>
    <xf numFmtId="0" fontId="37" fillId="0" borderId="0" xfId="54" applyFont="1"/>
    <xf numFmtId="0" fontId="37" fillId="0" borderId="0" xfId="54" applyFont="1" applyAlignment="1">
      <alignment horizontal="center" vertical="center"/>
    </xf>
    <xf numFmtId="14" fontId="37" fillId="0" borderId="0" xfId="54" applyNumberFormat="1" applyFont="1" applyAlignment="1">
      <alignment horizontal="center" vertical="center"/>
    </xf>
    <xf numFmtId="168" fontId="37" fillId="0" borderId="10" xfId="54" applyNumberFormat="1" applyFont="1" applyBorder="1" applyAlignment="1">
      <alignment horizontal="left" vertical="center"/>
    </xf>
    <xf numFmtId="14" fontId="37" fillId="0" borderId="10" xfId="54" applyNumberFormat="1" applyFont="1" applyBorder="1" applyAlignment="1">
      <alignment horizontal="center" vertical="center"/>
    </xf>
    <xf numFmtId="0" fontId="39" fillId="0" borderId="10" xfId="54" applyFont="1" applyBorder="1"/>
    <xf numFmtId="0" fontId="37" fillId="0" borderId="10" xfId="54" applyFont="1" applyBorder="1" applyAlignment="1">
      <alignment vertical="center"/>
    </xf>
    <xf numFmtId="0" fontId="37" fillId="0" borderId="10" xfId="54" applyFont="1" applyBorder="1"/>
    <xf numFmtId="0" fontId="37" fillId="0" borderId="10" xfId="54" applyFont="1" applyBorder="1" applyAlignment="1">
      <alignment vertical="center" wrapText="1"/>
    </xf>
    <xf numFmtId="3" fontId="37" fillId="0" borderId="10" xfId="54" applyNumberFormat="1" applyFont="1" applyBorder="1" applyAlignment="1">
      <alignment horizontal="right" vertical="center" wrapText="1"/>
    </xf>
    <xf numFmtId="0" fontId="29" fillId="0" borderId="0" xfId="54"/>
    <xf numFmtId="0" fontId="34" fillId="0" borderId="0" xfId="44" applyFont="1"/>
    <xf numFmtId="0" fontId="35" fillId="0" borderId="0" xfId="44" applyFont="1"/>
    <xf numFmtId="0" fontId="13" fillId="38" borderId="0" xfId="44" applyFont="1" applyFill="1"/>
    <xf numFmtId="0" fontId="13" fillId="38" borderId="27" xfId="44" applyFont="1" applyFill="1" applyBorder="1" applyAlignment="1">
      <alignment vertical="center"/>
    </xf>
    <xf numFmtId="0" fontId="13" fillId="38" borderId="28" xfId="44" applyFont="1" applyFill="1" applyBorder="1" applyAlignment="1">
      <alignment vertical="center"/>
    </xf>
    <xf numFmtId="0" fontId="36" fillId="37" borderId="29" xfId="44" applyFont="1" applyFill="1" applyBorder="1" applyAlignment="1">
      <alignment horizontal="left" vertical="center"/>
    </xf>
    <xf numFmtId="0" fontId="36" fillId="39" borderId="29" xfId="44" applyFont="1" applyFill="1" applyBorder="1" applyAlignment="1">
      <alignment horizontal="left" vertical="center" wrapText="1"/>
    </xf>
    <xf numFmtId="0" fontId="13" fillId="38" borderId="0" xfId="54" applyFont="1" applyFill="1"/>
    <xf numFmtId="0" fontId="13" fillId="38" borderId="27" xfId="54" applyFont="1" applyFill="1" applyBorder="1" applyAlignment="1">
      <alignment vertical="center"/>
    </xf>
    <xf numFmtId="0" fontId="36" fillId="37" borderId="29" xfId="54" applyFont="1" applyFill="1" applyBorder="1" applyAlignment="1">
      <alignment horizontal="left" vertical="center"/>
    </xf>
    <xf numFmtId="0" fontId="36" fillId="39" borderId="29" xfId="54" applyFont="1" applyFill="1" applyBorder="1" applyAlignment="1">
      <alignment horizontal="left" vertical="center" wrapText="1"/>
    </xf>
    <xf numFmtId="0" fontId="33" fillId="40" borderId="30" xfId="54" applyFont="1" applyFill="1" applyBorder="1" applyAlignment="1">
      <alignment vertical="center" wrapText="1"/>
    </xf>
    <xf numFmtId="0" fontId="33" fillId="41" borderId="31" xfId="54" applyFont="1" applyFill="1" applyBorder="1" applyAlignment="1">
      <alignment vertical="center" wrapText="1"/>
    </xf>
    <xf numFmtId="0" fontId="33" fillId="40" borderId="31" xfId="54" applyFont="1" applyFill="1" applyBorder="1" applyAlignment="1">
      <alignment vertical="center" wrapText="1"/>
    </xf>
    <xf numFmtId="0" fontId="36" fillId="37" borderId="29" xfId="51" applyFont="1" applyFill="1" applyBorder="1" applyAlignment="1">
      <alignment horizontal="left" vertical="center"/>
    </xf>
    <xf numFmtId="0" fontId="36" fillId="39" borderId="29" xfId="51" applyFont="1" applyFill="1" applyBorder="1" applyAlignment="1">
      <alignment horizontal="left" vertical="center" wrapText="1"/>
    </xf>
    <xf numFmtId="0" fontId="37" fillId="0" borderId="10" xfId="54" applyFont="1" applyBorder="1" applyAlignment="1">
      <alignment horizontal="center" vertical="center"/>
    </xf>
    <xf numFmtId="0" fontId="37" fillId="0" borderId="10" xfId="54" applyFont="1" applyBorder="1" applyAlignment="1" applyProtection="1">
      <alignment horizontal="center" vertical="center"/>
      <protection locked="0"/>
    </xf>
    <xf numFmtId="0" fontId="37" fillId="0" borderId="10" xfId="54" applyFont="1" applyBorder="1" applyAlignment="1">
      <alignment horizontal="left" vertical="center"/>
    </xf>
    <xf numFmtId="0" fontId="37" fillId="0" borderId="10" xfId="54" applyFont="1" applyBorder="1" applyAlignment="1">
      <alignment horizontal="center" vertical="center" wrapText="1"/>
    </xf>
    <xf numFmtId="0" fontId="37" fillId="0" borderId="10" xfId="54" applyFont="1" applyBorder="1" applyAlignment="1">
      <alignment horizontal="left" vertical="center" wrapText="1"/>
    </xf>
    <xf numFmtId="0" fontId="29" fillId="0" borderId="0" xfId="54" applyAlignment="1">
      <alignment horizontal="left"/>
    </xf>
    <xf numFmtId="0" fontId="23" fillId="0" borderId="0" xfId="0" applyFont="1" applyAlignment="1">
      <alignment horizontal="left"/>
    </xf>
    <xf numFmtId="0" fontId="37" fillId="0" borderId="0" xfId="54" applyFont="1" applyFill="1" applyBorder="1"/>
    <xf numFmtId="0" fontId="37" fillId="0" borderId="0" xfId="54" applyFont="1" applyFill="1" applyBorder="1" applyAlignment="1">
      <alignment horizontal="center" vertical="center"/>
    </xf>
    <xf numFmtId="168" fontId="37" fillId="0" borderId="0" xfId="54" applyNumberFormat="1" applyFont="1" applyFill="1" applyBorder="1" applyAlignment="1">
      <alignment horizontal="center" vertical="center"/>
    </xf>
    <xf numFmtId="0" fontId="37" fillId="0" borderId="0" xfId="54" applyFont="1" applyFill="1" applyBorder="1" applyAlignment="1" applyProtection="1">
      <alignment horizontal="center" vertical="center"/>
      <protection locked="0"/>
    </xf>
    <xf numFmtId="0" fontId="37" fillId="0" borderId="0" xfId="54" applyFont="1" applyFill="1" applyBorder="1" applyAlignment="1">
      <alignment horizontal="left" vertical="center"/>
    </xf>
    <xf numFmtId="168" fontId="37" fillId="0" borderId="0" xfId="54" applyNumberFormat="1" applyFont="1" applyFill="1" applyBorder="1" applyAlignment="1">
      <alignment horizontal="left" vertical="center"/>
    </xf>
    <xf numFmtId="0" fontId="37" fillId="0" borderId="0" xfId="54" applyFont="1" applyFill="1" applyBorder="1" applyAlignment="1">
      <alignment horizontal="left" vertical="center" wrapText="1"/>
    </xf>
    <xf numFmtId="0" fontId="37" fillId="0" borderId="0" xfId="54" applyFont="1" applyFill="1" applyBorder="1" applyAlignment="1">
      <alignment horizontal="center" vertical="center" wrapText="1"/>
    </xf>
    <xf numFmtId="3" fontId="37" fillId="0" borderId="0" xfId="54" applyNumberFormat="1" applyFont="1" applyFill="1" applyBorder="1" applyAlignment="1">
      <alignment horizontal="right" vertical="center" wrapText="1"/>
    </xf>
    <xf numFmtId="14" fontId="37" fillId="0" borderId="0" xfId="54" applyNumberFormat="1" applyFont="1" applyFill="1" applyBorder="1" applyAlignment="1">
      <alignment horizontal="center" vertical="center"/>
    </xf>
    <xf numFmtId="0" fontId="37" fillId="0" borderId="0" xfId="0" applyFont="1" applyFill="1" applyBorder="1"/>
    <xf numFmtId="0" fontId="42" fillId="0" borderId="0" xfId="6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/>
    </xf>
    <xf numFmtId="168" fontId="37" fillId="0" borderId="10" xfId="54" applyNumberFormat="1" applyFont="1" applyBorder="1" applyAlignment="1" applyProtection="1">
      <alignment horizontal="center" vertical="center"/>
      <protection locked="0"/>
    </xf>
    <xf numFmtId="0" fontId="38" fillId="38" borderId="33" xfId="61" applyFont="1" applyFill="1" applyBorder="1" applyAlignment="1">
      <alignment horizontal="center" vertical="center" wrapText="1"/>
    </xf>
    <xf numFmtId="0" fontId="38" fillId="38" borderId="34" xfId="61" applyFont="1" applyFill="1" applyBorder="1" applyAlignment="1">
      <alignment horizontal="center" vertical="center" wrapText="1"/>
    </xf>
    <xf numFmtId="0" fontId="38" fillId="38" borderId="35" xfId="61" applyFont="1" applyFill="1" applyBorder="1" applyAlignment="1">
      <alignment horizontal="center" vertical="center" wrapText="1"/>
    </xf>
    <xf numFmtId="0" fontId="37" fillId="0" borderId="32" xfId="0" applyFont="1" applyFill="1" applyBorder="1"/>
    <xf numFmtId="0" fontId="37" fillId="0" borderId="10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10" xfId="54" applyFont="1" applyFill="1" applyBorder="1" applyAlignment="1">
      <alignment horizontal="center" vertical="center"/>
    </xf>
    <xf numFmtId="0" fontId="37" fillId="0" borderId="10" xfId="54" applyFont="1" applyFill="1" applyBorder="1" applyAlignment="1">
      <alignment horizontal="left" vertical="center"/>
    </xf>
    <xf numFmtId="168" fontId="37" fillId="0" borderId="10" xfId="54" applyNumberFormat="1" applyFont="1" applyFill="1" applyBorder="1" applyAlignment="1">
      <alignment horizontal="left" vertical="center"/>
    </xf>
    <xf numFmtId="3" fontId="37" fillId="0" borderId="10" xfId="54" applyNumberFormat="1" applyFont="1" applyFill="1" applyBorder="1" applyAlignment="1">
      <alignment horizontal="right" vertical="center" wrapText="1"/>
    </xf>
    <xf numFmtId="0" fontId="37" fillId="0" borderId="11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3" fontId="42" fillId="0" borderId="12" xfId="0" applyNumberFormat="1" applyFont="1" applyFill="1" applyBorder="1" applyAlignment="1">
      <alignment vertical="center"/>
    </xf>
    <xf numFmtId="0" fontId="42" fillId="0" borderId="11" xfId="0" applyFont="1" applyFill="1" applyBorder="1" applyAlignment="1">
      <alignment horizontal="right" vertical="center"/>
    </xf>
    <xf numFmtId="0" fontId="42" fillId="0" borderId="12" xfId="0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right" vertical="center"/>
    </xf>
    <xf numFmtId="0" fontId="42" fillId="0" borderId="15" xfId="0" applyFont="1" applyFill="1" applyBorder="1" applyAlignment="1">
      <alignment horizontal="right" vertical="center"/>
    </xf>
    <xf numFmtId="0" fontId="37" fillId="0" borderId="15" xfId="0" applyFont="1" applyFill="1" applyBorder="1" applyAlignment="1">
      <alignment horizontal="center"/>
    </xf>
    <xf numFmtId="0" fontId="37" fillId="0" borderId="15" xfId="0" applyFont="1" applyFill="1" applyBorder="1"/>
    <xf numFmtId="0" fontId="38" fillId="42" borderId="34" xfId="61" applyFont="1" applyFill="1" applyBorder="1" applyAlignment="1">
      <alignment horizontal="center" vertical="center" wrapText="1"/>
    </xf>
    <xf numFmtId="0" fontId="38" fillId="42" borderId="33" xfId="61" applyFont="1" applyFill="1" applyBorder="1" applyAlignment="1">
      <alignment horizontal="center" vertical="center" wrapText="1"/>
    </xf>
    <xf numFmtId="0" fontId="41" fillId="42" borderId="36" xfId="0" applyFont="1" applyFill="1" applyBorder="1" applyAlignment="1">
      <alignment horizontal="center" vertical="center" wrapText="1"/>
    </xf>
    <xf numFmtId="0" fontId="41" fillId="38" borderId="36" xfId="0" applyFont="1" applyFill="1" applyBorder="1" applyAlignment="1">
      <alignment horizontal="center" vertical="center" wrapText="1"/>
    </xf>
    <xf numFmtId="0" fontId="38" fillId="38" borderId="12" xfId="61" applyFont="1" applyFill="1" applyBorder="1" applyAlignment="1">
      <alignment horizontal="center" vertical="center" wrapText="1"/>
    </xf>
    <xf numFmtId="0" fontId="38" fillId="38" borderId="11" xfId="61" applyFont="1" applyFill="1" applyBorder="1" applyAlignment="1">
      <alignment horizontal="center" vertical="center" wrapText="1"/>
    </xf>
    <xf numFmtId="0" fontId="41" fillId="42" borderId="37" xfId="0" applyFont="1" applyFill="1" applyBorder="1" applyAlignment="1">
      <alignment horizontal="center" vertical="center" wrapText="1"/>
    </xf>
    <xf numFmtId="17" fontId="37" fillId="0" borderId="10" xfId="54" applyNumberFormat="1" applyFont="1" applyBorder="1" applyAlignment="1">
      <alignment horizontal="center" vertical="center"/>
    </xf>
    <xf numFmtId="9" fontId="37" fillId="0" borderId="10" xfId="1" applyFont="1" applyBorder="1" applyAlignment="1">
      <alignment horizontal="center" vertical="center"/>
    </xf>
    <xf numFmtId="3" fontId="42" fillId="0" borderId="12" xfId="0" applyNumberFormat="1" applyFont="1" applyFill="1" applyBorder="1" applyAlignment="1">
      <alignment horizontal="right" vertical="center"/>
    </xf>
    <xf numFmtId="3" fontId="37" fillId="0" borderId="0" xfId="54" applyNumberFormat="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14" fontId="37" fillId="0" borderId="10" xfId="54" applyNumberFormat="1" applyFont="1" applyBorder="1"/>
    <xf numFmtId="0" fontId="37" fillId="0" borderId="11" xfId="54" applyFont="1" applyBorder="1" applyAlignment="1">
      <alignment horizontal="center" vertical="center"/>
    </xf>
    <xf numFmtId="0" fontId="37" fillId="0" borderId="12" xfId="54" applyFont="1" applyBorder="1" applyAlignment="1">
      <alignment horizontal="left" vertical="center"/>
    </xf>
    <xf numFmtId="168" fontId="37" fillId="0" borderId="11" xfId="54" applyNumberFormat="1" applyFont="1" applyBorder="1" applyAlignment="1">
      <alignment horizontal="center" vertical="center"/>
    </xf>
    <xf numFmtId="0" fontId="37" fillId="0" borderId="12" xfId="54" applyFont="1" applyBorder="1" applyAlignment="1">
      <alignment horizontal="center" vertical="center"/>
    </xf>
    <xf numFmtId="168" fontId="37" fillId="0" borderId="12" xfId="54" applyNumberFormat="1" applyFont="1" applyBorder="1" applyAlignment="1">
      <alignment horizontal="left" vertical="center"/>
    </xf>
    <xf numFmtId="0" fontId="37" fillId="0" borderId="15" xfId="54" applyFont="1" applyBorder="1" applyAlignment="1">
      <alignment horizontal="center" vertical="center"/>
    </xf>
    <xf numFmtId="0" fontId="37" fillId="0" borderId="15" xfId="54" applyFont="1" applyBorder="1" applyAlignment="1">
      <alignment horizontal="left" vertical="center"/>
    </xf>
    <xf numFmtId="3" fontId="37" fillId="0" borderId="12" xfId="54" applyNumberFormat="1" applyFont="1" applyBorder="1" applyAlignment="1">
      <alignment horizontal="right" vertical="center" wrapText="1"/>
    </xf>
    <xf numFmtId="0" fontId="37" fillId="0" borderId="11" xfId="54" applyFont="1" applyBorder="1" applyAlignment="1">
      <alignment horizontal="left" vertical="center"/>
    </xf>
    <xf numFmtId="0" fontId="37" fillId="0" borderId="11" xfId="54" applyFont="1" applyBorder="1" applyAlignment="1">
      <alignment horizontal="left" vertical="center" wrapText="1"/>
    </xf>
    <xf numFmtId="3" fontId="37" fillId="0" borderId="0" xfId="54" applyNumberFormat="1" applyFont="1" applyBorder="1" applyAlignment="1">
      <alignment horizontal="right" vertical="center" wrapText="1"/>
    </xf>
    <xf numFmtId="0" fontId="37" fillId="0" borderId="0" xfId="54" applyFont="1" applyBorder="1" applyAlignment="1">
      <alignment horizontal="center" vertical="center"/>
    </xf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 applyAlignment="1">
      <alignment horizontal="right" vertical="center"/>
    </xf>
    <xf numFmtId="0" fontId="37" fillId="0" borderId="11" xfId="0" applyFont="1" applyFill="1" applyBorder="1"/>
    <xf numFmtId="0" fontId="39" fillId="0" borderId="11" xfId="0" applyFont="1" applyFill="1" applyBorder="1" applyAlignment="1">
      <alignment horizontal="left" vertical="center"/>
    </xf>
    <xf numFmtId="0" fontId="39" fillId="0" borderId="15" xfId="0" applyFont="1" applyFill="1" applyBorder="1" applyAlignment="1">
      <alignment horizontal="left" vertical="center"/>
    </xf>
    <xf numFmtId="0" fontId="37" fillId="0" borderId="0" xfId="54" applyFont="1" applyAlignment="1">
      <alignment horizontal="left" vertical="center"/>
    </xf>
    <xf numFmtId="0" fontId="44" fillId="33" borderId="17" xfId="0" applyFont="1" applyFill="1" applyBorder="1" applyAlignment="1">
      <alignment horizontal="center" vertical="center" wrapText="1"/>
    </xf>
    <xf numFmtId="0" fontId="44" fillId="33" borderId="21" xfId="0" applyFont="1" applyFill="1" applyBorder="1" applyAlignment="1">
      <alignment horizontal="center" vertical="center" wrapText="1"/>
    </xf>
    <xf numFmtId="0" fontId="44" fillId="33" borderId="19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left" vertical="center" wrapText="1"/>
    </xf>
    <xf numFmtId="6" fontId="21" fillId="0" borderId="0" xfId="0" applyNumberFormat="1" applyFont="1" applyFill="1" applyBorder="1" applyAlignment="1">
      <alignment horizontal="right" vertical="center" wrapText="1"/>
    </xf>
    <xf numFmtId="9" fontId="21" fillId="0" borderId="26" xfId="1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left" vertical="center" wrapText="1"/>
    </xf>
    <xf numFmtId="9" fontId="21" fillId="0" borderId="39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7" fillId="34" borderId="32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right" vertical="center" wrapText="1"/>
    </xf>
    <xf numFmtId="6" fontId="22" fillId="0" borderId="15" xfId="0" applyNumberFormat="1" applyFont="1" applyFill="1" applyBorder="1" applyAlignment="1">
      <alignment horizontal="right" vertical="center" wrapText="1"/>
    </xf>
    <xf numFmtId="9" fontId="22" fillId="0" borderId="12" xfId="1" applyFont="1" applyFill="1" applyBorder="1" applyAlignment="1">
      <alignment horizontal="center" vertical="center" wrapText="1"/>
    </xf>
    <xf numFmtId="6" fontId="21" fillId="0" borderId="26" xfId="0" applyNumberFormat="1" applyFont="1" applyFill="1" applyBorder="1" applyAlignment="1">
      <alignment horizontal="right" vertical="center" wrapText="1"/>
    </xf>
    <xf numFmtId="9" fontId="21" fillId="0" borderId="41" xfId="1" applyFont="1" applyFill="1" applyBorder="1" applyAlignment="1">
      <alignment horizontal="center" vertical="center" wrapText="1"/>
    </xf>
    <xf numFmtId="9" fontId="21" fillId="0" borderId="42" xfId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9" fontId="22" fillId="0" borderId="10" xfId="0" applyNumberFormat="1" applyFont="1" applyBorder="1" applyAlignment="1">
      <alignment horizontal="center" vertical="center" wrapText="1"/>
    </xf>
    <xf numFmtId="6" fontId="22" fillId="0" borderId="10" xfId="0" applyNumberFormat="1" applyFont="1" applyFill="1" applyBorder="1" applyAlignment="1">
      <alignment horizontal="right" vertical="center" wrapText="1"/>
    </xf>
    <xf numFmtId="9" fontId="22" fillId="0" borderId="40" xfId="1" applyFont="1" applyFill="1" applyBorder="1" applyAlignment="1">
      <alignment horizontal="center" vertical="center" wrapText="1"/>
    </xf>
    <xf numFmtId="0" fontId="23" fillId="0" borderId="21" xfId="0" applyFont="1" applyBorder="1"/>
    <xf numFmtId="0" fontId="22" fillId="43" borderId="43" xfId="0" applyFont="1" applyFill="1" applyBorder="1" applyAlignment="1">
      <alignment horizontal="center" vertical="center" wrapText="1"/>
    </xf>
    <xf numFmtId="0" fontId="22" fillId="43" borderId="19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46" fillId="0" borderId="0" xfId="0" applyFont="1" applyBorder="1"/>
    <xf numFmtId="9" fontId="21" fillId="0" borderId="16" xfId="0" applyNumberFormat="1" applyFont="1" applyFill="1" applyBorder="1" applyAlignment="1">
      <alignment horizontal="center" vertical="center" wrapText="1"/>
    </xf>
    <xf numFmtId="6" fontId="21" fillId="0" borderId="16" xfId="0" applyNumberFormat="1" applyFont="1" applyFill="1" applyBorder="1" applyAlignment="1">
      <alignment horizontal="center" vertical="center" wrapText="1"/>
    </xf>
    <xf numFmtId="0" fontId="46" fillId="44" borderId="0" xfId="0" applyFont="1" applyFill="1"/>
    <xf numFmtId="0" fontId="46" fillId="45" borderId="0" xfId="0" applyFont="1" applyFill="1"/>
    <xf numFmtId="0" fontId="46" fillId="46" borderId="0" xfId="0" applyFont="1" applyFill="1"/>
    <xf numFmtId="0" fontId="46" fillId="34" borderId="0" xfId="0" applyFont="1" applyFill="1"/>
    <xf numFmtId="0" fontId="46" fillId="47" borderId="0" xfId="0" applyFont="1" applyFill="1"/>
    <xf numFmtId="0" fontId="46" fillId="48" borderId="0" xfId="0" applyFont="1" applyFill="1"/>
    <xf numFmtId="0" fontId="46" fillId="49" borderId="0" xfId="0" applyFont="1" applyFill="1"/>
    <xf numFmtId="0" fontId="23" fillId="50" borderId="0" xfId="0" applyFont="1" applyFill="1"/>
    <xf numFmtId="0" fontId="22" fillId="43" borderId="14" xfId="0" applyFont="1" applyFill="1" applyBorder="1" applyAlignment="1">
      <alignment horizontal="center" vertical="center" wrapText="1"/>
    </xf>
    <xf numFmtId="6" fontId="21" fillId="0" borderId="0" xfId="0" applyNumberFormat="1" applyFont="1" applyBorder="1" applyAlignment="1">
      <alignment horizontal="right" vertical="center" wrapText="1"/>
    </xf>
    <xf numFmtId="9" fontId="21" fillId="0" borderId="16" xfId="1" applyFont="1" applyBorder="1" applyAlignment="1">
      <alignment horizontal="center" vertical="center" wrapText="1"/>
    </xf>
    <xf numFmtId="9" fontId="21" fillId="0" borderId="13" xfId="1" applyFont="1" applyBorder="1" applyAlignment="1">
      <alignment horizontal="center" vertical="center" wrapText="1"/>
    </xf>
    <xf numFmtId="0" fontId="27" fillId="36" borderId="0" xfId="0" applyFont="1" applyFill="1"/>
    <xf numFmtId="0" fontId="37" fillId="0" borderId="0" xfId="0" applyFont="1" applyFill="1" applyBorder="1" applyAlignment="1">
      <alignment horizontal="right"/>
    </xf>
    <xf numFmtId="6" fontId="22" fillId="0" borderId="15" xfId="0" applyNumberFormat="1" applyFont="1" applyBorder="1" applyAlignment="1">
      <alignment horizontal="right" vertical="center" wrapText="1"/>
    </xf>
    <xf numFmtId="9" fontId="22" fillId="0" borderId="10" xfId="1" applyFont="1" applyBorder="1" applyAlignment="1">
      <alignment horizontal="center" vertical="center" wrapText="1"/>
    </xf>
    <xf numFmtId="0" fontId="0" fillId="0" borderId="0" xfId="0" applyFill="1"/>
    <xf numFmtId="0" fontId="23" fillId="0" borderId="0" xfId="0" applyFont="1" applyFill="1"/>
    <xf numFmtId="0" fontId="27" fillId="0" borderId="0" xfId="0" applyFont="1" applyFill="1"/>
    <xf numFmtId="0" fontId="23" fillId="0" borderId="0" xfId="0" applyFont="1" applyFill="1" applyAlignment="1">
      <alignment horizontal="center" vertical="center"/>
    </xf>
    <xf numFmtId="0" fontId="43" fillId="0" borderId="0" xfId="54" applyFont="1" applyFill="1" applyAlignment="1">
      <alignment horizontal="center" vertical="center"/>
    </xf>
    <xf numFmtId="0" fontId="29" fillId="0" borderId="0" xfId="54" applyFill="1" applyAlignment="1">
      <alignment horizontal="left" vertical="center"/>
    </xf>
    <xf numFmtId="0" fontId="39" fillId="0" borderId="0" xfId="0" applyFont="1" applyFill="1" applyBorder="1"/>
    <xf numFmtId="0" fontId="39" fillId="0" borderId="0" xfId="0" applyFont="1" applyAlignment="1">
      <alignment horizontal="left" vertical="center"/>
    </xf>
    <xf numFmtId="0" fontId="47" fillId="0" borderId="0" xfId="0" applyFont="1" applyFill="1" applyBorder="1" applyAlignment="1">
      <alignment horizontal="center" vertical="center" wrapText="1"/>
    </xf>
    <xf numFmtId="14" fontId="48" fillId="0" borderId="0" xfId="54" applyNumberFormat="1" applyFont="1" applyFill="1" applyBorder="1" applyAlignment="1">
      <alignment horizontal="center" vertical="center"/>
    </xf>
    <xf numFmtId="0" fontId="41" fillId="38" borderId="33" xfId="0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 wrapText="1"/>
    </xf>
    <xf numFmtId="0" fontId="37" fillId="0" borderId="12" xfId="0" applyFont="1" applyFill="1" applyBorder="1"/>
    <xf numFmtId="3" fontId="42" fillId="0" borderId="10" xfId="0" applyNumberFormat="1" applyFont="1" applyFill="1" applyBorder="1" applyAlignment="1">
      <alignment horizontal="right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11" xfId="54" applyFont="1" applyFill="1" applyBorder="1" applyAlignment="1">
      <alignment horizontal="left" vertical="center"/>
    </xf>
    <xf numFmtId="0" fontId="29" fillId="0" borderId="0" xfId="54" applyProtection="1"/>
    <xf numFmtId="0" fontId="32" fillId="0" borderId="0" xfId="54" applyFont="1" applyAlignment="1" applyProtection="1">
      <alignment vertical="center"/>
    </xf>
    <xf numFmtId="0" fontId="43" fillId="0" borderId="0" xfId="54" applyFont="1" applyFill="1" applyAlignment="1" applyProtection="1">
      <alignment horizontal="center" vertical="center"/>
    </xf>
    <xf numFmtId="0" fontId="29" fillId="0" borderId="0" xfId="54" applyFill="1" applyAlignment="1" applyProtection="1">
      <alignment horizontal="left" vertical="center"/>
    </xf>
    <xf numFmtId="0" fontId="29" fillId="0" borderId="0" xfId="54" applyAlignment="1" applyProtection="1">
      <alignment horizontal="left"/>
    </xf>
    <xf numFmtId="14" fontId="29" fillId="0" borderId="0" xfId="54" applyNumberFormat="1" applyProtection="1"/>
    <xf numFmtId="0" fontId="40" fillId="0" borderId="0" xfId="0" applyFont="1" applyFill="1" applyProtection="1"/>
    <xf numFmtId="0" fontId="38" fillId="38" borderId="10" xfId="61" applyFont="1" applyFill="1" applyBorder="1" applyAlignment="1" applyProtection="1">
      <alignment horizontal="center" vertical="center" wrapText="1"/>
    </xf>
    <xf numFmtId="14" fontId="38" fillId="38" borderId="10" xfId="61" applyNumberFormat="1" applyFont="1" applyFill="1" applyBorder="1" applyAlignment="1" applyProtection="1">
      <alignment horizontal="center" vertical="center" wrapText="1"/>
    </xf>
    <xf numFmtId="0" fontId="37" fillId="0" borderId="0" xfId="54" applyFont="1" applyProtection="1"/>
    <xf numFmtId="0" fontId="23" fillId="0" borderId="0" xfId="0" applyFont="1" applyProtection="1"/>
    <xf numFmtId="0" fontId="37" fillId="0" borderId="10" xfId="54" applyFont="1" applyBorder="1" applyAlignment="1" applyProtection="1">
      <alignment horizontal="center" vertical="center"/>
    </xf>
    <xf numFmtId="14" fontId="37" fillId="0" borderId="10" xfId="54" applyNumberFormat="1" applyFont="1" applyBorder="1" applyAlignment="1" applyProtection="1">
      <alignment horizontal="center" vertical="center"/>
    </xf>
    <xf numFmtId="0" fontId="37" fillId="0" borderId="0" xfId="54" applyFont="1" applyAlignment="1" applyProtection="1">
      <alignment horizontal="center" vertical="center"/>
    </xf>
    <xf numFmtId="0" fontId="39" fillId="0" borderId="10" xfId="54" applyFont="1" applyBorder="1" applyProtection="1"/>
    <xf numFmtId="0" fontId="37" fillId="0" borderId="0" xfId="54" applyFont="1" applyAlignment="1" applyProtection="1">
      <alignment horizontal="left" vertical="center"/>
    </xf>
    <xf numFmtId="14" fontId="37" fillId="0" borderId="0" xfId="54" applyNumberFormat="1" applyFont="1" applyAlignment="1" applyProtection="1">
      <alignment horizontal="center" vertical="center"/>
    </xf>
    <xf numFmtId="0" fontId="23" fillId="0" borderId="0" xfId="0" applyFont="1" applyAlignment="1" applyProtection="1">
      <alignment horizontal="left"/>
    </xf>
    <xf numFmtId="14" fontId="23" fillId="0" borderId="0" xfId="0" applyNumberFormat="1" applyFont="1" applyProtection="1"/>
    <xf numFmtId="0" fontId="37" fillId="0" borderId="10" xfId="54" applyFont="1" applyBorder="1" applyAlignment="1" applyProtection="1">
      <alignment horizontal="left" vertical="center"/>
    </xf>
    <xf numFmtId="0" fontId="49" fillId="0" borderId="0" xfId="61" applyFont="1" applyFill="1" applyBorder="1" applyAlignment="1">
      <alignment horizontal="center" vertical="center" wrapText="1"/>
    </xf>
    <xf numFmtId="0" fontId="39" fillId="0" borderId="0" xfId="54" applyFont="1" applyFill="1" applyBorder="1" applyAlignment="1" applyProtection="1">
      <alignment horizontal="center" vertical="center"/>
      <protection locked="0"/>
    </xf>
    <xf numFmtId="0" fontId="39" fillId="0" borderId="0" xfId="54" applyFont="1" applyFill="1" applyBorder="1" applyAlignment="1">
      <alignment horizontal="center" vertical="center"/>
    </xf>
    <xf numFmtId="3" fontId="37" fillId="0" borderId="10" xfId="0" applyNumberFormat="1" applyFont="1" applyFill="1" applyBorder="1" applyAlignment="1">
      <alignment horizontal="center" vertical="center"/>
    </xf>
    <xf numFmtId="3" fontId="37" fillId="0" borderId="15" xfId="0" applyNumberFormat="1" applyFont="1" applyFill="1" applyBorder="1" applyAlignment="1">
      <alignment horizontal="center" vertical="center"/>
    </xf>
    <xf numFmtId="0" fontId="28" fillId="0" borderId="0" xfId="54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3" fontId="42" fillId="0" borderId="10" xfId="0" applyNumberFormat="1" applyFont="1" applyFill="1" applyBorder="1" applyAlignment="1">
      <alignment horizontal="center" vertical="center"/>
    </xf>
    <xf numFmtId="0" fontId="29" fillId="0" borderId="0" xfId="54" applyFill="1"/>
    <xf numFmtId="168" fontId="37" fillId="0" borderId="10" xfId="54" applyNumberFormat="1" applyFont="1" applyFill="1" applyBorder="1" applyAlignment="1">
      <alignment horizontal="center" vertical="center"/>
    </xf>
    <xf numFmtId="0" fontId="37" fillId="0" borderId="10" xfId="54" applyFont="1" applyFill="1" applyBorder="1" applyAlignment="1">
      <alignment horizontal="left" vertical="center" wrapText="1"/>
    </xf>
    <xf numFmtId="0" fontId="37" fillId="0" borderId="10" xfId="54" applyFont="1" applyFill="1" applyBorder="1" applyAlignment="1">
      <alignment horizontal="center" vertical="center" wrapText="1"/>
    </xf>
    <xf numFmtId="14" fontId="37" fillId="0" borderId="10" xfId="54" applyNumberFormat="1" applyFont="1" applyFill="1" applyBorder="1" applyAlignment="1">
      <alignment horizontal="center" vertical="center"/>
    </xf>
    <xf numFmtId="0" fontId="37" fillId="0" borderId="15" xfId="54" applyFont="1" applyFill="1" applyBorder="1" applyAlignment="1">
      <alignment horizontal="left" vertical="center"/>
    </xf>
    <xf numFmtId="0" fontId="37" fillId="0" borderId="15" xfId="0" applyFont="1" applyFill="1" applyBorder="1" applyAlignment="1">
      <alignment horizontal="center" vertical="center"/>
    </xf>
    <xf numFmtId="0" fontId="50" fillId="0" borderId="0" xfId="54" applyFont="1" applyFill="1" applyBorder="1" applyAlignment="1">
      <alignment horizontal="left" vertical="top"/>
    </xf>
    <xf numFmtId="168" fontId="50" fillId="0" borderId="0" xfId="54" applyNumberFormat="1" applyFont="1" applyFill="1" applyBorder="1" applyAlignment="1">
      <alignment horizontal="center" vertical="center"/>
    </xf>
    <xf numFmtId="0" fontId="41" fillId="42" borderId="10" xfId="0" applyFont="1" applyFill="1" applyBorder="1" applyAlignment="1">
      <alignment horizontal="center" vertical="center" wrapText="1"/>
    </xf>
    <xf numFmtId="0" fontId="29" fillId="0" borderId="0" xfId="54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7" fillId="0" borderId="15" xfId="0" applyFont="1" applyFill="1" applyBorder="1" applyAlignment="1">
      <alignment horizontal="left" vertical="center"/>
    </xf>
    <xf numFmtId="0" fontId="37" fillId="0" borderId="14" xfId="54" applyFont="1" applyBorder="1" applyAlignment="1">
      <alignment horizontal="center" vertical="center"/>
    </xf>
    <xf numFmtId="0" fontId="37" fillId="0" borderId="0" xfId="54" applyFont="1" applyFill="1" applyAlignment="1">
      <alignment horizontal="center" vertical="center"/>
    </xf>
    <xf numFmtId="0" fontId="39" fillId="0" borderId="10" xfId="54" applyFont="1" applyFill="1" applyBorder="1"/>
    <xf numFmtId="0" fontId="37" fillId="0" borderId="10" xfId="54" applyFont="1" applyFill="1" applyBorder="1" applyAlignment="1">
      <alignment vertical="center"/>
    </xf>
    <xf numFmtId="0" fontId="37" fillId="0" borderId="10" xfId="54" applyFont="1" applyFill="1" applyBorder="1" applyAlignment="1">
      <alignment vertical="center" wrapText="1"/>
    </xf>
    <xf numFmtId="0" fontId="37" fillId="0" borderId="14" xfId="54" applyFont="1" applyBorder="1" applyAlignment="1">
      <alignment horizontal="left" vertical="center"/>
    </xf>
    <xf numFmtId="0" fontId="51" fillId="0" borderId="0" xfId="0" applyFont="1"/>
    <xf numFmtId="0" fontId="52" fillId="0" borderId="21" xfId="54" applyFont="1" applyFill="1" applyBorder="1" applyAlignment="1">
      <alignment horizontal="right" vertical="center"/>
    </xf>
    <xf numFmtId="0" fontId="52" fillId="0" borderId="0" xfId="54" applyFont="1" applyFill="1" applyBorder="1" applyAlignment="1">
      <alignment horizontal="right" vertical="center"/>
    </xf>
    <xf numFmtId="0" fontId="53" fillId="0" borderId="0" xfId="0" applyFont="1"/>
    <xf numFmtId="3" fontId="54" fillId="0" borderId="10" xfId="54" applyNumberFormat="1" applyFont="1" applyBorder="1" applyAlignment="1">
      <alignment horizontal="right" vertical="center" wrapText="1"/>
    </xf>
    <xf numFmtId="3" fontId="52" fillId="0" borderId="10" xfId="54" applyNumberFormat="1" applyFont="1" applyBorder="1" applyAlignment="1">
      <alignment horizontal="right" vertical="center" wrapText="1"/>
    </xf>
    <xf numFmtId="0" fontId="37" fillId="0" borderId="13" xfId="54" applyFont="1" applyBorder="1" applyAlignment="1">
      <alignment horizontal="left" vertical="center"/>
    </xf>
    <xf numFmtId="3" fontId="52" fillId="0" borderId="13" xfId="54" applyNumberFormat="1" applyFont="1" applyBorder="1" applyAlignment="1">
      <alignment horizontal="right" vertical="center" wrapText="1"/>
    </xf>
    <xf numFmtId="0" fontId="55" fillId="38" borderId="35" xfId="61" applyFont="1" applyFill="1" applyBorder="1" applyAlignment="1">
      <alignment horizontal="center" vertical="center" wrapText="1"/>
    </xf>
    <xf numFmtId="0" fontId="56" fillId="42" borderId="35" xfId="0" applyFont="1" applyFill="1" applyBorder="1" applyAlignment="1">
      <alignment horizontal="center" vertical="center" wrapText="1"/>
    </xf>
    <xf numFmtId="0" fontId="56" fillId="38" borderId="35" xfId="0" applyFont="1" applyFill="1" applyBorder="1" applyAlignment="1">
      <alignment horizontal="center" vertical="center" wrapText="1"/>
    </xf>
    <xf numFmtId="0" fontId="56" fillId="42" borderId="33" xfId="0" applyFont="1" applyFill="1" applyBorder="1" applyAlignment="1">
      <alignment horizontal="center" vertical="center" wrapText="1"/>
    </xf>
    <xf numFmtId="0" fontId="54" fillId="0" borderId="10" xfId="54" applyFont="1" applyBorder="1" applyAlignment="1">
      <alignment horizontal="left" vertical="center"/>
    </xf>
    <xf numFmtId="0" fontId="54" fillId="0" borderId="10" xfId="54" applyFont="1" applyBorder="1" applyAlignment="1">
      <alignment horizontal="center" vertical="center"/>
    </xf>
    <xf numFmtId="9" fontId="54" fillId="0" borderId="10" xfId="1" applyFont="1" applyBorder="1" applyAlignment="1">
      <alignment horizontal="center" vertical="center"/>
    </xf>
    <xf numFmtId="17" fontId="54" fillId="0" borderId="10" xfId="54" applyNumberFormat="1" applyFont="1" applyBorder="1" applyAlignment="1">
      <alignment horizontal="center" vertical="center"/>
    </xf>
    <xf numFmtId="0" fontId="54" fillId="0" borderId="45" xfId="54" applyFont="1" applyBorder="1" applyAlignment="1">
      <alignment horizontal="left" vertical="center"/>
    </xf>
    <xf numFmtId="0" fontId="54" fillId="0" borderId="45" xfId="54" applyFont="1" applyBorder="1" applyAlignment="1">
      <alignment horizontal="center" vertical="center"/>
    </xf>
    <xf numFmtId="3" fontId="54" fillId="0" borderId="45" xfId="54" applyNumberFormat="1" applyFont="1" applyBorder="1" applyAlignment="1">
      <alignment horizontal="right" vertical="center" wrapText="1"/>
    </xf>
    <xf numFmtId="9" fontId="54" fillId="0" borderId="45" xfId="1" applyFont="1" applyBorder="1" applyAlignment="1">
      <alignment horizontal="center" vertical="center"/>
    </xf>
    <xf numFmtId="17" fontId="54" fillId="0" borderId="45" xfId="54" applyNumberFormat="1" applyFont="1" applyBorder="1" applyAlignment="1">
      <alignment horizontal="center" vertical="center"/>
    </xf>
    <xf numFmtId="0" fontId="54" fillId="0" borderId="13" xfId="54" applyFont="1" applyBorder="1" applyAlignment="1">
      <alignment horizontal="left" vertical="center"/>
    </xf>
    <xf numFmtId="0" fontId="54" fillId="0" borderId="13" xfId="54" applyFont="1" applyBorder="1" applyAlignment="1">
      <alignment horizontal="center" vertical="center"/>
    </xf>
    <xf numFmtId="3" fontId="54" fillId="0" borderId="13" xfId="54" applyNumberFormat="1" applyFont="1" applyBorder="1" applyAlignment="1">
      <alignment horizontal="right" vertical="center" wrapText="1"/>
    </xf>
    <xf numFmtId="9" fontId="54" fillId="0" borderId="13" xfId="1" applyFont="1" applyBorder="1" applyAlignment="1">
      <alignment horizontal="center" vertical="center"/>
    </xf>
    <xf numFmtId="17" fontId="54" fillId="0" borderId="13" xfId="54" applyNumberFormat="1" applyFont="1" applyBorder="1" applyAlignment="1">
      <alignment horizontal="center" vertical="center"/>
    </xf>
    <xf numFmtId="0" fontId="57" fillId="0" borderId="0" xfId="0" applyFont="1"/>
    <xf numFmtId="0" fontId="55" fillId="38" borderId="34" xfId="61" applyFont="1" applyFill="1" applyBorder="1" applyAlignment="1">
      <alignment horizontal="center" vertical="center" wrapText="1"/>
    </xf>
    <xf numFmtId="0" fontId="54" fillId="34" borderId="44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/>
    </xf>
    <xf numFmtId="0" fontId="51" fillId="0" borderId="10" xfId="0" applyFont="1" applyBorder="1"/>
    <xf numFmtId="0" fontId="55" fillId="38" borderId="36" xfId="61" applyFont="1" applyFill="1" applyBorder="1" applyAlignment="1">
      <alignment horizontal="center" vertical="center" wrapText="1"/>
    </xf>
    <xf numFmtId="3" fontId="51" fillId="0" borderId="10" xfId="0" applyNumberFormat="1" applyFont="1" applyBorder="1"/>
    <xf numFmtId="0" fontId="51" fillId="0" borderId="21" xfId="0" applyFont="1" applyBorder="1"/>
    <xf numFmtId="0" fontId="56" fillId="42" borderId="37" xfId="0" applyFont="1" applyFill="1" applyBorder="1" applyAlignment="1">
      <alignment horizontal="center" vertical="center" wrapText="1"/>
    </xf>
    <xf numFmtId="0" fontId="53" fillId="0" borderId="10" xfId="0" applyFont="1" applyBorder="1" applyAlignment="1">
      <alignment horizontal="right"/>
    </xf>
    <xf numFmtId="0" fontId="51" fillId="0" borderId="10" xfId="0" applyFont="1" applyBorder="1" applyAlignment="1">
      <alignment horizontal="left" vertical="center"/>
    </xf>
    <xf numFmtId="3" fontId="53" fillId="0" borderId="10" xfId="0" applyNumberFormat="1" applyFont="1" applyBorder="1"/>
    <xf numFmtId="0" fontId="54" fillId="0" borderId="10" xfId="54" applyFont="1" applyFill="1" applyBorder="1" applyAlignment="1">
      <alignment horizontal="center" vertical="center"/>
    </xf>
    <xf numFmtId="0" fontId="54" fillId="0" borderId="45" xfId="54" applyFont="1" applyFill="1" applyBorder="1" applyAlignment="1">
      <alignment horizontal="center" vertical="center"/>
    </xf>
    <xf numFmtId="0" fontId="54" fillId="0" borderId="13" xfId="54" applyFont="1" applyFill="1" applyBorder="1" applyAlignment="1">
      <alignment horizontal="center" vertical="center"/>
    </xf>
    <xf numFmtId="3" fontId="37" fillId="0" borderId="10" xfId="54" applyNumberFormat="1" applyFont="1" applyFill="1" applyBorder="1" applyAlignment="1">
      <alignment horizontal="center" vertical="center" wrapText="1"/>
    </xf>
    <xf numFmtId="0" fontId="13" fillId="38" borderId="0" xfId="0" applyFont="1" applyFill="1" applyAlignment="1">
      <alignment horizontal="left" vertical="center"/>
    </xf>
    <xf numFmtId="0" fontId="17" fillId="38" borderId="0" xfId="0" applyFont="1" applyFill="1" applyAlignment="1">
      <alignment horizontal="left" vertical="center"/>
    </xf>
    <xf numFmtId="0" fontId="36" fillId="47" borderId="0" xfId="0" applyFont="1" applyFill="1"/>
    <xf numFmtId="0" fontId="59" fillId="47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 vertical="center"/>
    </xf>
    <xf numFmtId="0" fontId="16" fillId="4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21" fillId="0" borderId="0" xfId="0" applyNumberFormat="1" applyFont="1" applyBorder="1" applyAlignment="1">
      <alignment horizontal="center" wrapText="1"/>
    </xf>
    <xf numFmtId="167" fontId="21" fillId="0" borderId="0" xfId="0" applyNumberFormat="1" applyFont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/>
    </xf>
    <xf numFmtId="0" fontId="16" fillId="47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9" fontId="0" fillId="0" borderId="0" xfId="1" applyFont="1" applyAlignment="1">
      <alignment horizontal="center" vertical="center"/>
    </xf>
    <xf numFmtId="9" fontId="16" fillId="47" borderId="0" xfId="1" applyFont="1" applyFill="1" applyAlignment="1">
      <alignment horizontal="center" vertical="center"/>
    </xf>
    <xf numFmtId="0" fontId="60" fillId="0" borderId="0" xfId="0" applyFont="1" applyFill="1" applyAlignment="1">
      <alignment horizontal="left" vertical="center"/>
    </xf>
    <xf numFmtId="0" fontId="60" fillId="0" borderId="0" xfId="0" applyFont="1" applyFill="1"/>
    <xf numFmtId="0" fontId="37" fillId="0" borderId="10" xfId="54" applyFont="1" applyFill="1" applyBorder="1" applyAlignment="1" applyProtection="1">
      <alignment horizontal="left" vertical="center"/>
      <protection locked="0"/>
    </xf>
    <xf numFmtId="0" fontId="29" fillId="0" borderId="0" xfId="54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8" fillId="48" borderId="10" xfId="61" applyFont="1" applyFill="1" applyBorder="1" applyAlignment="1">
      <alignment horizontal="center" vertical="center" wrapText="1"/>
    </xf>
    <xf numFmtId="0" fontId="48" fillId="0" borderId="10" xfId="54" applyFont="1" applyFill="1" applyBorder="1" applyAlignment="1">
      <alignment horizontal="center" vertical="center"/>
    </xf>
    <xf numFmtId="0" fontId="22" fillId="43" borderId="14" xfId="0" applyFont="1" applyFill="1" applyBorder="1" applyAlignment="1">
      <alignment horizontal="center" vertical="center" wrapText="1"/>
    </xf>
    <xf numFmtId="0" fontId="22" fillId="43" borderId="16" xfId="0" applyFont="1" applyFill="1" applyBorder="1" applyAlignment="1">
      <alignment horizontal="center" vertical="center" wrapText="1"/>
    </xf>
    <xf numFmtId="0" fontId="44" fillId="33" borderId="17" xfId="0" applyFont="1" applyFill="1" applyBorder="1" applyAlignment="1">
      <alignment horizontal="center" vertical="center" wrapText="1"/>
    </xf>
    <xf numFmtId="0" fontId="44" fillId="33" borderId="25" xfId="0" applyFont="1" applyFill="1" applyBorder="1" applyAlignment="1">
      <alignment horizontal="center" vertical="center" wrapText="1"/>
    </xf>
    <xf numFmtId="0" fontId="44" fillId="33" borderId="21" xfId="0" applyFont="1" applyFill="1" applyBorder="1" applyAlignment="1">
      <alignment horizontal="center" vertical="center" wrapText="1"/>
    </xf>
    <xf numFmtId="0" fontId="44" fillId="33" borderId="0" xfId="0" applyFont="1" applyFill="1" applyBorder="1" applyAlignment="1">
      <alignment horizontal="center" vertical="center" wrapText="1"/>
    </xf>
    <xf numFmtId="0" fontId="44" fillId="33" borderId="19" xfId="0" applyFont="1" applyFill="1" applyBorder="1" applyAlignment="1">
      <alignment horizontal="center" vertical="center" wrapText="1"/>
    </xf>
    <xf numFmtId="0" fontId="44" fillId="33" borderId="26" xfId="0" applyFont="1" applyFill="1" applyBorder="1" applyAlignment="1">
      <alignment horizontal="center" vertical="center" wrapText="1"/>
    </xf>
    <xf numFmtId="0" fontId="22" fillId="43" borderId="10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right" vertical="center"/>
    </xf>
    <xf numFmtId="0" fontId="24" fillId="0" borderId="15" xfId="0" applyFont="1" applyBorder="1" applyAlignment="1">
      <alignment horizontal="right" vertical="center"/>
    </xf>
    <xf numFmtId="0" fontId="24" fillId="0" borderId="12" xfId="0" applyFont="1" applyBorder="1" applyAlignment="1">
      <alignment horizontal="right" vertical="center"/>
    </xf>
    <xf numFmtId="0" fontId="19" fillId="35" borderId="14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right" vertical="center"/>
    </xf>
  </cellXfs>
  <cellStyles count="128">
    <cellStyle name="20% - Énfasis1" xfId="20" builtinId="30" customBuiltin="1"/>
    <cellStyle name="20% - Énfasis1 2" xfId="81" xr:uid="{00000000-0005-0000-0000-000001000000}"/>
    <cellStyle name="20% - Énfasis2" xfId="24" builtinId="34" customBuiltin="1"/>
    <cellStyle name="20% - Énfasis2 2" xfId="84" xr:uid="{00000000-0005-0000-0000-000003000000}"/>
    <cellStyle name="20% - Énfasis3" xfId="28" builtinId="38" customBuiltin="1"/>
    <cellStyle name="20% - Énfasis3 2" xfId="87" xr:uid="{00000000-0005-0000-0000-000005000000}"/>
    <cellStyle name="20% - Énfasis4" xfId="32" builtinId="42" customBuiltin="1"/>
    <cellStyle name="20% - Énfasis4 2" xfId="90" xr:uid="{00000000-0005-0000-0000-000007000000}"/>
    <cellStyle name="20% - Énfasis5" xfId="36" builtinId="46" customBuiltin="1"/>
    <cellStyle name="20% - Énfasis5 2" xfId="93" xr:uid="{00000000-0005-0000-0000-000009000000}"/>
    <cellStyle name="20% - Énfasis6" xfId="40" builtinId="50" customBuiltin="1"/>
    <cellStyle name="20% - Énfasis6 2" xfId="96" xr:uid="{00000000-0005-0000-0000-00000B000000}"/>
    <cellStyle name="40% - Énfasis1" xfId="21" builtinId="31" customBuiltin="1"/>
    <cellStyle name="40% - Énfasis1 2" xfId="82" xr:uid="{00000000-0005-0000-0000-00000D000000}"/>
    <cellStyle name="40% - Énfasis2" xfId="25" builtinId="35" customBuiltin="1"/>
    <cellStyle name="40% - Énfasis2 2" xfId="85" xr:uid="{00000000-0005-0000-0000-00000F000000}"/>
    <cellStyle name="40% - Énfasis3" xfId="29" builtinId="39" customBuiltin="1"/>
    <cellStyle name="40% - Énfasis3 2" xfId="88" xr:uid="{00000000-0005-0000-0000-000011000000}"/>
    <cellStyle name="40% - Énfasis4" xfId="33" builtinId="43" customBuiltin="1"/>
    <cellStyle name="40% - Énfasis4 2" xfId="91" xr:uid="{00000000-0005-0000-0000-000013000000}"/>
    <cellStyle name="40% - Énfasis5" xfId="37" builtinId="47" customBuiltin="1"/>
    <cellStyle name="40% - Énfasis5 2" xfId="94" xr:uid="{00000000-0005-0000-0000-000015000000}"/>
    <cellStyle name="40% - Énfasis6" xfId="41" builtinId="51" customBuiltin="1"/>
    <cellStyle name="40% - Énfasis6 2" xfId="97" xr:uid="{00000000-0005-0000-0000-000017000000}"/>
    <cellStyle name="60% - Énfasis1" xfId="22" builtinId="32" customBuiltin="1"/>
    <cellStyle name="60% - Énfasis1 2" xfId="83" xr:uid="{00000000-0005-0000-0000-000019000000}"/>
    <cellStyle name="60% - Énfasis2" xfId="26" builtinId="36" customBuiltin="1"/>
    <cellStyle name="60% - Énfasis2 2" xfId="86" xr:uid="{00000000-0005-0000-0000-00001B000000}"/>
    <cellStyle name="60% - Énfasis3" xfId="30" builtinId="40" customBuiltin="1"/>
    <cellStyle name="60% - Énfasis3 2" xfId="89" xr:uid="{00000000-0005-0000-0000-00001D000000}"/>
    <cellStyle name="60% - Énfasis4" xfId="34" builtinId="44" customBuiltin="1"/>
    <cellStyle name="60% - Énfasis4 2" xfId="92" xr:uid="{00000000-0005-0000-0000-00001F000000}"/>
    <cellStyle name="60% - Énfasis5" xfId="38" builtinId="48" customBuiltin="1"/>
    <cellStyle name="60% - Énfasis5 2" xfId="95" xr:uid="{00000000-0005-0000-0000-000021000000}"/>
    <cellStyle name="60% - Énfasis6" xfId="42" builtinId="52" customBuiltin="1"/>
    <cellStyle name="60% - Énfasis6 2" xfId="98" xr:uid="{00000000-0005-0000-0000-00002300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2" xfId="43" xr:uid="{00000000-0005-0000-0000-000032000000}"/>
    <cellStyle name="Millares 2 2" xfId="45" xr:uid="{00000000-0005-0000-0000-000033000000}"/>
    <cellStyle name="Millares 2 2 2" xfId="50" xr:uid="{00000000-0005-0000-0000-000034000000}"/>
    <cellStyle name="Millares 2 2 2 2" xfId="72" xr:uid="{00000000-0005-0000-0000-000035000000}"/>
    <cellStyle name="Millares 2 2 2 3" xfId="107" xr:uid="{00000000-0005-0000-0000-000036000000}"/>
    <cellStyle name="Millares 2 2 3" xfId="67" xr:uid="{00000000-0005-0000-0000-000037000000}"/>
    <cellStyle name="Millares 2 2 4" xfId="102" xr:uid="{00000000-0005-0000-0000-000038000000}"/>
    <cellStyle name="Millares 2 2 5" xfId="126" xr:uid="{00000000-0005-0000-0000-000039000000}"/>
    <cellStyle name="Millares 2 3" xfId="52" xr:uid="{00000000-0005-0000-0000-00003A000000}"/>
    <cellStyle name="Millares 2 3 2" xfId="73" xr:uid="{00000000-0005-0000-0000-00003B000000}"/>
    <cellStyle name="Millares 2 3 3" xfId="109" xr:uid="{00000000-0005-0000-0000-00003C000000}"/>
    <cellStyle name="Millares 2 4" xfId="64" xr:uid="{00000000-0005-0000-0000-00003D000000}"/>
    <cellStyle name="Millares 2 5" xfId="99" xr:uid="{00000000-0005-0000-0000-00003E000000}"/>
    <cellStyle name="Millares 2 6" xfId="124" xr:uid="{00000000-0005-0000-0000-00003F000000}"/>
    <cellStyle name="Millares 3" xfId="56" xr:uid="{00000000-0005-0000-0000-000040000000}"/>
    <cellStyle name="Millares 3 2" xfId="74" xr:uid="{00000000-0005-0000-0000-000041000000}"/>
    <cellStyle name="Millares 3 3" xfId="111" xr:uid="{00000000-0005-0000-0000-000042000000}"/>
    <cellStyle name="Millares 4" xfId="65" xr:uid="{00000000-0005-0000-0000-000043000000}"/>
    <cellStyle name="Millares 4 2" xfId="118" xr:uid="{00000000-0005-0000-0000-000044000000}"/>
    <cellStyle name="Millares 5" xfId="100" xr:uid="{00000000-0005-0000-0000-000045000000}"/>
    <cellStyle name="Millares 6" xfId="122" xr:uid="{00000000-0005-0000-0000-000046000000}"/>
    <cellStyle name="Moneda 2" xfId="46" xr:uid="{00000000-0005-0000-0000-000047000000}"/>
    <cellStyle name="Moneda 2 2" xfId="47" xr:uid="{00000000-0005-0000-0000-000048000000}"/>
    <cellStyle name="Moneda 2 2 2" xfId="69" xr:uid="{00000000-0005-0000-0000-000049000000}"/>
    <cellStyle name="Moneda 2 2 3" xfId="104" xr:uid="{00000000-0005-0000-0000-00004A000000}"/>
    <cellStyle name="Moneda 2 2 4" xfId="127" xr:uid="{00000000-0005-0000-0000-00004B000000}"/>
    <cellStyle name="Moneda 2 3" xfId="58" xr:uid="{00000000-0005-0000-0000-00004C000000}"/>
    <cellStyle name="Moneda 2 3 2" xfId="75" xr:uid="{00000000-0005-0000-0000-00004D000000}"/>
    <cellStyle name="Moneda 2 3 3" xfId="113" xr:uid="{00000000-0005-0000-0000-00004E000000}"/>
    <cellStyle name="Moneda 2 4" xfId="68" xr:uid="{00000000-0005-0000-0000-00004F000000}"/>
    <cellStyle name="Moneda 2 5" xfId="103" xr:uid="{00000000-0005-0000-0000-000050000000}"/>
    <cellStyle name="Moneda 2 6" xfId="125" xr:uid="{00000000-0005-0000-0000-000051000000}"/>
    <cellStyle name="Moneda 3" xfId="48" xr:uid="{00000000-0005-0000-0000-000052000000}"/>
    <cellStyle name="Moneda 3 2" xfId="70" xr:uid="{00000000-0005-0000-0000-000053000000}"/>
    <cellStyle name="Moneda 3 3" xfId="105" xr:uid="{00000000-0005-0000-0000-000054000000}"/>
    <cellStyle name="Moneda 4" xfId="123" xr:uid="{00000000-0005-0000-0000-000055000000}"/>
    <cellStyle name="Neutral" xfId="9" builtinId="28" customBuiltin="1"/>
    <cellStyle name="Normal" xfId="0" builtinId="0"/>
    <cellStyle name="Normal 2" xfId="49" xr:uid="{00000000-0005-0000-0000-000058000000}"/>
    <cellStyle name="Normal 2 2" xfId="59" xr:uid="{00000000-0005-0000-0000-000059000000}"/>
    <cellStyle name="Normal 2 2 2" xfId="76" xr:uid="{00000000-0005-0000-0000-00005A000000}"/>
    <cellStyle name="Normal 2 2 2 2" xfId="121" xr:uid="{00000000-0005-0000-0000-00005B000000}"/>
    <cellStyle name="Normal 2 2 3" xfId="114" xr:uid="{00000000-0005-0000-0000-00005C000000}"/>
    <cellStyle name="Normal 2 3" xfId="57" xr:uid="{00000000-0005-0000-0000-00005D000000}"/>
    <cellStyle name="Normal 2 3 2" xfId="112" xr:uid="{00000000-0005-0000-0000-00005E000000}"/>
    <cellStyle name="Normal 2 4" xfId="71" xr:uid="{00000000-0005-0000-0000-00005F000000}"/>
    <cellStyle name="Normal 2 4 2" xfId="120" xr:uid="{00000000-0005-0000-0000-000060000000}"/>
    <cellStyle name="Normal 2 5" xfId="106" xr:uid="{00000000-0005-0000-0000-000061000000}"/>
    <cellStyle name="Normal 3" xfId="44" xr:uid="{00000000-0005-0000-0000-000062000000}"/>
    <cellStyle name="Normal 3 2" xfId="51" xr:uid="{00000000-0005-0000-0000-000063000000}"/>
    <cellStyle name="Normal 3 2 2" xfId="108" xr:uid="{00000000-0005-0000-0000-000064000000}"/>
    <cellStyle name="Normal 3 3" xfId="66" xr:uid="{00000000-0005-0000-0000-000065000000}"/>
    <cellStyle name="Normal 3 3 2" xfId="119" xr:uid="{00000000-0005-0000-0000-000066000000}"/>
    <cellStyle name="Normal 3 4" xfId="101" xr:uid="{00000000-0005-0000-0000-000067000000}"/>
    <cellStyle name="Normal 4" xfId="54" xr:uid="{00000000-0005-0000-0000-000068000000}"/>
    <cellStyle name="Normal 5" xfId="53" xr:uid="{00000000-0005-0000-0000-000069000000}"/>
    <cellStyle name="Normal 5 2" xfId="110" xr:uid="{00000000-0005-0000-0000-00006A000000}"/>
    <cellStyle name="Normal 6" xfId="55" xr:uid="{00000000-0005-0000-0000-00006B000000}"/>
    <cellStyle name="Normal 6 2" xfId="77" xr:uid="{00000000-0005-0000-0000-00006C000000}"/>
    <cellStyle name="Normal 7" xfId="61" xr:uid="{00000000-0005-0000-0000-00006D000000}"/>
    <cellStyle name="Normal 7 2" xfId="115" xr:uid="{00000000-0005-0000-0000-00006E000000}"/>
    <cellStyle name="Normal 8" xfId="78" xr:uid="{00000000-0005-0000-0000-00006F000000}"/>
    <cellStyle name="Notas" xfId="16" builtinId="10" customBuiltin="1"/>
    <cellStyle name="Notas 2" xfId="63" xr:uid="{00000000-0005-0000-0000-000071000000}"/>
    <cellStyle name="Notas 2 2" xfId="117" xr:uid="{00000000-0005-0000-0000-000072000000}"/>
    <cellStyle name="Notas 3" xfId="80" xr:uid="{00000000-0005-0000-0000-000073000000}"/>
    <cellStyle name="Porcentaje" xfId="1" builtinId="5"/>
    <cellStyle name="Porcentaje 2" xfId="60" xr:uid="{00000000-0005-0000-0000-000075000000}"/>
    <cellStyle name="Porcentaje 3" xfId="62" xr:uid="{00000000-0005-0000-0000-000076000000}"/>
    <cellStyle name="Porcentaje 3 2" xfId="116" xr:uid="{00000000-0005-0000-0000-000077000000}"/>
    <cellStyle name="Porcentaje 4" xfId="79" xr:uid="{00000000-0005-0000-0000-000078000000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FFF99"/>
      <color rgb="FFFC9B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s-ES" b="1">
                <a:solidFill>
                  <a:srgbClr val="002060"/>
                </a:solidFill>
              </a:rPr>
              <a:t>TOTAL LEADS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985496102213183E-2"/>
          <c:y val="0.1982718242792485"/>
          <c:w val="0.90994486981358069"/>
          <c:h val="0.72856645654318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'LEADS RATIOS'!$D$3</c:f>
              <c:strCache>
                <c:ptCount val="1"/>
                <c:pt idx="0">
                  <c:v>OPEN DEALS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'LEADS RATIOS'!$C$4:$C$11</c15:sqref>
                  </c15:fullRef>
                </c:ext>
              </c:extLst>
              <c:f>('LEADS RATIOS'!$C$4:$C$5,'LEADS RATIOS'!$C$8)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'LEADS RATIOS'!$D$4:$D$11</c15:sqref>
                  </c15:fullRef>
                </c:ext>
              </c:extLst>
              <c:f>('LEADS RATIOS'!$D$4:$D$5,'LEADS RATIOS'!$D$8)</c:f>
              <c:numCache>
                <c:formatCode>"€"#,##0_);[Red]\("€"#,##0\)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15C-ABAC-F277DD41395A}"/>
            </c:ext>
          </c:extLst>
        </c:ser>
        <c:ser>
          <c:idx val="1"/>
          <c:order val="1"/>
          <c:tx>
            <c:strRef>
              <c:f>'LEADS RATIOS'!$E$3</c:f>
              <c:strCache>
                <c:ptCount val="1"/>
                <c:pt idx="0">
                  <c:v>WON DEALS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'LEADS RATIOS'!$C$4:$C$11</c15:sqref>
                  </c15:fullRef>
                </c:ext>
              </c:extLst>
              <c:f>('LEADS RATIOS'!$C$4:$C$5,'LEADS RATIOS'!$C$8)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'LEADS RATIOS'!$E$4:$E$11</c15:sqref>
                  </c15:fullRef>
                </c:ext>
              </c:extLst>
              <c:f>('LEADS RATIOS'!$E$4:$E$5,'LEADS RATIOS'!$E$8)</c:f>
              <c:numCache>
                <c:formatCode>"€"#,##0_);[Red]\("€"#,##0\)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4-415C-ABAC-F277DD41395A}"/>
            </c:ext>
          </c:extLst>
        </c:ser>
        <c:ser>
          <c:idx val="2"/>
          <c:order val="2"/>
          <c:tx>
            <c:strRef>
              <c:f>'LEADS RATIOS'!$F$3</c:f>
              <c:strCache>
                <c:ptCount val="1"/>
                <c:pt idx="0">
                  <c:v>LOST DEALS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'LEADS RATIOS'!$C$4:$C$11</c15:sqref>
                  </c15:fullRef>
                </c:ext>
              </c:extLst>
              <c:f>('LEADS RATIOS'!$C$4:$C$5,'LEADS RATIOS'!$C$8)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'LEADS RATIOS'!$F$4:$F$11</c15:sqref>
                  </c15:fullRef>
                </c:ext>
              </c:extLst>
              <c:f>('LEADS RATIOS'!$F$4:$F$5,'LEADS RATIOS'!$F$8)</c:f>
              <c:numCache>
                <c:formatCode>"€"#,##0_);[Red]\("€"#,##0\)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4-415C-ABAC-F277DD41395A}"/>
            </c:ext>
          </c:extLst>
        </c:ser>
        <c:ser>
          <c:idx val="3"/>
          <c:order val="3"/>
          <c:tx>
            <c:strRef>
              <c:f>'LEADS RATIOS'!$G$3</c:f>
              <c:strCache>
                <c:ptCount val="1"/>
                <c:pt idx="0">
                  <c:v>NO BID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'LEADS RATIOS'!$C$4:$C$11</c15:sqref>
                  </c15:fullRef>
                </c:ext>
              </c:extLst>
              <c:f>('LEADS RATIOS'!$C$4:$C$5,'LEADS RATIOS'!$C$8)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'LEADS RATIOS'!$G$4:$G$11</c15:sqref>
                  </c15:fullRef>
                </c:ext>
              </c:extLst>
              <c:f>('LEADS RATIOS'!$G$4:$G$5,'LEADS RATIOS'!$G$8)</c:f>
              <c:numCache>
                <c:formatCode>"€"#,##0_);[Red]\("€"#,##0\)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4-415C-ABAC-F277DD41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699616"/>
        <c:axId val="1338614480"/>
      </c:barChart>
      <c:catAx>
        <c:axId val="1212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8614480"/>
        <c:crosses val="autoZero"/>
        <c:auto val="1"/>
        <c:lblAlgn val="ctr"/>
        <c:lblOffset val="100"/>
        <c:noMultiLvlLbl val="0"/>
      </c:catAx>
      <c:valAx>
        <c:axId val="1338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699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97970553394033"/>
          <c:y val="9.6710229338190942E-2"/>
          <c:w val="0.35605954031318343"/>
          <c:h val="5.3508083362295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002060"/>
                </a:solidFill>
              </a:rPr>
              <a:t>% OF BOOKINGS</a:t>
            </a:r>
            <a:r>
              <a:rPr lang="en-US" baseline="0">
                <a:solidFill>
                  <a:srgbClr val="002060"/>
                </a:solidFill>
              </a:rPr>
              <a:t> BY SERVICE AREA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'LEADS RATIOS'!$K$15:$K$16</c:f>
              <c:strCache>
                <c:ptCount val="2"/>
                <c:pt idx="0">
                  <c:v>%BOOKINGS BY SERVICE AREA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1-4BC0-92A1-5AF63EA16A9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C1-4BC0-92A1-5AF63EA16A92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C1-4BC0-92A1-5AF63EA16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'LEADS RATIOS'!$C$17:$C$24</c15:sqref>
                  </c15:fullRef>
                </c:ext>
              </c:extLst>
              <c:f>('LEADS RATIOS'!$C$17:$C$18,'LEADS RATIOS'!$C$21)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'LEADS RATIOS'!$K$17:$K$24</c15:sqref>
                  </c15:fullRef>
                </c:ext>
              </c:extLst>
              <c:f>('LEADS RATIOS'!$K$17:$K$18,'LEADS RATIOS'!$K$21)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'LEADS RATIOS'!$K$19</c15:sqref>
                  <c15:spPr xmlns:c15="http://schemas.microsoft.com/office/drawing/2012/chart"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'LEADS RATIOS'!$K$20</c15:sqref>
                  <c15:spPr xmlns:c15="http://schemas.microsoft.com/office/drawing/2012/chart"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'LEADS RATIOS'!$K$22</c15:sqref>
                  <c15:spPr xmlns:c15="http://schemas.microsoft.com/office/drawing/2012/chart"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'LEADS RATIOS'!$K$23</c15:sqref>
                  <c15:spPr xmlns:c15="http://schemas.microsoft.com/office/drawing/2012/chart">
                    <a:solidFill>
                      <a:srgbClr val="0070C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'LEADS RATIOS'!$K$24</c15:sqref>
                  <c15:spPr xmlns:c15="http://schemas.microsoft.com/office/drawing/2012/chart">
                    <a:solidFill>
                      <a:srgbClr val="7030A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2FC1-4BC0-92A1-5AF63EA16A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NEW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7"/>
          <c:order val="0"/>
          <c:tx>
            <c:strRef>
              <c:f>'LEADS RATIOS'!$C$36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7030A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RATIOS'!$D$36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88-4083-A7C8-61CD0AEF77CF}"/>
            </c:ext>
          </c:extLst>
        </c:ser>
        <c:ser>
          <c:idx val="6"/>
          <c:order val="1"/>
          <c:tx>
            <c:strRef>
              <c:f>'LEADS RATIOS'!$C$35</c:f>
              <c:strCache>
                <c:ptCount val="1"/>
                <c:pt idx="0">
                  <c:v>POWER GRIDS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RATIOS'!$D$35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88-4083-A7C8-61CD0AEF77CF}"/>
            </c:ext>
          </c:extLst>
        </c:ser>
        <c:ser>
          <c:idx val="0"/>
          <c:order val="2"/>
          <c:tx>
            <c:strRef>
              <c:f>'LEADS RATIOS'!$C$34</c:f>
              <c:strCache>
                <c:ptCount val="1"/>
                <c:pt idx="0">
                  <c:v>LOGISTICS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RATIOS'!$D$34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88-4083-A7C8-61CD0AEF77CF}"/>
            </c:ext>
          </c:extLst>
        </c:ser>
        <c:ser>
          <c:idx val="1"/>
          <c:order val="3"/>
          <c:tx>
            <c:strRef>
              <c:f>'LEADS RATIOS'!$C$33</c:f>
              <c:strCache>
                <c:ptCount val="1"/>
                <c:pt idx="0">
                  <c:v>DECOMMISSIONING</c:v>
                </c:pt>
              </c:strCache>
            </c:strRef>
          </c:tx>
          <c:spPr>
            <a:solidFill>
              <a:schemeClr val="bg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RATIOS'!$D$33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88-4083-A7C8-61CD0AEF77CF}"/>
            </c:ext>
          </c:extLst>
        </c:ser>
        <c:ser>
          <c:idx val="2"/>
          <c:order val="4"/>
          <c:tx>
            <c:strRef>
              <c:f>'LEADS RATIOS'!$C$32</c:f>
              <c:strCache>
                <c:ptCount val="1"/>
                <c:pt idx="0">
                  <c:v>RADIOLOGICAL PROTECTION</c:v>
                </c:pt>
              </c:strCache>
            </c:strRef>
          </c:tx>
          <c:spPr>
            <a:solidFill>
              <a:srgbClr val="FFFF9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RATIOS'!$D$32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88-4083-A7C8-61CD0AEF77CF}"/>
            </c:ext>
          </c:extLst>
        </c:ser>
        <c:ser>
          <c:idx val="3"/>
          <c:order val="5"/>
          <c:tx>
            <c:strRef>
              <c:f>'LEADS RATIOS'!$C$31</c:f>
              <c:strCache>
                <c:ptCount val="1"/>
                <c:pt idx="0">
                  <c:v>THERMAL PROTECTIONS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RATIOS'!$D$31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8-4083-A7C8-61CD0AEF77CF}"/>
            </c:ext>
          </c:extLst>
        </c:ser>
        <c:ser>
          <c:idx val="4"/>
          <c:order val="6"/>
          <c:tx>
            <c:strRef>
              <c:f>'LEADS RATIOS'!$C$30</c:f>
              <c:strCache>
                <c:ptCount val="1"/>
                <c:pt idx="0">
                  <c:v>SURFACE TREATMENT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88-4083-A7C8-61CD0AEF77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RATIOS'!$D$30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8-4083-A7C8-61CD0AEF77CF}"/>
            </c:ext>
          </c:extLst>
        </c:ser>
        <c:ser>
          <c:idx val="5"/>
          <c:order val="7"/>
          <c:tx>
            <c:strRef>
              <c:f>'LEADS RATIOS'!$C$29</c:f>
              <c:strCache>
                <c:ptCount val="1"/>
                <c:pt idx="0">
                  <c:v>O&amp;M SUPPORT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88-4083-A7C8-61CD0AEF77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% NEW BUSINESS</c:v>
              </c:pt>
            </c:strLit>
          </c:cat>
          <c:val>
            <c:numRef>
              <c:f>'LEADS RATIOS'!$D$29</c:f>
              <c:numCache>
                <c:formatCode>"€"#,##0_);[Red]\("€"#,##0\)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8-4083-A7C8-61CD0AEF77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0494064"/>
        <c:axId val="1992861232"/>
      </c:barChart>
      <c:catAx>
        <c:axId val="192049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861232"/>
        <c:crosses val="autoZero"/>
        <c:auto val="1"/>
        <c:lblAlgn val="ctr"/>
        <c:lblOffset val="100"/>
        <c:noMultiLvlLbl val="0"/>
      </c:catAx>
      <c:valAx>
        <c:axId val="199286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4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OPORTUNIDADES TRANSFORMADAS A OFERTA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KPI!$D$3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KPI!$C$4:$C$15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KPI!$D$4:$D$15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7-4942-B395-804BC55FB15C}"/>
            </c:ext>
          </c:extLst>
        </c:ser>
        <c:ser>
          <c:idx val="1"/>
          <c:order val="1"/>
          <c:tx>
            <c:strRef>
              <c:f>KPI!$F$3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KPI!$C$4:$C$15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KPI!$F$4:$F$15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7-4942-B395-804BC55FB15C}"/>
            </c:ext>
          </c:extLst>
        </c:ser>
        <c:ser>
          <c:idx val="2"/>
          <c:order val="2"/>
          <c:tx>
            <c:strRef>
              <c:f>KPI!$G$3</c:f>
              <c:strCache>
                <c:ptCount val="1"/>
                <c:pt idx="0">
                  <c:v>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KPI!$C$4:$C$15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KPI!$G$4:$G$15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7-4942-B395-804BC55F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90223"/>
        <c:axId val="1609860671"/>
      </c:lineChart>
      <c:catAx>
        <c:axId val="14466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860671"/>
        <c:crosses val="autoZero"/>
        <c:auto val="1"/>
        <c:lblAlgn val="ctr"/>
        <c:lblOffset val="100"/>
        <c:noMultiLvlLbl val="0"/>
      </c:catAx>
      <c:valAx>
        <c:axId val="16098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6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2018 </a:t>
            </a:r>
          </a:p>
          <a:p>
            <a:pPr>
              <a:defRPr b="1"/>
            </a:pPr>
            <a:r>
              <a:rPr lang="en-US" b="1"/>
              <a:t>(OFERTAS PRESENTADAS EN</a:t>
            </a:r>
            <a:r>
              <a:rPr lang="en-US" b="1" baseline="0"/>
              <a:t> 2018)</a:t>
            </a:r>
            <a:r>
              <a:rPr lang="en-US" b="1"/>
              <a:t>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'SPAIN REPORT'!$I$75</c:f>
              <c:strCache>
                <c:ptCount val="1"/>
                <c:pt idx="0">
                  <c:v>*REVENUE 2018
(with probability)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'SPAIN REPORT'!$D$76:$D$81</c:f>
              <c:strCache>
                <c:ptCount val="6"/>
                <c:pt idx="0">
                  <c:v>O&amp;M SUPPORT</c:v>
                </c:pt>
                <c:pt idx="1">
                  <c:v>SURFACE TREATMENT</c:v>
                </c:pt>
                <c:pt idx="2">
                  <c:v>THERMAL PROTECTIONS</c:v>
                </c:pt>
                <c:pt idx="3">
                  <c:v>RAGDIOLOGICAL PROTECTION</c:v>
                </c:pt>
                <c:pt idx="4">
                  <c:v>DECOMMISSIONING</c:v>
                </c:pt>
                <c:pt idx="5">
                  <c:v>LOGISTICS</c:v>
                </c:pt>
              </c:strCache>
            </c:strRef>
          </c:cat>
          <c:val>
            <c:numRef>
              <c:f>'SPAIN REPORT'!$I$76:$I$81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D-45CA-A28B-4A75AEEC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560655"/>
        <c:axId val="1437537967"/>
      </c:barChart>
      <c:catAx>
        <c:axId val="13445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537967"/>
        <c:crosses val="autoZero"/>
        <c:auto val="1"/>
        <c:lblAlgn val="ctr"/>
        <c:lblOffset val="100"/>
        <c:noMultiLvlLbl val="0"/>
      </c:catAx>
      <c:valAx>
        <c:axId val="14375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5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2018 </a:t>
            </a:r>
          </a:p>
          <a:p>
            <a:pPr>
              <a:defRPr b="1"/>
            </a:pPr>
            <a:r>
              <a:rPr lang="en-US" b="1"/>
              <a:t>(OFERTAS PRESENTADAS EN</a:t>
            </a:r>
            <a:r>
              <a:rPr lang="en-US" b="1" baseline="0"/>
              <a:t> 2018)</a:t>
            </a:r>
            <a:r>
              <a:rPr lang="en-US" b="1"/>
              <a:t>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'FRANCE REPORT'!$D$46:$D$48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f>'FRANCE REPORT'!$I$46:$I$48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46E6-9013-F147FE44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560655"/>
        <c:axId val="1437537967"/>
      </c:barChart>
      <c:catAx>
        <c:axId val="13445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537967"/>
        <c:crosses val="autoZero"/>
        <c:auto val="1"/>
        <c:lblAlgn val="ctr"/>
        <c:lblOffset val="100"/>
        <c:noMultiLvlLbl val="0"/>
      </c:catAx>
      <c:valAx>
        <c:axId val="14375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5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2018 </a:t>
            </a:r>
          </a:p>
          <a:p>
            <a:pPr>
              <a:defRPr b="1"/>
            </a:pPr>
            <a:r>
              <a:rPr lang="en-US" b="1"/>
              <a:t>(OFERTAS PRESENTADAS EN</a:t>
            </a:r>
            <a:r>
              <a:rPr lang="en-US" b="1" baseline="0"/>
              <a:t> 2018)</a:t>
            </a:r>
            <a:r>
              <a:rPr lang="en-US" b="1"/>
              <a:t>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REPORT'!$D$46:$D$48</c:f>
              <c:strCache>
                <c:ptCount val="3"/>
                <c:pt idx="0">
                  <c:v>O&amp;M SUPPORT</c:v>
                </c:pt>
                <c:pt idx="1">
                  <c:v>SURFACE TREATMENT</c:v>
                </c:pt>
                <c:pt idx="2">
                  <c:v>DECOMMISSIONING</c:v>
                </c:pt>
              </c:strCache>
            </c:strRef>
          </c:cat>
          <c:val>
            <c:numRef>
              <c:f>'UK REPORT'!$I$46:$I$48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4-4A53-AAAC-ACB5A9A6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560655"/>
        <c:axId val="1437537967"/>
      </c:barChart>
      <c:catAx>
        <c:axId val="13445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537967"/>
        <c:crosses val="autoZero"/>
        <c:auto val="1"/>
        <c:lblAlgn val="ctr"/>
        <c:lblOffset val="100"/>
        <c:noMultiLvlLbl val="0"/>
      </c:catAx>
      <c:valAx>
        <c:axId val="14375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5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122465</xdr:colOff>
      <xdr:row>0</xdr:row>
      <xdr:rowOff>68036</xdr:rowOff>
    </xdr:from>
    <xdr:to>
      <xdr:col>1</xdr:col>
      <xdr:colOff>1306286</xdr:colOff>
      <xdr:row>0</xdr:row>
      <xdr:rowOff>704901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9BC1B27-5A75-4197-B427-14A1C257D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68036"/>
          <a:ext cx="1189264" cy="636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2163536</xdr:colOff>
      <xdr:row>43</xdr:row>
      <xdr:rowOff>149679</xdr:rowOff>
    </xdr:from>
    <xdr:to>
      <xdr:col>16</xdr:col>
      <xdr:colOff>34020</xdr:colOff>
      <xdr:row>56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026EE-45FF-4C7A-B6FC-1C8051334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2163536</xdr:colOff>
      <xdr:row>43</xdr:row>
      <xdr:rowOff>149679</xdr:rowOff>
    </xdr:from>
    <xdr:to>
      <xdr:col>16</xdr:col>
      <xdr:colOff>34020</xdr:colOff>
      <xdr:row>56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857884-6ECE-45D3-BB63-EA9563059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122465</xdr:colOff>
      <xdr:row>0</xdr:row>
      <xdr:rowOff>68036</xdr:rowOff>
    </xdr:from>
    <xdr:to>
      <xdr:col>2</xdr:col>
      <xdr:colOff>530679</xdr:colOff>
      <xdr:row>0</xdr:row>
      <xdr:rowOff>704901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F46D8B08-242A-4921-8F70-F842866AB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68036"/>
          <a:ext cx="1183821" cy="636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710045</xdr:colOff>
      <xdr:row>0</xdr:row>
      <xdr:rowOff>103909</xdr:rowOff>
    </xdr:from>
    <xdr:to>
      <xdr:col>35</xdr:col>
      <xdr:colOff>1125682</xdr:colOff>
      <xdr:row>2</xdr:row>
      <xdr:rowOff>155864</xdr:rowOff>
    </xdr:to>
    <xdr:sp macro="[0]!FiltroLeads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EA688B58-98AF-4966-A809-01F3D1AE8BC9}"/>
            </a:ext>
          </a:extLst>
        </xdr:cNvPr>
        <xdr:cNvSpPr/>
      </xdr:nvSpPr>
      <xdr:spPr>
        <a:xfrm>
          <a:off x="14079681" y="103909"/>
          <a:ext cx="1939637" cy="102177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400" b="1">
              <a:solidFill>
                <a:schemeClr val="tx1"/>
              </a:solidFill>
            </a:rPr>
            <a:t>FILTRO LEADS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207817</xdr:colOff>
      <xdr:row>0</xdr:row>
      <xdr:rowOff>138545</xdr:rowOff>
    </xdr:from>
    <xdr:to>
      <xdr:col>23</xdr:col>
      <xdr:colOff>727363</xdr:colOff>
      <xdr:row>2</xdr:row>
      <xdr:rowOff>121228</xdr:rowOff>
    </xdr:to>
    <xdr:sp macro="[0]!FiltroOpen" textlink="">
      <xdr:nvSpPr>
        <xdr:cNvPr id="3" name="Rectángulo 2">
          <a:extLst>
            <a:ext uri="{FF2B5EF4-FFF2-40B4-BE49-F238E27FC236}">
              <a16:creationId xmlns:a16="http://schemas.microsoft.com/office/drawing/2014/main" id="{A0C7AFA7-CEF4-4C79-8093-5561D9BE1D21}"/>
            </a:ext>
          </a:extLst>
        </xdr:cNvPr>
        <xdr:cNvSpPr/>
      </xdr:nvSpPr>
      <xdr:spPr>
        <a:xfrm>
          <a:off x="14374090" y="138545"/>
          <a:ext cx="1853046" cy="107372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>
              <a:solidFill>
                <a:sysClr val="windowText" lastClr="000000"/>
              </a:solidFill>
            </a:rPr>
            <a:t>FILTRO</a:t>
          </a:r>
        </a:p>
        <a:p>
          <a:pPr algn="ctr"/>
          <a:r>
            <a:rPr lang="es-ES" sz="2800" b="1">
              <a:solidFill>
                <a:sysClr val="windowText" lastClr="000000"/>
              </a:solidFill>
            </a:rPr>
            <a:t>OPEN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155862</xdr:colOff>
      <xdr:row>0</xdr:row>
      <xdr:rowOff>121226</xdr:rowOff>
    </xdr:from>
    <xdr:to>
      <xdr:col>28</xdr:col>
      <xdr:colOff>1281546</xdr:colOff>
      <xdr:row>2</xdr:row>
      <xdr:rowOff>329045</xdr:rowOff>
    </xdr:to>
    <xdr:sp macro="[0]!FiltroOpportunity" textlink="">
      <xdr:nvSpPr>
        <xdr:cNvPr id="2" name="Rectángulo 1">
          <a:extLst>
            <a:ext uri="{FF2B5EF4-FFF2-40B4-BE49-F238E27FC236}">
              <a16:creationId xmlns:a16="http://schemas.microsoft.com/office/drawing/2014/main" id="{A8FB2278-1AC1-4D08-B63E-0AAFF1C68DFF}"/>
            </a:ext>
          </a:extLst>
        </xdr:cNvPr>
        <xdr:cNvSpPr/>
      </xdr:nvSpPr>
      <xdr:spPr>
        <a:xfrm>
          <a:off x="10494817" y="121226"/>
          <a:ext cx="2511138" cy="117763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>
              <a:solidFill>
                <a:sysClr val="windowText" lastClr="000000"/>
              </a:solidFill>
            </a:rPr>
            <a:t>FILTRO</a:t>
          </a:r>
        </a:p>
        <a:p>
          <a:pPr algn="ctr"/>
          <a:r>
            <a:rPr lang="es-ES" sz="2800" b="1">
              <a:solidFill>
                <a:sysClr val="windowText" lastClr="000000"/>
              </a:solidFill>
            </a:rPr>
            <a:t>OPPORTUNITY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207817</xdr:colOff>
      <xdr:row>0</xdr:row>
      <xdr:rowOff>138545</xdr:rowOff>
    </xdr:from>
    <xdr:to>
      <xdr:col>23</xdr:col>
      <xdr:colOff>727363</xdr:colOff>
      <xdr:row>2</xdr:row>
      <xdr:rowOff>121228</xdr:rowOff>
    </xdr:to>
    <xdr:sp macro="[0]!FiltroWon" textlink="">
      <xdr:nvSpPr>
        <xdr:cNvPr id="2" name="Rectángulo 1">
          <a:extLst>
            <a:ext uri="{FF2B5EF4-FFF2-40B4-BE49-F238E27FC236}">
              <a16:creationId xmlns:a16="http://schemas.microsoft.com/office/drawing/2014/main" id="{58395EC9-A05E-4B8D-9FCA-B43E8846D74E}"/>
            </a:ext>
          </a:extLst>
        </xdr:cNvPr>
        <xdr:cNvSpPr/>
      </xdr:nvSpPr>
      <xdr:spPr>
        <a:xfrm>
          <a:off x="14762017" y="138545"/>
          <a:ext cx="2062596" cy="1068533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>
              <a:solidFill>
                <a:sysClr val="windowText" lastClr="000000"/>
              </a:solidFill>
            </a:rPr>
            <a:t>FILTRO</a:t>
          </a:r>
        </a:p>
        <a:p>
          <a:pPr algn="ctr"/>
          <a:r>
            <a:rPr lang="es-ES" sz="2800" b="1">
              <a:solidFill>
                <a:sysClr val="windowText" lastClr="000000"/>
              </a:solidFill>
            </a:rPr>
            <a:t>WON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415636</xdr:colOff>
      <xdr:row>1</xdr:row>
      <xdr:rowOff>51954</xdr:rowOff>
    </xdr:from>
    <xdr:to>
      <xdr:col>27</xdr:col>
      <xdr:colOff>91787</xdr:colOff>
      <xdr:row>18</xdr:row>
      <xdr:rowOff>21216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C7010D-0E9B-436E-931D-A2BF0B60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259772</xdr:colOff>
      <xdr:row>21</xdr:row>
      <xdr:rowOff>69273</xdr:rowOff>
    </xdr:from>
    <xdr:to>
      <xdr:col>27</xdr:col>
      <xdr:colOff>242448</xdr:colOff>
      <xdr:row>43</xdr:row>
      <xdr:rowOff>140834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02752A-5BD3-40A6-B33E-A879651F1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710046</xdr:colOff>
      <xdr:row>26</xdr:row>
      <xdr:rowOff>173180</xdr:rowOff>
    </xdr:from>
    <xdr:to>
      <xdr:col>15</xdr:col>
      <xdr:colOff>194574</xdr:colOff>
      <xdr:row>49</xdr:row>
      <xdr:rowOff>51953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55A30D-579B-47AA-A4F0-ACBDECF15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4762</xdr:rowOff>
    </xdr:from>
    <xdr:to>
      <xdr:col>13</xdr:col>
      <xdr:colOff>552450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C83064-ED1C-4B1B-80E3-FD6692E88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183694</xdr:colOff>
      <xdr:row>73</xdr:row>
      <xdr:rowOff>302079</xdr:rowOff>
    </xdr:from>
    <xdr:to>
      <xdr:col>17</xdr:col>
      <xdr:colOff>979714</xdr:colOff>
      <xdr:row>85</xdr:row>
      <xdr:rowOff>204107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903B0F-39F8-4370-8EFD-7ACAC828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K197"/>
  <sheetViews>
    <sheetView showGridLines="0" tabSelected="1" zoomScale="70" zoomScaleNormal="70" workbookViewId="0">
      <pane xSplit="2" ySplit="2" topLeftCell="Y3" activePane="bottomRight" state="frozen"/>
      <selection activeCell="B1" sqref="B1"/>
      <selection pane="topRight" activeCell="C1" sqref="C1"/>
      <selection pane="bottomLeft" activeCell="B3" sqref="B3"/>
      <selection pane="bottomRight" activeCell="AI9" sqref="AI9"/>
    </sheetView>
  </sheetViews>
  <sheetFormatPr baseColWidth="10" defaultRowHeight="29.25" customHeight="1" x14ac:dyDescent="0.3"/>
  <cols>
    <col min="1" max="1" width="6.5703125" style="1" customWidth="1"/>
    <col min="2" max="2" width="20.5703125" style="230" customWidth="1"/>
    <col min="3" max="3" width="14.5703125" style="1" customWidth="1"/>
    <col min="4" max="4" width="16.140625" style="1" customWidth="1"/>
    <col min="5" max="5" width="12.7109375" style="312" customWidth="1"/>
    <col min="6" max="6" width="34.28515625" style="1" customWidth="1"/>
    <col min="7" max="7" width="24.42578125" style="1" customWidth="1"/>
    <col min="8" max="8" width="28.5703125" style="1" customWidth="1"/>
    <col min="9" max="9" width="26.5703125" style="79" customWidth="1"/>
    <col min="10" max="10" width="23.85546875" style="79" customWidth="1"/>
    <col min="11" max="11" width="14.85546875" style="1" customWidth="1"/>
    <col min="12" max="12" width="22" style="79" customWidth="1"/>
    <col min="13" max="13" width="14.42578125" style="1" customWidth="1"/>
    <col min="14" max="14" width="47.42578125" style="1" customWidth="1"/>
    <col min="15" max="15" width="61.140625" style="1" customWidth="1"/>
    <col min="16" max="16" width="84.42578125" style="1" customWidth="1"/>
    <col min="17" max="17" width="54.28515625" style="1" customWidth="1"/>
    <col min="18" max="18" width="21.85546875" style="1" customWidth="1"/>
    <col min="19" max="19" width="16.140625" style="1" customWidth="1"/>
    <col min="20" max="20" width="17" style="243" customWidth="1"/>
    <col min="21" max="21" width="14.85546875" style="1" customWidth="1"/>
    <col min="22" max="22" width="9" style="1" customWidth="1"/>
    <col min="23" max="23" width="29.42578125" style="1" customWidth="1"/>
    <col min="24" max="24" width="34.7109375" style="1" customWidth="1"/>
    <col min="25" max="25" width="7.7109375" style="243" customWidth="1"/>
    <col min="26" max="26" width="21.5703125" style="1" customWidth="1"/>
    <col min="27" max="27" width="17.140625" style="1" customWidth="1"/>
    <col min="28" max="28" width="10.28515625" style="1" customWidth="1"/>
    <col min="29" max="29" width="16" style="1" customWidth="1"/>
    <col min="30" max="31" width="15.5703125" style="243" customWidth="1"/>
    <col min="32" max="32" width="13.140625" style="243" customWidth="1"/>
    <col min="33" max="33" width="28.28515625" style="243" customWidth="1"/>
    <col min="34" max="36" width="53.42578125" style="1" customWidth="1"/>
    <col min="37" max="16384" width="11.42578125" style="1"/>
  </cols>
  <sheetData>
    <row r="1" spans="1:37" s="43" customFormat="1" ht="72" customHeight="1" x14ac:dyDescent="0.3">
      <c r="A1" s="56"/>
      <c r="B1" s="229"/>
      <c r="C1" s="56"/>
      <c r="D1" s="56"/>
      <c r="E1" s="311"/>
      <c r="F1" s="44" t="s">
        <v>341</v>
      </c>
      <c r="G1" s="56"/>
      <c r="H1" s="192"/>
      <c r="I1" s="193"/>
      <c r="J1" s="78"/>
      <c r="K1" s="56"/>
      <c r="L1" s="78"/>
      <c r="M1" s="56"/>
      <c r="N1" s="232"/>
      <c r="O1" s="232"/>
      <c r="P1" s="56"/>
      <c r="Q1" s="56"/>
      <c r="R1" s="56"/>
      <c r="S1" s="56"/>
      <c r="T1" s="242"/>
      <c r="U1" s="56"/>
      <c r="V1" s="56"/>
      <c r="W1" s="56"/>
      <c r="X1" s="56"/>
      <c r="Y1" s="242"/>
      <c r="Z1" s="56"/>
      <c r="AA1" s="56"/>
      <c r="AB1" s="56"/>
      <c r="AC1" s="56"/>
      <c r="AD1" s="242"/>
      <c r="AE1" s="242"/>
      <c r="AF1" s="242"/>
      <c r="AG1" s="242"/>
      <c r="AH1" s="56"/>
      <c r="AI1" s="56"/>
      <c r="AJ1" s="56"/>
      <c r="AK1" s="56"/>
    </row>
    <row r="2" spans="1:37" ht="49.5" customHeight="1" x14ac:dyDescent="0.3">
      <c r="A2" s="45" t="s">
        <v>103</v>
      </c>
      <c r="B2" s="313" t="s">
        <v>90</v>
      </c>
      <c r="C2" s="45" t="s">
        <v>104</v>
      </c>
      <c r="D2" s="45" t="s">
        <v>58</v>
      </c>
      <c r="E2" s="45" t="s">
        <v>28</v>
      </c>
      <c r="F2" s="313" t="s">
        <v>27</v>
      </c>
      <c r="G2" s="313" t="s">
        <v>102</v>
      </c>
      <c r="H2" s="45" t="s">
        <v>105</v>
      </c>
      <c r="I2" s="45" t="s">
        <v>16</v>
      </c>
      <c r="J2" s="45" t="s">
        <v>17</v>
      </c>
      <c r="K2" s="45" t="s">
        <v>106</v>
      </c>
      <c r="L2" s="45" t="s">
        <v>94</v>
      </c>
      <c r="M2" s="45" t="s">
        <v>93</v>
      </c>
      <c r="N2" s="313" t="s">
        <v>92</v>
      </c>
      <c r="O2" s="313" t="s">
        <v>88</v>
      </c>
      <c r="P2" s="45" t="s">
        <v>18</v>
      </c>
      <c r="Q2" s="313" t="s">
        <v>95</v>
      </c>
      <c r="R2" s="45" t="s">
        <v>19</v>
      </c>
      <c r="S2" s="45" t="s">
        <v>97</v>
      </c>
      <c r="T2" s="45" t="s">
        <v>89</v>
      </c>
      <c r="U2" s="313" t="s">
        <v>100</v>
      </c>
      <c r="V2" s="313" t="s">
        <v>101</v>
      </c>
      <c r="W2" s="45" t="s">
        <v>91</v>
      </c>
      <c r="X2" s="45" t="s">
        <v>87</v>
      </c>
      <c r="Y2" s="45" t="s">
        <v>304</v>
      </c>
      <c r="Z2" s="45" t="s">
        <v>96</v>
      </c>
      <c r="AA2" s="45" t="s">
        <v>108</v>
      </c>
      <c r="AB2" s="313" t="s">
        <v>116</v>
      </c>
      <c r="AC2" s="313" t="s">
        <v>67</v>
      </c>
      <c r="AD2" s="313" t="s">
        <v>21</v>
      </c>
      <c r="AE2" s="313" t="s">
        <v>60</v>
      </c>
      <c r="AF2" s="313" t="s">
        <v>22</v>
      </c>
      <c r="AG2" s="45" t="s">
        <v>99</v>
      </c>
      <c r="AH2" s="45" t="s">
        <v>98</v>
      </c>
      <c r="AI2" s="45" t="s">
        <v>473</v>
      </c>
      <c r="AJ2" s="45" t="s">
        <v>474</v>
      </c>
      <c r="AK2" s="46"/>
    </row>
    <row r="3" spans="1:37" s="189" customFormat="1" ht="29.25" customHeight="1" x14ac:dyDescent="0.3">
      <c r="A3" s="100">
        <v>308</v>
      </c>
      <c r="B3" s="314" t="s">
        <v>367</v>
      </c>
      <c r="C3" s="100" t="s">
        <v>256</v>
      </c>
      <c r="D3" s="233" t="s">
        <v>255</v>
      </c>
      <c r="E3" s="310" t="s">
        <v>236</v>
      </c>
      <c r="F3" s="101" t="s">
        <v>243</v>
      </c>
      <c r="G3" s="100" t="s">
        <v>247</v>
      </c>
      <c r="H3" s="100" t="s">
        <v>122</v>
      </c>
      <c r="I3" s="101" t="s">
        <v>31</v>
      </c>
      <c r="J3" s="101" t="s">
        <v>368</v>
      </c>
      <c r="K3" s="100" t="s">
        <v>256</v>
      </c>
      <c r="L3" s="101" t="s">
        <v>373</v>
      </c>
      <c r="M3" s="100"/>
      <c r="N3" s="100"/>
      <c r="O3" s="101" t="s">
        <v>369</v>
      </c>
      <c r="P3" s="102" t="s">
        <v>370</v>
      </c>
      <c r="Q3" s="234"/>
      <c r="R3" s="235" t="s">
        <v>69</v>
      </c>
      <c r="S3" s="103">
        <v>21400</v>
      </c>
      <c r="T3" s="292" t="s">
        <v>326</v>
      </c>
      <c r="U3" s="103">
        <v>21400</v>
      </c>
      <c r="V3" s="100">
        <v>25</v>
      </c>
      <c r="W3" s="236">
        <v>43270</v>
      </c>
      <c r="X3" s="101" t="s">
        <v>371</v>
      </c>
      <c r="Y3" s="100">
        <v>0</v>
      </c>
      <c r="Z3" s="235"/>
      <c r="AA3" s="100"/>
      <c r="AB3" s="100">
        <v>80</v>
      </c>
      <c r="AC3" s="236">
        <v>43252</v>
      </c>
      <c r="AD3" s="236">
        <v>43344</v>
      </c>
      <c r="AE3" s="236">
        <v>43374</v>
      </c>
      <c r="AF3" s="100" t="s">
        <v>471</v>
      </c>
      <c r="AG3" s="100"/>
      <c r="AH3" s="101"/>
      <c r="AI3" s="101"/>
      <c r="AJ3" s="101"/>
      <c r="AK3" s="246"/>
    </row>
    <row r="4" spans="1:37" s="189" customFormat="1" ht="29.25" customHeight="1" x14ac:dyDescent="0.3">
      <c r="A4" s="100">
        <v>276</v>
      </c>
      <c r="B4" s="314" t="s">
        <v>372</v>
      </c>
      <c r="C4" s="100" t="s">
        <v>256</v>
      </c>
      <c r="D4" s="233" t="s">
        <v>255</v>
      </c>
      <c r="E4" s="310" t="s">
        <v>236</v>
      </c>
      <c r="F4" s="101" t="s">
        <v>243</v>
      </c>
      <c r="G4" s="100" t="s">
        <v>247</v>
      </c>
      <c r="H4" s="100" t="s">
        <v>122</v>
      </c>
      <c r="I4" s="101" t="s">
        <v>31</v>
      </c>
      <c r="J4" s="101" t="s">
        <v>368</v>
      </c>
      <c r="K4" s="100" t="s">
        <v>256</v>
      </c>
      <c r="L4" s="101" t="s">
        <v>373</v>
      </c>
      <c r="M4" s="100"/>
      <c r="N4" s="100"/>
      <c r="O4" s="101" t="s">
        <v>374</v>
      </c>
      <c r="P4" s="102" t="s">
        <v>375</v>
      </c>
      <c r="Q4" s="234"/>
      <c r="R4" s="235" t="s">
        <v>69</v>
      </c>
      <c r="S4" s="103">
        <v>150000</v>
      </c>
      <c r="T4" s="292" t="s">
        <v>326</v>
      </c>
      <c r="U4" s="103">
        <v>0</v>
      </c>
      <c r="V4" s="100">
        <v>17</v>
      </c>
      <c r="W4" s="236">
        <v>43374</v>
      </c>
      <c r="X4" s="101" t="s">
        <v>371</v>
      </c>
      <c r="Y4" s="100">
        <v>0</v>
      </c>
      <c r="Z4" s="235"/>
      <c r="AA4" s="100"/>
      <c r="AB4" s="100">
        <v>50</v>
      </c>
      <c r="AC4" s="236">
        <v>43435</v>
      </c>
      <c r="AD4" s="236">
        <v>43709</v>
      </c>
      <c r="AE4" s="236">
        <v>43252</v>
      </c>
      <c r="AF4" s="100" t="s">
        <v>376</v>
      </c>
      <c r="AG4" s="100"/>
      <c r="AH4" s="101"/>
      <c r="AI4" s="101"/>
      <c r="AJ4" s="101"/>
      <c r="AK4" s="246"/>
    </row>
    <row r="5" spans="1:37" s="189" customFormat="1" ht="18.75" x14ac:dyDescent="0.3">
      <c r="A5" s="100">
        <v>259</v>
      </c>
      <c r="B5" s="314">
        <v>181658</v>
      </c>
      <c r="C5" s="100" t="s">
        <v>256</v>
      </c>
      <c r="D5" s="233" t="s">
        <v>267</v>
      </c>
      <c r="E5" s="310" t="s">
        <v>234</v>
      </c>
      <c r="F5" s="101" t="s">
        <v>243</v>
      </c>
      <c r="G5" s="100" t="s">
        <v>250</v>
      </c>
      <c r="H5" s="100" t="s">
        <v>122</v>
      </c>
      <c r="I5" s="101" t="s">
        <v>32</v>
      </c>
      <c r="J5" s="101" t="s">
        <v>368</v>
      </c>
      <c r="K5" s="100" t="s">
        <v>256</v>
      </c>
      <c r="L5" s="101" t="s">
        <v>373</v>
      </c>
      <c r="M5" s="100"/>
      <c r="N5" s="100"/>
      <c r="O5" s="101" t="s">
        <v>377</v>
      </c>
      <c r="P5" s="102" t="s">
        <v>377</v>
      </c>
      <c r="Q5" s="234" t="s">
        <v>335</v>
      </c>
      <c r="R5" s="235" t="s">
        <v>69</v>
      </c>
      <c r="S5" s="103">
        <v>745018</v>
      </c>
      <c r="T5" s="292"/>
      <c r="U5" s="103">
        <v>93000</v>
      </c>
      <c r="V5" s="100">
        <v>10</v>
      </c>
      <c r="W5" s="236">
        <v>43199</v>
      </c>
      <c r="X5" s="101" t="s">
        <v>380</v>
      </c>
      <c r="Y5" s="100">
        <v>0</v>
      </c>
      <c r="Z5" s="235"/>
      <c r="AA5" s="100"/>
      <c r="AB5" s="100">
        <v>50</v>
      </c>
      <c r="AC5" s="236">
        <v>43344</v>
      </c>
      <c r="AD5" s="236">
        <v>43344</v>
      </c>
      <c r="AE5" s="236">
        <v>44075</v>
      </c>
      <c r="AF5" s="100" t="s">
        <v>378</v>
      </c>
      <c r="AG5" s="100"/>
      <c r="AH5" s="101"/>
      <c r="AI5" s="101"/>
      <c r="AJ5" s="101"/>
      <c r="AK5" s="246"/>
    </row>
    <row r="6" spans="1:37" s="189" customFormat="1" ht="18.75" x14ac:dyDescent="0.3">
      <c r="A6" s="100">
        <v>258</v>
      </c>
      <c r="B6" s="314">
        <v>181659</v>
      </c>
      <c r="C6" s="100" t="s">
        <v>256</v>
      </c>
      <c r="D6" s="233" t="s">
        <v>267</v>
      </c>
      <c r="E6" s="310" t="s">
        <v>234</v>
      </c>
      <c r="F6" s="101" t="s">
        <v>243</v>
      </c>
      <c r="G6" s="100" t="s">
        <v>250</v>
      </c>
      <c r="H6" s="100" t="s">
        <v>122</v>
      </c>
      <c r="I6" s="101" t="s">
        <v>32</v>
      </c>
      <c r="J6" s="101" t="s">
        <v>368</v>
      </c>
      <c r="K6" s="100" t="s">
        <v>256</v>
      </c>
      <c r="L6" s="101" t="s">
        <v>373</v>
      </c>
      <c r="M6" s="100"/>
      <c r="N6" s="100"/>
      <c r="O6" s="101" t="s">
        <v>379</v>
      </c>
      <c r="P6" s="102" t="s">
        <v>379</v>
      </c>
      <c r="Q6" s="234" t="s">
        <v>335</v>
      </c>
      <c r="R6" s="235" t="s">
        <v>69</v>
      </c>
      <c r="S6" s="103">
        <v>248142</v>
      </c>
      <c r="T6" s="292"/>
      <c r="U6" s="103">
        <v>31000</v>
      </c>
      <c r="V6" s="100">
        <v>10</v>
      </c>
      <c r="W6" s="236">
        <v>43143</v>
      </c>
      <c r="X6" s="101" t="s">
        <v>380</v>
      </c>
      <c r="Y6" s="100">
        <v>0</v>
      </c>
      <c r="Z6" s="235"/>
      <c r="AA6" s="100"/>
      <c r="AB6" s="100">
        <v>50</v>
      </c>
      <c r="AC6" s="236">
        <v>43344</v>
      </c>
      <c r="AD6" s="236">
        <v>43344</v>
      </c>
      <c r="AE6" s="236">
        <v>44075</v>
      </c>
      <c r="AF6" s="100" t="s">
        <v>378</v>
      </c>
      <c r="AG6" s="100"/>
      <c r="AH6" s="101"/>
      <c r="AI6" s="101"/>
      <c r="AJ6" s="101"/>
      <c r="AK6" s="246"/>
    </row>
    <row r="7" spans="1:37" s="189" customFormat="1" ht="18.75" x14ac:dyDescent="0.3">
      <c r="A7" s="100">
        <v>257</v>
      </c>
      <c r="B7" s="314">
        <v>181664</v>
      </c>
      <c r="C7" s="100" t="s">
        <v>256</v>
      </c>
      <c r="D7" s="233" t="s">
        <v>267</v>
      </c>
      <c r="E7" s="310" t="s">
        <v>234</v>
      </c>
      <c r="F7" s="101" t="s">
        <v>243</v>
      </c>
      <c r="G7" s="100" t="s">
        <v>250</v>
      </c>
      <c r="H7" s="100" t="s">
        <v>122</v>
      </c>
      <c r="I7" s="101" t="s">
        <v>32</v>
      </c>
      <c r="J7" s="101" t="s">
        <v>368</v>
      </c>
      <c r="K7" s="100" t="s">
        <v>256</v>
      </c>
      <c r="L7" s="101" t="s">
        <v>373</v>
      </c>
      <c r="M7" s="100"/>
      <c r="N7" s="100"/>
      <c r="O7" s="101" t="s">
        <v>381</v>
      </c>
      <c r="P7" s="102" t="s">
        <v>382</v>
      </c>
      <c r="Q7" s="234" t="s">
        <v>335</v>
      </c>
      <c r="R7" s="235" t="s">
        <v>69</v>
      </c>
      <c r="S7" s="103">
        <v>548717</v>
      </c>
      <c r="T7" s="292"/>
      <c r="U7" s="103">
        <v>70000</v>
      </c>
      <c r="V7" s="100">
        <v>20</v>
      </c>
      <c r="W7" s="236">
        <v>43143</v>
      </c>
      <c r="X7" s="101" t="s">
        <v>380</v>
      </c>
      <c r="Y7" s="100">
        <v>0</v>
      </c>
      <c r="Z7" s="235"/>
      <c r="AA7" s="100"/>
      <c r="AB7" s="100">
        <v>50</v>
      </c>
      <c r="AC7" s="236">
        <v>43344</v>
      </c>
      <c r="AD7" s="236">
        <v>43344</v>
      </c>
      <c r="AE7" s="236">
        <v>44075</v>
      </c>
      <c r="AF7" s="100" t="s">
        <v>378</v>
      </c>
      <c r="AG7" s="100"/>
      <c r="AH7" s="101"/>
      <c r="AI7" s="101"/>
      <c r="AJ7" s="101"/>
      <c r="AK7" s="246"/>
    </row>
    <row r="8" spans="1:37" s="189" customFormat="1" ht="29.25" customHeight="1" x14ac:dyDescent="0.3">
      <c r="A8" s="100">
        <v>180</v>
      </c>
      <c r="B8" s="314">
        <v>5</v>
      </c>
      <c r="C8" s="100" t="s">
        <v>256</v>
      </c>
      <c r="D8" s="233" t="s">
        <v>265</v>
      </c>
      <c r="E8" s="310" t="s">
        <v>234</v>
      </c>
      <c r="F8" s="101" t="s">
        <v>243</v>
      </c>
      <c r="G8" s="100" t="s">
        <v>250</v>
      </c>
      <c r="H8" s="100" t="s">
        <v>122</v>
      </c>
      <c r="I8" s="101" t="s">
        <v>85</v>
      </c>
      <c r="J8" s="101" t="s">
        <v>368</v>
      </c>
      <c r="K8" s="100" t="s">
        <v>256</v>
      </c>
      <c r="L8" s="101" t="s">
        <v>373</v>
      </c>
      <c r="M8" s="100"/>
      <c r="N8" s="100"/>
      <c r="O8" s="101" t="s">
        <v>384</v>
      </c>
      <c r="P8" s="102" t="s">
        <v>385</v>
      </c>
      <c r="Q8" s="234" t="s">
        <v>194</v>
      </c>
      <c r="R8" s="235" t="s">
        <v>69</v>
      </c>
      <c r="S8" s="103">
        <v>6897</v>
      </c>
      <c r="T8" s="292" t="s">
        <v>326</v>
      </c>
      <c r="U8" s="103">
        <v>0</v>
      </c>
      <c r="V8" s="100">
        <v>10</v>
      </c>
      <c r="W8" s="236">
        <v>43089</v>
      </c>
      <c r="X8" s="101" t="s">
        <v>386</v>
      </c>
      <c r="Y8" s="100">
        <v>0</v>
      </c>
      <c r="Z8" s="235"/>
      <c r="AA8" s="100"/>
      <c r="AB8" s="100">
        <v>0</v>
      </c>
      <c r="AC8" s="236">
        <v>43089</v>
      </c>
      <c r="AD8" s="236">
        <v>43089</v>
      </c>
      <c r="AE8" s="236">
        <v>43119</v>
      </c>
      <c r="AF8" s="100" t="s">
        <v>471</v>
      </c>
      <c r="AG8" s="100"/>
      <c r="AH8" s="101"/>
      <c r="AI8" s="101"/>
      <c r="AJ8" s="101"/>
      <c r="AK8" s="246"/>
    </row>
    <row r="9" spans="1:37" s="189" customFormat="1" ht="29.25" customHeight="1" x14ac:dyDescent="0.3">
      <c r="A9" s="100">
        <v>179</v>
      </c>
      <c r="B9" s="314">
        <v>4</v>
      </c>
      <c r="C9" s="100" t="s">
        <v>256</v>
      </c>
      <c r="D9" s="233" t="s">
        <v>265</v>
      </c>
      <c r="E9" s="310" t="s">
        <v>234</v>
      </c>
      <c r="F9" s="101" t="s">
        <v>243</v>
      </c>
      <c r="G9" s="100" t="s">
        <v>250</v>
      </c>
      <c r="H9" s="100" t="s">
        <v>122</v>
      </c>
      <c r="I9" s="101" t="s">
        <v>85</v>
      </c>
      <c r="J9" s="101" t="s">
        <v>368</v>
      </c>
      <c r="K9" s="100" t="s">
        <v>256</v>
      </c>
      <c r="L9" s="101" t="s">
        <v>373</v>
      </c>
      <c r="M9" s="100"/>
      <c r="N9" s="100"/>
      <c r="O9" s="101" t="s">
        <v>387</v>
      </c>
      <c r="P9" s="102" t="s">
        <v>388</v>
      </c>
      <c r="Q9" s="234" t="s">
        <v>194</v>
      </c>
      <c r="R9" s="235" t="s">
        <v>69</v>
      </c>
      <c r="S9" s="103">
        <v>6897</v>
      </c>
      <c r="T9" s="292" t="s">
        <v>326</v>
      </c>
      <c r="U9" s="103">
        <v>0</v>
      </c>
      <c r="V9" s="100">
        <v>10</v>
      </c>
      <c r="W9" s="236">
        <v>43089</v>
      </c>
      <c r="X9" s="101" t="s">
        <v>386</v>
      </c>
      <c r="Y9" s="100">
        <v>0</v>
      </c>
      <c r="Z9" s="235"/>
      <c r="AA9" s="100"/>
      <c r="AB9" s="100">
        <v>0</v>
      </c>
      <c r="AC9" s="236">
        <v>43089</v>
      </c>
      <c r="AD9" s="236">
        <v>43089</v>
      </c>
      <c r="AE9" s="236">
        <v>43119</v>
      </c>
      <c r="AF9" s="100" t="s">
        <v>471</v>
      </c>
      <c r="AG9" s="100"/>
      <c r="AH9" s="101"/>
      <c r="AI9" s="101"/>
      <c r="AJ9" s="101"/>
    </row>
    <row r="10" spans="1:37" s="189" customFormat="1" ht="29.25" customHeight="1" x14ac:dyDescent="0.3">
      <c r="A10" s="100">
        <v>146</v>
      </c>
      <c r="B10" s="314">
        <v>2</v>
      </c>
      <c r="C10" s="100" t="s">
        <v>256</v>
      </c>
      <c r="D10" s="233" t="s">
        <v>264</v>
      </c>
      <c r="E10" s="310" t="s">
        <v>234</v>
      </c>
      <c r="F10" s="101" t="s">
        <v>243</v>
      </c>
      <c r="G10" s="100" t="s">
        <v>250</v>
      </c>
      <c r="H10" s="100" t="s">
        <v>122</v>
      </c>
      <c r="I10" s="101" t="s">
        <v>85</v>
      </c>
      <c r="J10" s="101" t="s">
        <v>368</v>
      </c>
      <c r="K10" s="100" t="s">
        <v>256</v>
      </c>
      <c r="L10" s="101" t="s">
        <v>373</v>
      </c>
      <c r="M10" s="100"/>
      <c r="N10" s="100"/>
      <c r="O10" s="101" t="s">
        <v>389</v>
      </c>
      <c r="P10" s="102" t="s">
        <v>390</v>
      </c>
      <c r="Q10" s="234" t="s">
        <v>194</v>
      </c>
      <c r="R10" s="235" t="s">
        <v>73</v>
      </c>
      <c r="S10" s="103">
        <v>5440</v>
      </c>
      <c r="T10" s="292" t="s">
        <v>326</v>
      </c>
      <c r="U10" s="103">
        <v>0</v>
      </c>
      <c r="V10" s="100">
        <v>10</v>
      </c>
      <c r="W10" s="236">
        <v>43074</v>
      </c>
      <c r="X10" s="101" t="s">
        <v>386</v>
      </c>
      <c r="Y10" s="100">
        <v>0</v>
      </c>
      <c r="Z10" s="235"/>
      <c r="AA10" s="100"/>
      <c r="AB10" s="100">
        <v>0</v>
      </c>
      <c r="AC10" s="236">
        <v>43074</v>
      </c>
      <c r="AD10" s="236">
        <v>43074</v>
      </c>
      <c r="AE10" s="236">
        <v>43104</v>
      </c>
      <c r="AF10" s="100" t="s">
        <v>471</v>
      </c>
      <c r="AG10" s="100"/>
      <c r="AH10" s="101"/>
      <c r="AI10" s="101"/>
      <c r="AJ10" s="101"/>
    </row>
    <row r="11" spans="1:37" s="189" customFormat="1" ht="29.25" customHeight="1" x14ac:dyDescent="0.3">
      <c r="A11" s="100">
        <v>97</v>
      </c>
      <c r="B11" s="314">
        <v>3</v>
      </c>
      <c r="C11" s="100" t="s">
        <v>256</v>
      </c>
      <c r="D11" s="233" t="s">
        <v>264</v>
      </c>
      <c r="E11" s="310" t="s">
        <v>234</v>
      </c>
      <c r="F11" s="101" t="s">
        <v>243</v>
      </c>
      <c r="G11" s="100" t="s">
        <v>250</v>
      </c>
      <c r="H11" s="100" t="s">
        <v>122</v>
      </c>
      <c r="I11" s="101" t="s">
        <v>85</v>
      </c>
      <c r="J11" s="101" t="s">
        <v>368</v>
      </c>
      <c r="K11" s="100" t="s">
        <v>256</v>
      </c>
      <c r="L11" s="101" t="s">
        <v>373</v>
      </c>
      <c r="M11" s="100"/>
      <c r="N11" s="100"/>
      <c r="O11" s="101" t="s">
        <v>391</v>
      </c>
      <c r="P11" s="102" t="s">
        <v>392</v>
      </c>
      <c r="Q11" s="234" t="s">
        <v>194</v>
      </c>
      <c r="R11" s="235" t="s">
        <v>73</v>
      </c>
      <c r="S11" s="103">
        <v>5984</v>
      </c>
      <c r="T11" s="292" t="s">
        <v>326</v>
      </c>
      <c r="U11" s="103">
        <v>0</v>
      </c>
      <c r="V11" s="100">
        <v>10</v>
      </c>
      <c r="W11" s="236">
        <v>42118</v>
      </c>
      <c r="X11" s="101" t="s">
        <v>386</v>
      </c>
      <c r="Y11" s="100">
        <v>0</v>
      </c>
      <c r="Z11" s="235">
        <v>4503177597</v>
      </c>
      <c r="AA11" s="100"/>
      <c r="AB11" s="100">
        <v>0</v>
      </c>
      <c r="AC11" s="236">
        <v>42118</v>
      </c>
      <c r="AD11" s="236">
        <v>42118</v>
      </c>
      <c r="AE11" s="236">
        <v>42148</v>
      </c>
      <c r="AF11" s="100" t="s">
        <v>471</v>
      </c>
      <c r="AG11" s="100"/>
      <c r="AH11" s="101"/>
      <c r="AI11" s="101"/>
      <c r="AJ11" s="101"/>
    </row>
    <row r="12" spans="1:37" s="189" customFormat="1" ht="29.25" customHeight="1" x14ac:dyDescent="0.3">
      <c r="A12" s="100">
        <v>96</v>
      </c>
      <c r="B12" s="314">
        <v>4</v>
      </c>
      <c r="C12" s="100" t="s">
        <v>256</v>
      </c>
      <c r="D12" s="233" t="s">
        <v>264</v>
      </c>
      <c r="E12" s="310" t="s">
        <v>234</v>
      </c>
      <c r="F12" s="101" t="s">
        <v>243</v>
      </c>
      <c r="G12" s="100" t="s">
        <v>250</v>
      </c>
      <c r="H12" s="100" t="s">
        <v>122</v>
      </c>
      <c r="I12" s="101" t="s">
        <v>85</v>
      </c>
      <c r="J12" s="101" t="s">
        <v>368</v>
      </c>
      <c r="K12" s="100" t="s">
        <v>256</v>
      </c>
      <c r="L12" s="101" t="s">
        <v>373</v>
      </c>
      <c r="M12" s="100"/>
      <c r="N12" s="100"/>
      <c r="O12" s="101" t="s">
        <v>393</v>
      </c>
      <c r="P12" s="102" t="s">
        <v>394</v>
      </c>
      <c r="Q12" s="234" t="s">
        <v>194</v>
      </c>
      <c r="R12" s="235" t="s">
        <v>73</v>
      </c>
      <c r="S12" s="103">
        <v>4030</v>
      </c>
      <c r="T12" s="292" t="s">
        <v>326</v>
      </c>
      <c r="U12" s="103">
        <v>0</v>
      </c>
      <c r="V12" s="100">
        <v>10</v>
      </c>
      <c r="W12" s="236">
        <v>42276</v>
      </c>
      <c r="X12" s="101" t="s">
        <v>386</v>
      </c>
      <c r="Y12" s="100">
        <v>0</v>
      </c>
      <c r="Z12" s="235">
        <v>4503341098</v>
      </c>
      <c r="AA12" s="100"/>
      <c r="AB12" s="100">
        <v>0</v>
      </c>
      <c r="AC12" s="236">
        <v>42276</v>
      </c>
      <c r="AD12" s="236">
        <v>42276</v>
      </c>
      <c r="AE12" s="236">
        <v>42306</v>
      </c>
      <c r="AF12" s="100" t="s">
        <v>471</v>
      </c>
      <c r="AG12" s="100"/>
      <c r="AH12" s="101"/>
      <c r="AI12" s="101"/>
      <c r="AJ12" s="101"/>
    </row>
    <row r="13" spans="1:37" s="189" customFormat="1" ht="29.25" customHeight="1" x14ac:dyDescent="0.3">
      <c r="A13" s="100">
        <v>95</v>
      </c>
      <c r="B13" s="314">
        <v>2</v>
      </c>
      <c r="C13" s="100" t="s">
        <v>256</v>
      </c>
      <c r="D13" s="233" t="s">
        <v>264</v>
      </c>
      <c r="E13" s="310" t="s">
        <v>234</v>
      </c>
      <c r="F13" s="101" t="s">
        <v>243</v>
      </c>
      <c r="G13" s="100" t="s">
        <v>250</v>
      </c>
      <c r="H13" s="100" t="s">
        <v>122</v>
      </c>
      <c r="I13" s="101" t="s">
        <v>85</v>
      </c>
      <c r="J13" s="101" t="s">
        <v>368</v>
      </c>
      <c r="K13" s="100" t="s">
        <v>256</v>
      </c>
      <c r="L13" s="101" t="s">
        <v>373</v>
      </c>
      <c r="M13" s="100"/>
      <c r="N13" s="100"/>
      <c r="O13" s="101" t="s">
        <v>395</v>
      </c>
      <c r="P13" s="102" t="s">
        <v>396</v>
      </c>
      <c r="Q13" s="234" t="s">
        <v>194</v>
      </c>
      <c r="R13" s="235" t="s">
        <v>73</v>
      </c>
      <c r="S13" s="103">
        <v>8704</v>
      </c>
      <c r="T13" s="292" t="s">
        <v>326</v>
      </c>
      <c r="U13" s="103">
        <v>0</v>
      </c>
      <c r="V13" s="100">
        <v>10</v>
      </c>
      <c r="W13" s="236">
        <v>42485</v>
      </c>
      <c r="X13" s="101" t="s">
        <v>386</v>
      </c>
      <c r="Y13" s="100">
        <v>0</v>
      </c>
      <c r="Z13" s="235">
        <v>4503545765</v>
      </c>
      <c r="AA13" s="100"/>
      <c r="AB13" s="100">
        <v>0</v>
      </c>
      <c r="AC13" s="236">
        <v>42485</v>
      </c>
      <c r="AD13" s="236">
        <v>42485</v>
      </c>
      <c r="AE13" s="236">
        <v>42515</v>
      </c>
      <c r="AF13" s="100" t="s">
        <v>471</v>
      </c>
      <c r="AG13" s="100"/>
      <c r="AH13" s="101"/>
      <c r="AI13" s="101"/>
      <c r="AJ13" s="101"/>
    </row>
    <row r="14" spans="1:37" s="189" customFormat="1" ht="29.25" customHeight="1" x14ac:dyDescent="0.3">
      <c r="A14" s="100">
        <v>94</v>
      </c>
      <c r="B14" s="314">
        <v>4</v>
      </c>
      <c r="C14" s="100" t="s">
        <v>256</v>
      </c>
      <c r="D14" s="233" t="s">
        <v>264</v>
      </c>
      <c r="E14" s="310" t="s">
        <v>234</v>
      </c>
      <c r="F14" s="101" t="s">
        <v>243</v>
      </c>
      <c r="G14" s="100" t="s">
        <v>250</v>
      </c>
      <c r="H14" s="100" t="s">
        <v>122</v>
      </c>
      <c r="I14" s="101" t="s">
        <v>85</v>
      </c>
      <c r="J14" s="101" t="s">
        <v>368</v>
      </c>
      <c r="K14" s="100" t="s">
        <v>256</v>
      </c>
      <c r="L14" s="101" t="s">
        <v>373</v>
      </c>
      <c r="M14" s="100"/>
      <c r="N14" s="100"/>
      <c r="O14" s="101" t="s">
        <v>397</v>
      </c>
      <c r="P14" s="102" t="s">
        <v>398</v>
      </c>
      <c r="Q14" s="234" t="s">
        <v>194</v>
      </c>
      <c r="R14" s="235" t="s">
        <v>73</v>
      </c>
      <c r="S14" s="103">
        <v>28421</v>
      </c>
      <c r="T14" s="292" t="s">
        <v>326</v>
      </c>
      <c r="U14" s="103">
        <v>0</v>
      </c>
      <c r="V14" s="100">
        <v>10</v>
      </c>
      <c r="W14" s="236">
        <v>42615</v>
      </c>
      <c r="X14" s="101" t="s">
        <v>386</v>
      </c>
      <c r="Y14" s="100">
        <v>0</v>
      </c>
      <c r="Z14" s="235">
        <v>4503705026</v>
      </c>
      <c r="AA14" s="100"/>
      <c r="AB14" s="100">
        <v>0</v>
      </c>
      <c r="AC14" s="236">
        <v>42615</v>
      </c>
      <c r="AD14" s="236">
        <v>42615</v>
      </c>
      <c r="AE14" s="236">
        <v>42645</v>
      </c>
      <c r="AF14" s="100" t="s">
        <v>471</v>
      </c>
      <c r="AG14" s="100"/>
      <c r="AH14" s="101"/>
      <c r="AI14" s="101"/>
      <c r="AJ14" s="101"/>
    </row>
    <row r="15" spans="1:37" s="189" customFormat="1" ht="29.25" customHeight="1" x14ac:dyDescent="0.3">
      <c r="A15" s="100">
        <v>93</v>
      </c>
      <c r="B15" s="314">
        <v>5</v>
      </c>
      <c r="C15" s="100" t="s">
        <v>256</v>
      </c>
      <c r="D15" s="233" t="s">
        <v>264</v>
      </c>
      <c r="E15" s="310" t="s">
        <v>234</v>
      </c>
      <c r="F15" s="101" t="s">
        <v>243</v>
      </c>
      <c r="G15" s="100" t="s">
        <v>250</v>
      </c>
      <c r="H15" s="100" t="s">
        <v>122</v>
      </c>
      <c r="I15" s="101" t="s">
        <v>85</v>
      </c>
      <c r="J15" s="101" t="s">
        <v>368</v>
      </c>
      <c r="K15" s="100" t="s">
        <v>256</v>
      </c>
      <c r="L15" s="101" t="s">
        <v>373</v>
      </c>
      <c r="M15" s="100"/>
      <c r="N15" s="100"/>
      <c r="O15" s="101" t="s">
        <v>399</v>
      </c>
      <c r="P15" s="102" t="s">
        <v>400</v>
      </c>
      <c r="Q15" s="234" t="s">
        <v>194</v>
      </c>
      <c r="R15" s="235" t="s">
        <v>73</v>
      </c>
      <c r="S15" s="103">
        <v>12133</v>
      </c>
      <c r="T15" s="292" t="s">
        <v>326</v>
      </c>
      <c r="U15" s="103">
        <v>0</v>
      </c>
      <c r="V15" s="100">
        <v>10</v>
      </c>
      <c r="W15" s="236">
        <v>42692</v>
      </c>
      <c r="X15" s="101" t="s">
        <v>386</v>
      </c>
      <c r="Y15" s="100">
        <v>0</v>
      </c>
      <c r="Z15" s="235">
        <v>4503749981</v>
      </c>
      <c r="AA15" s="100"/>
      <c r="AB15" s="100">
        <v>0</v>
      </c>
      <c r="AC15" s="236">
        <v>42692</v>
      </c>
      <c r="AD15" s="236">
        <v>42692</v>
      </c>
      <c r="AE15" s="236">
        <v>42722</v>
      </c>
      <c r="AF15" s="100" t="s">
        <v>471</v>
      </c>
      <c r="AG15" s="100"/>
      <c r="AH15" s="101"/>
      <c r="AI15" s="101"/>
      <c r="AJ15" s="101"/>
    </row>
    <row r="16" spans="1:37" s="189" customFormat="1" ht="29.25" customHeight="1" x14ac:dyDescent="0.3">
      <c r="A16" s="100">
        <v>92</v>
      </c>
      <c r="B16" s="314">
        <v>1</v>
      </c>
      <c r="C16" s="100" t="s">
        <v>256</v>
      </c>
      <c r="D16" s="233" t="s">
        <v>264</v>
      </c>
      <c r="E16" s="310" t="s">
        <v>234</v>
      </c>
      <c r="F16" s="101" t="s">
        <v>243</v>
      </c>
      <c r="G16" s="100" t="s">
        <v>250</v>
      </c>
      <c r="H16" s="100" t="s">
        <v>122</v>
      </c>
      <c r="I16" s="101" t="s">
        <v>85</v>
      </c>
      <c r="J16" s="101" t="s">
        <v>368</v>
      </c>
      <c r="K16" s="100" t="s">
        <v>256</v>
      </c>
      <c r="L16" s="101" t="s">
        <v>373</v>
      </c>
      <c r="M16" s="100"/>
      <c r="N16" s="100"/>
      <c r="O16" s="101" t="s">
        <v>401</v>
      </c>
      <c r="P16" s="102" t="s">
        <v>402</v>
      </c>
      <c r="Q16" s="234" t="s">
        <v>194</v>
      </c>
      <c r="R16" s="235" t="s">
        <v>73</v>
      </c>
      <c r="S16" s="103">
        <v>5520</v>
      </c>
      <c r="T16" s="292" t="s">
        <v>326</v>
      </c>
      <c r="U16" s="103">
        <v>0</v>
      </c>
      <c r="V16" s="100">
        <v>10</v>
      </c>
      <c r="W16" s="236">
        <v>42937</v>
      </c>
      <c r="X16" s="101" t="s">
        <v>386</v>
      </c>
      <c r="Y16" s="100">
        <v>0</v>
      </c>
      <c r="Z16" s="235">
        <v>4503996232</v>
      </c>
      <c r="AA16" s="100"/>
      <c r="AB16" s="100">
        <v>0</v>
      </c>
      <c r="AC16" s="236">
        <v>42937</v>
      </c>
      <c r="AD16" s="236">
        <v>42937</v>
      </c>
      <c r="AE16" s="236">
        <v>42967</v>
      </c>
      <c r="AF16" s="100" t="s">
        <v>471</v>
      </c>
      <c r="AG16" s="100"/>
      <c r="AH16" s="101"/>
      <c r="AI16" s="101"/>
      <c r="AJ16" s="101"/>
    </row>
    <row r="17" spans="1:36" s="189" customFormat="1" ht="29.25" customHeight="1" x14ac:dyDescent="0.3">
      <c r="A17" s="100">
        <v>91</v>
      </c>
      <c r="B17" s="314">
        <v>2</v>
      </c>
      <c r="C17" s="100" t="s">
        <v>256</v>
      </c>
      <c r="D17" s="233" t="s">
        <v>265</v>
      </c>
      <c r="E17" s="310" t="s">
        <v>234</v>
      </c>
      <c r="F17" s="101" t="s">
        <v>243</v>
      </c>
      <c r="G17" s="100" t="s">
        <v>250</v>
      </c>
      <c r="H17" s="100" t="s">
        <v>122</v>
      </c>
      <c r="I17" s="101" t="s">
        <v>85</v>
      </c>
      <c r="J17" s="101" t="s">
        <v>368</v>
      </c>
      <c r="K17" s="100" t="s">
        <v>256</v>
      </c>
      <c r="L17" s="101" t="s">
        <v>373</v>
      </c>
      <c r="M17" s="100"/>
      <c r="N17" s="100"/>
      <c r="O17" s="101" t="s">
        <v>403</v>
      </c>
      <c r="P17" s="102" t="s">
        <v>404</v>
      </c>
      <c r="Q17" s="234" t="s">
        <v>194</v>
      </c>
      <c r="R17" s="235" t="s">
        <v>73</v>
      </c>
      <c r="S17" s="103">
        <v>26858</v>
      </c>
      <c r="T17" s="292" t="s">
        <v>326</v>
      </c>
      <c r="U17" s="103">
        <v>0</v>
      </c>
      <c r="V17" s="100">
        <v>10</v>
      </c>
      <c r="W17" s="236">
        <v>42591</v>
      </c>
      <c r="X17" s="101" t="s">
        <v>386</v>
      </c>
      <c r="Y17" s="100">
        <v>0</v>
      </c>
      <c r="Z17" s="235"/>
      <c r="AA17" s="100"/>
      <c r="AB17" s="100">
        <v>0</v>
      </c>
      <c r="AC17" s="236">
        <v>42591</v>
      </c>
      <c r="AD17" s="236">
        <v>42591</v>
      </c>
      <c r="AE17" s="236">
        <v>42621</v>
      </c>
      <c r="AF17" s="100" t="s">
        <v>471</v>
      </c>
      <c r="AG17" s="100"/>
      <c r="AH17" s="101"/>
      <c r="AI17" s="101"/>
      <c r="AJ17" s="101"/>
    </row>
    <row r="18" spans="1:36" s="189" customFormat="1" ht="29.25" customHeight="1" x14ac:dyDescent="0.3">
      <c r="A18" s="100">
        <v>90</v>
      </c>
      <c r="B18" s="314">
        <v>3</v>
      </c>
      <c r="C18" s="100" t="s">
        <v>256</v>
      </c>
      <c r="D18" s="233" t="s">
        <v>265</v>
      </c>
      <c r="E18" s="310" t="s">
        <v>234</v>
      </c>
      <c r="F18" s="101" t="s">
        <v>243</v>
      </c>
      <c r="G18" s="100" t="s">
        <v>250</v>
      </c>
      <c r="H18" s="100" t="s">
        <v>122</v>
      </c>
      <c r="I18" s="101" t="s">
        <v>85</v>
      </c>
      <c r="J18" s="101" t="s">
        <v>368</v>
      </c>
      <c r="K18" s="100" t="s">
        <v>256</v>
      </c>
      <c r="L18" s="101" t="s">
        <v>373</v>
      </c>
      <c r="M18" s="100"/>
      <c r="N18" s="100"/>
      <c r="O18" s="101" t="s">
        <v>405</v>
      </c>
      <c r="P18" s="102" t="s">
        <v>406</v>
      </c>
      <c r="Q18" s="234" t="s">
        <v>194</v>
      </c>
      <c r="R18" s="235" t="s">
        <v>73</v>
      </c>
      <c r="S18" s="103">
        <v>98485</v>
      </c>
      <c r="T18" s="292" t="s">
        <v>326</v>
      </c>
      <c r="U18" s="103">
        <v>0</v>
      </c>
      <c r="V18" s="100">
        <v>10</v>
      </c>
      <c r="W18" s="236">
        <v>42612</v>
      </c>
      <c r="X18" s="101" t="s">
        <v>386</v>
      </c>
      <c r="Y18" s="100">
        <v>0</v>
      </c>
      <c r="Z18" s="235">
        <v>4503813016</v>
      </c>
      <c r="AA18" s="100"/>
      <c r="AB18" s="100">
        <v>0</v>
      </c>
      <c r="AC18" s="236">
        <v>42612</v>
      </c>
      <c r="AD18" s="236">
        <v>42612</v>
      </c>
      <c r="AE18" s="236">
        <v>42642</v>
      </c>
      <c r="AF18" s="100" t="s">
        <v>471</v>
      </c>
      <c r="AG18" s="100"/>
      <c r="AH18" s="101"/>
      <c r="AI18" s="101"/>
      <c r="AJ18" s="101"/>
    </row>
    <row r="19" spans="1:36" s="189" customFormat="1" ht="29.25" customHeight="1" x14ac:dyDescent="0.3">
      <c r="A19" s="100">
        <v>89</v>
      </c>
      <c r="B19" s="314">
        <v>2</v>
      </c>
      <c r="C19" s="100" t="s">
        <v>256</v>
      </c>
      <c r="D19" s="233" t="s">
        <v>265</v>
      </c>
      <c r="E19" s="310" t="s">
        <v>234</v>
      </c>
      <c r="F19" s="101" t="s">
        <v>243</v>
      </c>
      <c r="G19" s="100" t="s">
        <v>250</v>
      </c>
      <c r="H19" s="100" t="s">
        <v>122</v>
      </c>
      <c r="I19" s="101" t="s">
        <v>85</v>
      </c>
      <c r="J19" s="101" t="s">
        <v>368</v>
      </c>
      <c r="K19" s="100" t="s">
        <v>256</v>
      </c>
      <c r="L19" s="101" t="s">
        <v>373</v>
      </c>
      <c r="M19" s="100"/>
      <c r="N19" s="100"/>
      <c r="O19" s="101" t="s">
        <v>407</v>
      </c>
      <c r="P19" s="102" t="s">
        <v>408</v>
      </c>
      <c r="Q19" s="234" t="s">
        <v>194</v>
      </c>
      <c r="R19" s="235" t="s">
        <v>73</v>
      </c>
      <c r="S19" s="103">
        <v>7777</v>
      </c>
      <c r="T19" s="292" t="s">
        <v>326</v>
      </c>
      <c r="U19" s="103">
        <v>0</v>
      </c>
      <c r="V19" s="100">
        <v>10</v>
      </c>
      <c r="W19" s="236">
        <v>42937</v>
      </c>
      <c r="X19" s="101" t="s">
        <v>386</v>
      </c>
      <c r="Y19" s="100">
        <v>0</v>
      </c>
      <c r="Z19" s="235">
        <v>4503999294</v>
      </c>
      <c r="AA19" s="100"/>
      <c r="AB19" s="100">
        <v>0</v>
      </c>
      <c r="AC19" s="236">
        <v>42937</v>
      </c>
      <c r="AD19" s="236">
        <v>42937</v>
      </c>
      <c r="AE19" s="236">
        <v>42967</v>
      </c>
      <c r="AF19" s="100" t="s">
        <v>471</v>
      </c>
      <c r="AG19" s="100"/>
      <c r="AH19" s="101"/>
      <c r="AI19" s="101"/>
      <c r="AJ19" s="101"/>
    </row>
    <row r="20" spans="1:36" s="189" customFormat="1" ht="29.25" customHeight="1" x14ac:dyDescent="0.3">
      <c r="A20" s="100">
        <v>88</v>
      </c>
      <c r="B20" s="314">
        <v>1</v>
      </c>
      <c r="C20" s="100" t="s">
        <v>256</v>
      </c>
      <c r="D20" s="233" t="s">
        <v>265</v>
      </c>
      <c r="E20" s="310" t="s">
        <v>234</v>
      </c>
      <c r="F20" s="101" t="s">
        <v>243</v>
      </c>
      <c r="G20" s="100" t="s">
        <v>250</v>
      </c>
      <c r="H20" s="100" t="s">
        <v>122</v>
      </c>
      <c r="I20" s="101" t="s">
        <v>85</v>
      </c>
      <c r="J20" s="101" t="s">
        <v>368</v>
      </c>
      <c r="K20" s="100" t="s">
        <v>256</v>
      </c>
      <c r="L20" s="101" t="s">
        <v>373</v>
      </c>
      <c r="M20" s="100"/>
      <c r="N20" s="100"/>
      <c r="O20" s="101" t="s">
        <v>409</v>
      </c>
      <c r="P20" s="102" t="s">
        <v>410</v>
      </c>
      <c r="Q20" s="234" t="s">
        <v>194</v>
      </c>
      <c r="R20" s="235" t="s">
        <v>73</v>
      </c>
      <c r="S20" s="103">
        <v>87747</v>
      </c>
      <c r="T20" s="292" t="s">
        <v>326</v>
      </c>
      <c r="U20" s="103">
        <v>0</v>
      </c>
      <c r="V20" s="100">
        <v>10</v>
      </c>
      <c r="W20" s="236">
        <v>42923</v>
      </c>
      <c r="X20" s="101" t="s">
        <v>386</v>
      </c>
      <c r="Y20" s="100">
        <v>0</v>
      </c>
      <c r="Z20" s="235">
        <v>4503978307</v>
      </c>
      <c r="AA20" s="100"/>
      <c r="AB20" s="100">
        <v>0</v>
      </c>
      <c r="AC20" s="236">
        <v>42923</v>
      </c>
      <c r="AD20" s="236">
        <v>42923</v>
      </c>
      <c r="AE20" s="236">
        <v>42953</v>
      </c>
      <c r="AF20" s="100" t="s">
        <v>471</v>
      </c>
      <c r="AG20" s="100"/>
      <c r="AH20" s="101"/>
      <c r="AI20" s="101"/>
      <c r="AJ20" s="101"/>
    </row>
    <row r="21" spans="1:36" s="189" customFormat="1" ht="29.25" customHeight="1" x14ac:dyDescent="0.3">
      <c r="A21" s="100">
        <v>53</v>
      </c>
      <c r="B21" s="314">
        <v>316</v>
      </c>
      <c r="C21" s="100" t="s">
        <v>256</v>
      </c>
      <c r="D21" s="233" t="s">
        <v>255</v>
      </c>
      <c r="E21" s="310" t="s">
        <v>234</v>
      </c>
      <c r="F21" s="101" t="s">
        <v>242</v>
      </c>
      <c r="G21" s="100" t="s">
        <v>247</v>
      </c>
      <c r="H21" s="100" t="s">
        <v>122</v>
      </c>
      <c r="I21" s="101" t="s">
        <v>31</v>
      </c>
      <c r="J21" s="101" t="s">
        <v>368</v>
      </c>
      <c r="K21" s="100" t="s">
        <v>256</v>
      </c>
      <c r="L21" s="101" t="s">
        <v>373</v>
      </c>
      <c r="M21" s="101" t="s">
        <v>454</v>
      </c>
      <c r="N21" s="100" t="s">
        <v>453</v>
      </c>
      <c r="O21" s="101" t="s">
        <v>411</v>
      </c>
      <c r="P21" s="102" t="s">
        <v>411</v>
      </c>
      <c r="Q21" s="234" t="s">
        <v>199</v>
      </c>
      <c r="R21" s="235" t="s">
        <v>73</v>
      </c>
      <c r="S21" s="103">
        <v>5768</v>
      </c>
      <c r="T21" s="292" t="s">
        <v>326</v>
      </c>
      <c r="U21" s="103">
        <v>0</v>
      </c>
      <c r="V21" s="100">
        <v>10</v>
      </c>
      <c r="W21" s="236">
        <v>42865</v>
      </c>
      <c r="X21" s="101" t="s">
        <v>383</v>
      </c>
      <c r="Y21" s="100">
        <v>0</v>
      </c>
      <c r="Z21" s="235">
        <v>4503905706</v>
      </c>
      <c r="AA21" s="100"/>
      <c r="AB21" s="100">
        <v>80</v>
      </c>
      <c r="AC21" s="236">
        <v>42865</v>
      </c>
      <c r="AD21" s="236">
        <v>43709</v>
      </c>
      <c r="AE21" s="236">
        <v>43252</v>
      </c>
      <c r="AF21" s="100" t="s">
        <v>376</v>
      </c>
      <c r="AG21" s="100"/>
      <c r="AH21" s="101"/>
      <c r="AI21" s="101"/>
      <c r="AJ21" s="101"/>
    </row>
    <row r="22" spans="1:36" s="189" customFormat="1" ht="29.25" customHeight="1" x14ac:dyDescent="0.3">
      <c r="A22" s="100">
        <v>52</v>
      </c>
      <c r="B22" s="314">
        <v>315</v>
      </c>
      <c r="C22" s="100" t="s">
        <v>256</v>
      </c>
      <c r="D22" s="233" t="s">
        <v>255</v>
      </c>
      <c r="E22" s="310" t="s">
        <v>234</v>
      </c>
      <c r="F22" s="101" t="s">
        <v>241</v>
      </c>
      <c r="G22" s="100" t="s">
        <v>247</v>
      </c>
      <c r="H22" s="100" t="s">
        <v>122</v>
      </c>
      <c r="I22" s="101" t="s">
        <v>31</v>
      </c>
      <c r="J22" s="101" t="s">
        <v>368</v>
      </c>
      <c r="K22" s="100" t="s">
        <v>256</v>
      </c>
      <c r="L22" s="101" t="s">
        <v>373</v>
      </c>
      <c r="M22" s="101" t="s">
        <v>455</v>
      </c>
      <c r="N22" s="100" t="s">
        <v>452</v>
      </c>
      <c r="O22" s="101" t="s">
        <v>412</v>
      </c>
      <c r="P22" s="102" t="s">
        <v>412</v>
      </c>
      <c r="Q22" s="234" t="s">
        <v>207</v>
      </c>
      <c r="R22" s="235" t="s">
        <v>70</v>
      </c>
      <c r="S22" s="103">
        <v>34300</v>
      </c>
      <c r="T22" s="292" t="s">
        <v>326</v>
      </c>
      <c r="U22" s="103">
        <v>0</v>
      </c>
      <c r="V22" s="100">
        <v>10</v>
      </c>
      <c r="W22" s="236">
        <v>42852</v>
      </c>
      <c r="X22" s="101" t="s">
        <v>383</v>
      </c>
      <c r="Y22" s="100">
        <v>0</v>
      </c>
      <c r="Z22" s="235"/>
      <c r="AA22" s="100"/>
      <c r="AB22" s="100">
        <v>20</v>
      </c>
      <c r="AC22" s="236">
        <v>42852</v>
      </c>
      <c r="AD22" s="236">
        <v>42865</v>
      </c>
      <c r="AE22" s="236">
        <v>42865</v>
      </c>
      <c r="AF22" s="100" t="s">
        <v>470</v>
      </c>
      <c r="AG22" s="100" t="s">
        <v>145</v>
      </c>
      <c r="AH22" s="101"/>
      <c r="AI22" s="101"/>
      <c r="AJ22" s="101"/>
    </row>
    <row r="23" spans="1:36" s="189" customFormat="1" ht="29.25" customHeight="1" x14ac:dyDescent="0.3">
      <c r="A23" s="100">
        <v>51</v>
      </c>
      <c r="B23" s="314">
        <v>314</v>
      </c>
      <c r="C23" s="100" t="s">
        <v>256</v>
      </c>
      <c r="D23" s="233" t="s">
        <v>255</v>
      </c>
      <c r="E23" s="310" t="s">
        <v>234</v>
      </c>
      <c r="F23" s="101" t="s">
        <v>242</v>
      </c>
      <c r="G23" s="100" t="s">
        <v>247</v>
      </c>
      <c r="H23" s="100" t="s">
        <v>122</v>
      </c>
      <c r="I23" s="101" t="s">
        <v>31</v>
      </c>
      <c r="J23" s="101" t="s">
        <v>368</v>
      </c>
      <c r="K23" s="100" t="s">
        <v>256</v>
      </c>
      <c r="L23" s="101" t="s">
        <v>373</v>
      </c>
      <c r="M23" s="101" t="s">
        <v>456</v>
      </c>
      <c r="N23" s="100" t="s">
        <v>451</v>
      </c>
      <c r="O23" s="101" t="s">
        <v>413</v>
      </c>
      <c r="P23" s="102" t="s">
        <v>413</v>
      </c>
      <c r="Q23" s="234" t="s">
        <v>207</v>
      </c>
      <c r="R23" s="235" t="s">
        <v>73</v>
      </c>
      <c r="S23" s="103">
        <v>28960</v>
      </c>
      <c r="T23" s="292" t="s">
        <v>326</v>
      </c>
      <c r="U23" s="103">
        <v>0</v>
      </c>
      <c r="V23" s="100">
        <v>10</v>
      </c>
      <c r="W23" s="236">
        <v>42852</v>
      </c>
      <c r="X23" s="101" t="s">
        <v>383</v>
      </c>
      <c r="Y23" s="100">
        <v>0</v>
      </c>
      <c r="Z23" s="235">
        <v>4503905706</v>
      </c>
      <c r="AA23" s="100"/>
      <c r="AB23" s="100">
        <v>80</v>
      </c>
      <c r="AC23" s="236">
        <v>42852</v>
      </c>
      <c r="AD23" s="236">
        <v>42852</v>
      </c>
      <c r="AE23" s="236">
        <f>AD23+30</f>
        <v>42882</v>
      </c>
      <c r="AF23" s="100" t="s">
        <v>471</v>
      </c>
      <c r="AG23" s="100"/>
      <c r="AH23" s="101"/>
      <c r="AI23" s="101"/>
      <c r="AJ23" s="101"/>
    </row>
    <row r="24" spans="1:36" s="189" customFormat="1" ht="29.25" customHeight="1" x14ac:dyDescent="0.3">
      <c r="A24" s="100">
        <v>50</v>
      </c>
      <c r="B24" s="314">
        <v>313</v>
      </c>
      <c r="C24" s="100" t="s">
        <v>256</v>
      </c>
      <c r="D24" s="233" t="s">
        <v>255</v>
      </c>
      <c r="E24" s="310" t="s">
        <v>234</v>
      </c>
      <c r="F24" s="101" t="s">
        <v>242</v>
      </c>
      <c r="G24" s="100" t="s">
        <v>247</v>
      </c>
      <c r="H24" s="100" t="s">
        <v>122</v>
      </c>
      <c r="I24" s="101" t="s">
        <v>31</v>
      </c>
      <c r="J24" s="101" t="s">
        <v>368</v>
      </c>
      <c r="K24" s="100" t="s">
        <v>256</v>
      </c>
      <c r="L24" s="101" t="s">
        <v>414</v>
      </c>
      <c r="M24" s="101" t="s">
        <v>457</v>
      </c>
      <c r="N24" s="100" t="s">
        <v>450</v>
      </c>
      <c r="O24" s="101" t="s">
        <v>415</v>
      </c>
      <c r="P24" s="102" t="s">
        <v>415</v>
      </c>
      <c r="Q24" s="234" t="s">
        <v>191</v>
      </c>
      <c r="R24" s="235" t="s">
        <v>73</v>
      </c>
      <c r="S24" s="103">
        <v>5480.15</v>
      </c>
      <c r="T24" s="292" t="s">
        <v>326</v>
      </c>
      <c r="U24" s="103">
        <v>0</v>
      </c>
      <c r="V24" s="100">
        <v>10</v>
      </c>
      <c r="W24" s="236">
        <v>42845</v>
      </c>
      <c r="X24" s="101" t="s">
        <v>383</v>
      </c>
      <c r="Y24" s="100">
        <v>0</v>
      </c>
      <c r="Z24" s="235"/>
      <c r="AA24" s="100"/>
      <c r="AB24" s="100">
        <v>80</v>
      </c>
      <c r="AC24" s="236">
        <v>42845</v>
      </c>
      <c r="AD24" s="236">
        <v>42845</v>
      </c>
      <c r="AE24" s="236">
        <f>AD24+7</f>
        <v>42852</v>
      </c>
      <c r="AF24" s="100" t="s">
        <v>472</v>
      </c>
      <c r="AG24" s="100"/>
      <c r="AH24" s="101"/>
      <c r="AI24" s="101"/>
      <c r="AJ24" s="101"/>
    </row>
    <row r="25" spans="1:36" s="189" customFormat="1" ht="29.25" customHeight="1" x14ac:dyDescent="0.3">
      <c r="A25" s="100">
        <v>49</v>
      </c>
      <c r="B25" s="314">
        <v>312</v>
      </c>
      <c r="C25" s="100" t="s">
        <v>256</v>
      </c>
      <c r="D25" s="233" t="s">
        <v>255</v>
      </c>
      <c r="E25" s="310" t="s">
        <v>234</v>
      </c>
      <c r="F25" s="101" t="s">
        <v>241</v>
      </c>
      <c r="G25" s="100" t="s">
        <v>247</v>
      </c>
      <c r="H25" s="100" t="s">
        <v>122</v>
      </c>
      <c r="I25" s="101" t="s">
        <v>31</v>
      </c>
      <c r="J25" s="101" t="s">
        <v>368</v>
      </c>
      <c r="K25" s="100" t="s">
        <v>256</v>
      </c>
      <c r="L25" s="101" t="s">
        <v>373</v>
      </c>
      <c r="M25" s="101" t="s">
        <v>458</v>
      </c>
      <c r="N25" s="100" t="s">
        <v>449</v>
      </c>
      <c r="O25" s="101" t="s">
        <v>416</v>
      </c>
      <c r="P25" s="102" t="s">
        <v>417</v>
      </c>
      <c r="Q25" s="234" t="s">
        <v>176</v>
      </c>
      <c r="R25" s="235" t="s">
        <v>71</v>
      </c>
      <c r="S25" s="103">
        <v>122593</v>
      </c>
      <c r="T25" s="292" t="s">
        <v>326</v>
      </c>
      <c r="U25" s="103">
        <v>0</v>
      </c>
      <c r="V25" s="100">
        <v>10</v>
      </c>
      <c r="W25" s="236">
        <v>42831</v>
      </c>
      <c r="X25" s="101" t="s">
        <v>383</v>
      </c>
      <c r="Y25" s="100">
        <v>0</v>
      </c>
      <c r="Z25" s="235"/>
      <c r="AA25" s="100"/>
      <c r="AB25" s="100">
        <v>20</v>
      </c>
      <c r="AC25" s="236">
        <v>42831</v>
      </c>
      <c r="AD25" s="236">
        <v>43709</v>
      </c>
      <c r="AE25" s="236">
        <v>43252</v>
      </c>
      <c r="AF25" s="100" t="s">
        <v>376</v>
      </c>
      <c r="AG25" s="100" t="s">
        <v>145</v>
      </c>
      <c r="AH25" s="101"/>
      <c r="AI25" s="101"/>
      <c r="AJ25" s="101"/>
    </row>
    <row r="26" spans="1:36" s="189" customFormat="1" ht="29.25" customHeight="1" x14ac:dyDescent="0.3">
      <c r="A26" s="100">
        <v>48</v>
      </c>
      <c r="B26" s="314">
        <v>311</v>
      </c>
      <c r="C26" s="100" t="s">
        <v>256</v>
      </c>
      <c r="D26" s="233" t="s">
        <v>255</v>
      </c>
      <c r="E26" s="310" t="s">
        <v>234</v>
      </c>
      <c r="F26" s="101" t="s">
        <v>243</v>
      </c>
      <c r="G26" s="100" t="s">
        <v>247</v>
      </c>
      <c r="H26" s="100" t="s">
        <v>122</v>
      </c>
      <c r="I26" s="101" t="s">
        <v>31</v>
      </c>
      <c r="J26" s="101" t="s">
        <v>368</v>
      </c>
      <c r="K26" s="100" t="s">
        <v>256</v>
      </c>
      <c r="L26" s="101" t="s">
        <v>373</v>
      </c>
      <c r="M26" s="101" t="s">
        <v>459</v>
      </c>
      <c r="N26" s="100" t="s">
        <v>448</v>
      </c>
      <c r="O26" s="101" t="s">
        <v>418</v>
      </c>
      <c r="P26" s="102" t="s">
        <v>419</v>
      </c>
      <c r="Q26" s="234" t="s">
        <v>199</v>
      </c>
      <c r="R26" s="235" t="s">
        <v>70</v>
      </c>
      <c r="S26" s="103">
        <v>18165</v>
      </c>
      <c r="T26" s="292" t="s">
        <v>326</v>
      </c>
      <c r="U26" s="103">
        <v>0</v>
      </c>
      <c r="V26" s="100">
        <v>10</v>
      </c>
      <c r="W26" s="236">
        <v>42915</v>
      </c>
      <c r="X26" s="101" t="s">
        <v>383</v>
      </c>
      <c r="Y26" s="100">
        <v>0</v>
      </c>
      <c r="Z26" s="235"/>
      <c r="AA26" s="100"/>
      <c r="AB26" s="100">
        <v>50</v>
      </c>
      <c r="AC26" s="236">
        <v>42915</v>
      </c>
      <c r="AD26" s="236">
        <v>42915</v>
      </c>
      <c r="AE26" s="236">
        <f>AD26+30</f>
        <v>42945</v>
      </c>
      <c r="AF26" s="100" t="s">
        <v>471</v>
      </c>
      <c r="AG26" s="100" t="s">
        <v>133</v>
      </c>
      <c r="AH26" s="101"/>
      <c r="AI26" s="101"/>
      <c r="AJ26" s="101"/>
    </row>
    <row r="27" spans="1:36" s="189" customFormat="1" ht="29.25" customHeight="1" x14ac:dyDescent="0.3">
      <c r="A27" s="100">
        <v>47</v>
      </c>
      <c r="B27" s="314">
        <v>310</v>
      </c>
      <c r="C27" s="100" t="s">
        <v>256</v>
      </c>
      <c r="D27" s="233" t="s">
        <v>255</v>
      </c>
      <c r="E27" s="310" t="s">
        <v>234</v>
      </c>
      <c r="F27" s="101" t="s">
        <v>243</v>
      </c>
      <c r="G27" s="100" t="s">
        <v>247</v>
      </c>
      <c r="H27" s="100" t="s">
        <v>122</v>
      </c>
      <c r="I27" s="101" t="s">
        <v>31</v>
      </c>
      <c r="J27" s="101" t="s">
        <v>368</v>
      </c>
      <c r="K27" s="100" t="s">
        <v>256</v>
      </c>
      <c r="L27" s="101" t="s">
        <v>373</v>
      </c>
      <c r="M27" s="101" t="s">
        <v>460</v>
      </c>
      <c r="N27" s="100" t="s">
        <v>447</v>
      </c>
      <c r="O27" s="101" t="s">
        <v>420</v>
      </c>
      <c r="P27" s="102" t="s">
        <v>421</v>
      </c>
      <c r="Q27" s="234" t="s">
        <v>199</v>
      </c>
      <c r="R27" s="235" t="s">
        <v>70</v>
      </c>
      <c r="S27" s="103">
        <v>32819</v>
      </c>
      <c r="T27" s="292" t="s">
        <v>326</v>
      </c>
      <c r="U27" s="103">
        <v>0</v>
      </c>
      <c r="V27" s="100">
        <v>10</v>
      </c>
      <c r="W27" s="236">
        <v>42888</v>
      </c>
      <c r="X27" s="101" t="s">
        <v>383</v>
      </c>
      <c r="Y27" s="100">
        <v>0</v>
      </c>
      <c r="Z27" s="235"/>
      <c r="AA27" s="100"/>
      <c r="AB27" s="100">
        <v>80</v>
      </c>
      <c r="AC27" s="236">
        <v>42888</v>
      </c>
      <c r="AD27" s="236">
        <v>42888</v>
      </c>
      <c r="AE27" s="236">
        <f>AD27+30</f>
        <v>42918</v>
      </c>
      <c r="AF27" s="100" t="s">
        <v>471</v>
      </c>
      <c r="AG27" s="100" t="s">
        <v>133</v>
      </c>
      <c r="AH27" s="101"/>
      <c r="AI27" s="101"/>
      <c r="AJ27" s="101"/>
    </row>
    <row r="28" spans="1:36" s="189" customFormat="1" ht="29.25" customHeight="1" x14ac:dyDescent="0.3">
      <c r="A28" s="100">
        <v>46</v>
      </c>
      <c r="B28" s="314">
        <v>309</v>
      </c>
      <c r="C28" s="100" t="s">
        <v>256</v>
      </c>
      <c r="D28" s="233" t="s">
        <v>255</v>
      </c>
      <c r="E28" s="310" t="s">
        <v>234</v>
      </c>
      <c r="F28" s="101" t="s">
        <v>242</v>
      </c>
      <c r="G28" s="100" t="s">
        <v>247</v>
      </c>
      <c r="H28" s="100" t="s">
        <v>122</v>
      </c>
      <c r="I28" s="101" t="s">
        <v>31</v>
      </c>
      <c r="J28" s="101" t="s">
        <v>368</v>
      </c>
      <c r="K28" s="100" t="s">
        <v>256</v>
      </c>
      <c r="L28" s="101" t="s">
        <v>373</v>
      </c>
      <c r="M28" s="101" t="s">
        <v>461</v>
      </c>
      <c r="N28" s="100" t="s">
        <v>446</v>
      </c>
      <c r="O28" s="101" t="s">
        <v>422</v>
      </c>
      <c r="P28" s="102" t="s">
        <v>423</v>
      </c>
      <c r="Q28" s="234" t="s">
        <v>176</v>
      </c>
      <c r="R28" s="235" t="s">
        <v>73</v>
      </c>
      <c r="S28" s="103">
        <v>173695</v>
      </c>
      <c r="T28" s="292" t="s">
        <v>326</v>
      </c>
      <c r="U28" s="103">
        <v>0</v>
      </c>
      <c r="V28" s="100">
        <v>10</v>
      </c>
      <c r="W28" s="236">
        <v>42808</v>
      </c>
      <c r="X28" s="101" t="s">
        <v>383</v>
      </c>
      <c r="Y28" s="100">
        <v>0</v>
      </c>
      <c r="Z28" s="235">
        <v>4503919490</v>
      </c>
      <c r="AA28" s="100"/>
      <c r="AB28" s="100">
        <v>80</v>
      </c>
      <c r="AC28" s="236">
        <v>42808</v>
      </c>
      <c r="AD28" s="236">
        <v>43709</v>
      </c>
      <c r="AE28" s="236">
        <v>43252</v>
      </c>
      <c r="AF28" s="100" t="s">
        <v>376</v>
      </c>
      <c r="AG28" s="100"/>
      <c r="AH28" s="101"/>
      <c r="AI28" s="101"/>
      <c r="AJ28" s="101"/>
    </row>
    <row r="29" spans="1:36" s="189" customFormat="1" ht="29.25" customHeight="1" x14ac:dyDescent="0.3">
      <c r="A29" s="100">
        <v>45</v>
      </c>
      <c r="B29" s="314">
        <v>308</v>
      </c>
      <c r="C29" s="100" t="s">
        <v>256</v>
      </c>
      <c r="D29" s="233" t="s">
        <v>255</v>
      </c>
      <c r="E29" s="310" t="s">
        <v>234</v>
      </c>
      <c r="F29" s="101" t="s">
        <v>242</v>
      </c>
      <c r="G29" s="100" t="s">
        <v>247</v>
      </c>
      <c r="H29" s="100" t="s">
        <v>122</v>
      </c>
      <c r="I29" s="101" t="s">
        <v>31</v>
      </c>
      <c r="J29" s="101" t="s">
        <v>368</v>
      </c>
      <c r="K29" s="100" t="s">
        <v>256</v>
      </c>
      <c r="L29" s="101" t="s">
        <v>373</v>
      </c>
      <c r="M29" s="101" t="s">
        <v>462</v>
      </c>
      <c r="N29" s="100" t="s">
        <v>445</v>
      </c>
      <c r="O29" s="101" t="s">
        <v>424</v>
      </c>
      <c r="P29" s="102" t="s">
        <v>425</v>
      </c>
      <c r="Q29" s="234" t="s">
        <v>176</v>
      </c>
      <c r="R29" s="235" t="s">
        <v>73</v>
      </c>
      <c r="S29" s="103">
        <v>98876</v>
      </c>
      <c r="T29" s="292" t="s">
        <v>326</v>
      </c>
      <c r="U29" s="103">
        <v>0</v>
      </c>
      <c r="V29" s="100">
        <v>10</v>
      </c>
      <c r="W29" s="236">
        <v>42817</v>
      </c>
      <c r="X29" s="101" t="s">
        <v>383</v>
      </c>
      <c r="Y29" s="100">
        <v>0</v>
      </c>
      <c r="Z29" s="235">
        <v>4503867633</v>
      </c>
      <c r="AA29" s="100"/>
      <c r="AB29" s="100">
        <v>80</v>
      </c>
      <c r="AC29" s="236">
        <v>42817</v>
      </c>
      <c r="AD29" s="236">
        <v>43709</v>
      </c>
      <c r="AE29" s="236">
        <v>43252</v>
      </c>
      <c r="AF29" s="100" t="s">
        <v>376</v>
      </c>
      <c r="AG29" s="100"/>
      <c r="AH29" s="101"/>
      <c r="AI29" s="101"/>
      <c r="AJ29" s="101"/>
    </row>
    <row r="30" spans="1:36" s="189" customFormat="1" ht="29.25" customHeight="1" x14ac:dyDescent="0.3">
      <c r="A30" s="100">
        <v>44</v>
      </c>
      <c r="B30" s="314">
        <v>307</v>
      </c>
      <c r="C30" s="100" t="s">
        <v>256</v>
      </c>
      <c r="D30" s="233" t="s">
        <v>255</v>
      </c>
      <c r="E30" s="310" t="s">
        <v>234</v>
      </c>
      <c r="F30" s="101" t="s">
        <v>242</v>
      </c>
      <c r="G30" s="100" t="s">
        <v>247</v>
      </c>
      <c r="H30" s="100" t="s">
        <v>122</v>
      </c>
      <c r="I30" s="101" t="s">
        <v>31</v>
      </c>
      <c r="J30" s="101" t="s">
        <v>368</v>
      </c>
      <c r="K30" s="100" t="s">
        <v>256</v>
      </c>
      <c r="L30" s="101" t="s">
        <v>373</v>
      </c>
      <c r="M30" s="101" t="s">
        <v>463</v>
      </c>
      <c r="N30" s="100" t="s">
        <v>444</v>
      </c>
      <c r="O30" s="101" t="s">
        <v>426</v>
      </c>
      <c r="P30" s="102" t="s">
        <v>427</v>
      </c>
      <c r="Q30" s="234" t="s">
        <v>191</v>
      </c>
      <c r="R30" s="235" t="s">
        <v>73</v>
      </c>
      <c r="S30" s="103">
        <v>4724</v>
      </c>
      <c r="T30" s="292" t="s">
        <v>326</v>
      </c>
      <c r="U30" s="103">
        <v>0</v>
      </c>
      <c r="V30" s="100">
        <v>10</v>
      </c>
      <c r="W30" s="236">
        <v>42796</v>
      </c>
      <c r="X30" s="101" t="s">
        <v>383</v>
      </c>
      <c r="Y30" s="100">
        <v>0</v>
      </c>
      <c r="Z30" s="235">
        <v>4503886621</v>
      </c>
      <c r="AA30" s="100"/>
      <c r="AB30" s="100">
        <v>80</v>
      </c>
      <c r="AC30" s="236">
        <v>42796</v>
      </c>
      <c r="AD30" s="236">
        <v>42796</v>
      </c>
      <c r="AE30" s="236">
        <f>AD30+7</f>
        <v>42803</v>
      </c>
      <c r="AF30" s="100" t="s">
        <v>472</v>
      </c>
      <c r="AG30" s="100"/>
      <c r="AH30" s="101"/>
      <c r="AI30" s="101"/>
      <c r="AJ30" s="101"/>
    </row>
    <row r="31" spans="1:36" s="189" customFormat="1" ht="29.25" customHeight="1" x14ac:dyDescent="0.3">
      <c r="A31" s="100">
        <v>43</v>
      </c>
      <c r="B31" s="314">
        <v>306</v>
      </c>
      <c r="C31" s="100" t="s">
        <v>256</v>
      </c>
      <c r="D31" s="233" t="s">
        <v>255</v>
      </c>
      <c r="E31" s="310" t="s">
        <v>234</v>
      </c>
      <c r="F31" s="101" t="s">
        <v>242</v>
      </c>
      <c r="G31" s="100" t="s">
        <v>247</v>
      </c>
      <c r="H31" s="100" t="s">
        <v>122</v>
      </c>
      <c r="I31" s="101" t="s">
        <v>31</v>
      </c>
      <c r="J31" s="101" t="s">
        <v>368</v>
      </c>
      <c r="K31" s="100" t="s">
        <v>256</v>
      </c>
      <c r="L31" s="101" t="s">
        <v>373</v>
      </c>
      <c r="M31" s="101" t="s">
        <v>464</v>
      </c>
      <c r="N31" s="100" t="s">
        <v>443</v>
      </c>
      <c r="O31" s="101" t="s">
        <v>437</v>
      </c>
      <c r="P31" s="102" t="s">
        <v>428</v>
      </c>
      <c r="Q31" s="234" t="s">
        <v>162</v>
      </c>
      <c r="R31" s="235" t="s">
        <v>73</v>
      </c>
      <c r="S31" s="103">
        <v>9226</v>
      </c>
      <c r="T31" s="292" t="s">
        <v>326</v>
      </c>
      <c r="U31" s="103">
        <v>0</v>
      </c>
      <c r="V31" s="100">
        <v>10</v>
      </c>
      <c r="W31" s="236">
        <v>42789</v>
      </c>
      <c r="X31" s="101" t="s">
        <v>383</v>
      </c>
      <c r="Y31" s="100">
        <v>0</v>
      </c>
      <c r="Z31" s="235">
        <v>4503845429</v>
      </c>
      <c r="AA31" s="100"/>
      <c r="AB31" s="100">
        <v>80</v>
      </c>
      <c r="AC31" s="236">
        <v>42789</v>
      </c>
      <c r="AD31" s="236">
        <v>42789</v>
      </c>
      <c r="AE31" s="236">
        <f>AD31+7</f>
        <v>42796</v>
      </c>
      <c r="AF31" s="100" t="s">
        <v>472</v>
      </c>
      <c r="AG31" s="100"/>
      <c r="AH31" s="101"/>
      <c r="AI31" s="101"/>
      <c r="AJ31" s="101"/>
    </row>
    <row r="32" spans="1:36" s="189" customFormat="1" ht="29.25" customHeight="1" x14ac:dyDescent="0.3">
      <c r="A32" s="100">
        <v>42</v>
      </c>
      <c r="B32" s="314">
        <v>305</v>
      </c>
      <c r="C32" s="100" t="s">
        <v>256</v>
      </c>
      <c r="D32" s="233" t="s">
        <v>255</v>
      </c>
      <c r="E32" s="310" t="s">
        <v>234</v>
      </c>
      <c r="F32" s="101" t="s">
        <v>242</v>
      </c>
      <c r="G32" s="100" t="s">
        <v>247</v>
      </c>
      <c r="H32" s="100" t="s">
        <v>122</v>
      </c>
      <c r="I32" s="101" t="s">
        <v>31</v>
      </c>
      <c r="J32" s="101" t="s">
        <v>368</v>
      </c>
      <c r="K32" s="100" t="s">
        <v>256</v>
      </c>
      <c r="L32" s="101" t="s">
        <v>373</v>
      </c>
      <c r="M32" s="101" t="s">
        <v>465</v>
      </c>
      <c r="N32" s="100" t="s">
        <v>442</v>
      </c>
      <c r="O32" s="101" t="s">
        <v>436</v>
      </c>
      <c r="P32" s="102" t="s">
        <v>429</v>
      </c>
      <c r="Q32" s="234" t="s">
        <v>199</v>
      </c>
      <c r="R32" s="235" t="s">
        <v>73</v>
      </c>
      <c r="S32" s="103">
        <v>5091</v>
      </c>
      <c r="T32" s="292" t="s">
        <v>326</v>
      </c>
      <c r="U32" s="103">
        <v>0</v>
      </c>
      <c r="V32" s="100">
        <v>10</v>
      </c>
      <c r="W32" s="236">
        <v>42816</v>
      </c>
      <c r="X32" s="101" t="s">
        <v>383</v>
      </c>
      <c r="Y32" s="100">
        <v>0</v>
      </c>
      <c r="Z32" s="235">
        <v>4503901343</v>
      </c>
      <c r="AA32" s="100"/>
      <c r="AB32" s="100">
        <v>80</v>
      </c>
      <c r="AC32" s="236">
        <v>42816</v>
      </c>
      <c r="AD32" s="236">
        <v>42816</v>
      </c>
      <c r="AE32" s="236">
        <f>AD32+7</f>
        <v>42823</v>
      </c>
      <c r="AF32" s="100" t="s">
        <v>472</v>
      </c>
      <c r="AG32" s="100"/>
      <c r="AH32" s="101"/>
      <c r="AI32" s="101"/>
      <c r="AJ32" s="101"/>
    </row>
    <row r="33" spans="1:37" s="189" customFormat="1" ht="29.25" customHeight="1" x14ac:dyDescent="0.3">
      <c r="A33" s="100">
        <v>41</v>
      </c>
      <c r="B33" s="314">
        <v>304</v>
      </c>
      <c r="C33" s="100" t="s">
        <v>256</v>
      </c>
      <c r="D33" s="233" t="s">
        <v>255</v>
      </c>
      <c r="E33" s="310" t="s">
        <v>234</v>
      </c>
      <c r="F33" s="101" t="s">
        <v>242</v>
      </c>
      <c r="G33" s="100" t="s">
        <v>247</v>
      </c>
      <c r="H33" s="100" t="s">
        <v>122</v>
      </c>
      <c r="I33" s="101" t="s">
        <v>31</v>
      </c>
      <c r="J33" s="101" t="s">
        <v>368</v>
      </c>
      <c r="K33" s="100" t="s">
        <v>256</v>
      </c>
      <c r="L33" s="101" t="s">
        <v>373</v>
      </c>
      <c r="M33" s="101" t="s">
        <v>466</v>
      </c>
      <c r="N33" s="100" t="s">
        <v>441</v>
      </c>
      <c r="O33" s="101" t="s">
        <v>430</v>
      </c>
      <c r="P33" s="102" t="s">
        <v>431</v>
      </c>
      <c r="Q33" s="234" t="s">
        <v>199</v>
      </c>
      <c r="R33" s="235" t="s">
        <v>70</v>
      </c>
      <c r="S33" s="103">
        <v>58125</v>
      </c>
      <c r="T33" s="292" t="s">
        <v>326</v>
      </c>
      <c r="U33" s="103">
        <v>0</v>
      </c>
      <c r="V33" s="100">
        <v>10</v>
      </c>
      <c r="W33" s="236">
        <v>42776</v>
      </c>
      <c r="X33" s="101" t="s">
        <v>383</v>
      </c>
      <c r="Y33" s="100">
        <v>0</v>
      </c>
      <c r="Z33" s="235"/>
      <c r="AA33" s="100"/>
      <c r="AB33" s="100">
        <v>50</v>
      </c>
      <c r="AC33" s="236">
        <v>42776</v>
      </c>
      <c r="AD33" s="236">
        <v>42776</v>
      </c>
      <c r="AE33" s="236">
        <f>AD33+30</f>
        <v>42806</v>
      </c>
      <c r="AF33" s="100" t="s">
        <v>471</v>
      </c>
      <c r="AG33" s="100" t="s">
        <v>133</v>
      </c>
      <c r="AH33" s="101"/>
      <c r="AI33" s="101"/>
      <c r="AJ33" s="101"/>
    </row>
    <row r="34" spans="1:37" s="189" customFormat="1" ht="29.25" customHeight="1" x14ac:dyDescent="0.3">
      <c r="A34" s="100">
        <v>40</v>
      </c>
      <c r="B34" s="314">
        <v>303</v>
      </c>
      <c r="C34" s="100" t="s">
        <v>256</v>
      </c>
      <c r="D34" s="233" t="s">
        <v>255</v>
      </c>
      <c r="E34" s="310" t="s">
        <v>234</v>
      </c>
      <c r="F34" s="101" t="s">
        <v>242</v>
      </c>
      <c r="G34" s="100" t="s">
        <v>247</v>
      </c>
      <c r="H34" s="100" t="s">
        <v>122</v>
      </c>
      <c r="I34" s="101" t="s">
        <v>31</v>
      </c>
      <c r="J34" s="101" t="s">
        <v>368</v>
      </c>
      <c r="K34" s="100" t="s">
        <v>256</v>
      </c>
      <c r="L34" s="101" t="s">
        <v>373</v>
      </c>
      <c r="M34" s="101" t="s">
        <v>467</v>
      </c>
      <c r="N34" s="100" t="s">
        <v>440</v>
      </c>
      <c r="O34" s="101" t="s">
        <v>435</v>
      </c>
      <c r="P34" s="102" t="s">
        <v>432</v>
      </c>
      <c r="Q34" s="234" t="s">
        <v>199</v>
      </c>
      <c r="R34" s="235" t="s">
        <v>73</v>
      </c>
      <c r="S34" s="103">
        <v>5850</v>
      </c>
      <c r="T34" s="292" t="s">
        <v>326</v>
      </c>
      <c r="U34" s="103">
        <v>0</v>
      </c>
      <c r="V34" s="100">
        <v>10</v>
      </c>
      <c r="W34" s="236">
        <v>42773</v>
      </c>
      <c r="X34" s="101" t="s">
        <v>383</v>
      </c>
      <c r="Y34" s="100">
        <v>0</v>
      </c>
      <c r="Z34" s="235">
        <v>4503838444</v>
      </c>
      <c r="AA34" s="100"/>
      <c r="AB34" s="100">
        <v>80</v>
      </c>
      <c r="AC34" s="236">
        <v>42773</v>
      </c>
      <c r="AD34" s="236">
        <v>42773</v>
      </c>
      <c r="AE34" s="236">
        <f>AD34+7</f>
        <v>42780</v>
      </c>
      <c r="AF34" s="100" t="s">
        <v>472</v>
      </c>
      <c r="AG34" s="100"/>
      <c r="AH34" s="101"/>
      <c r="AI34" s="101"/>
      <c r="AJ34" s="101"/>
    </row>
    <row r="35" spans="1:37" s="189" customFormat="1" ht="29.25" customHeight="1" x14ac:dyDescent="0.3">
      <c r="A35" s="100">
        <v>39</v>
      </c>
      <c r="B35" s="314">
        <v>302</v>
      </c>
      <c r="C35" s="100" t="s">
        <v>256</v>
      </c>
      <c r="D35" s="233" t="s">
        <v>255</v>
      </c>
      <c r="E35" s="310" t="s">
        <v>234</v>
      </c>
      <c r="F35" s="101" t="s">
        <v>241</v>
      </c>
      <c r="G35" s="100" t="s">
        <v>247</v>
      </c>
      <c r="H35" s="100" t="s">
        <v>122</v>
      </c>
      <c r="I35" s="101" t="s">
        <v>31</v>
      </c>
      <c r="J35" s="101" t="s">
        <v>368</v>
      </c>
      <c r="K35" s="100" t="s">
        <v>256</v>
      </c>
      <c r="L35" s="101" t="s">
        <v>373</v>
      </c>
      <c r="M35" s="101" t="s">
        <v>468</v>
      </c>
      <c r="N35" s="100" t="s">
        <v>439</v>
      </c>
      <c r="O35" s="101" t="s">
        <v>433</v>
      </c>
      <c r="P35" s="102" t="s">
        <v>433</v>
      </c>
      <c r="Q35" s="234" t="s">
        <v>191</v>
      </c>
      <c r="R35" s="235" t="s">
        <v>70</v>
      </c>
      <c r="S35" s="103">
        <v>39136</v>
      </c>
      <c r="T35" s="292" t="s">
        <v>326</v>
      </c>
      <c r="U35" s="103">
        <v>0</v>
      </c>
      <c r="V35" s="100">
        <v>10</v>
      </c>
      <c r="W35" s="236">
        <v>42765</v>
      </c>
      <c r="X35" s="101" t="s">
        <v>383</v>
      </c>
      <c r="Y35" s="100">
        <v>0</v>
      </c>
      <c r="Z35" s="235"/>
      <c r="AA35" s="100"/>
      <c r="AB35" s="100">
        <v>20</v>
      </c>
      <c r="AC35" s="236">
        <v>42765</v>
      </c>
      <c r="AD35" s="236">
        <v>42765</v>
      </c>
      <c r="AE35" s="236">
        <f>AD35+7</f>
        <v>42772</v>
      </c>
      <c r="AF35" s="100" t="s">
        <v>472</v>
      </c>
      <c r="AG35" s="100" t="s">
        <v>145</v>
      </c>
      <c r="AH35" s="101"/>
      <c r="AI35" s="101"/>
      <c r="AJ35" s="101"/>
    </row>
    <row r="36" spans="1:37" s="189" customFormat="1" ht="29.25" customHeight="1" x14ac:dyDescent="0.3">
      <c r="A36" s="100">
        <v>38</v>
      </c>
      <c r="B36" s="314">
        <v>301</v>
      </c>
      <c r="C36" s="100" t="s">
        <v>256</v>
      </c>
      <c r="D36" s="233" t="s">
        <v>255</v>
      </c>
      <c r="E36" s="310" t="s">
        <v>234</v>
      </c>
      <c r="F36" s="101" t="s">
        <v>241</v>
      </c>
      <c r="G36" s="100" t="s">
        <v>247</v>
      </c>
      <c r="H36" s="100" t="s">
        <v>122</v>
      </c>
      <c r="I36" s="101" t="s">
        <v>31</v>
      </c>
      <c r="J36" s="101" t="s">
        <v>368</v>
      </c>
      <c r="K36" s="100" t="s">
        <v>256</v>
      </c>
      <c r="L36" s="101" t="s">
        <v>373</v>
      </c>
      <c r="M36" s="101" t="s">
        <v>469</v>
      </c>
      <c r="N36" s="100" t="s">
        <v>438</v>
      </c>
      <c r="O36" s="101" t="s">
        <v>434</v>
      </c>
      <c r="P36" s="102" t="s">
        <v>434</v>
      </c>
      <c r="Q36" s="234" t="s">
        <v>207</v>
      </c>
      <c r="R36" s="235" t="s">
        <v>70</v>
      </c>
      <c r="S36" s="103">
        <v>331136</v>
      </c>
      <c r="T36" s="292" t="s">
        <v>326</v>
      </c>
      <c r="U36" s="103">
        <v>0</v>
      </c>
      <c r="V36" s="100">
        <v>10</v>
      </c>
      <c r="W36" s="236">
        <v>42762</v>
      </c>
      <c r="X36" s="101" t="s">
        <v>383</v>
      </c>
      <c r="Y36" s="100">
        <v>0</v>
      </c>
      <c r="Z36" s="235"/>
      <c r="AA36" s="100"/>
      <c r="AB36" s="100">
        <v>20</v>
      </c>
      <c r="AC36" s="236">
        <v>42762</v>
      </c>
      <c r="AD36" s="236">
        <v>42762</v>
      </c>
      <c r="AE36" s="236">
        <f>AD36+7</f>
        <v>42769</v>
      </c>
      <c r="AF36" s="100" t="s">
        <v>472</v>
      </c>
      <c r="AG36" s="100" t="s">
        <v>145</v>
      </c>
      <c r="AH36" s="101"/>
      <c r="AI36" s="101"/>
      <c r="AJ36" s="101"/>
    </row>
    <row r="37" spans="1:37" s="189" customFormat="1" ht="29.25" customHeight="1" x14ac:dyDescent="0.3">
      <c r="A37" s="100"/>
      <c r="B37" s="100"/>
      <c r="C37" s="100"/>
      <c r="D37" s="233"/>
      <c r="E37" s="310"/>
      <c r="F37" s="101"/>
      <c r="G37" s="100"/>
      <c r="H37" s="100"/>
      <c r="I37" s="101"/>
      <c r="J37" s="101"/>
      <c r="K37" s="100"/>
      <c r="L37" s="101"/>
      <c r="M37" s="100"/>
      <c r="N37" s="100"/>
      <c r="O37" s="101"/>
      <c r="P37" s="102"/>
      <c r="Q37" s="234"/>
      <c r="R37" s="235"/>
      <c r="S37" s="103"/>
      <c r="T37" s="292"/>
      <c r="U37" s="103"/>
      <c r="V37" s="100"/>
      <c r="W37" s="236"/>
      <c r="X37" s="101"/>
      <c r="Y37" s="100"/>
      <c r="Z37" s="235"/>
      <c r="AA37" s="100"/>
      <c r="AB37" s="100"/>
      <c r="AC37" s="236"/>
      <c r="AD37" s="100"/>
      <c r="AE37" s="100"/>
      <c r="AF37" s="100"/>
      <c r="AG37" s="100"/>
      <c r="AH37" s="101"/>
      <c r="AI37" s="101"/>
      <c r="AJ37" s="101"/>
    </row>
    <row r="38" spans="1:37" s="189" customFormat="1" ht="29.25" customHeight="1" x14ac:dyDescent="0.3">
      <c r="A38" s="100"/>
      <c r="B38" s="100"/>
      <c r="C38" s="100"/>
      <c r="D38" s="233"/>
      <c r="E38" s="310"/>
      <c r="F38" s="101"/>
      <c r="G38" s="100"/>
      <c r="H38" s="100"/>
      <c r="I38" s="101"/>
      <c r="J38" s="101"/>
      <c r="K38" s="100"/>
      <c r="L38" s="101"/>
      <c r="M38" s="100"/>
      <c r="N38" s="100"/>
      <c r="O38" s="101"/>
      <c r="P38" s="102"/>
      <c r="Q38" s="234"/>
      <c r="R38" s="235"/>
      <c r="S38" s="103"/>
      <c r="T38" s="292"/>
      <c r="U38" s="103"/>
      <c r="V38" s="100"/>
      <c r="W38" s="236"/>
      <c r="X38" s="101"/>
      <c r="Y38" s="100"/>
      <c r="Z38" s="235"/>
      <c r="AA38" s="100"/>
      <c r="AB38" s="100"/>
      <c r="AC38" s="236"/>
      <c r="AD38" s="100"/>
      <c r="AE38" s="100"/>
      <c r="AF38" s="100"/>
      <c r="AG38" s="100"/>
      <c r="AH38" s="101"/>
      <c r="AI38" s="101"/>
      <c r="AJ38" s="101"/>
    </row>
    <row r="39" spans="1:37" s="189" customFormat="1" ht="29.25" customHeight="1" x14ac:dyDescent="0.3">
      <c r="A39" s="100"/>
      <c r="B39" s="100"/>
      <c r="C39" s="100"/>
      <c r="D39" s="233"/>
      <c r="E39" s="310"/>
      <c r="F39" s="101"/>
      <c r="G39" s="100"/>
      <c r="H39" s="100"/>
      <c r="I39" s="101"/>
      <c r="J39" s="101"/>
      <c r="K39" s="100"/>
      <c r="L39" s="101"/>
      <c r="M39" s="100"/>
      <c r="N39" s="100"/>
      <c r="O39" s="101"/>
      <c r="P39" s="102"/>
      <c r="Q39" s="234"/>
      <c r="R39" s="235"/>
      <c r="S39" s="103"/>
      <c r="T39" s="292"/>
      <c r="U39" s="103"/>
      <c r="V39" s="100"/>
      <c r="W39" s="236"/>
      <c r="X39" s="101"/>
      <c r="Y39" s="100"/>
      <c r="Z39" s="235"/>
      <c r="AA39" s="100"/>
      <c r="AB39" s="100"/>
      <c r="AC39" s="236"/>
      <c r="AD39" s="236"/>
      <c r="AE39" s="100"/>
      <c r="AF39" s="100"/>
      <c r="AG39" s="100"/>
      <c r="AH39" s="101"/>
      <c r="AI39" s="101"/>
      <c r="AJ39" s="101"/>
    </row>
    <row r="40" spans="1:37" s="189" customFormat="1" ht="29.25" customHeight="1" x14ac:dyDescent="0.3">
      <c r="A40" s="100"/>
      <c r="B40" s="100"/>
      <c r="C40" s="100"/>
      <c r="D40" s="233"/>
      <c r="E40" s="310"/>
      <c r="F40" s="101"/>
      <c r="G40" s="100"/>
      <c r="H40" s="100"/>
      <c r="I40" s="101"/>
      <c r="J40" s="101"/>
      <c r="K40" s="100"/>
      <c r="L40" s="101"/>
      <c r="M40" s="100"/>
      <c r="N40" s="100"/>
      <c r="O40" s="101"/>
      <c r="P40" s="102"/>
      <c r="Q40" s="234"/>
      <c r="R40" s="235"/>
      <c r="S40" s="103"/>
      <c r="T40" s="292"/>
      <c r="U40" s="103"/>
      <c r="V40" s="100"/>
      <c r="W40" s="236"/>
      <c r="X40" s="101"/>
      <c r="Y40" s="100"/>
      <c r="Z40" s="235"/>
      <c r="AA40" s="100"/>
      <c r="AB40" s="100"/>
      <c r="AC40" s="236"/>
      <c r="AD40" s="236"/>
      <c r="AE40" s="236"/>
      <c r="AF40" s="100"/>
      <c r="AG40" s="100"/>
      <c r="AH40" s="101"/>
      <c r="AI40" s="101"/>
      <c r="AJ40" s="101"/>
    </row>
    <row r="41" spans="1:37" s="189" customFormat="1" ht="29.25" customHeight="1" x14ac:dyDescent="0.3">
      <c r="A41" s="100"/>
      <c r="B41" s="100"/>
      <c r="C41" s="100"/>
      <c r="D41" s="233"/>
      <c r="E41" s="310"/>
      <c r="F41" s="101"/>
      <c r="G41" s="100"/>
      <c r="H41" s="100"/>
      <c r="I41" s="101"/>
      <c r="J41" s="101"/>
      <c r="K41" s="100"/>
      <c r="L41" s="101"/>
      <c r="M41" s="100"/>
      <c r="N41" s="100"/>
      <c r="O41" s="101"/>
      <c r="P41" s="102"/>
      <c r="Q41" s="234"/>
      <c r="R41" s="235"/>
      <c r="S41" s="103"/>
      <c r="T41" s="292"/>
      <c r="U41" s="103"/>
      <c r="V41" s="100"/>
      <c r="W41" s="236"/>
      <c r="X41" s="101"/>
      <c r="Y41" s="100"/>
      <c r="Z41" s="235"/>
      <c r="AA41" s="100"/>
      <c r="AB41" s="100"/>
      <c r="AC41" s="236"/>
      <c r="AD41" s="100"/>
      <c r="AE41" s="100"/>
      <c r="AF41" s="100"/>
      <c r="AG41" s="100"/>
      <c r="AH41" s="101"/>
      <c r="AI41" s="101"/>
      <c r="AJ41" s="101"/>
    </row>
    <row r="42" spans="1:37" s="189" customFormat="1" ht="29.25" customHeight="1" x14ac:dyDescent="0.3">
      <c r="A42" s="100"/>
      <c r="B42" s="100"/>
      <c r="C42" s="100"/>
      <c r="D42" s="233"/>
      <c r="E42" s="310"/>
      <c r="F42" s="101"/>
      <c r="G42" s="100"/>
      <c r="H42" s="100"/>
      <c r="I42" s="101"/>
      <c r="J42" s="101"/>
      <c r="K42" s="100"/>
      <c r="L42" s="101"/>
      <c r="M42" s="100"/>
      <c r="N42" s="100"/>
      <c r="O42" s="101"/>
      <c r="P42" s="102"/>
      <c r="Q42" s="234"/>
      <c r="R42" s="235"/>
      <c r="S42" s="103"/>
      <c r="T42" s="292"/>
      <c r="U42" s="103"/>
      <c r="V42" s="100"/>
      <c r="W42" s="236"/>
      <c r="X42" s="101"/>
      <c r="Y42" s="100"/>
      <c r="Z42" s="235"/>
      <c r="AA42" s="100"/>
      <c r="AB42" s="100"/>
      <c r="AC42" s="236"/>
      <c r="AD42" s="100"/>
      <c r="AE42" s="100"/>
      <c r="AF42" s="100"/>
      <c r="AG42" s="100"/>
      <c r="AH42" s="101"/>
      <c r="AI42" s="101"/>
      <c r="AJ42" s="101"/>
    </row>
    <row r="43" spans="1:37" s="189" customFormat="1" ht="29.25" customHeight="1" x14ac:dyDescent="0.3">
      <c r="A43" s="100"/>
      <c r="B43" s="100"/>
      <c r="C43" s="100"/>
      <c r="D43" s="233"/>
      <c r="E43" s="310"/>
      <c r="F43" s="101"/>
      <c r="G43" s="100"/>
      <c r="H43" s="100"/>
      <c r="I43" s="101"/>
      <c r="J43" s="101"/>
      <c r="K43" s="100"/>
      <c r="L43" s="101"/>
      <c r="M43" s="100"/>
      <c r="N43" s="100"/>
      <c r="O43" s="101"/>
      <c r="P43" s="102"/>
      <c r="Q43" s="234"/>
      <c r="R43" s="235"/>
      <c r="S43" s="103"/>
      <c r="T43" s="292"/>
      <c r="U43" s="103"/>
      <c r="V43" s="100"/>
      <c r="W43" s="236"/>
      <c r="X43" s="101"/>
      <c r="Y43" s="100"/>
      <c r="Z43" s="235"/>
      <c r="AA43" s="100"/>
      <c r="AB43" s="100"/>
      <c r="AC43" s="236"/>
      <c r="AD43" s="100"/>
      <c r="AE43" s="100"/>
      <c r="AF43" s="100"/>
      <c r="AG43" s="100"/>
      <c r="AH43" s="101"/>
      <c r="AI43" s="101"/>
      <c r="AJ43" s="101"/>
    </row>
    <row r="44" spans="1:37" s="189" customFormat="1" ht="29.25" customHeight="1" x14ac:dyDescent="0.3">
      <c r="A44" s="247"/>
      <c r="B44" s="100"/>
      <c r="C44" s="100"/>
      <c r="D44" s="233"/>
      <c r="E44" s="310"/>
      <c r="F44" s="101"/>
      <c r="G44" s="100"/>
      <c r="H44" s="100"/>
      <c r="I44" s="101"/>
      <c r="J44" s="101"/>
      <c r="K44" s="100"/>
      <c r="L44" s="101"/>
      <c r="M44" s="100"/>
      <c r="N44" s="100"/>
      <c r="O44" s="101"/>
      <c r="P44" s="102"/>
      <c r="Q44" s="234"/>
      <c r="R44" s="235"/>
      <c r="S44" s="103"/>
      <c r="T44" s="292"/>
      <c r="U44" s="103"/>
      <c r="V44" s="100"/>
      <c r="W44" s="236"/>
      <c r="X44" s="101"/>
      <c r="Y44" s="100"/>
      <c r="Z44" s="249"/>
      <c r="AA44" s="248"/>
      <c r="AB44" s="100"/>
      <c r="AC44" s="236"/>
      <c r="AD44" s="236"/>
      <c r="AE44" s="100"/>
      <c r="AF44" s="100"/>
      <c r="AG44" s="100"/>
      <c r="AH44" s="101"/>
      <c r="AI44" s="101"/>
      <c r="AJ44" s="101"/>
    </row>
    <row r="45" spans="1:37" s="189" customFormat="1" ht="29.25" customHeight="1" x14ac:dyDescent="0.3">
      <c r="A45" s="247"/>
      <c r="B45" s="100"/>
      <c r="C45" s="100"/>
      <c r="D45" s="233"/>
      <c r="E45" s="310"/>
      <c r="F45" s="101"/>
      <c r="G45" s="100"/>
      <c r="H45" s="100"/>
      <c r="I45" s="101"/>
      <c r="J45" s="101"/>
      <c r="K45" s="100"/>
      <c r="L45" s="101"/>
      <c r="M45" s="100"/>
      <c r="N45" s="100"/>
      <c r="O45" s="101"/>
      <c r="P45" s="102"/>
      <c r="Q45" s="234"/>
      <c r="R45" s="235"/>
      <c r="S45" s="103"/>
      <c r="T45" s="292"/>
      <c r="U45" s="103"/>
      <c r="V45" s="100"/>
      <c r="W45" s="236"/>
      <c r="X45" s="101"/>
      <c r="Y45" s="100"/>
      <c r="Z45" s="249"/>
      <c r="AA45" s="248"/>
      <c r="AB45" s="100"/>
      <c r="AC45" s="236"/>
      <c r="AD45" s="236"/>
      <c r="AE45" s="100"/>
      <c r="AF45" s="100"/>
      <c r="AG45" s="100"/>
      <c r="AH45" s="101"/>
      <c r="AI45" s="101"/>
      <c r="AJ45" s="101"/>
    </row>
    <row r="46" spans="1:37" s="189" customFormat="1" ht="29.25" customHeight="1" x14ac:dyDescent="0.3">
      <c r="A46" s="100"/>
      <c r="B46" s="100"/>
      <c r="C46" s="100"/>
      <c r="D46" s="233"/>
      <c r="E46" s="310"/>
      <c r="F46" s="101"/>
      <c r="G46" s="100"/>
      <c r="H46" s="100"/>
      <c r="I46" s="101"/>
      <c r="J46" s="101"/>
      <c r="K46" s="100"/>
      <c r="L46" s="101"/>
      <c r="M46" s="100"/>
      <c r="N46" s="100"/>
      <c r="O46" s="101"/>
      <c r="P46" s="102"/>
      <c r="Q46" s="234"/>
      <c r="R46" s="235"/>
      <c r="S46" s="103"/>
      <c r="T46" s="292"/>
      <c r="U46" s="103"/>
      <c r="V46" s="100"/>
      <c r="W46" s="236"/>
      <c r="X46" s="101"/>
      <c r="Y46" s="100"/>
      <c r="Z46" s="235"/>
      <c r="AA46" s="100"/>
      <c r="AB46" s="100"/>
      <c r="AC46" s="236"/>
      <c r="AD46" s="236"/>
      <c r="AE46" s="236"/>
      <c r="AF46" s="100"/>
      <c r="AG46" s="100"/>
      <c r="AH46" s="101"/>
      <c r="AI46" s="101"/>
      <c r="AJ46" s="101"/>
      <c r="AK46" s="246"/>
    </row>
    <row r="47" spans="1:37" s="189" customFormat="1" ht="29.25" customHeight="1" x14ac:dyDescent="0.3">
      <c r="A47" s="100"/>
      <c r="B47" s="100"/>
      <c r="C47" s="100"/>
      <c r="D47" s="233"/>
      <c r="E47" s="310"/>
      <c r="F47" s="101"/>
      <c r="G47" s="100"/>
      <c r="H47" s="100"/>
      <c r="I47" s="101"/>
      <c r="J47" s="101"/>
      <c r="K47" s="100"/>
      <c r="L47" s="101"/>
      <c r="M47" s="100"/>
      <c r="N47" s="100"/>
      <c r="O47" s="101"/>
      <c r="P47" s="102"/>
      <c r="Q47" s="234"/>
      <c r="R47" s="235"/>
      <c r="S47" s="103"/>
      <c r="T47" s="292"/>
      <c r="U47" s="103"/>
      <c r="V47" s="100"/>
      <c r="W47" s="236"/>
      <c r="X47" s="101"/>
      <c r="Y47" s="100"/>
      <c r="Z47" s="235"/>
      <c r="AA47" s="100"/>
      <c r="AB47" s="100"/>
      <c r="AC47" s="236"/>
      <c r="AD47" s="236"/>
      <c r="AE47" s="236"/>
      <c r="AF47" s="100"/>
      <c r="AG47" s="100"/>
      <c r="AH47" s="101"/>
      <c r="AI47" s="101"/>
      <c r="AJ47" s="101"/>
      <c r="AK47" s="246"/>
    </row>
    <row r="48" spans="1:37" s="189" customFormat="1" ht="29.25" customHeight="1" x14ac:dyDescent="0.3">
      <c r="A48" s="247"/>
      <c r="B48" s="100"/>
      <c r="C48" s="100"/>
      <c r="D48" s="233"/>
      <c r="E48" s="310"/>
      <c r="F48" s="101"/>
      <c r="G48" s="100"/>
      <c r="H48" s="100"/>
      <c r="I48" s="101"/>
      <c r="J48" s="101"/>
      <c r="K48" s="100"/>
      <c r="L48" s="101"/>
      <c r="M48" s="100"/>
      <c r="N48" s="100"/>
      <c r="O48" s="101"/>
      <c r="P48" s="102"/>
      <c r="Q48" s="234"/>
      <c r="R48" s="235"/>
      <c r="S48" s="103"/>
      <c r="T48" s="292"/>
      <c r="U48" s="103"/>
      <c r="V48" s="100"/>
      <c r="W48" s="236"/>
      <c r="X48" s="101"/>
      <c r="Y48" s="100"/>
      <c r="Z48" s="249"/>
      <c r="AA48" s="248"/>
      <c r="AB48" s="100"/>
      <c r="AC48" s="236"/>
      <c r="AD48" s="236"/>
      <c r="AE48" s="236"/>
      <c r="AF48" s="100"/>
      <c r="AG48" s="100"/>
      <c r="AH48" s="101"/>
      <c r="AI48" s="101"/>
      <c r="AJ48" s="101"/>
    </row>
    <row r="49" spans="1:36" ht="29.25" customHeight="1" x14ac:dyDescent="0.3">
      <c r="A49" s="51"/>
      <c r="B49" s="100"/>
      <c r="C49" s="100"/>
      <c r="D49" s="233"/>
      <c r="E49" s="310"/>
      <c r="F49" s="101"/>
      <c r="G49" s="100"/>
      <c r="H49" s="100"/>
      <c r="I49" s="101"/>
      <c r="J49" s="101"/>
      <c r="K49" s="100"/>
      <c r="L49" s="101"/>
      <c r="M49" s="100"/>
      <c r="N49" s="100"/>
      <c r="O49" s="101"/>
      <c r="P49" s="102"/>
      <c r="Q49" s="234"/>
      <c r="R49" s="235"/>
      <c r="S49" s="103"/>
      <c r="T49" s="292"/>
      <c r="U49" s="55"/>
      <c r="V49" s="53"/>
      <c r="W49" s="50"/>
      <c r="X49" s="101"/>
      <c r="Y49" s="73"/>
      <c r="Z49" s="54"/>
      <c r="AA49" s="52"/>
      <c r="AB49" s="100"/>
      <c r="AC49" s="50"/>
      <c r="AD49" s="73"/>
      <c r="AE49" s="73"/>
      <c r="AF49" s="73"/>
      <c r="AG49" s="73"/>
      <c r="AH49" s="75"/>
      <c r="AI49" s="75"/>
      <c r="AJ49" s="75"/>
    </row>
    <row r="50" spans="1:36" ht="29.25" customHeight="1" x14ac:dyDescent="0.3">
      <c r="A50" s="51"/>
      <c r="B50" s="100"/>
      <c r="C50" s="100"/>
      <c r="D50" s="233"/>
      <c r="E50" s="310"/>
      <c r="F50" s="101"/>
      <c r="G50" s="100"/>
      <c r="H50" s="100"/>
      <c r="I50" s="101"/>
      <c r="J50" s="101"/>
      <c r="K50" s="100"/>
      <c r="L50" s="101"/>
      <c r="M50" s="100"/>
      <c r="N50" s="100"/>
      <c r="O50" s="101"/>
      <c r="P50" s="102"/>
      <c r="Q50" s="234"/>
      <c r="R50" s="235"/>
      <c r="S50" s="103"/>
      <c r="T50" s="292"/>
      <c r="U50" s="55"/>
      <c r="V50" s="53"/>
      <c r="W50" s="50"/>
      <c r="X50" s="101"/>
      <c r="Y50" s="73"/>
      <c r="Z50" s="54"/>
      <c r="AA50" s="52"/>
      <c r="AB50" s="100"/>
      <c r="AC50" s="50"/>
      <c r="AD50" s="73"/>
      <c r="AE50" s="73"/>
      <c r="AF50" s="73"/>
      <c r="AG50" s="73"/>
      <c r="AH50" s="75"/>
      <c r="AI50" s="75"/>
      <c r="AJ50" s="75"/>
    </row>
    <row r="51" spans="1:36" ht="29.25" customHeight="1" x14ac:dyDescent="0.3">
      <c r="A51" s="51"/>
      <c r="B51" s="100"/>
      <c r="C51" s="100"/>
      <c r="D51" s="233"/>
      <c r="E51" s="310"/>
      <c r="F51" s="101"/>
      <c r="G51" s="100"/>
      <c r="H51" s="100"/>
      <c r="I51" s="101"/>
      <c r="J51" s="101"/>
      <c r="K51" s="100"/>
      <c r="L51" s="101"/>
      <c r="M51" s="100"/>
      <c r="N51" s="100"/>
      <c r="O51" s="101"/>
      <c r="P51" s="102"/>
      <c r="Q51" s="234"/>
      <c r="R51" s="235"/>
      <c r="S51" s="103"/>
      <c r="T51" s="292"/>
      <c r="U51" s="55"/>
      <c r="V51" s="53"/>
      <c r="W51" s="50"/>
      <c r="X51" s="101"/>
      <c r="Y51" s="73"/>
      <c r="Z51" s="54"/>
      <c r="AA51" s="52"/>
      <c r="AB51" s="100"/>
      <c r="AC51" s="50"/>
      <c r="AD51" s="73"/>
      <c r="AE51" s="73"/>
      <c r="AF51" s="73"/>
      <c r="AG51" s="73"/>
      <c r="AH51" s="75"/>
      <c r="AI51" s="75"/>
      <c r="AJ51" s="75"/>
    </row>
    <row r="52" spans="1:36" ht="29.25" customHeight="1" x14ac:dyDescent="0.3">
      <c r="A52" s="51"/>
      <c r="B52" s="100"/>
      <c r="C52" s="100"/>
      <c r="D52" s="233"/>
      <c r="E52" s="310"/>
      <c r="F52" s="101"/>
      <c r="G52" s="100"/>
      <c r="H52" s="100"/>
      <c r="I52" s="101"/>
      <c r="J52" s="101"/>
      <c r="K52" s="100"/>
      <c r="L52" s="101"/>
      <c r="M52" s="100"/>
      <c r="N52" s="100"/>
      <c r="O52" s="101"/>
      <c r="P52" s="102"/>
      <c r="Q52" s="234"/>
      <c r="R52" s="235"/>
      <c r="S52" s="103"/>
      <c r="T52" s="292"/>
      <c r="U52" s="55"/>
      <c r="V52" s="53"/>
      <c r="W52" s="50"/>
      <c r="X52" s="101"/>
      <c r="Y52" s="73"/>
      <c r="Z52" s="54"/>
      <c r="AA52" s="52"/>
      <c r="AB52" s="100"/>
      <c r="AC52" s="50"/>
      <c r="AD52" s="73"/>
      <c r="AE52" s="73"/>
      <c r="AF52" s="73"/>
      <c r="AG52" s="73"/>
      <c r="AH52" s="75"/>
      <c r="AI52" s="75"/>
      <c r="AJ52" s="75"/>
    </row>
    <row r="53" spans="1:36" ht="29.25" customHeight="1" x14ac:dyDescent="0.3">
      <c r="A53" s="51"/>
      <c r="B53" s="100"/>
      <c r="C53" s="100"/>
      <c r="D53" s="233"/>
      <c r="E53" s="310"/>
      <c r="F53" s="101"/>
      <c r="G53" s="100"/>
      <c r="H53" s="100"/>
      <c r="I53" s="101"/>
      <c r="J53" s="101"/>
      <c r="K53" s="100"/>
      <c r="L53" s="101"/>
      <c r="M53" s="100"/>
      <c r="N53" s="100"/>
      <c r="O53" s="101"/>
      <c r="P53" s="102"/>
      <c r="Q53" s="234"/>
      <c r="R53" s="235"/>
      <c r="S53" s="103"/>
      <c r="T53" s="292"/>
      <c r="U53" s="55"/>
      <c r="V53" s="53"/>
      <c r="W53" s="50"/>
      <c r="X53" s="101"/>
      <c r="Y53" s="73"/>
      <c r="Z53" s="54"/>
      <c r="AA53" s="52"/>
      <c r="AB53" s="100"/>
      <c r="AC53" s="50"/>
      <c r="AD53" s="73"/>
      <c r="AE53" s="73"/>
      <c r="AF53" s="73"/>
      <c r="AG53" s="73"/>
      <c r="AH53" s="75"/>
      <c r="AI53" s="75"/>
      <c r="AJ53" s="75"/>
    </row>
    <row r="54" spans="1:36" ht="29.25" customHeight="1" x14ac:dyDescent="0.3">
      <c r="A54" s="51"/>
      <c r="B54" s="100"/>
      <c r="C54" s="100"/>
      <c r="D54" s="233"/>
      <c r="E54" s="310"/>
      <c r="F54" s="101"/>
      <c r="G54" s="100"/>
      <c r="H54" s="100"/>
      <c r="I54" s="101"/>
      <c r="J54" s="101"/>
      <c r="K54" s="100"/>
      <c r="L54" s="101"/>
      <c r="M54" s="100"/>
      <c r="N54" s="100"/>
      <c r="O54" s="101"/>
      <c r="P54" s="102"/>
      <c r="Q54" s="234"/>
      <c r="R54" s="235"/>
      <c r="S54" s="103"/>
      <c r="T54" s="292"/>
      <c r="U54" s="55"/>
      <c r="V54" s="53"/>
      <c r="W54" s="50"/>
      <c r="X54" s="101"/>
      <c r="Y54" s="73"/>
      <c r="Z54" s="54"/>
      <c r="AA54" s="52"/>
      <c r="AB54" s="100"/>
      <c r="AC54" s="50"/>
      <c r="AD54" s="73"/>
      <c r="AE54" s="73"/>
      <c r="AF54" s="73"/>
      <c r="AG54" s="73"/>
      <c r="AH54" s="75"/>
      <c r="AI54" s="75"/>
      <c r="AJ54" s="75"/>
    </row>
    <row r="55" spans="1:36" ht="29.25" customHeight="1" x14ac:dyDescent="0.3">
      <c r="A55" s="51"/>
      <c r="B55" s="100"/>
      <c r="C55" s="100"/>
      <c r="D55" s="233"/>
      <c r="E55" s="310"/>
      <c r="F55" s="101"/>
      <c r="G55" s="100"/>
      <c r="H55" s="100"/>
      <c r="I55" s="101"/>
      <c r="J55" s="101"/>
      <c r="K55" s="100"/>
      <c r="L55" s="101"/>
      <c r="M55" s="100"/>
      <c r="N55" s="100"/>
      <c r="O55" s="101"/>
      <c r="P55" s="102"/>
      <c r="Q55" s="234"/>
      <c r="R55" s="235"/>
      <c r="S55" s="103"/>
      <c r="T55" s="292"/>
      <c r="U55" s="55"/>
      <c r="V55" s="53"/>
      <c r="W55" s="50"/>
      <c r="X55" s="101"/>
      <c r="Y55" s="73"/>
      <c r="Z55" s="54"/>
      <c r="AA55" s="52"/>
      <c r="AB55" s="100"/>
      <c r="AC55" s="50"/>
      <c r="AD55" s="73"/>
      <c r="AE55" s="73"/>
      <c r="AF55" s="73"/>
      <c r="AG55" s="73"/>
      <c r="AH55" s="75"/>
      <c r="AI55" s="75"/>
      <c r="AJ55" s="75"/>
    </row>
    <row r="56" spans="1:36" ht="29.25" customHeight="1" x14ac:dyDescent="0.3">
      <c r="A56" s="51"/>
      <c r="B56" s="100"/>
      <c r="C56" s="100"/>
      <c r="D56" s="233"/>
      <c r="E56" s="310"/>
      <c r="F56" s="101"/>
      <c r="G56" s="100"/>
      <c r="H56" s="100"/>
      <c r="I56" s="101"/>
      <c r="J56" s="101"/>
      <c r="K56" s="100"/>
      <c r="L56" s="101"/>
      <c r="M56" s="100"/>
      <c r="N56" s="100"/>
      <c r="O56" s="101"/>
      <c r="P56" s="102"/>
      <c r="Q56" s="234"/>
      <c r="R56" s="235"/>
      <c r="S56" s="103"/>
      <c r="T56" s="292"/>
      <c r="U56" s="55"/>
      <c r="V56" s="53"/>
      <c r="W56" s="50"/>
      <c r="X56" s="101"/>
      <c r="Y56" s="73"/>
      <c r="Z56" s="54"/>
      <c r="AA56" s="52"/>
      <c r="AB56" s="100"/>
      <c r="AC56" s="126"/>
      <c r="AD56" s="73"/>
      <c r="AE56" s="73"/>
      <c r="AF56" s="73"/>
      <c r="AG56" s="73"/>
      <c r="AH56" s="75"/>
      <c r="AI56" s="75"/>
      <c r="AJ56" s="75"/>
    </row>
    <row r="57" spans="1:36" ht="29.25" customHeight="1" x14ac:dyDescent="0.3">
      <c r="A57" s="51"/>
      <c r="B57" s="100"/>
      <c r="C57" s="100"/>
      <c r="D57" s="233"/>
      <c r="E57" s="310"/>
      <c r="F57" s="101"/>
      <c r="G57" s="100"/>
      <c r="H57" s="100"/>
      <c r="I57" s="101"/>
      <c r="J57" s="101"/>
      <c r="K57" s="100"/>
      <c r="L57" s="101"/>
      <c r="M57" s="100"/>
      <c r="N57" s="100"/>
      <c r="O57" s="101"/>
      <c r="P57" s="102"/>
      <c r="Q57" s="234"/>
      <c r="R57" s="235"/>
      <c r="S57" s="103"/>
      <c r="T57" s="292"/>
      <c r="U57" s="55"/>
      <c r="V57" s="53"/>
      <c r="W57" s="50"/>
      <c r="X57" s="101"/>
      <c r="Y57" s="73"/>
      <c r="Z57" s="54"/>
      <c r="AA57" s="52"/>
      <c r="AB57" s="100"/>
      <c r="AC57" s="126"/>
      <c r="AD57" s="73"/>
      <c r="AE57" s="73"/>
      <c r="AF57" s="73"/>
      <c r="AG57" s="73"/>
      <c r="AH57" s="75"/>
      <c r="AI57" s="75"/>
      <c r="AJ57" s="75"/>
    </row>
    <row r="58" spans="1:36" ht="29.25" customHeight="1" x14ac:dyDescent="0.3">
      <c r="A58" s="51"/>
      <c r="B58" s="100"/>
      <c r="C58" s="100"/>
      <c r="D58" s="233"/>
      <c r="E58" s="310"/>
      <c r="F58" s="101"/>
      <c r="G58" s="100"/>
      <c r="H58" s="100"/>
      <c r="I58" s="101"/>
      <c r="J58" s="101"/>
      <c r="K58" s="100"/>
      <c r="L58" s="101"/>
      <c r="M58" s="100"/>
      <c r="N58" s="100"/>
      <c r="O58" s="101"/>
      <c r="P58" s="102"/>
      <c r="Q58" s="234"/>
      <c r="R58" s="235"/>
      <c r="S58" s="103"/>
      <c r="T58" s="292"/>
      <c r="U58" s="55"/>
      <c r="V58" s="53"/>
      <c r="W58" s="50"/>
      <c r="X58" s="101"/>
      <c r="Y58" s="73"/>
      <c r="Z58" s="54"/>
      <c r="AA58" s="52"/>
      <c r="AB58" s="100"/>
      <c r="AC58" s="126"/>
      <c r="AD58" s="73"/>
      <c r="AE58" s="73"/>
      <c r="AF58" s="73"/>
      <c r="AG58" s="73"/>
      <c r="AH58" s="75"/>
      <c r="AI58" s="75"/>
      <c r="AJ58" s="75"/>
    </row>
    <row r="59" spans="1:36" ht="29.25" customHeight="1" x14ac:dyDescent="0.3">
      <c r="A59" s="51"/>
      <c r="B59" s="100"/>
      <c r="C59" s="100"/>
      <c r="D59" s="233"/>
      <c r="E59" s="310"/>
      <c r="F59" s="101"/>
      <c r="G59" s="100"/>
      <c r="H59" s="100"/>
      <c r="I59" s="101"/>
      <c r="J59" s="101"/>
      <c r="K59" s="100"/>
      <c r="L59" s="101"/>
      <c r="M59" s="100"/>
      <c r="N59" s="100"/>
      <c r="O59" s="101"/>
      <c r="P59" s="102"/>
      <c r="Q59" s="234"/>
      <c r="R59" s="235"/>
      <c r="S59" s="103"/>
      <c r="T59" s="292"/>
      <c r="U59" s="55"/>
      <c r="V59" s="53"/>
      <c r="W59" s="50"/>
      <c r="X59" s="101"/>
      <c r="Y59" s="73"/>
      <c r="Z59" s="54"/>
      <c r="AA59" s="52"/>
      <c r="AB59" s="100"/>
      <c r="AC59" s="126"/>
      <c r="AD59" s="73"/>
      <c r="AE59" s="73"/>
      <c r="AF59" s="73"/>
      <c r="AG59" s="73"/>
      <c r="AH59" s="75"/>
      <c r="AI59" s="75"/>
      <c r="AJ59" s="75"/>
    </row>
    <row r="60" spans="1:36" ht="29.25" customHeight="1" x14ac:dyDescent="0.3">
      <c r="A60" s="51"/>
      <c r="B60" s="100"/>
      <c r="C60" s="100"/>
      <c r="D60" s="233"/>
      <c r="E60" s="310"/>
      <c r="F60" s="101"/>
      <c r="G60" s="100"/>
      <c r="H60" s="100"/>
      <c r="I60" s="101"/>
      <c r="J60" s="101"/>
      <c r="K60" s="100"/>
      <c r="L60" s="101"/>
      <c r="M60" s="100"/>
      <c r="N60" s="100"/>
      <c r="O60" s="101"/>
      <c r="P60" s="102"/>
      <c r="Q60" s="234"/>
      <c r="R60" s="235"/>
      <c r="S60" s="103"/>
      <c r="T60" s="292"/>
      <c r="U60" s="55"/>
      <c r="V60" s="53"/>
      <c r="W60" s="50"/>
      <c r="X60" s="101"/>
      <c r="Y60" s="73"/>
      <c r="Z60" s="54"/>
      <c r="AA60" s="52"/>
      <c r="AB60" s="100"/>
      <c r="AC60" s="126"/>
      <c r="AD60" s="73"/>
      <c r="AE60" s="73"/>
      <c r="AF60" s="73"/>
      <c r="AG60" s="73"/>
      <c r="AH60" s="75"/>
      <c r="AI60" s="75"/>
      <c r="AJ60" s="75"/>
    </row>
    <row r="61" spans="1:36" ht="29.25" customHeight="1" x14ac:dyDescent="0.3">
      <c r="A61" s="51"/>
      <c r="B61" s="100"/>
      <c r="C61" s="100"/>
      <c r="D61" s="233"/>
      <c r="E61" s="310"/>
      <c r="F61" s="101"/>
      <c r="G61" s="100"/>
      <c r="H61" s="100"/>
      <c r="I61" s="101"/>
      <c r="J61" s="101"/>
      <c r="K61" s="100"/>
      <c r="L61" s="101"/>
      <c r="M61" s="100"/>
      <c r="N61" s="100"/>
      <c r="O61" s="101"/>
      <c r="P61" s="102"/>
      <c r="Q61" s="234"/>
      <c r="R61" s="235"/>
      <c r="S61" s="103"/>
      <c r="T61" s="292"/>
      <c r="U61" s="55"/>
      <c r="V61" s="53"/>
      <c r="W61" s="50"/>
      <c r="X61" s="101"/>
      <c r="Y61" s="73"/>
      <c r="Z61" s="54"/>
      <c r="AA61" s="52"/>
      <c r="AB61" s="100"/>
      <c r="AC61" s="126"/>
      <c r="AD61" s="73"/>
      <c r="AE61" s="73"/>
      <c r="AF61" s="73"/>
      <c r="AG61" s="73"/>
      <c r="AH61" s="75"/>
      <c r="AI61" s="75"/>
      <c r="AJ61" s="75"/>
    </row>
    <row r="62" spans="1:36" ht="29.25" customHeight="1" x14ac:dyDescent="0.3">
      <c r="A62" s="51"/>
      <c r="B62" s="100"/>
      <c r="C62" s="100"/>
      <c r="D62" s="233"/>
      <c r="E62" s="310"/>
      <c r="F62" s="101"/>
      <c r="G62" s="100"/>
      <c r="H62" s="100"/>
      <c r="I62" s="101"/>
      <c r="J62" s="101"/>
      <c r="K62" s="100"/>
      <c r="L62" s="101"/>
      <c r="M62" s="100"/>
      <c r="N62" s="100"/>
      <c r="O62" s="101"/>
      <c r="P62" s="102"/>
      <c r="Q62" s="234"/>
      <c r="R62" s="235"/>
      <c r="S62" s="103"/>
      <c r="T62" s="292"/>
      <c r="U62" s="55"/>
      <c r="V62" s="53"/>
      <c r="W62" s="50"/>
      <c r="X62" s="101"/>
      <c r="Y62" s="73"/>
      <c r="Z62" s="54"/>
      <c r="AA62" s="52"/>
      <c r="AB62" s="100"/>
      <c r="AC62" s="126"/>
      <c r="AD62" s="73"/>
      <c r="AE62" s="73"/>
      <c r="AF62" s="73"/>
      <c r="AG62" s="73"/>
      <c r="AH62" s="75"/>
      <c r="AI62" s="75"/>
      <c r="AJ62" s="75"/>
    </row>
    <row r="63" spans="1:36" ht="29.25" customHeight="1" x14ac:dyDescent="0.3">
      <c r="A63" s="51"/>
      <c r="B63" s="100"/>
      <c r="C63" s="100"/>
      <c r="D63" s="233"/>
      <c r="E63" s="310"/>
      <c r="F63" s="101"/>
      <c r="G63" s="100"/>
      <c r="H63" s="100"/>
      <c r="I63" s="101"/>
      <c r="J63" s="101"/>
      <c r="K63" s="100"/>
      <c r="L63" s="101"/>
      <c r="M63" s="100"/>
      <c r="N63" s="100"/>
      <c r="O63" s="101"/>
      <c r="P63" s="102"/>
      <c r="Q63" s="234"/>
      <c r="R63" s="235"/>
      <c r="S63" s="103"/>
      <c r="T63" s="292"/>
      <c r="U63" s="55"/>
      <c r="V63" s="53"/>
      <c r="W63" s="50"/>
      <c r="X63" s="101"/>
      <c r="Y63" s="73"/>
      <c r="Z63" s="54"/>
      <c r="AA63" s="52"/>
      <c r="AB63" s="100"/>
      <c r="AC63" s="126"/>
      <c r="AD63" s="73"/>
      <c r="AE63" s="73"/>
      <c r="AF63" s="73"/>
      <c r="AG63" s="73"/>
      <c r="AH63" s="75"/>
      <c r="AI63" s="75"/>
      <c r="AJ63" s="75"/>
    </row>
    <row r="64" spans="1:36" ht="29.25" customHeight="1" x14ac:dyDescent="0.3">
      <c r="A64" s="51"/>
      <c r="B64" s="100"/>
      <c r="C64" s="100"/>
      <c r="D64" s="233"/>
      <c r="E64" s="310"/>
      <c r="F64" s="101"/>
      <c r="G64" s="100"/>
      <c r="H64" s="100"/>
      <c r="I64" s="101"/>
      <c r="J64" s="101"/>
      <c r="K64" s="100"/>
      <c r="L64" s="101"/>
      <c r="M64" s="100"/>
      <c r="N64" s="100"/>
      <c r="O64" s="101"/>
      <c r="P64" s="102"/>
      <c r="Q64" s="234"/>
      <c r="R64" s="235"/>
      <c r="S64" s="103"/>
      <c r="T64" s="292"/>
      <c r="U64" s="55"/>
      <c r="V64" s="53"/>
      <c r="W64" s="50"/>
      <c r="X64" s="101"/>
      <c r="Y64" s="73"/>
      <c r="Z64" s="54"/>
      <c r="AA64" s="52"/>
      <c r="AB64" s="100"/>
      <c r="AC64" s="126"/>
      <c r="AD64" s="73"/>
      <c r="AE64" s="73"/>
      <c r="AF64" s="73"/>
      <c r="AG64" s="73"/>
      <c r="AH64" s="75"/>
      <c r="AI64" s="75"/>
      <c r="AJ64" s="75"/>
    </row>
    <row r="65" spans="1:36" ht="29.25" customHeight="1" x14ac:dyDescent="0.3">
      <c r="A65" s="51"/>
      <c r="B65" s="100"/>
      <c r="C65" s="100"/>
      <c r="D65" s="233"/>
      <c r="E65" s="310"/>
      <c r="F65" s="101"/>
      <c r="G65" s="100"/>
      <c r="H65" s="100"/>
      <c r="I65" s="101"/>
      <c r="J65" s="101"/>
      <c r="K65" s="100"/>
      <c r="L65" s="101"/>
      <c r="M65" s="100"/>
      <c r="N65" s="100"/>
      <c r="O65" s="101"/>
      <c r="P65" s="102"/>
      <c r="Q65" s="234"/>
      <c r="R65" s="235"/>
      <c r="S65" s="103"/>
      <c r="T65" s="292"/>
      <c r="U65" s="55"/>
      <c r="V65" s="53"/>
      <c r="W65" s="50"/>
      <c r="X65" s="101"/>
      <c r="Y65" s="73"/>
      <c r="Z65" s="54"/>
      <c r="AA65" s="52"/>
      <c r="AB65" s="100"/>
      <c r="AC65" s="126"/>
      <c r="AD65" s="73"/>
      <c r="AE65" s="73"/>
      <c r="AF65" s="73"/>
      <c r="AG65" s="73"/>
      <c r="AH65" s="75"/>
      <c r="AI65" s="75"/>
      <c r="AJ65" s="75"/>
    </row>
    <row r="66" spans="1:36" ht="29.25" customHeight="1" x14ac:dyDescent="0.3">
      <c r="A66" s="51"/>
      <c r="B66" s="100"/>
      <c r="C66" s="100"/>
      <c r="D66" s="233"/>
      <c r="E66" s="310"/>
      <c r="F66" s="101"/>
      <c r="G66" s="100"/>
      <c r="H66" s="100"/>
      <c r="I66" s="101"/>
      <c r="J66" s="101"/>
      <c r="K66" s="100"/>
      <c r="L66" s="101"/>
      <c r="M66" s="100"/>
      <c r="N66" s="100"/>
      <c r="O66" s="101"/>
      <c r="P66" s="102"/>
      <c r="Q66" s="234"/>
      <c r="R66" s="235"/>
      <c r="S66" s="103"/>
      <c r="T66" s="292"/>
      <c r="U66" s="55"/>
      <c r="V66" s="53"/>
      <c r="W66" s="50"/>
      <c r="X66" s="101"/>
      <c r="Y66" s="73"/>
      <c r="Z66" s="54"/>
      <c r="AA66" s="52"/>
      <c r="AB66" s="100"/>
      <c r="AC66" s="126"/>
      <c r="AD66" s="73"/>
      <c r="AE66" s="73"/>
      <c r="AF66" s="73"/>
      <c r="AG66" s="73"/>
      <c r="AH66" s="75"/>
      <c r="AI66" s="75"/>
      <c r="AJ66" s="75"/>
    </row>
    <row r="67" spans="1:36" ht="29.25" customHeight="1" x14ac:dyDescent="0.3">
      <c r="A67" s="51"/>
      <c r="B67" s="100"/>
      <c r="C67" s="100"/>
      <c r="D67" s="233"/>
      <c r="E67" s="310"/>
      <c r="F67" s="101"/>
      <c r="G67" s="100"/>
      <c r="H67" s="100"/>
      <c r="I67" s="101"/>
      <c r="J67" s="101"/>
      <c r="K67" s="100"/>
      <c r="L67" s="101"/>
      <c r="M67" s="100"/>
      <c r="N67" s="100"/>
      <c r="O67" s="101"/>
      <c r="P67" s="102"/>
      <c r="Q67" s="234"/>
      <c r="R67" s="235"/>
      <c r="S67" s="103"/>
      <c r="T67" s="292"/>
      <c r="U67" s="55"/>
      <c r="V67" s="53"/>
      <c r="W67" s="50"/>
      <c r="X67" s="101"/>
      <c r="Y67" s="73"/>
      <c r="Z67" s="54"/>
      <c r="AA67" s="52"/>
      <c r="AB67" s="100"/>
      <c r="AC67" s="126"/>
      <c r="AD67" s="73"/>
      <c r="AE67" s="73"/>
      <c r="AF67" s="73"/>
      <c r="AG67" s="73"/>
      <c r="AH67" s="75"/>
      <c r="AI67" s="75"/>
      <c r="AJ67" s="75"/>
    </row>
    <row r="68" spans="1:36" ht="29.25" customHeight="1" x14ac:dyDescent="0.3">
      <c r="A68" s="51"/>
      <c r="B68" s="100"/>
      <c r="C68" s="100"/>
      <c r="D68" s="233"/>
      <c r="E68" s="310"/>
      <c r="F68" s="101"/>
      <c r="G68" s="100"/>
      <c r="H68" s="100"/>
      <c r="I68" s="101"/>
      <c r="J68" s="101"/>
      <c r="K68" s="100"/>
      <c r="L68" s="101"/>
      <c r="M68" s="100"/>
      <c r="N68" s="100"/>
      <c r="O68" s="101"/>
      <c r="P68" s="102"/>
      <c r="Q68" s="234"/>
      <c r="R68" s="235"/>
      <c r="S68" s="103"/>
      <c r="T68" s="292"/>
      <c r="U68" s="55"/>
      <c r="V68" s="53"/>
      <c r="W68" s="50"/>
      <c r="X68" s="101"/>
      <c r="Y68" s="73"/>
      <c r="Z68" s="54"/>
      <c r="AA68" s="52"/>
      <c r="AB68" s="100"/>
      <c r="AC68" s="126"/>
      <c r="AD68" s="73"/>
      <c r="AE68" s="73"/>
      <c r="AF68" s="73"/>
      <c r="AG68" s="73"/>
      <c r="AH68" s="75"/>
      <c r="AI68" s="75"/>
      <c r="AJ68" s="75"/>
    </row>
    <row r="69" spans="1:36" ht="29.25" customHeight="1" x14ac:dyDescent="0.3">
      <c r="A69" s="51"/>
      <c r="B69" s="100"/>
      <c r="C69" s="100"/>
      <c r="D69" s="233"/>
      <c r="E69" s="310"/>
      <c r="F69" s="101"/>
      <c r="G69" s="100"/>
      <c r="H69" s="100"/>
      <c r="I69" s="101"/>
      <c r="J69" s="101"/>
      <c r="K69" s="100"/>
      <c r="L69" s="101"/>
      <c r="M69" s="100"/>
      <c r="N69" s="100"/>
      <c r="O69" s="101"/>
      <c r="P69" s="102"/>
      <c r="Q69" s="234"/>
      <c r="R69" s="235"/>
      <c r="S69" s="103"/>
      <c r="T69" s="292"/>
      <c r="U69" s="55"/>
      <c r="V69" s="53"/>
      <c r="W69" s="50"/>
      <c r="X69" s="101"/>
      <c r="Y69" s="73"/>
      <c r="Z69" s="54"/>
      <c r="AA69" s="52"/>
      <c r="AB69" s="100"/>
      <c r="AC69" s="126"/>
      <c r="AD69" s="73"/>
      <c r="AE69" s="73"/>
      <c r="AF69" s="73"/>
      <c r="AG69" s="73"/>
      <c r="AH69" s="75"/>
      <c r="AI69" s="75"/>
      <c r="AJ69" s="75"/>
    </row>
    <row r="70" spans="1:36" ht="29.25" customHeight="1" x14ac:dyDescent="0.3">
      <c r="A70" s="51"/>
      <c r="B70" s="100"/>
      <c r="C70" s="100"/>
      <c r="D70" s="233"/>
      <c r="E70" s="310"/>
      <c r="F70" s="101"/>
      <c r="G70" s="100"/>
      <c r="H70" s="100"/>
      <c r="I70" s="101"/>
      <c r="J70" s="101"/>
      <c r="K70" s="100"/>
      <c r="L70" s="101"/>
      <c r="M70" s="100"/>
      <c r="N70" s="100"/>
      <c r="O70" s="101"/>
      <c r="P70" s="102"/>
      <c r="Q70" s="234"/>
      <c r="R70" s="235"/>
      <c r="S70" s="103"/>
      <c r="T70" s="292"/>
      <c r="U70" s="55"/>
      <c r="V70" s="53"/>
      <c r="W70" s="50"/>
      <c r="X70" s="101"/>
      <c r="Y70" s="73"/>
      <c r="Z70" s="54"/>
      <c r="AA70" s="52"/>
      <c r="AB70" s="100"/>
      <c r="AC70" s="126"/>
      <c r="AD70" s="73"/>
      <c r="AE70" s="73"/>
      <c r="AF70" s="73"/>
      <c r="AG70" s="73"/>
      <c r="AH70" s="75"/>
      <c r="AI70" s="75"/>
      <c r="AJ70" s="75"/>
    </row>
    <row r="71" spans="1:36" ht="29.25" customHeight="1" x14ac:dyDescent="0.3">
      <c r="A71" s="51"/>
      <c r="B71" s="100"/>
      <c r="C71" s="100"/>
      <c r="D71" s="233"/>
      <c r="E71" s="310"/>
      <c r="F71" s="101"/>
      <c r="G71" s="100"/>
      <c r="H71" s="100"/>
      <c r="I71" s="101"/>
      <c r="J71" s="101"/>
      <c r="K71" s="100"/>
      <c r="L71" s="101"/>
      <c r="M71" s="100"/>
      <c r="N71" s="100"/>
      <c r="O71" s="101"/>
      <c r="P71" s="102"/>
      <c r="Q71" s="234"/>
      <c r="R71" s="235"/>
      <c r="S71" s="103"/>
      <c r="T71" s="292"/>
      <c r="U71" s="55"/>
      <c r="V71" s="53"/>
      <c r="W71" s="50"/>
      <c r="X71" s="101"/>
      <c r="Y71" s="73"/>
      <c r="Z71" s="54"/>
      <c r="AA71" s="52"/>
      <c r="AB71" s="100"/>
      <c r="AC71" s="126"/>
      <c r="AD71" s="73"/>
      <c r="AE71" s="73"/>
      <c r="AF71" s="73"/>
      <c r="AG71" s="73"/>
      <c r="AH71" s="75"/>
      <c r="AI71" s="75"/>
      <c r="AJ71" s="75"/>
    </row>
    <row r="72" spans="1:36" ht="29.25" customHeight="1" x14ac:dyDescent="0.3">
      <c r="A72" s="51"/>
      <c r="B72" s="100"/>
      <c r="C72" s="100"/>
      <c r="D72" s="233"/>
      <c r="E72" s="310"/>
      <c r="F72" s="101"/>
      <c r="G72" s="100"/>
      <c r="H72" s="100"/>
      <c r="I72" s="101"/>
      <c r="J72" s="101"/>
      <c r="K72" s="100"/>
      <c r="L72" s="101"/>
      <c r="M72" s="100"/>
      <c r="N72" s="100"/>
      <c r="O72" s="101"/>
      <c r="P72" s="102"/>
      <c r="Q72" s="234"/>
      <c r="R72" s="235"/>
      <c r="S72" s="103"/>
      <c r="T72" s="292"/>
      <c r="U72" s="55"/>
      <c r="V72" s="53"/>
      <c r="W72" s="50"/>
      <c r="X72" s="101"/>
      <c r="Y72" s="73"/>
      <c r="Z72" s="54"/>
      <c r="AA72" s="52"/>
      <c r="AB72" s="100"/>
      <c r="AC72" s="126"/>
      <c r="AD72" s="73"/>
      <c r="AE72" s="73"/>
      <c r="AF72" s="73"/>
      <c r="AG72" s="73"/>
      <c r="AH72" s="75"/>
      <c r="AI72" s="75"/>
      <c r="AJ72" s="75"/>
    </row>
    <row r="73" spans="1:36" ht="29.25" customHeight="1" x14ac:dyDescent="0.3">
      <c r="A73" s="51"/>
      <c r="B73" s="100"/>
      <c r="C73" s="100"/>
      <c r="D73" s="233"/>
      <c r="E73" s="310"/>
      <c r="F73" s="101"/>
      <c r="G73" s="100"/>
      <c r="H73" s="100"/>
      <c r="I73" s="101"/>
      <c r="J73" s="101"/>
      <c r="K73" s="100"/>
      <c r="L73" s="101"/>
      <c r="M73" s="100"/>
      <c r="N73" s="100"/>
      <c r="O73" s="101"/>
      <c r="P73" s="102"/>
      <c r="Q73" s="234"/>
      <c r="R73" s="235"/>
      <c r="S73" s="103"/>
      <c r="T73" s="292"/>
      <c r="U73" s="55"/>
      <c r="V73" s="53"/>
      <c r="W73" s="50"/>
      <c r="X73" s="101"/>
      <c r="Y73" s="73"/>
      <c r="Z73" s="54"/>
      <c r="AA73" s="52"/>
      <c r="AB73" s="100"/>
      <c r="AC73" s="126"/>
      <c r="AD73" s="73"/>
      <c r="AE73" s="73"/>
      <c r="AF73" s="73"/>
      <c r="AG73" s="73"/>
      <c r="AH73" s="75"/>
      <c r="AI73" s="75"/>
      <c r="AJ73" s="75"/>
    </row>
    <row r="74" spans="1:36" ht="29.25" customHeight="1" x14ac:dyDescent="0.3">
      <c r="A74" s="51"/>
      <c r="B74" s="100"/>
      <c r="C74" s="100"/>
      <c r="D74" s="233"/>
      <c r="E74" s="310"/>
      <c r="F74" s="101"/>
      <c r="G74" s="100"/>
      <c r="H74" s="100"/>
      <c r="I74" s="101"/>
      <c r="J74" s="101"/>
      <c r="K74" s="100"/>
      <c r="L74" s="101"/>
      <c r="M74" s="100"/>
      <c r="N74" s="100"/>
      <c r="O74" s="101"/>
      <c r="P74" s="102"/>
      <c r="Q74" s="234"/>
      <c r="R74" s="235"/>
      <c r="S74" s="103"/>
      <c r="T74" s="292"/>
      <c r="U74" s="55"/>
      <c r="V74" s="53"/>
      <c r="W74" s="50"/>
      <c r="X74" s="101"/>
      <c r="Y74" s="73"/>
      <c r="Z74" s="54"/>
      <c r="AA74" s="52"/>
      <c r="AB74" s="100"/>
      <c r="AC74" s="126"/>
      <c r="AD74" s="73"/>
      <c r="AE74" s="73"/>
      <c r="AF74" s="73"/>
      <c r="AG74" s="73"/>
      <c r="AH74" s="75"/>
      <c r="AI74" s="75"/>
      <c r="AJ74" s="75"/>
    </row>
    <row r="75" spans="1:36" ht="29.25" customHeight="1" x14ac:dyDescent="0.3">
      <c r="A75" s="51"/>
      <c r="B75" s="100"/>
      <c r="C75" s="100"/>
      <c r="D75" s="233"/>
      <c r="E75" s="310"/>
      <c r="F75" s="101"/>
      <c r="G75" s="100"/>
      <c r="H75" s="100"/>
      <c r="I75" s="101"/>
      <c r="J75" s="101"/>
      <c r="K75" s="100"/>
      <c r="L75" s="101"/>
      <c r="M75" s="100"/>
      <c r="N75" s="100"/>
      <c r="O75" s="101"/>
      <c r="P75" s="102"/>
      <c r="Q75" s="234"/>
      <c r="R75" s="235"/>
      <c r="S75" s="103"/>
      <c r="T75" s="292"/>
      <c r="U75" s="55"/>
      <c r="V75" s="53"/>
      <c r="W75" s="50"/>
      <c r="X75" s="101"/>
      <c r="Y75" s="73"/>
      <c r="Z75" s="54"/>
      <c r="AA75" s="52"/>
      <c r="AB75" s="100"/>
      <c r="AC75" s="126"/>
      <c r="AD75" s="73"/>
      <c r="AE75" s="73"/>
      <c r="AF75" s="73"/>
      <c r="AG75" s="73"/>
      <c r="AH75" s="75"/>
      <c r="AI75" s="75"/>
      <c r="AJ75" s="75"/>
    </row>
    <row r="76" spans="1:36" ht="29.25" customHeight="1" x14ac:dyDescent="0.3">
      <c r="A76" s="51"/>
      <c r="B76" s="100"/>
      <c r="C76" s="100"/>
      <c r="D76" s="233"/>
      <c r="E76" s="310"/>
      <c r="F76" s="101"/>
      <c r="G76" s="100"/>
      <c r="H76" s="100"/>
      <c r="I76" s="101"/>
      <c r="J76" s="101"/>
      <c r="K76" s="100"/>
      <c r="L76" s="101"/>
      <c r="M76" s="100"/>
      <c r="N76" s="100"/>
      <c r="O76" s="101"/>
      <c r="P76" s="102"/>
      <c r="Q76" s="234"/>
      <c r="R76" s="235"/>
      <c r="S76" s="103"/>
      <c r="T76" s="292"/>
      <c r="U76" s="55"/>
      <c r="V76" s="53"/>
      <c r="W76" s="50"/>
      <c r="X76" s="101"/>
      <c r="Y76" s="73"/>
      <c r="Z76" s="54"/>
      <c r="AA76" s="52"/>
      <c r="AB76" s="100"/>
      <c r="AC76" s="126"/>
      <c r="AD76" s="73"/>
      <c r="AE76" s="73"/>
      <c r="AF76" s="73"/>
      <c r="AG76" s="73"/>
      <c r="AH76" s="75"/>
      <c r="AI76" s="75"/>
      <c r="AJ76" s="75"/>
    </row>
    <row r="77" spans="1:36" ht="29.25" customHeight="1" x14ac:dyDescent="0.3">
      <c r="A77" s="51"/>
      <c r="B77" s="100"/>
      <c r="C77" s="100"/>
      <c r="D77" s="233"/>
      <c r="E77" s="310"/>
      <c r="F77" s="101"/>
      <c r="G77" s="100"/>
      <c r="H77" s="100"/>
      <c r="I77" s="101"/>
      <c r="J77" s="101"/>
      <c r="K77" s="100"/>
      <c r="L77" s="101"/>
      <c r="M77" s="100"/>
      <c r="N77" s="100"/>
      <c r="O77" s="101"/>
      <c r="P77" s="102"/>
      <c r="Q77" s="234"/>
      <c r="R77" s="235"/>
      <c r="S77" s="103"/>
      <c r="T77" s="292"/>
      <c r="U77" s="55"/>
      <c r="V77" s="53"/>
      <c r="W77" s="50"/>
      <c r="X77" s="101"/>
      <c r="Y77" s="73"/>
      <c r="Z77" s="54"/>
      <c r="AA77" s="52"/>
      <c r="AB77" s="100"/>
      <c r="AC77" s="126"/>
      <c r="AD77" s="73"/>
      <c r="AE77" s="73"/>
      <c r="AF77" s="73"/>
      <c r="AG77" s="73"/>
      <c r="AH77" s="75"/>
      <c r="AI77" s="75"/>
      <c r="AJ77" s="75"/>
    </row>
    <row r="78" spans="1:36" ht="29.25" customHeight="1" x14ac:dyDescent="0.3">
      <c r="A78" s="51"/>
      <c r="B78" s="100"/>
      <c r="C78" s="100"/>
      <c r="D78" s="233"/>
      <c r="E78" s="310"/>
      <c r="F78" s="101"/>
      <c r="G78" s="100"/>
      <c r="H78" s="100"/>
      <c r="I78" s="101"/>
      <c r="J78" s="101"/>
      <c r="K78" s="100"/>
      <c r="L78" s="101"/>
      <c r="M78" s="100"/>
      <c r="N78" s="100"/>
      <c r="O78" s="101"/>
      <c r="P78" s="102"/>
      <c r="Q78" s="234"/>
      <c r="R78" s="235"/>
      <c r="S78" s="103"/>
      <c r="T78" s="292"/>
      <c r="U78" s="55"/>
      <c r="V78" s="53"/>
      <c r="W78" s="50"/>
      <c r="X78" s="101"/>
      <c r="Y78" s="73"/>
      <c r="Z78" s="54"/>
      <c r="AA78" s="52"/>
      <c r="AB78" s="100"/>
      <c r="AC78" s="126"/>
      <c r="AD78" s="73"/>
      <c r="AE78" s="73"/>
      <c r="AF78" s="73"/>
      <c r="AG78" s="73"/>
      <c r="AH78" s="75"/>
      <c r="AI78" s="75"/>
      <c r="AJ78" s="75"/>
    </row>
    <row r="79" spans="1:36" ht="29.25" customHeight="1" x14ac:dyDescent="0.3">
      <c r="A79" s="51"/>
      <c r="B79" s="100"/>
      <c r="C79" s="100"/>
      <c r="D79" s="233"/>
      <c r="E79" s="310"/>
      <c r="F79" s="101"/>
      <c r="G79" s="100"/>
      <c r="H79" s="100"/>
      <c r="I79" s="101"/>
      <c r="J79" s="101"/>
      <c r="K79" s="100"/>
      <c r="L79" s="101"/>
      <c r="M79" s="100"/>
      <c r="N79" s="100"/>
      <c r="O79" s="101"/>
      <c r="P79" s="102"/>
      <c r="Q79" s="234"/>
      <c r="R79" s="235"/>
      <c r="S79" s="103"/>
      <c r="T79" s="292"/>
      <c r="U79" s="55"/>
      <c r="V79" s="53"/>
      <c r="W79" s="50"/>
      <c r="X79" s="101"/>
      <c r="Y79" s="73"/>
      <c r="Z79" s="54"/>
      <c r="AA79" s="52"/>
      <c r="AB79" s="100"/>
      <c r="AC79" s="126"/>
      <c r="AD79" s="73"/>
      <c r="AE79" s="73"/>
      <c r="AF79" s="73"/>
      <c r="AG79" s="73"/>
      <c r="AH79" s="75"/>
      <c r="AI79" s="75"/>
      <c r="AJ79" s="75"/>
    </row>
    <row r="80" spans="1:36" ht="29.25" customHeight="1" x14ac:dyDescent="0.3">
      <c r="A80" s="51"/>
      <c r="B80" s="100"/>
      <c r="C80" s="100"/>
      <c r="D80" s="233"/>
      <c r="E80" s="310"/>
      <c r="F80" s="101"/>
      <c r="G80" s="100"/>
      <c r="H80" s="100"/>
      <c r="I80" s="101"/>
      <c r="J80" s="101"/>
      <c r="K80" s="100"/>
      <c r="L80" s="101"/>
      <c r="M80" s="100"/>
      <c r="N80" s="100"/>
      <c r="O80" s="101"/>
      <c r="P80" s="102"/>
      <c r="Q80" s="234"/>
      <c r="R80" s="235"/>
      <c r="S80" s="103"/>
      <c r="T80" s="292" t="s">
        <v>326</v>
      </c>
      <c r="U80" s="55"/>
      <c r="V80" s="53"/>
      <c r="W80" s="50"/>
      <c r="X80" s="101"/>
      <c r="Y80" s="73"/>
      <c r="Z80" s="54"/>
      <c r="AA80" s="52"/>
      <c r="AB80" s="100"/>
      <c r="AC80" s="126"/>
      <c r="AD80" s="73"/>
      <c r="AE80" s="73"/>
      <c r="AF80" s="73"/>
      <c r="AG80" s="73"/>
      <c r="AH80" s="75"/>
      <c r="AI80" s="75"/>
      <c r="AJ80" s="75"/>
    </row>
    <row r="81" spans="1:36" ht="29.25" customHeight="1" x14ac:dyDescent="0.3">
      <c r="A81" s="51"/>
      <c r="B81" s="100"/>
      <c r="C81" s="100"/>
      <c r="D81" s="233"/>
      <c r="E81" s="310"/>
      <c r="F81" s="101"/>
      <c r="G81" s="100"/>
      <c r="H81" s="100"/>
      <c r="I81" s="101"/>
      <c r="J81" s="101"/>
      <c r="K81" s="100"/>
      <c r="L81" s="101"/>
      <c r="M81" s="100"/>
      <c r="N81" s="100"/>
      <c r="O81" s="101"/>
      <c r="P81" s="102"/>
      <c r="Q81" s="234"/>
      <c r="R81" s="235"/>
      <c r="S81" s="103"/>
      <c r="T81" s="292" t="s">
        <v>326</v>
      </c>
      <c r="U81" s="55"/>
      <c r="V81" s="53"/>
      <c r="W81" s="50"/>
      <c r="X81" s="101"/>
      <c r="Y81" s="73"/>
      <c r="Z81" s="54"/>
      <c r="AA81" s="52"/>
      <c r="AB81" s="100"/>
      <c r="AC81" s="126"/>
      <c r="AD81" s="73"/>
      <c r="AE81" s="73"/>
      <c r="AF81" s="73"/>
      <c r="AG81" s="73"/>
      <c r="AH81" s="75"/>
      <c r="AI81" s="75"/>
      <c r="AJ81" s="75"/>
    </row>
    <row r="82" spans="1:36" ht="29.25" customHeight="1" x14ac:dyDescent="0.3">
      <c r="A82" s="51"/>
      <c r="B82" s="100"/>
      <c r="C82" s="100"/>
      <c r="D82" s="233"/>
      <c r="E82" s="310"/>
      <c r="F82" s="101"/>
      <c r="G82" s="100"/>
      <c r="H82" s="100"/>
      <c r="I82" s="101"/>
      <c r="J82" s="101"/>
      <c r="K82" s="100"/>
      <c r="L82" s="101"/>
      <c r="M82" s="100"/>
      <c r="N82" s="100"/>
      <c r="O82" s="101"/>
      <c r="P82" s="102"/>
      <c r="Q82" s="234"/>
      <c r="R82" s="235"/>
      <c r="S82" s="103"/>
      <c r="T82" s="292" t="s">
        <v>326</v>
      </c>
      <c r="U82" s="55"/>
      <c r="V82" s="53"/>
      <c r="W82" s="50"/>
      <c r="X82" s="101"/>
      <c r="Y82" s="73"/>
      <c r="Z82" s="54"/>
      <c r="AA82" s="52"/>
      <c r="AB82" s="100"/>
      <c r="AC82" s="126"/>
      <c r="AD82" s="73"/>
      <c r="AE82" s="73"/>
      <c r="AF82" s="73"/>
      <c r="AG82" s="73"/>
      <c r="AH82" s="75"/>
      <c r="AI82" s="75"/>
      <c r="AJ82" s="75"/>
    </row>
    <row r="83" spans="1:36" ht="29.25" customHeight="1" x14ac:dyDescent="0.3">
      <c r="A83" s="51"/>
      <c r="B83" s="100"/>
      <c r="C83" s="100"/>
      <c r="D83" s="233"/>
      <c r="E83" s="310"/>
      <c r="F83" s="101"/>
      <c r="G83" s="100"/>
      <c r="H83" s="100"/>
      <c r="I83" s="101"/>
      <c r="J83" s="101"/>
      <c r="K83" s="100"/>
      <c r="L83" s="101"/>
      <c r="M83" s="100"/>
      <c r="N83" s="100"/>
      <c r="O83" s="101"/>
      <c r="P83" s="102"/>
      <c r="Q83" s="234"/>
      <c r="R83" s="235"/>
      <c r="S83" s="103"/>
      <c r="T83" s="292" t="s">
        <v>326</v>
      </c>
      <c r="U83" s="55"/>
      <c r="V83" s="53"/>
      <c r="W83" s="50"/>
      <c r="X83" s="101"/>
      <c r="Y83" s="73"/>
      <c r="Z83" s="54"/>
      <c r="AA83" s="52"/>
      <c r="AB83" s="100"/>
      <c r="AC83" s="126"/>
      <c r="AD83" s="73"/>
      <c r="AE83" s="73"/>
      <c r="AF83" s="73"/>
      <c r="AG83" s="73"/>
      <c r="AH83" s="75"/>
      <c r="AI83" s="75"/>
      <c r="AJ83" s="75"/>
    </row>
    <row r="84" spans="1:36" ht="29.25" customHeight="1" x14ac:dyDescent="0.3">
      <c r="A84" s="51"/>
      <c r="B84" s="100"/>
      <c r="C84" s="100"/>
      <c r="D84" s="233"/>
      <c r="E84" s="310"/>
      <c r="F84" s="101"/>
      <c r="G84" s="100"/>
      <c r="H84" s="100"/>
      <c r="I84" s="101"/>
      <c r="J84" s="101"/>
      <c r="K84" s="100"/>
      <c r="L84" s="101"/>
      <c r="M84" s="100"/>
      <c r="N84" s="100"/>
      <c r="O84" s="101"/>
      <c r="P84" s="102"/>
      <c r="Q84" s="234"/>
      <c r="R84" s="235"/>
      <c r="S84" s="103"/>
      <c r="T84" s="292" t="s">
        <v>326</v>
      </c>
      <c r="U84" s="55"/>
      <c r="V84" s="53"/>
      <c r="W84" s="50"/>
      <c r="X84" s="101"/>
      <c r="Y84" s="73"/>
      <c r="Z84" s="54"/>
      <c r="AA84" s="52"/>
      <c r="AB84" s="100"/>
      <c r="AC84" s="126"/>
      <c r="AD84" s="73"/>
      <c r="AE84" s="73"/>
      <c r="AF84" s="73"/>
      <c r="AG84" s="73"/>
      <c r="AH84" s="75"/>
      <c r="AI84" s="75"/>
      <c r="AJ84" s="75"/>
    </row>
    <row r="85" spans="1:36" ht="29.25" customHeight="1" x14ac:dyDescent="0.3">
      <c r="A85" s="51"/>
      <c r="B85" s="100"/>
      <c r="C85" s="100"/>
      <c r="D85" s="233"/>
      <c r="E85" s="310"/>
      <c r="F85" s="101"/>
      <c r="G85" s="100"/>
      <c r="H85" s="100"/>
      <c r="I85" s="101"/>
      <c r="J85" s="101"/>
      <c r="K85" s="100"/>
      <c r="L85" s="101"/>
      <c r="M85" s="100"/>
      <c r="N85" s="100"/>
      <c r="O85" s="101"/>
      <c r="P85" s="102"/>
      <c r="Q85" s="234"/>
      <c r="R85" s="235"/>
      <c r="S85" s="103"/>
      <c r="T85" s="292" t="s">
        <v>326</v>
      </c>
      <c r="U85" s="55"/>
      <c r="V85" s="53"/>
      <c r="W85" s="50"/>
      <c r="X85" s="101"/>
      <c r="Y85" s="73"/>
      <c r="Z85" s="54"/>
      <c r="AA85" s="52"/>
      <c r="AB85" s="100"/>
      <c r="AC85" s="126"/>
      <c r="AD85" s="73"/>
      <c r="AE85" s="73"/>
      <c r="AF85" s="73"/>
      <c r="AG85" s="73"/>
      <c r="AH85" s="75"/>
      <c r="AI85" s="75"/>
      <c r="AJ85" s="75"/>
    </row>
    <row r="86" spans="1:36" ht="29.25" customHeight="1" x14ac:dyDescent="0.3">
      <c r="A86" s="51"/>
      <c r="B86" s="100"/>
      <c r="C86" s="100"/>
      <c r="D86" s="233"/>
      <c r="E86" s="310"/>
      <c r="F86" s="101"/>
      <c r="G86" s="100"/>
      <c r="H86" s="100"/>
      <c r="I86" s="101"/>
      <c r="J86" s="101"/>
      <c r="K86" s="100"/>
      <c r="L86" s="101"/>
      <c r="M86" s="100"/>
      <c r="N86" s="100"/>
      <c r="O86" s="101"/>
      <c r="P86" s="102"/>
      <c r="Q86" s="234"/>
      <c r="R86" s="235"/>
      <c r="S86" s="103"/>
      <c r="T86" s="292" t="s">
        <v>326</v>
      </c>
      <c r="U86" s="55"/>
      <c r="V86" s="53"/>
      <c r="W86" s="50"/>
      <c r="X86" s="101"/>
      <c r="Y86" s="73"/>
      <c r="Z86" s="54"/>
      <c r="AA86" s="52"/>
      <c r="AB86" s="100"/>
      <c r="AC86" s="126"/>
      <c r="AD86" s="73"/>
      <c r="AE86" s="73"/>
      <c r="AF86" s="73"/>
      <c r="AG86" s="73"/>
      <c r="AH86" s="75"/>
      <c r="AI86" s="75"/>
      <c r="AJ86" s="75"/>
    </row>
    <row r="87" spans="1:36" ht="29.25" customHeight="1" x14ac:dyDescent="0.3">
      <c r="A87" s="51"/>
      <c r="B87" s="100"/>
      <c r="C87" s="100"/>
      <c r="D87" s="233"/>
      <c r="E87" s="310"/>
      <c r="F87" s="101"/>
      <c r="G87" s="100"/>
      <c r="H87" s="100"/>
      <c r="I87" s="101"/>
      <c r="J87" s="101"/>
      <c r="K87" s="100"/>
      <c r="L87" s="101"/>
      <c r="M87" s="100"/>
      <c r="N87" s="100"/>
      <c r="O87" s="101"/>
      <c r="P87" s="102"/>
      <c r="Q87" s="234"/>
      <c r="R87" s="235"/>
      <c r="S87" s="103"/>
      <c r="T87" s="292" t="s">
        <v>326</v>
      </c>
      <c r="U87" s="55"/>
      <c r="V87" s="53"/>
      <c r="W87" s="50"/>
      <c r="X87" s="101"/>
      <c r="Y87" s="73"/>
      <c r="Z87" s="54"/>
      <c r="AA87" s="52"/>
      <c r="AB87" s="100"/>
      <c r="AC87" s="126"/>
      <c r="AD87" s="73"/>
      <c r="AE87" s="73"/>
      <c r="AF87" s="73"/>
      <c r="AG87" s="73"/>
      <c r="AH87" s="75"/>
      <c r="AI87" s="75"/>
      <c r="AJ87" s="75"/>
    </row>
    <row r="88" spans="1:36" ht="29.25" customHeight="1" x14ac:dyDescent="0.3">
      <c r="A88" s="51"/>
      <c r="B88" s="100"/>
      <c r="C88" s="100"/>
      <c r="D88" s="233"/>
      <c r="E88" s="310"/>
      <c r="F88" s="101"/>
      <c r="G88" s="100"/>
      <c r="H88" s="100"/>
      <c r="I88" s="101"/>
      <c r="J88" s="101"/>
      <c r="K88" s="100"/>
      <c r="L88" s="101"/>
      <c r="M88" s="100"/>
      <c r="N88" s="100"/>
      <c r="O88" s="101"/>
      <c r="P88" s="102"/>
      <c r="Q88" s="234"/>
      <c r="R88" s="235"/>
      <c r="S88" s="103"/>
      <c r="T88" s="292" t="s">
        <v>326</v>
      </c>
      <c r="U88" s="55"/>
      <c r="V88" s="53"/>
      <c r="W88" s="50"/>
      <c r="X88" s="101"/>
      <c r="Y88" s="73"/>
      <c r="Z88" s="54"/>
      <c r="AA88" s="52"/>
      <c r="AB88" s="100"/>
      <c r="AC88" s="126"/>
      <c r="AD88" s="73"/>
      <c r="AE88" s="73"/>
      <c r="AF88" s="73"/>
      <c r="AG88" s="73"/>
      <c r="AH88" s="75"/>
      <c r="AI88" s="75"/>
      <c r="AJ88" s="75"/>
    </row>
    <row r="89" spans="1:36" ht="29.25" customHeight="1" x14ac:dyDescent="0.3">
      <c r="A89" s="51"/>
      <c r="B89" s="100"/>
      <c r="C89" s="100"/>
      <c r="D89" s="233"/>
      <c r="E89" s="310"/>
      <c r="F89" s="101"/>
      <c r="G89" s="100"/>
      <c r="H89" s="100"/>
      <c r="I89" s="101"/>
      <c r="J89" s="101"/>
      <c r="K89" s="100"/>
      <c r="L89" s="101"/>
      <c r="M89" s="100"/>
      <c r="N89" s="100"/>
      <c r="O89" s="101"/>
      <c r="P89" s="102"/>
      <c r="Q89" s="234"/>
      <c r="R89" s="235"/>
      <c r="S89" s="103"/>
      <c r="T89" s="292" t="s">
        <v>326</v>
      </c>
      <c r="U89" s="55"/>
      <c r="V89" s="53"/>
      <c r="W89" s="50"/>
      <c r="X89" s="101"/>
      <c r="Y89" s="73"/>
      <c r="Z89" s="54"/>
      <c r="AA89" s="52"/>
      <c r="AB89" s="100"/>
      <c r="AC89" s="126"/>
      <c r="AD89" s="73"/>
      <c r="AE89" s="73"/>
      <c r="AF89" s="73"/>
      <c r="AG89" s="73"/>
      <c r="AH89" s="75"/>
      <c r="AI89" s="75"/>
      <c r="AJ89" s="75"/>
    </row>
    <row r="90" spans="1:36" ht="29.25" customHeight="1" x14ac:dyDescent="0.3">
      <c r="A90" s="51"/>
      <c r="B90" s="100"/>
      <c r="C90" s="100"/>
      <c r="D90" s="233"/>
      <c r="E90" s="310"/>
      <c r="F90" s="101"/>
      <c r="G90" s="100"/>
      <c r="H90" s="100"/>
      <c r="I90" s="101"/>
      <c r="J90" s="101"/>
      <c r="K90" s="100"/>
      <c r="L90" s="101"/>
      <c r="M90" s="100"/>
      <c r="N90" s="100"/>
      <c r="O90" s="101"/>
      <c r="P90" s="102"/>
      <c r="Q90" s="234"/>
      <c r="R90" s="235"/>
      <c r="S90" s="103"/>
      <c r="T90" s="292" t="s">
        <v>326</v>
      </c>
      <c r="U90" s="55"/>
      <c r="V90" s="53"/>
      <c r="W90" s="50"/>
      <c r="X90" s="101"/>
      <c r="Y90" s="73"/>
      <c r="Z90" s="54"/>
      <c r="AA90" s="52"/>
      <c r="AB90" s="100"/>
      <c r="AC90" s="126"/>
      <c r="AD90" s="73"/>
      <c r="AE90" s="73"/>
      <c r="AF90" s="73"/>
      <c r="AG90" s="73"/>
      <c r="AH90" s="75"/>
      <c r="AI90" s="75"/>
      <c r="AJ90" s="75"/>
    </row>
    <row r="91" spans="1:36" ht="29.25" customHeight="1" x14ac:dyDescent="0.3">
      <c r="A91" s="51"/>
      <c r="B91" s="100"/>
      <c r="C91" s="100"/>
      <c r="D91" s="233"/>
      <c r="E91" s="310"/>
      <c r="F91" s="101"/>
      <c r="G91" s="100"/>
      <c r="H91" s="100"/>
      <c r="I91" s="101"/>
      <c r="J91" s="101"/>
      <c r="K91" s="100"/>
      <c r="L91" s="101"/>
      <c r="M91" s="100"/>
      <c r="N91" s="100"/>
      <c r="O91" s="101"/>
      <c r="P91" s="102"/>
      <c r="Q91" s="234"/>
      <c r="R91" s="235"/>
      <c r="S91" s="103"/>
      <c r="T91" s="292" t="s">
        <v>326</v>
      </c>
      <c r="U91" s="55"/>
      <c r="V91" s="53"/>
      <c r="W91" s="50"/>
      <c r="X91" s="101"/>
      <c r="Y91" s="73"/>
      <c r="Z91" s="54"/>
      <c r="AA91" s="52"/>
      <c r="AB91" s="100"/>
      <c r="AC91" s="126"/>
      <c r="AD91" s="73"/>
      <c r="AE91" s="73"/>
      <c r="AF91" s="73"/>
      <c r="AG91" s="73"/>
      <c r="AH91" s="75"/>
      <c r="AI91" s="75"/>
      <c r="AJ91" s="75"/>
    </row>
    <row r="92" spans="1:36" ht="29.25" customHeight="1" x14ac:dyDescent="0.3">
      <c r="A92" s="51"/>
      <c r="B92" s="100"/>
      <c r="C92" s="100"/>
      <c r="D92" s="233"/>
      <c r="E92" s="310"/>
      <c r="F92" s="101"/>
      <c r="G92" s="100"/>
      <c r="H92" s="100"/>
      <c r="I92" s="101"/>
      <c r="J92" s="101"/>
      <c r="K92" s="100"/>
      <c r="L92" s="101"/>
      <c r="M92" s="100"/>
      <c r="N92" s="100"/>
      <c r="O92" s="101"/>
      <c r="P92" s="102"/>
      <c r="Q92" s="234"/>
      <c r="R92" s="235"/>
      <c r="S92" s="103"/>
      <c r="T92" s="292" t="s">
        <v>326</v>
      </c>
      <c r="U92" s="55"/>
      <c r="V92" s="53"/>
      <c r="W92" s="50"/>
      <c r="X92" s="101"/>
      <c r="Y92" s="73"/>
      <c r="Z92" s="54"/>
      <c r="AA92" s="52"/>
      <c r="AB92" s="100"/>
      <c r="AC92" s="126"/>
      <c r="AD92" s="73"/>
      <c r="AE92" s="73"/>
      <c r="AF92" s="73"/>
      <c r="AG92" s="73"/>
      <c r="AH92" s="75"/>
      <c r="AI92" s="75"/>
      <c r="AJ92" s="75"/>
    </row>
    <row r="93" spans="1:36" ht="29.25" customHeight="1" x14ac:dyDescent="0.3">
      <c r="A93" s="51"/>
      <c r="B93" s="100"/>
      <c r="C93" s="100"/>
      <c r="D93" s="233"/>
      <c r="E93" s="310"/>
      <c r="F93" s="101"/>
      <c r="G93" s="100"/>
      <c r="H93" s="100"/>
      <c r="I93" s="101"/>
      <c r="J93" s="101"/>
      <c r="K93" s="100"/>
      <c r="L93" s="101"/>
      <c r="M93" s="100"/>
      <c r="N93" s="100"/>
      <c r="O93" s="101"/>
      <c r="P93" s="102"/>
      <c r="Q93" s="234"/>
      <c r="R93" s="235"/>
      <c r="S93" s="103"/>
      <c r="T93" s="292" t="s">
        <v>326</v>
      </c>
      <c r="U93" s="55"/>
      <c r="V93" s="53"/>
      <c r="W93" s="50"/>
      <c r="X93" s="101"/>
      <c r="Y93" s="73"/>
      <c r="Z93" s="54"/>
      <c r="AA93" s="52"/>
      <c r="AB93" s="100"/>
      <c r="AC93" s="126"/>
      <c r="AD93" s="73"/>
      <c r="AE93" s="73"/>
      <c r="AF93" s="73"/>
      <c r="AG93" s="73"/>
      <c r="AH93" s="75"/>
      <c r="AI93" s="75"/>
      <c r="AJ93" s="75"/>
    </row>
    <row r="94" spans="1:36" ht="29.25" customHeight="1" x14ac:dyDescent="0.3">
      <c r="A94" s="51"/>
      <c r="B94" s="100"/>
      <c r="C94" s="100"/>
      <c r="D94" s="233"/>
      <c r="E94" s="310"/>
      <c r="F94" s="101"/>
      <c r="G94" s="100"/>
      <c r="H94" s="100"/>
      <c r="I94" s="101"/>
      <c r="J94" s="101"/>
      <c r="K94" s="100"/>
      <c r="L94" s="101"/>
      <c r="M94" s="100"/>
      <c r="N94" s="100"/>
      <c r="O94" s="101"/>
      <c r="P94" s="102"/>
      <c r="Q94" s="234"/>
      <c r="R94" s="235"/>
      <c r="S94" s="103"/>
      <c r="T94" s="292" t="s">
        <v>326</v>
      </c>
      <c r="U94" s="55"/>
      <c r="V94" s="53"/>
      <c r="W94" s="50"/>
      <c r="X94" s="101"/>
      <c r="Y94" s="73"/>
      <c r="Z94" s="54"/>
      <c r="AA94" s="52"/>
      <c r="AB94" s="100"/>
      <c r="AC94" s="126"/>
      <c r="AD94" s="73"/>
      <c r="AE94" s="73"/>
      <c r="AF94" s="73"/>
      <c r="AG94" s="73"/>
      <c r="AH94" s="75"/>
      <c r="AI94" s="75"/>
      <c r="AJ94" s="75"/>
    </row>
    <row r="95" spans="1:36" ht="29.25" customHeight="1" x14ac:dyDescent="0.3">
      <c r="A95" s="51"/>
      <c r="B95" s="100"/>
      <c r="C95" s="100"/>
      <c r="D95" s="233"/>
      <c r="E95" s="310"/>
      <c r="F95" s="101"/>
      <c r="G95" s="100"/>
      <c r="H95" s="100"/>
      <c r="I95" s="101"/>
      <c r="J95" s="101"/>
      <c r="K95" s="100"/>
      <c r="L95" s="101"/>
      <c r="M95" s="100"/>
      <c r="N95" s="100"/>
      <c r="O95" s="101"/>
      <c r="P95" s="102"/>
      <c r="Q95" s="234"/>
      <c r="R95" s="235"/>
      <c r="S95" s="103"/>
      <c r="T95" s="292" t="s">
        <v>326</v>
      </c>
      <c r="U95" s="55"/>
      <c r="V95" s="53"/>
      <c r="W95" s="50"/>
      <c r="X95" s="101"/>
      <c r="Y95" s="73"/>
      <c r="Z95" s="54"/>
      <c r="AA95" s="52"/>
      <c r="AB95" s="100"/>
      <c r="AC95" s="126"/>
      <c r="AD95" s="73"/>
      <c r="AE95" s="73"/>
      <c r="AF95" s="73"/>
      <c r="AG95" s="73"/>
      <c r="AH95" s="75"/>
      <c r="AI95" s="75"/>
      <c r="AJ95" s="75"/>
    </row>
    <row r="96" spans="1:36" ht="29.25" customHeight="1" x14ac:dyDescent="0.3">
      <c r="A96" s="51"/>
      <c r="B96" s="100"/>
      <c r="C96" s="100"/>
      <c r="D96" s="233"/>
      <c r="E96" s="310"/>
      <c r="F96" s="101"/>
      <c r="G96" s="100"/>
      <c r="H96" s="100"/>
      <c r="I96" s="101"/>
      <c r="J96" s="101"/>
      <c r="K96" s="100"/>
      <c r="L96" s="101"/>
      <c r="M96" s="100"/>
      <c r="N96" s="100"/>
      <c r="O96" s="101"/>
      <c r="P96" s="102"/>
      <c r="Q96" s="234"/>
      <c r="R96" s="235"/>
      <c r="S96" s="103"/>
      <c r="T96" s="292" t="s">
        <v>326</v>
      </c>
      <c r="U96" s="55"/>
      <c r="V96" s="53"/>
      <c r="W96" s="50"/>
      <c r="X96" s="101"/>
      <c r="Y96" s="73"/>
      <c r="Z96" s="54"/>
      <c r="AA96" s="52"/>
      <c r="AB96" s="100"/>
      <c r="AC96" s="126"/>
      <c r="AD96" s="73"/>
      <c r="AE96" s="73"/>
      <c r="AF96" s="73"/>
      <c r="AG96" s="73"/>
      <c r="AH96" s="75"/>
      <c r="AI96" s="75"/>
      <c r="AJ96" s="75"/>
    </row>
    <row r="97" spans="1:36" ht="29.25" customHeight="1" x14ac:dyDescent="0.3">
      <c r="A97" s="51"/>
      <c r="B97" s="100"/>
      <c r="C97" s="100"/>
      <c r="D97" s="233"/>
      <c r="E97" s="310"/>
      <c r="F97" s="101"/>
      <c r="G97" s="100"/>
      <c r="H97" s="100"/>
      <c r="I97" s="101"/>
      <c r="J97" s="101"/>
      <c r="K97" s="100"/>
      <c r="L97" s="101"/>
      <c r="M97" s="100"/>
      <c r="N97" s="100"/>
      <c r="O97" s="101"/>
      <c r="P97" s="102"/>
      <c r="Q97" s="234"/>
      <c r="R97" s="235"/>
      <c r="S97" s="103"/>
      <c r="T97" s="292" t="s">
        <v>326</v>
      </c>
      <c r="U97" s="55"/>
      <c r="V97" s="53"/>
      <c r="W97" s="50"/>
      <c r="X97" s="101"/>
      <c r="Y97" s="73"/>
      <c r="Z97" s="54"/>
      <c r="AA97" s="52"/>
      <c r="AB97" s="100"/>
      <c r="AC97" s="126"/>
      <c r="AD97" s="73"/>
      <c r="AE97" s="73"/>
      <c r="AF97" s="73"/>
      <c r="AG97" s="73"/>
      <c r="AH97" s="75"/>
      <c r="AI97" s="75"/>
      <c r="AJ97" s="75"/>
    </row>
    <row r="98" spans="1:36" ht="29.25" customHeight="1" x14ac:dyDescent="0.3">
      <c r="A98" s="51"/>
      <c r="B98" s="100"/>
      <c r="C98" s="100"/>
      <c r="D98" s="233"/>
      <c r="E98" s="310"/>
      <c r="F98" s="101"/>
      <c r="G98" s="100"/>
      <c r="H98" s="100"/>
      <c r="I98" s="101"/>
      <c r="J98" s="101"/>
      <c r="K98" s="100"/>
      <c r="L98" s="101"/>
      <c r="M98" s="100"/>
      <c r="N98" s="100"/>
      <c r="O98" s="101"/>
      <c r="P98" s="102"/>
      <c r="Q98" s="234"/>
      <c r="R98" s="235"/>
      <c r="S98" s="103"/>
      <c r="T98" s="292" t="s">
        <v>326</v>
      </c>
      <c r="U98" s="55"/>
      <c r="V98" s="53"/>
      <c r="W98" s="50"/>
      <c r="X98" s="101"/>
      <c r="Y98" s="73"/>
      <c r="Z98" s="54"/>
      <c r="AA98" s="52"/>
      <c r="AB98" s="100"/>
      <c r="AC98" s="126"/>
      <c r="AD98" s="73"/>
      <c r="AE98" s="73"/>
      <c r="AF98" s="73"/>
      <c r="AG98" s="73"/>
      <c r="AH98" s="75"/>
      <c r="AI98" s="75"/>
      <c r="AJ98" s="75"/>
    </row>
    <row r="99" spans="1:36" ht="29.25" customHeight="1" x14ac:dyDescent="0.3">
      <c r="A99" s="51"/>
      <c r="B99" s="100"/>
      <c r="C99" s="100"/>
      <c r="D99" s="233"/>
      <c r="E99" s="310"/>
      <c r="F99" s="101"/>
      <c r="G99" s="100"/>
      <c r="H99" s="100"/>
      <c r="I99" s="101"/>
      <c r="J99" s="101"/>
      <c r="K99" s="100"/>
      <c r="L99" s="101"/>
      <c r="M99" s="100"/>
      <c r="N99" s="100"/>
      <c r="O99" s="101"/>
      <c r="P99" s="102"/>
      <c r="Q99" s="234"/>
      <c r="R99" s="235"/>
      <c r="S99" s="103"/>
      <c r="T99" s="292" t="s">
        <v>326</v>
      </c>
      <c r="U99" s="55"/>
      <c r="V99" s="53"/>
      <c r="W99" s="50"/>
      <c r="X99" s="101"/>
      <c r="Y99" s="73"/>
      <c r="Z99" s="54"/>
      <c r="AA99" s="52"/>
      <c r="AB99" s="100"/>
      <c r="AC99" s="126"/>
      <c r="AD99" s="73"/>
      <c r="AE99" s="73"/>
      <c r="AF99" s="73"/>
      <c r="AG99" s="73"/>
      <c r="AH99" s="75"/>
      <c r="AI99" s="75"/>
      <c r="AJ99" s="75"/>
    </row>
    <row r="100" spans="1:36" ht="29.25" customHeight="1" x14ac:dyDescent="0.3">
      <c r="A100" s="51"/>
      <c r="B100" s="100"/>
      <c r="C100" s="100"/>
      <c r="D100" s="233"/>
      <c r="E100" s="310"/>
      <c r="F100" s="101"/>
      <c r="G100" s="100"/>
      <c r="H100" s="100"/>
      <c r="I100" s="101"/>
      <c r="J100" s="101"/>
      <c r="K100" s="100"/>
      <c r="L100" s="101"/>
      <c r="M100" s="100"/>
      <c r="N100" s="100"/>
      <c r="O100" s="101"/>
      <c r="P100" s="102"/>
      <c r="Q100" s="234"/>
      <c r="R100" s="235"/>
      <c r="S100" s="103"/>
      <c r="T100" s="292" t="s">
        <v>326</v>
      </c>
      <c r="U100" s="55"/>
      <c r="V100" s="53"/>
      <c r="W100" s="50"/>
      <c r="X100" s="101"/>
      <c r="Y100" s="73"/>
      <c r="Z100" s="54"/>
      <c r="AA100" s="52"/>
      <c r="AB100" s="100"/>
      <c r="AC100" s="126"/>
      <c r="AD100" s="73"/>
      <c r="AE100" s="73"/>
      <c r="AF100" s="73"/>
      <c r="AG100" s="73"/>
      <c r="AH100" s="75"/>
      <c r="AI100" s="75"/>
      <c r="AJ100" s="75"/>
    </row>
    <row r="101" spans="1:36" ht="29.25" customHeight="1" x14ac:dyDescent="0.3">
      <c r="A101" s="51"/>
      <c r="B101" s="100"/>
      <c r="C101" s="100"/>
      <c r="D101" s="233"/>
      <c r="E101" s="310"/>
      <c r="F101" s="101"/>
      <c r="G101" s="100"/>
      <c r="H101" s="100"/>
      <c r="I101" s="101"/>
      <c r="J101" s="101"/>
      <c r="K101" s="100"/>
      <c r="L101" s="101"/>
      <c r="M101" s="100"/>
      <c r="N101" s="100"/>
      <c r="O101" s="101"/>
      <c r="P101" s="102"/>
      <c r="Q101" s="234"/>
      <c r="R101" s="235"/>
      <c r="S101" s="103"/>
      <c r="T101" s="292" t="s">
        <v>326</v>
      </c>
      <c r="U101" s="55"/>
      <c r="V101" s="53"/>
      <c r="W101" s="50"/>
      <c r="X101" s="101"/>
      <c r="Y101" s="73"/>
      <c r="Z101" s="54"/>
      <c r="AA101" s="52"/>
      <c r="AB101" s="100"/>
      <c r="AC101" s="126"/>
      <c r="AD101" s="73"/>
      <c r="AE101" s="73"/>
      <c r="AF101" s="73"/>
      <c r="AG101" s="73"/>
      <c r="AH101" s="75"/>
      <c r="AI101" s="75"/>
      <c r="AJ101" s="75"/>
    </row>
    <row r="102" spans="1:36" ht="29.25" customHeight="1" x14ac:dyDescent="0.3">
      <c r="A102" s="51"/>
      <c r="B102" s="100"/>
      <c r="C102" s="100"/>
      <c r="D102" s="233"/>
      <c r="E102" s="310"/>
      <c r="F102" s="101"/>
      <c r="G102" s="100"/>
      <c r="H102" s="100"/>
      <c r="I102" s="101"/>
      <c r="J102" s="101"/>
      <c r="K102" s="100"/>
      <c r="L102" s="101"/>
      <c r="M102" s="100"/>
      <c r="N102" s="100"/>
      <c r="O102" s="101"/>
      <c r="P102" s="102"/>
      <c r="Q102" s="234"/>
      <c r="R102" s="235"/>
      <c r="S102" s="103"/>
      <c r="T102" s="292" t="s">
        <v>326</v>
      </c>
      <c r="U102" s="55"/>
      <c r="V102" s="53"/>
      <c r="W102" s="50"/>
      <c r="X102" s="101"/>
      <c r="Y102" s="73"/>
      <c r="Z102" s="54"/>
      <c r="AA102" s="52"/>
      <c r="AB102" s="100"/>
      <c r="AC102" s="126"/>
      <c r="AD102" s="73"/>
      <c r="AE102" s="73"/>
      <c r="AF102" s="73"/>
      <c r="AG102" s="73"/>
      <c r="AH102" s="75"/>
      <c r="AI102" s="75"/>
      <c r="AJ102" s="75"/>
    </row>
    <row r="103" spans="1:36" ht="29.25" customHeight="1" x14ac:dyDescent="0.3">
      <c r="A103" s="51"/>
      <c r="B103" s="100"/>
      <c r="C103" s="100"/>
      <c r="D103" s="233"/>
      <c r="E103" s="310"/>
      <c r="F103" s="101"/>
      <c r="G103" s="100"/>
      <c r="H103" s="100"/>
      <c r="I103" s="101"/>
      <c r="J103" s="101"/>
      <c r="K103" s="100"/>
      <c r="L103" s="101"/>
      <c r="M103" s="100"/>
      <c r="N103" s="100"/>
      <c r="O103" s="101"/>
      <c r="P103" s="102"/>
      <c r="Q103" s="234"/>
      <c r="R103" s="235"/>
      <c r="S103" s="103"/>
      <c r="T103" s="292" t="s">
        <v>326</v>
      </c>
      <c r="U103" s="55"/>
      <c r="V103" s="53"/>
      <c r="W103" s="50"/>
      <c r="X103" s="101"/>
      <c r="Y103" s="73"/>
      <c r="Z103" s="54"/>
      <c r="AA103" s="52"/>
      <c r="AB103" s="100"/>
      <c r="AC103" s="126"/>
      <c r="AD103" s="73"/>
      <c r="AE103" s="73"/>
      <c r="AF103" s="73"/>
      <c r="AG103" s="73"/>
      <c r="AH103" s="75"/>
      <c r="AI103" s="75"/>
      <c r="AJ103" s="75"/>
    </row>
    <row r="104" spans="1:36" ht="29.25" customHeight="1" x14ac:dyDescent="0.3">
      <c r="A104" s="51"/>
      <c r="B104" s="100"/>
      <c r="C104" s="100"/>
      <c r="D104" s="233"/>
      <c r="E104" s="310"/>
      <c r="F104" s="101"/>
      <c r="G104" s="100"/>
      <c r="H104" s="100"/>
      <c r="I104" s="101"/>
      <c r="J104" s="101"/>
      <c r="K104" s="100"/>
      <c r="L104" s="101"/>
      <c r="M104" s="100"/>
      <c r="N104" s="100"/>
      <c r="O104" s="101"/>
      <c r="P104" s="102"/>
      <c r="Q104" s="234"/>
      <c r="R104" s="235"/>
      <c r="S104" s="103"/>
      <c r="T104" s="292" t="s">
        <v>326</v>
      </c>
      <c r="U104" s="55"/>
      <c r="V104" s="53"/>
      <c r="W104" s="50"/>
      <c r="X104" s="101"/>
      <c r="Y104" s="73"/>
      <c r="Z104" s="54"/>
      <c r="AA104" s="52"/>
      <c r="AB104" s="100"/>
      <c r="AC104" s="126"/>
      <c r="AD104" s="73"/>
      <c r="AE104" s="73"/>
      <c r="AF104" s="73"/>
      <c r="AG104" s="73"/>
      <c r="AH104" s="75"/>
      <c r="AI104" s="75"/>
      <c r="AJ104" s="75"/>
    </row>
    <row r="105" spans="1:36" ht="29.25" customHeight="1" x14ac:dyDescent="0.3">
      <c r="A105" s="51"/>
      <c r="B105" s="100"/>
      <c r="C105" s="100"/>
      <c r="D105" s="233"/>
      <c r="E105" s="310"/>
      <c r="F105" s="101"/>
      <c r="G105" s="100"/>
      <c r="H105" s="100"/>
      <c r="I105" s="101"/>
      <c r="J105" s="101"/>
      <c r="K105" s="100"/>
      <c r="L105" s="101"/>
      <c r="M105" s="100"/>
      <c r="N105" s="100"/>
      <c r="O105" s="101"/>
      <c r="P105" s="102"/>
      <c r="Q105" s="234"/>
      <c r="R105" s="235"/>
      <c r="S105" s="103"/>
      <c r="T105" s="292" t="s">
        <v>326</v>
      </c>
      <c r="U105" s="55"/>
      <c r="V105" s="53"/>
      <c r="W105" s="50"/>
      <c r="X105" s="101"/>
      <c r="Y105" s="73"/>
      <c r="Z105" s="54"/>
      <c r="AA105" s="52"/>
      <c r="AB105" s="100"/>
      <c r="AC105" s="126"/>
      <c r="AD105" s="73"/>
      <c r="AE105" s="73"/>
      <c r="AF105" s="73"/>
      <c r="AG105" s="73"/>
      <c r="AH105" s="75"/>
      <c r="AI105" s="75"/>
      <c r="AJ105" s="75"/>
    </row>
    <row r="106" spans="1:36" ht="29.25" customHeight="1" x14ac:dyDescent="0.3">
      <c r="A106" s="51"/>
      <c r="B106" s="100"/>
      <c r="C106" s="100"/>
      <c r="D106" s="233"/>
      <c r="E106" s="310"/>
      <c r="F106" s="101"/>
      <c r="G106" s="100"/>
      <c r="H106" s="100"/>
      <c r="I106" s="101"/>
      <c r="J106" s="101"/>
      <c r="K106" s="100"/>
      <c r="L106" s="101"/>
      <c r="M106" s="100"/>
      <c r="N106" s="100"/>
      <c r="O106" s="101"/>
      <c r="P106" s="102"/>
      <c r="Q106" s="234"/>
      <c r="R106" s="235"/>
      <c r="S106" s="103"/>
      <c r="T106" s="292" t="s">
        <v>326</v>
      </c>
      <c r="U106" s="55"/>
      <c r="V106" s="53"/>
      <c r="W106" s="50"/>
      <c r="X106" s="101"/>
      <c r="Y106" s="73"/>
      <c r="Z106" s="54"/>
      <c r="AA106" s="52"/>
      <c r="AB106" s="100"/>
      <c r="AC106" s="126"/>
      <c r="AD106" s="73"/>
      <c r="AE106" s="73"/>
      <c r="AF106" s="73"/>
      <c r="AG106" s="73"/>
      <c r="AH106" s="75"/>
      <c r="AI106" s="75"/>
      <c r="AJ106" s="75"/>
    </row>
    <row r="107" spans="1:36" ht="29.25" customHeight="1" x14ac:dyDescent="0.3">
      <c r="A107" s="51"/>
      <c r="B107" s="100"/>
      <c r="C107" s="100"/>
      <c r="D107" s="233"/>
      <c r="E107" s="310"/>
      <c r="F107" s="101"/>
      <c r="G107" s="100"/>
      <c r="H107" s="100"/>
      <c r="I107" s="101"/>
      <c r="J107" s="101"/>
      <c r="K107" s="100"/>
      <c r="L107" s="101"/>
      <c r="M107" s="100"/>
      <c r="N107" s="100"/>
      <c r="O107" s="101"/>
      <c r="P107" s="102"/>
      <c r="Q107" s="234"/>
      <c r="R107" s="235"/>
      <c r="S107" s="103"/>
      <c r="T107" s="292" t="s">
        <v>326</v>
      </c>
      <c r="U107" s="55"/>
      <c r="V107" s="53"/>
      <c r="W107" s="50"/>
      <c r="X107" s="101"/>
      <c r="Y107" s="73"/>
      <c r="Z107" s="54"/>
      <c r="AA107" s="52"/>
      <c r="AB107" s="100"/>
      <c r="AC107" s="126"/>
      <c r="AD107" s="73"/>
      <c r="AE107" s="73"/>
      <c r="AF107" s="73"/>
      <c r="AG107" s="73"/>
      <c r="AH107" s="75"/>
      <c r="AI107" s="75"/>
      <c r="AJ107" s="75"/>
    </row>
    <row r="108" spans="1:36" ht="29.25" customHeight="1" x14ac:dyDescent="0.3">
      <c r="A108" s="51"/>
      <c r="B108" s="100"/>
      <c r="C108" s="100"/>
      <c r="D108" s="233"/>
      <c r="E108" s="310"/>
      <c r="F108" s="101"/>
      <c r="G108" s="100"/>
      <c r="H108" s="100"/>
      <c r="I108" s="101"/>
      <c r="J108" s="101"/>
      <c r="K108" s="100"/>
      <c r="L108" s="101"/>
      <c r="M108" s="100"/>
      <c r="N108" s="100"/>
      <c r="O108" s="101"/>
      <c r="P108" s="102"/>
      <c r="Q108" s="234"/>
      <c r="R108" s="235"/>
      <c r="S108" s="103"/>
      <c r="T108" s="292" t="s">
        <v>326</v>
      </c>
      <c r="U108" s="55"/>
      <c r="V108" s="53"/>
      <c r="W108" s="50"/>
      <c r="X108" s="101"/>
      <c r="Y108" s="73"/>
      <c r="Z108" s="54"/>
      <c r="AA108" s="52"/>
      <c r="AB108" s="100"/>
      <c r="AC108" s="126"/>
      <c r="AD108" s="73"/>
      <c r="AE108" s="73"/>
      <c r="AF108" s="73"/>
      <c r="AG108" s="73"/>
      <c r="AH108" s="75"/>
      <c r="AI108" s="75"/>
      <c r="AJ108" s="75"/>
    </row>
    <row r="109" spans="1:36" ht="29.25" customHeight="1" x14ac:dyDescent="0.3">
      <c r="A109" s="51"/>
      <c r="B109" s="100"/>
      <c r="C109" s="100"/>
      <c r="D109" s="233"/>
      <c r="E109" s="310"/>
      <c r="F109" s="101"/>
      <c r="G109" s="100"/>
      <c r="H109" s="100"/>
      <c r="I109" s="101"/>
      <c r="J109" s="101"/>
      <c r="K109" s="100"/>
      <c r="L109" s="101"/>
      <c r="M109" s="100"/>
      <c r="N109" s="100"/>
      <c r="O109" s="101"/>
      <c r="P109" s="102"/>
      <c r="Q109" s="234"/>
      <c r="R109" s="235"/>
      <c r="S109" s="103"/>
      <c r="T109" s="292" t="s">
        <v>326</v>
      </c>
      <c r="U109" s="55"/>
      <c r="V109" s="53"/>
      <c r="W109" s="50"/>
      <c r="X109" s="101"/>
      <c r="Y109" s="73"/>
      <c r="Z109" s="54"/>
      <c r="AA109" s="52"/>
      <c r="AB109" s="100"/>
      <c r="AC109" s="126"/>
      <c r="AD109" s="73"/>
      <c r="AE109" s="73"/>
      <c r="AF109" s="73"/>
      <c r="AG109" s="73"/>
      <c r="AH109" s="75"/>
      <c r="AI109" s="75"/>
      <c r="AJ109" s="75"/>
    </row>
    <row r="110" spans="1:36" ht="29.25" customHeight="1" x14ac:dyDescent="0.3">
      <c r="A110" s="51"/>
      <c r="B110" s="100"/>
      <c r="C110" s="100"/>
      <c r="D110" s="233"/>
      <c r="E110" s="310"/>
      <c r="F110" s="101"/>
      <c r="G110" s="100"/>
      <c r="H110" s="100"/>
      <c r="I110" s="101"/>
      <c r="J110" s="101"/>
      <c r="K110" s="100"/>
      <c r="L110" s="101"/>
      <c r="M110" s="100"/>
      <c r="N110" s="100"/>
      <c r="O110" s="101"/>
      <c r="P110" s="102"/>
      <c r="Q110" s="234"/>
      <c r="R110" s="235"/>
      <c r="S110" s="103"/>
      <c r="T110" s="292" t="s">
        <v>326</v>
      </c>
      <c r="U110" s="55"/>
      <c r="V110" s="53"/>
      <c r="W110" s="50"/>
      <c r="X110" s="101"/>
      <c r="Y110" s="73"/>
      <c r="Z110" s="54"/>
      <c r="AA110" s="52"/>
      <c r="AB110" s="100"/>
      <c r="AC110" s="126"/>
      <c r="AD110" s="73"/>
      <c r="AE110" s="73"/>
      <c r="AF110" s="73"/>
      <c r="AG110" s="73"/>
      <c r="AH110" s="75"/>
      <c r="AI110" s="75"/>
      <c r="AJ110" s="75"/>
    </row>
    <row r="111" spans="1:36" ht="29.25" customHeight="1" x14ac:dyDescent="0.3">
      <c r="A111" s="51"/>
      <c r="B111" s="100"/>
      <c r="C111" s="100"/>
      <c r="D111" s="233"/>
      <c r="E111" s="310"/>
      <c r="F111" s="101"/>
      <c r="G111" s="100"/>
      <c r="H111" s="100"/>
      <c r="I111" s="101"/>
      <c r="J111" s="101"/>
      <c r="K111" s="100"/>
      <c r="L111" s="101"/>
      <c r="M111" s="100"/>
      <c r="N111" s="100"/>
      <c r="O111" s="101"/>
      <c r="P111" s="102"/>
      <c r="Q111" s="234"/>
      <c r="R111" s="235"/>
      <c r="S111" s="103"/>
      <c r="T111" s="292" t="s">
        <v>326</v>
      </c>
      <c r="U111" s="55"/>
      <c r="V111" s="53"/>
      <c r="W111" s="50"/>
      <c r="X111" s="101"/>
      <c r="Y111" s="73"/>
      <c r="Z111" s="54"/>
      <c r="AA111" s="52"/>
      <c r="AB111" s="100"/>
      <c r="AC111" s="126"/>
      <c r="AD111" s="73"/>
      <c r="AE111" s="73"/>
      <c r="AF111" s="73"/>
      <c r="AG111" s="73"/>
      <c r="AH111" s="75"/>
      <c r="AI111" s="75"/>
      <c r="AJ111" s="75"/>
    </row>
    <row r="112" spans="1:36" ht="29.25" customHeight="1" x14ac:dyDescent="0.3">
      <c r="A112" s="51"/>
      <c r="B112" s="100"/>
      <c r="C112" s="100"/>
      <c r="D112" s="233"/>
      <c r="E112" s="310"/>
      <c r="F112" s="101"/>
      <c r="G112" s="100"/>
      <c r="H112" s="100"/>
      <c r="I112" s="101"/>
      <c r="J112" s="101"/>
      <c r="K112" s="100"/>
      <c r="L112" s="101"/>
      <c r="M112" s="100"/>
      <c r="N112" s="100"/>
      <c r="O112" s="101"/>
      <c r="P112" s="102"/>
      <c r="Q112" s="234"/>
      <c r="R112" s="235"/>
      <c r="S112" s="103"/>
      <c r="T112" s="292" t="s">
        <v>326</v>
      </c>
      <c r="U112" s="55"/>
      <c r="V112" s="53"/>
      <c r="W112" s="50"/>
      <c r="X112" s="101"/>
      <c r="Y112" s="73"/>
      <c r="Z112" s="54"/>
      <c r="AA112" s="52"/>
      <c r="AB112" s="100"/>
      <c r="AC112" s="126"/>
      <c r="AD112" s="73"/>
      <c r="AE112" s="73"/>
      <c r="AF112" s="73"/>
      <c r="AG112" s="73"/>
      <c r="AH112" s="75"/>
      <c r="AI112" s="75"/>
      <c r="AJ112" s="75"/>
    </row>
    <row r="113" spans="1:36" ht="29.25" customHeight="1" x14ac:dyDescent="0.3">
      <c r="A113" s="51"/>
      <c r="B113" s="100"/>
      <c r="C113" s="100"/>
      <c r="D113" s="233"/>
      <c r="E113" s="310"/>
      <c r="F113" s="101"/>
      <c r="G113" s="100"/>
      <c r="H113" s="100"/>
      <c r="I113" s="101"/>
      <c r="J113" s="101"/>
      <c r="K113" s="100"/>
      <c r="L113" s="101"/>
      <c r="M113" s="100"/>
      <c r="N113" s="100"/>
      <c r="O113" s="101"/>
      <c r="P113" s="102"/>
      <c r="Q113" s="234"/>
      <c r="R113" s="235"/>
      <c r="S113" s="103"/>
      <c r="T113" s="292" t="s">
        <v>326</v>
      </c>
      <c r="U113" s="55"/>
      <c r="V113" s="53"/>
      <c r="W113" s="50"/>
      <c r="X113" s="101"/>
      <c r="Y113" s="73"/>
      <c r="Z113" s="54"/>
      <c r="AA113" s="52"/>
      <c r="AB113" s="100"/>
      <c r="AC113" s="126"/>
      <c r="AD113" s="73"/>
      <c r="AE113" s="73"/>
      <c r="AF113" s="73"/>
      <c r="AG113" s="73"/>
      <c r="AH113" s="75"/>
      <c r="AI113" s="75"/>
      <c r="AJ113" s="75"/>
    </row>
    <row r="114" spans="1:36" ht="29.25" customHeight="1" x14ac:dyDescent="0.3">
      <c r="A114" s="51"/>
      <c r="B114" s="100"/>
      <c r="C114" s="100"/>
      <c r="D114" s="233"/>
      <c r="E114" s="310"/>
      <c r="F114" s="101"/>
      <c r="G114" s="100"/>
      <c r="H114" s="100"/>
      <c r="I114" s="101"/>
      <c r="J114" s="101"/>
      <c r="K114" s="100"/>
      <c r="L114" s="101"/>
      <c r="M114" s="100"/>
      <c r="N114" s="100"/>
      <c r="O114" s="101"/>
      <c r="P114" s="102"/>
      <c r="Q114" s="234"/>
      <c r="R114" s="235"/>
      <c r="S114" s="103"/>
      <c r="T114" s="292" t="s">
        <v>326</v>
      </c>
      <c r="U114" s="55"/>
      <c r="V114" s="53"/>
      <c r="W114" s="50"/>
      <c r="X114" s="101"/>
      <c r="Y114" s="73"/>
      <c r="Z114" s="54"/>
      <c r="AA114" s="52"/>
      <c r="AB114" s="100"/>
      <c r="AC114" s="53"/>
      <c r="AD114" s="73"/>
      <c r="AE114" s="73"/>
      <c r="AF114" s="73"/>
      <c r="AG114" s="73"/>
      <c r="AH114" s="75"/>
      <c r="AI114" s="75"/>
      <c r="AJ114" s="75"/>
    </row>
    <row r="115" spans="1:36" ht="29.25" customHeight="1" x14ac:dyDescent="0.3">
      <c r="A115" s="51"/>
      <c r="B115" s="100"/>
      <c r="C115" s="100"/>
      <c r="D115" s="233"/>
      <c r="E115" s="310"/>
      <c r="F115" s="101"/>
      <c r="G115" s="100"/>
      <c r="H115" s="100"/>
      <c r="I115" s="101"/>
      <c r="J115" s="101"/>
      <c r="K115" s="100"/>
      <c r="L115" s="101"/>
      <c r="M115" s="100"/>
      <c r="N115" s="100"/>
      <c r="O115" s="101"/>
      <c r="P115" s="102"/>
      <c r="Q115" s="234"/>
      <c r="R115" s="235"/>
      <c r="S115" s="103"/>
      <c r="T115" s="292" t="s">
        <v>326</v>
      </c>
      <c r="U115" s="55"/>
      <c r="V115" s="53"/>
      <c r="W115" s="50"/>
      <c r="X115" s="101"/>
      <c r="Y115" s="73"/>
      <c r="Z115" s="54"/>
      <c r="AA115" s="52"/>
      <c r="AB115" s="100"/>
      <c r="AC115" s="53"/>
      <c r="AD115" s="73"/>
      <c r="AE115" s="73"/>
      <c r="AF115" s="73"/>
      <c r="AG115" s="73"/>
      <c r="AH115" s="75"/>
      <c r="AI115" s="75"/>
      <c r="AJ115" s="75"/>
    </row>
    <row r="116" spans="1:36" ht="29.25" customHeight="1" x14ac:dyDescent="0.3">
      <c r="A116" s="51"/>
      <c r="B116" s="100"/>
      <c r="C116" s="100"/>
      <c r="D116" s="233"/>
      <c r="E116" s="310"/>
      <c r="F116" s="101"/>
      <c r="G116" s="100"/>
      <c r="H116" s="100"/>
      <c r="I116" s="101"/>
      <c r="J116" s="101"/>
      <c r="K116" s="100"/>
      <c r="L116" s="101"/>
      <c r="M116" s="100"/>
      <c r="N116" s="100"/>
      <c r="O116" s="101"/>
      <c r="P116" s="102"/>
      <c r="Q116" s="234"/>
      <c r="R116" s="235"/>
      <c r="S116" s="103"/>
      <c r="T116" s="292" t="s">
        <v>326</v>
      </c>
      <c r="U116" s="55"/>
      <c r="V116" s="53"/>
      <c r="W116" s="50"/>
      <c r="X116" s="101"/>
      <c r="Y116" s="73"/>
      <c r="Z116" s="54"/>
      <c r="AA116" s="52"/>
      <c r="AB116" s="100"/>
      <c r="AC116" s="53"/>
      <c r="AD116" s="73"/>
      <c r="AE116" s="73"/>
      <c r="AF116" s="73"/>
      <c r="AG116" s="73"/>
      <c r="AH116" s="75"/>
      <c r="AI116" s="75"/>
      <c r="AJ116" s="75"/>
    </row>
    <row r="117" spans="1:36" ht="29.25" customHeight="1" x14ac:dyDescent="0.3">
      <c r="A117" s="51"/>
      <c r="B117" s="100"/>
      <c r="C117" s="100"/>
      <c r="D117" s="233"/>
      <c r="E117" s="310"/>
      <c r="F117" s="101"/>
      <c r="G117" s="100"/>
      <c r="H117" s="100"/>
      <c r="I117" s="101"/>
      <c r="J117" s="101"/>
      <c r="K117" s="100"/>
      <c r="L117" s="101"/>
      <c r="M117" s="100"/>
      <c r="N117" s="100"/>
      <c r="O117" s="101"/>
      <c r="P117" s="102"/>
      <c r="Q117" s="234"/>
      <c r="R117" s="235"/>
      <c r="S117" s="103"/>
      <c r="T117" s="292" t="s">
        <v>326</v>
      </c>
      <c r="U117" s="55"/>
      <c r="V117" s="53"/>
      <c r="W117" s="50"/>
      <c r="X117" s="101"/>
      <c r="Y117" s="73"/>
      <c r="Z117" s="54"/>
      <c r="AA117" s="52"/>
      <c r="AB117" s="100"/>
      <c r="AC117" s="53"/>
      <c r="AD117" s="73"/>
      <c r="AE117" s="73"/>
      <c r="AF117" s="73"/>
      <c r="AG117" s="73"/>
      <c r="AH117" s="75"/>
      <c r="AI117" s="75"/>
      <c r="AJ117" s="75"/>
    </row>
    <row r="118" spans="1:36" ht="29.25" customHeight="1" x14ac:dyDescent="0.3">
      <c r="A118" s="51"/>
      <c r="B118" s="100"/>
      <c r="C118" s="100"/>
      <c r="D118" s="233"/>
      <c r="E118" s="310"/>
      <c r="F118" s="101"/>
      <c r="G118" s="100"/>
      <c r="H118" s="100"/>
      <c r="I118" s="101"/>
      <c r="J118" s="101"/>
      <c r="K118" s="100"/>
      <c r="L118" s="101"/>
      <c r="M118" s="100"/>
      <c r="N118" s="100"/>
      <c r="O118" s="101"/>
      <c r="P118" s="102"/>
      <c r="Q118" s="234"/>
      <c r="R118" s="235"/>
      <c r="S118" s="103"/>
      <c r="T118" s="292" t="s">
        <v>326</v>
      </c>
      <c r="U118" s="55"/>
      <c r="V118" s="53"/>
      <c r="W118" s="50"/>
      <c r="X118" s="101"/>
      <c r="Y118" s="73"/>
      <c r="Z118" s="54"/>
      <c r="AA118" s="52"/>
      <c r="AB118" s="100"/>
      <c r="AC118" s="53"/>
      <c r="AD118" s="73"/>
      <c r="AE118" s="73"/>
      <c r="AF118" s="73"/>
      <c r="AG118" s="73"/>
      <c r="AH118" s="75"/>
      <c r="AI118" s="75"/>
      <c r="AJ118" s="75"/>
    </row>
    <row r="119" spans="1:36" ht="29.25" customHeight="1" x14ac:dyDescent="0.3">
      <c r="A119" s="51"/>
      <c r="B119" s="100"/>
      <c r="C119" s="100"/>
      <c r="D119" s="233"/>
      <c r="E119" s="310"/>
      <c r="F119" s="101"/>
      <c r="G119" s="100"/>
      <c r="H119" s="100"/>
      <c r="I119" s="101"/>
      <c r="J119" s="101"/>
      <c r="K119" s="100"/>
      <c r="L119" s="101"/>
      <c r="M119" s="100"/>
      <c r="N119" s="100"/>
      <c r="O119" s="101"/>
      <c r="P119" s="102"/>
      <c r="Q119" s="234"/>
      <c r="R119" s="235"/>
      <c r="S119" s="103"/>
      <c r="T119" s="292" t="s">
        <v>326</v>
      </c>
      <c r="U119" s="55"/>
      <c r="V119" s="53"/>
      <c r="W119" s="50"/>
      <c r="X119" s="101"/>
      <c r="Y119" s="73"/>
      <c r="Z119" s="54"/>
      <c r="AA119" s="52"/>
      <c r="AB119" s="100"/>
      <c r="AC119" s="53"/>
      <c r="AD119" s="73"/>
      <c r="AE119" s="73"/>
      <c r="AF119" s="73"/>
      <c r="AG119" s="73"/>
      <c r="AH119" s="75"/>
      <c r="AI119" s="75"/>
      <c r="AJ119" s="75"/>
    </row>
    <row r="120" spans="1:36" ht="29.25" customHeight="1" x14ac:dyDescent="0.3">
      <c r="A120" s="51"/>
      <c r="B120" s="100"/>
      <c r="C120" s="100"/>
      <c r="D120" s="233"/>
      <c r="E120" s="310"/>
      <c r="F120" s="101"/>
      <c r="G120" s="100"/>
      <c r="H120" s="100"/>
      <c r="I120" s="101"/>
      <c r="J120" s="101"/>
      <c r="K120" s="100"/>
      <c r="L120" s="101"/>
      <c r="M120" s="100"/>
      <c r="N120" s="100"/>
      <c r="O120" s="101"/>
      <c r="P120" s="102"/>
      <c r="Q120" s="234"/>
      <c r="R120" s="235"/>
      <c r="S120" s="103"/>
      <c r="T120" s="292" t="s">
        <v>326</v>
      </c>
      <c r="U120" s="55"/>
      <c r="V120" s="53"/>
      <c r="W120" s="50"/>
      <c r="X120" s="101"/>
      <c r="Y120" s="73"/>
      <c r="Z120" s="54"/>
      <c r="AA120" s="52"/>
      <c r="AB120" s="100"/>
      <c r="AC120" s="53"/>
      <c r="AD120" s="73"/>
      <c r="AE120" s="73"/>
      <c r="AF120" s="73"/>
      <c r="AG120" s="73"/>
      <c r="AH120" s="75"/>
      <c r="AI120" s="75"/>
      <c r="AJ120" s="75"/>
    </row>
    <row r="121" spans="1:36" ht="29.25" customHeight="1" x14ac:dyDescent="0.3">
      <c r="A121" s="51"/>
      <c r="B121" s="100"/>
      <c r="C121" s="100"/>
      <c r="D121" s="233"/>
      <c r="E121" s="310"/>
      <c r="F121" s="101"/>
      <c r="G121" s="100"/>
      <c r="H121" s="100"/>
      <c r="I121" s="101"/>
      <c r="J121" s="101"/>
      <c r="K121" s="100"/>
      <c r="L121" s="101"/>
      <c r="M121" s="100"/>
      <c r="N121" s="100"/>
      <c r="O121" s="101"/>
      <c r="P121" s="102"/>
      <c r="Q121" s="234"/>
      <c r="R121" s="235"/>
      <c r="S121" s="103"/>
      <c r="T121" s="292" t="s">
        <v>326</v>
      </c>
      <c r="U121" s="55"/>
      <c r="V121" s="53"/>
      <c r="W121" s="50"/>
      <c r="X121" s="101"/>
      <c r="Y121" s="73"/>
      <c r="Z121" s="54"/>
      <c r="AA121" s="52"/>
      <c r="AB121" s="100"/>
      <c r="AC121" s="53"/>
      <c r="AD121" s="73"/>
      <c r="AE121" s="73"/>
      <c r="AF121" s="73"/>
      <c r="AG121" s="73"/>
      <c r="AH121" s="75"/>
      <c r="AI121" s="75"/>
      <c r="AJ121" s="75"/>
    </row>
    <row r="122" spans="1:36" ht="29.25" customHeight="1" x14ac:dyDescent="0.3">
      <c r="A122" s="51"/>
      <c r="B122" s="100"/>
      <c r="C122" s="100"/>
      <c r="D122" s="233"/>
      <c r="E122" s="310"/>
      <c r="F122" s="101"/>
      <c r="G122" s="100"/>
      <c r="H122" s="100"/>
      <c r="I122" s="101"/>
      <c r="J122" s="101"/>
      <c r="K122" s="100"/>
      <c r="L122" s="101"/>
      <c r="M122" s="100"/>
      <c r="N122" s="100"/>
      <c r="O122" s="101"/>
      <c r="P122" s="102"/>
      <c r="Q122" s="234"/>
      <c r="R122" s="235"/>
      <c r="S122" s="103"/>
      <c r="T122" s="292" t="s">
        <v>326</v>
      </c>
      <c r="U122" s="55"/>
      <c r="V122" s="53"/>
      <c r="W122" s="50"/>
      <c r="X122" s="101"/>
      <c r="Y122" s="73"/>
      <c r="Z122" s="54"/>
      <c r="AA122" s="52"/>
      <c r="AB122" s="100"/>
      <c r="AC122" s="53"/>
      <c r="AD122" s="73"/>
      <c r="AE122" s="73"/>
      <c r="AF122" s="73"/>
      <c r="AG122" s="73"/>
      <c r="AH122" s="75"/>
      <c r="AI122" s="75"/>
      <c r="AJ122" s="75"/>
    </row>
    <row r="123" spans="1:36" ht="29.25" customHeight="1" x14ac:dyDescent="0.3">
      <c r="A123" s="51"/>
      <c r="B123" s="100"/>
      <c r="C123" s="100"/>
      <c r="D123" s="233"/>
      <c r="E123" s="310"/>
      <c r="F123" s="101"/>
      <c r="G123" s="100"/>
      <c r="H123" s="100"/>
      <c r="I123" s="101"/>
      <c r="J123" s="101"/>
      <c r="K123" s="100"/>
      <c r="L123" s="101"/>
      <c r="M123" s="100"/>
      <c r="N123" s="100"/>
      <c r="O123" s="101"/>
      <c r="P123" s="102"/>
      <c r="Q123" s="234"/>
      <c r="R123" s="235"/>
      <c r="S123" s="103"/>
      <c r="T123" s="292" t="s">
        <v>326</v>
      </c>
      <c r="U123" s="55"/>
      <c r="V123" s="53"/>
      <c r="W123" s="50"/>
      <c r="X123" s="101"/>
      <c r="Y123" s="73"/>
      <c r="Z123" s="54"/>
      <c r="AA123" s="52"/>
      <c r="AB123" s="100"/>
      <c r="AC123" s="53"/>
      <c r="AD123" s="73"/>
      <c r="AE123" s="73"/>
      <c r="AF123" s="73"/>
      <c r="AG123" s="73"/>
      <c r="AH123" s="75"/>
      <c r="AI123" s="75"/>
      <c r="AJ123" s="75"/>
    </row>
    <row r="124" spans="1:36" ht="29.25" customHeight="1" x14ac:dyDescent="0.3">
      <c r="A124" s="51"/>
      <c r="B124" s="100"/>
      <c r="C124" s="100"/>
      <c r="D124" s="233"/>
      <c r="E124" s="310"/>
      <c r="F124" s="101"/>
      <c r="G124" s="100"/>
      <c r="H124" s="100"/>
      <c r="I124" s="101"/>
      <c r="J124" s="101"/>
      <c r="K124" s="100"/>
      <c r="L124" s="101"/>
      <c r="M124" s="100"/>
      <c r="N124" s="100"/>
      <c r="O124" s="101"/>
      <c r="P124" s="102"/>
      <c r="Q124" s="234"/>
      <c r="R124" s="235"/>
      <c r="S124" s="103"/>
      <c r="T124" s="292" t="s">
        <v>326</v>
      </c>
      <c r="U124" s="55"/>
      <c r="V124" s="53"/>
      <c r="W124" s="50"/>
      <c r="X124" s="101"/>
      <c r="Y124" s="73"/>
      <c r="Z124" s="54"/>
      <c r="AA124" s="52"/>
      <c r="AB124" s="100"/>
      <c r="AC124" s="53"/>
      <c r="AD124" s="73"/>
      <c r="AE124" s="73"/>
      <c r="AF124" s="73"/>
      <c r="AG124" s="73"/>
      <c r="AH124" s="75"/>
      <c r="AI124" s="75"/>
      <c r="AJ124" s="75"/>
    </row>
    <row r="125" spans="1:36" ht="29.25" customHeight="1" x14ac:dyDescent="0.3">
      <c r="A125" s="51"/>
      <c r="B125" s="100"/>
      <c r="C125" s="100"/>
      <c r="D125" s="233"/>
      <c r="E125" s="310"/>
      <c r="F125" s="101"/>
      <c r="G125" s="100"/>
      <c r="H125" s="100"/>
      <c r="I125" s="101"/>
      <c r="J125" s="101"/>
      <c r="K125" s="100"/>
      <c r="L125" s="101"/>
      <c r="M125" s="100"/>
      <c r="N125" s="100"/>
      <c r="O125" s="101"/>
      <c r="P125" s="102"/>
      <c r="Q125" s="234"/>
      <c r="R125" s="235"/>
      <c r="S125" s="103"/>
      <c r="T125" s="292" t="s">
        <v>326</v>
      </c>
      <c r="U125" s="55"/>
      <c r="V125" s="53"/>
      <c r="W125" s="50"/>
      <c r="X125" s="101"/>
      <c r="Y125" s="73"/>
      <c r="Z125" s="54"/>
      <c r="AA125" s="52"/>
      <c r="AB125" s="100"/>
      <c r="AC125" s="53"/>
      <c r="AD125" s="73"/>
      <c r="AE125" s="73"/>
      <c r="AF125" s="73"/>
      <c r="AG125" s="73"/>
      <c r="AH125" s="75"/>
      <c r="AI125" s="75"/>
      <c r="AJ125" s="75"/>
    </row>
    <row r="126" spans="1:36" ht="29.25" customHeight="1" x14ac:dyDescent="0.3">
      <c r="A126" s="51"/>
      <c r="B126" s="100"/>
      <c r="C126" s="100"/>
      <c r="D126" s="233"/>
      <c r="E126" s="310"/>
      <c r="F126" s="101"/>
      <c r="G126" s="100"/>
      <c r="H126" s="100"/>
      <c r="I126" s="101"/>
      <c r="J126" s="101"/>
      <c r="K126" s="100"/>
      <c r="L126" s="101"/>
      <c r="M126" s="100"/>
      <c r="N126" s="100"/>
      <c r="O126" s="101"/>
      <c r="P126" s="102"/>
      <c r="Q126" s="234"/>
      <c r="R126" s="235"/>
      <c r="S126" s="103"/>
      <c r="T126" s="292" t="s">
        <v>326</v>
      </c>
      <c r="U126" s="55"/>
      <c r="V126" s="53"/>
      <c r="W126" s="50"/>
      <c r="X126" s="101"/>
      <c r="Y126" s="73"/>
      <c r="Z126" s="54"/>
      <c r="AA126" s="52"/>
      <c r="AB126" s="100"/>
      <c r="AC126" s="53"/>
      <c r="AD126" s="73"/>
      <c r="AE126" s="73"/>
      <c r="AF126" s="73"/>
      <c r="AG126" s="73"/>
      <c r="AH126" s="75"/>
      <c r="AI126" s="75"/>
      <c r="AJ126" s="75"/>
    </row>
    <row r="127" spans="1:36" ht="29.25" customHeight="1" x14ac:dyDescent="0.3">
      <c r="A127" s="51"/>
      <c r="B127" s="100"/>
      <c r="C127" s="100"/>
      <c r="D127" s="233"/>
      <c r="E127" s="310"/>
      <c r="F127" s="101"/>
      <c r="G127" s="100"/>
      <c r="H127" s="100"/>
      <c r="I127" s="101"/>
      <c r="J127" s="101"/>
      <c r="K127" s="100"/>
      <c r="L127" s="101"/>
      <c r="M127" s="100"/>
      <c r="N127" s="100"/>
      <c r="O127" s="101"/>
      <c r="P127" s="102"/>
      <c r="Q127" s="234"/>
      <c r="R127" s="235"/>
      <c r="S127" s="103"/>
      <c r="T127" s="292" t="s">
        <v>326</v>
      </c>
      <c r="U127" s="55"/>
      <c r="V127" s="53"/>
      <c r="W127" s="50"/>
      <c r="X127" s="101"/>
      <c r="Y127" s="73"/>
      <c r="Z127" s="54"/>
      <c r="AA127" s="52"/>
      <c r="AB127" s="100"/>
      <c r="AC127" s="53"/>
      <c r="AD127" s="73"/>
      <c r="AE127" s="73"/>
      <c r="AF127" s="73"/>
      <c r="AG127" s="73"/>
      <c r="AH127" s="75"/>
      <c r="AI127" s="75"/>
      <c r="AJ127" s="75"/>
    </row>
    <row r="128" spans="1:36" ht="29.25" customHeight="1" x14ac:dyDescent="0.3">
      <c r="A128" s="51"/>
      <c r="B128" s="100"/>
      <c r="C128" s="100"/>
      <c r="D128" s="233"/>
      <c r="E128" s="310"/>
      <c r="F128" s="101"/>
      <c r="G128" s="100"/>
      <c r="H128" s="100"/>
      <c r="I128" s="101"/>
      <c r="J128" s="101"/>
      <c r="K128" s="100"/>
      <c r="L128" s="101"/>
      <c r="M128" s="100"/>
      <c r="N128" s="100"/>
      <c r="O128" s="101"/>
      <c r="P128" s="102"/>
      <c r="Q128" s="234"/>
      <c r="R128" s="235"/>
      <c r="S128" s="103"/>
      <c r="T128" s="292" t="s">
        <v>326</v>
      </c>
      <c r="U128" s="55"/>
      <c r="V128" s="53"/>
      <c r="W128" s="50"/>
      <c r="X128" s="101"/>
      <c r="Y128" s="73"/>
      <c r="Z128" s="54"/>
      <c r="AA128" s="52"/>
      <c r="AB128" s="100"/>
      <c r="AC128" s="53"/>
      <c r="AD128" s="73"/>
      <c r="AE128" s="73"/>
      <c r="AF128" s="73"/>
      <c r="AG128" s="73"/>
      <c r="AH128" s="75"/>
      <c r="AI128" s="75"/>
      <c r="AJ128" s="75"/>
    </row>
    <row r="129" spans="1:36" ht="29.25" customHeight="1" x14ac:dyDescent="0.3">
      <c r="A129" s="51"/>
      <c r="B129" s="100"/>
      <c r="C129" s="100"/>
      <c r="D129" s="233"/>
      <c r="E129" s="310"/>
      <c r="F129" s="101"/>
      <c r="G129" s="100"/>
      <c r="H129" s="100"/>
      <c r="I129" s="101"/>
      <c r="J129" s="101"/>
      <c r="K129" s="100"/>
      <c r="L129" s="101"/>
      <c r="M129" s="100"/>
      <c r="N129" s="100"/>
      <c r="O129" s="101"/>
      <c r="P129" s="102"/>
      <c r="Q129" s="234"/>
      <c r="R129" s="235"/>
      <c r="S129" s="103"/>
      <c r="T129" s="292" t="s">
        <v>326</v>
      </c>
      <c r="U129" s="55"/>
      <c r="V129" s="53"/>
      <c r="W129" s="50"/>
      <c r="X129" s="101"/>
      <c r="Y129" s="73"/>
      <c r="Z129" s="54"/>
      <c r="AA129" s="52"/>
      <c r="AB129" s="100"/>
      <c r="AC129" s="53"/>
      <c r="AD129" s="73"/>
      <c r="AE129" s="73"/>
      <c r="AF129" s="73"/>
      <c r="AG129" s="73"/>
      <c r="AH129" s="75"/>
      <c r="AI129" s="75"/>
      <c r="AJ129" s="75"/>
    </row>
    <row r="130" spans="1:36" ht="29.25" customHeight="1" x14ac:dyDescent="0.3">
      <c r="A130" s="51"/>
      <c r="B130" s="100"/>
      <c r="C130" s="100"/>
      <c r="D130" s="233"/>
      <c r="E130" s="310"/>
      <c r="F130" s="101"/>
      <c r="G130" s="100"/>
      <c r="H130" s="100"/>
      <c r="I130" s="101"/>
      <c r="J130" s="101"/>
      <c r="K130" s="100"/>
      <c r="L130" s="101"/>
      <c r="M130" s="100"/>
      <c r="N130" s="100"/>
      <c r="O130" s="101"/>
      <c r="P130" s="102"/>
      <c r="Q130" s="234"/>
      <c r="R130" s="235"/>
      <c r="S130" s="103"/>
      <c r="T130" s="292" t="s">
        <v>326</v>
      </c>
      <c r="U130" s="55"/>
      <c r="V130" s="53"/>
      <c r="W130" s="50"/>
      <c r="X130" s="101"/>
      <c r="Y130" s="73"/>
      <c r="Z130" s="54"/>
      <c r="AA130" s="52"/>
      <c r="AB130" s="100"/>
      <c r="AC130" s="53"/>
      <c r="AD130" s="73"/>
      <c r="AE130" s="73"/>
      <c r="AF130" s="73"/>
      <c r="AG130" s="73"/>
      <c r="AH130" s="75"/>
      <c r="AI130" s="75"/>
      <c r="AJ130" s="75"/>
    </row>
    <row r="131" spans="1:36" ht="29.25" customHeight="1" x14ac:dyDescent="0.3">
      <c r="A131" s="51"/>
      <c r="B131" s="100"/>
      <c r="C131" s="100"/>
      <c r="D131" s="233"/>
      <c r="E131" s="310"/>
      <c r="F131" s="101"/>
      <c r="G131" s="100"/>
      <c r="H131" s="100"/>
      <c r="I131" s="101"/>
      <c r="J131" s="101"/>
      <c r="K131" s="100"/>
      <c r="L131" s="101"/>
      <c r="M131" s="100"/>
      <c r="N131" s="100"/>
      <c r="O131" s="101"/>
      <c r="P131" s="102"/>
      <c r="Q131" s="234"/>
      <c r="R131" s="235"/>
      <c r="S131" s="103"/>
      <c r="T131" s="292" t="s">
        <v>326</v>
      </c>
      <c r="U131" s="55"/>
      <c r="V131" s="53"/>
      <c r="W131" s="50"/>
      <c r="X131" s="101"/>
      <c r="Y131" s="73"/>
      <c r="Z131" s="54"/>
      <c r="AA131" s="52"/>
      <c r="AB131" s="100"/>
      <c r="AC131" s="53"/>
      <c r="AD131" s="73"/>
      <c r="AE131" s="73"/>
      <c r="AF131" s="73"/>
      <c r="AG131" s="73"/>
      <c r="AH131" s="75"/>
      <c r="AI131" s="75"/>
      <c r="AJ131" s="75"/>
    </row>
    <row r="132" spans="1:36" ht="29.25" customHeight="1" x14ac:dyDescent="0.3">
      <c r="A132" s="51"/>
      <c r="B132" s="100"/>
      <c r="C132" s="100"/>
      <c r="D132" s="233"/>
      <c r="E132" s="310"/>
      <c r="F132" s="101"/>
      <c r="G132" s="100"/>
      <c r="H132" s="100"/>
      <c r="I132" s="101"/>
      <c r="J132" s="101"/>
      <c r="K132" s="100"/>
      <c r="L132" s="101"/>
      <c r="M132" s="100"/>
      <c r="N132" s="100"/>
      <c r="O132" s="101"/>
      <c r="P132" s="102"/>
      <c r="Q132" s="234"/>
      <c r="R132" s="235"/>
      <c r="S132" s="103"/>
      <c r="T132" s="292" t="s">
        <v>326</v>
      </c>
      <c r="U132" s="55"/>
      <c r="V132" s="53"/>
      <c r="W132" s="50"/>
      <c r="X132" s="101"/>
      <c r="Y132" s="73"/>
      <c r="Z132" s="54"/>
      <c r="AA132" s="52"/>
      <c r="AB132" s="100"/>
      <c r="AC132" s="53"/>
      <c r="AD132" s="73"/>
      <c r="AE132" s="73"/>
      <c r="AF132" s="73"/>
      <c r="AG132" s="73"/>
      <c r="AH132" s="75"/>
      <c r="AI132" s="75"/>
      <c r="AJ132" s="75"/>
    </row>
    <row r="133" spans="1:36" ht="29.25" customHeight="1" x14ac:dyDescent="0.3">
      <c r="A133" s="51"/>
      <c r="B133" s="100"/>
      <c r="C133" s="100"/>
      <c r="D133" s="233"/>
      <c r="E133" s="310"/>
      <c r="F133" s="101"/>
      <c r="G133" s="100"/>
      <c r="H133" s="100"/>
      <c r="I133" s="101"/>
      <c r="J133" s="101"/>
      <c r="K133" s="100"/>
      <c r="L133" s="101"/>
      <c r="M133" s="100"/>
      <c r="N133" s="100"/>
      <c r="O133" s="101"/>
      <c r="P133" s="102"/>
      <c r="Q133" s="234"/>
      <c r="R133" s="235"/>
      <c r="S133" s="103"/>
      <c r="T133" s="292" t="s">
        <v>326</v>
      </c>
      <c r="U133" s="55"/>
      <c r="V133" s="53"/>
      <c r="W133" s="50"/>
      <c r="X133" s="101"/>
      <c r="Y133" s="73"/>
      <c r="Z133" s="54"/>
      <c r="AA133" s="52"/>
      <c r="AB133" s="100"/>
      <c r="AC133" s="53"/>
      <c r="AD133" s="73"/>
      <c r="AE133" s="73"/>
      <c r="AF133" s="73"/>
      <c r="AG133" s="73"/>
      <c r="AH133" s="75"/>
      <c r="AI133" s="75"/>
      <c r="AJ133" s="75"/>
    </row>
    <row r="134" spans="1:36" ht="29.25" customHeight="1" x14ac:dyDescent="0.3">
      <c r="A134" s="51"/>
      <c r="B134" s="100"/>
      <c r="C134" s="100"/>
      <c r="D134" s="233"/>
      <c r="E134" s="310"/>
      <c r="F134" s="101"/>
      <c r="G134" s="100"/>
      <c r="H134" s="100"/>
      <c r="I134" s="101"/>
      <c r="J134" s="101"/>
      <c r="K134" s="100"/>
      <c r="L134" s="101"/>
      <c r="M134" s="100"/>
      <c r="N134" s="100"/>
      <c r="O134" s="101"/>
      <c r="P134" s="102"/>
      <c r="Q134" s="234"/>
      <c r="R134" s="235"/>
      <c r="S134" s="103"/>
      <c r="T134" s="292" t="s">
        <v>326</v>
      </c>
      <c r="U134" s="55"/>
      <c r="V134" s="53"/>
      <c r="W134" s="50"/>
      <c r="X134" s="101"/>
      <c r="Y134" s="73"/>
      <c r="Z134" s="54"/>
      <c r="AA134" s="52"/>
      <c r="AB134" s="100"/>
      <c r="AC134" s="53"/>
      <c r="AD134" s="73"/>
      <c r="AE134" s="73"/>
      <c r="AF134" s="73"/>
      <c r="AG134" s="73"/>
      <c r="AH134" s="75"/>
      <c r="AI134" s="75"/>
      <c r="AJ134" s="75"/>
    </row>
    <row r="135" spans="1:36" ht="29.25" customHeight="1" x14ac:dyDescent="0.3">
      <c r="A135" s="51"/>
      <c r="B135" s="100"/>
      <c r="C135" s="100"/>
      <c r="D135" s="233"/>
      <c r="E135" s="310"/>
      <c r="F135" s="101"/>
      <c r="G135" s="100"/>
      <c r="H135" s="100"/>
      <c r="I135" s="101"/>
      <c r="J135" s="101"/>
      <c r="K135" s="100"/>
      <c r="L135" s="101"/>
      <c r="M135" s="100"/>
      <c r="N135" s="100"/>
      <c r="O135" s="101"/>
      <c r="P135" s="102"/>
      <c r="Q135" s="234"/>
      <c r="R135" s="235"/>
      <c r="S135" s="103"/>
      <c r="T135" s="292" t="s">
        <v>326</v>
      </c>
      <c r="U135" s="55"/>
      <c r="V135" s="53"/>
      <c r="W135" s="50"/>
      <c r="X135" s="101"/>
      <c r="Y135" s="73"/>
      <c r="Z135" s="54"/>
      <c r="AA135" s="52"/>
      <c r="AB135" s="100"/>
      <c r="AC135" s="53"/>
      <c r="AD135" s="73"/>
      <c r="AE135" s="73"/>
      <c r="AF135" s="73"/>
      <c r="AG135" s="73"/>
      <c r="AH135" s="75"/>
      <c r="AI135" s="75"/>
      <c r="AJ135" s="75"/>
    </row>
    <row r="136" spans="1:36" ht="29.25" customHeight="1" x14ac:dyDescent="0.3">
      <c r="A136" s="51"/>
      <c r="B136" s="100"/>
      <c r="C136" s="100"/>
      <c r="D136" s="233"/>
      <c r="E136" s="310"/>
      <c r="F136" s="101"/>
      <c r="G136" s="100"/>
      <c r="H136" s="100"/>
      <c r="I136" s="101"/>
      <c r="J136" s="101"/>
      <c r="K136" s="100"/>
      <c r="L136" s="101"/>
      <c r="M136" s="100"/>
      <c r="N136" s="100"/>
      <c r="O136" s="101"/>
      <c r="P136" s="102"/>
      <c r="Q136" s="234"/>
      <c r="R136" s="235"/>
      <c r="S136" s="103"/>
      <c r="T136" s="292" t="s">
        <v>326</v>
      </c>
      <c r="U136" s="55"/>
      <c r="V136" s="53"/>
      <c r="W136" s="50"/>
      <c r="X136" s="101"/>
      <c r="Y136" s="73"/>
      <c r="Z136" s="54"/>
      <c r="AA136" s="52"/>
      <c r="AB136" s="100"/>
      <c r="AC136" s="53"/>
      <c r="AD136" s="73"/>
      <c r="AE136" s="73"/>
      <c r="AF136" s="73"/>
      <c r="AG136" s="73"/>
      <c r="AH136" s="75"/>
      <c r="AI136" s="75"/>
      <c r="AJ136" s="75"/>
    </row>
    <row r="137" spans="1:36" ht="29.25" customHeight="1" x14ac:dyDescent="0.3">
      <c r="A137" s="51"/>
      <c r="B137" s="100"/>
      <c r="C137" s="100"/>
      <c r="D137" s="233"/>
      <c r="E137" s="310"/>
      <c r="F137" s="101"/>
      <c r="G137" s="100"/>
      <c r="H137" s="100"/>
      <c r="I137" s="101"/>
      <c r="J137" s="101"/>
      <c r="K137" s="100"/>
      <c r="L137" s="101"/>
      <c r="M137" s="100"/>
      <c r="N137" s="100"/>
      <c r="O137" s="101"/>
      <c r="P137" s="102"/>
      <c r="Q137" s="234"/>
      <c r="R137" s="235"/>
      <c r="S137" s="103"/>
      <c r="T137" s="292" t="s">
        <v>326</v>
      </c>
      <c r="U137" s="55"/>
      <c r="V137" s="53"/>
      <c r="W137" s="50"/>
      <c r="X137" s="101"/>
      <c r="Y137" s="73"/>
      <c r="Z137" s="54"/>
      <c r="AA137" s="52"/>
      <c r="AB137" s="100"/>
      <c r="AC137" s="53"/>
      <c r="AD137" s="73"/>
      <c r="AE137" s="73"/>
      <c r="AF137" s="73"/>
      <c r="AG137" s="73"/>
      <c r="AH137" s="75"/>
      <c r="AI137" s="75"/>
      <c r="AJ137" s="75"/>
    </row>
    <row r="138" spans="1:36" ht="29.25" customHeight="1" x14ac:dyDescent="0.3">
      <c r="A138" s="51"/>
      <c r="B138" s="100"/>
      <c r="C138" s="100"/>
      <c r="D138" s="233"/>
      <c r="E138" s="310"/>
      <c r="F138" s="101"/>
      <c r="G138" s="100"/>
      <c r="H138" s="100"/>
      <c r="I138" s="101"/>
      <c r="J138" s="101"/>
      <c r="K138" s="100"/>
      <c r="L138" s="101"/>
      <c r="M138" s="100"/>
      <c r="N138" s="100"/>
      <c r="O138" s="101"/>
      <c r="P138" s="102"/>
      <c r="Q138" s="234"/>
      <c r="R138" s="235"/>
      <c r="S138" s="103"/>
      <c r="T138" s="292" t="s">
        <v>326</v>
      </c>
      <c r="U138" s="55"/>
      <c r="V138" s="53"/>
      <c r="W138" s="50"/>
      <c r="X138" s="101"/>
      <c r="Y138" s="73"/>
      <c r="Z138" s="54"/>
      <c r="AA138" s="52"/>
      <c r="AB138" s="100"/>
      <c r="AC138" s="53"/>
      <c r="AD138" s="73"/>
      <c r="AE138" s="73"/>
      <c r="AF138" s="73"/>
      <c r="AG138" s="73"/>
      <c r="AH138" s="75"/>
      <c r="AI138" s="75"/>
      <c r="AJ138" s="75"/>
    </row>
    <row r="139" spans="1:36" ht="29.25" customHeight="1" x14ac:dyDescent="0.3">
      <c r="A139" s="51"/>
      <c r="B139" s="100"/>
      <c r="C139" s="100"/>
      <c r="D139" s="233"/>
      <c r="E139" s="310"/>
      <c r="F139" s="101"/>
      <c r="G139" s="100"/>
      <c r="H139" s="100"/>
      <c r="I139" s="101"/>
      <c r="J139" s="101"/>
      <c r="K139" s="100"/>
      <c r="L139" s="101"/>
      <c r="M139" s="100"/>
      <c r="N139" s="100"/>
      <c r="O139" s="101"/>
      <c r="P139" s="102"/>
      <c r="Q139" s="234"/>
      <c r="R139" s="235"/>
      <c r="S139" s="103"/>
      <c r="T139" s="292" t="s">
        <v>326</v>
      </c>
      <c r="U139" s="55"/>
      <c r="V139" s="53"/>
      <c r="W139" s="50"/>
      <c r="X139" s="101"/>
      <c r="Y139" s="73"/>
      <c r="Z139" s="54"/>
      <c r="AA139" s="52"/>
      <c r="AB139" s="100"/>
      <c r="AC139" s="53"/>
      <c r="AD139" s="73"/>
      <c r="AE139" s="73"/>
      <c r="AF139" s="73"/>
      <c r="AG139" s="73"/>
      <c r="AH139" s="75"/>
      <c r="AI139" s="75"/>
      <c r="AJ139" s="75"/>
    </row>
    <row r="140" spans="1:36" ht="29.25" customHeight="1" x14ac:dyDescent="0.3">
      <c r="A140" s="51"/>
      <c r="B140" s="100"/>
      <c r="C140" s="100"/>
      <c r="D140" s="233"/>
      <c r="E140" s="310"/>
      <c r="F140" s="101"/>
      <c r="G140" s="100"/>
      <c r="H140" s="100"/>
      <c r="I140" s="101"/>
      <c r="J140" s="101"/>
      <c r="K140" s="100"/>
      <c r="L140" s="101"/>
      <c r="M140" s="100"/>
      <c r="N140" s="100"/>
      <c r="O140" s="101"/>
      <c r="P140" s="102"/>
      <c r="Q140" s="234"/>
      <c r="R140" s="235"/>
      <c r="S140" s="103"/>
      <c r="T140" s="292" t="s">
        <v>326</v>
      </c>
      <c r="U140" s="55"/>
      <c r="V140" s="53"/>
      <c r="W140" s="50"/>
      <c r="X140" s="101"/>
      <c r="Y140" s="73"/>
      <c r="Z140" s="54"/>
      <c r="AA140" s="52"/>
      <c r="AB140" s="100"/>
      <c r="AC140" s="53"/>
      <c r="AD140" s="73"/>
      <c r="AE140" s="73"/>
      <c r="AF140" s="73"/>
      <c r="AG140" s="73"/>
      <c r="AH140" s="75"/>
      <c r="AI140" s="75"/>
      <c r="AJ140" s="75"/>
    </row>
    <row r="141" spans="1:36" ht="29.25" customHeight="1" x14ac:dyDescent="0.3">
      <c r="A141" s="51"/>
      <c r="B141" s="100"/>
      <c r="C141" s="100"/>
      <c r="D141" s="233"/>
      <c r="E141" s="310"/>
      <c r="F141" s="101"/>
      <c r="G141" s="100"/>
      <c r="H141" s="100"/>
      <c r="I141" s="101"/>
      <c r="J141" s="101"/>
      <c r="K141" s="100"/>
      <c r="L141" s="101"/>
      <c r="M141" s="100"/>
      <c r="N141" s="100"/>
      <c r="O141" s="101"/>
      <c r="P141" s="102"/>
      <c r="Q141" s="234"/>
      <c r="R141" s="235"/>
      <c r="S141" s="103"/>
      <c r="T141" s="292" t="s">
        <v>326</v>
      </c>
      <c r="U141" s="55"/>
      <c r="V141" s="53"/>
      <c r="W141" s="50"/>
      <c r="X141" s="101"/>
      <c r="Y141" s="73"/>
      <c r="Z141" s="54"/>
      <c r="AA141" s="52"/>
      <c r="AB141" s="100"/>
      <c r="AC141" s="53"/>
      <c r="AD141" s="73"/>
      <c r="AE141" s="73"/>
      <c r="AF141" s="73"/>
      <c r="AG141" s="73"/>
      <c r="AH141" s="75"/>
      <c r="AI141" s="75"/>
      <c r="AJ141" s="75"/>
    </row>
    <row r="142" spans="1:36" ht="29.25" customHeight="1" x14ac:dyDescent="0.3">
      <c r="A142" s="51"/>
      <c r="B142" s="100"/>
      <c r="C142" s="100"/>
      <c r="D142" s="233"/>
      <c r="E142" s="310"/>
      <c r="F142" s="101"/>
      <c r="G142" s="100"/>
      <c r="H142" s="100"/>
      <c r="I142" s="101"/>
      <c r="J142" s="101"/>
      <c r="K142" s="100"/>
      <c r="L142" s="101"/>
      <c r="M142" s="100"/>
      <c r="N142" s="100"/>
      <c r="O142" s="101"/>
      <c r="P142" s="102"/>
      <c r="Q142" s="234"/>
      <c r="R142" s="235"/>
      <c r="S142" s="103"/>
      <c r="T142" s="292" t="s">
        <v>326</v>
      </c>
      <c r="U142" s="55"/>
      <c r="V142" s="53"/>
      <c r="W142" s="50"/>
      <c r="X142" s="101"/>
      <c r="Y142" s="73"/>
      <c r="Z142" s="54"/>
      <c r="AA142" s="52"/>
      <c r="AB142" s="100"/>
      <c r="AC142" s="53"/>
      <c r="AD142" s="73"/>
      <c r="AE142" s="73"/>
      <c r="AF142" s="73"/>
      <c r="AG142" s="73"/>
      <c r="AH142" s="75"/>
      <c r="AI142" s="75"/>
      <c r="AJ142" s="75"/>
    </row>
    <row r="143" spans="1:36" ht="29.25" customHeight="1" x14ac:dyDescent="0.3">
      <c r="A143" s="51"/>
      <c r="B143" s="100"/>
      <c r="C143" s="100"/>
      <c r="D143" s="233"/>
      <c r="E143" s="310"/>
      <c r="F143" s="101"/>
      <c r="G143" s="100"/>
      <c r="H143" s="100"/>
      <c r="I143" s="101"/>
      <c r="J143" s="101"/>
      <c r="K143" s="100"/>
      <c r="L143" s="101"/>
      <c r="M143" s="100"/>
      <c r="N143" s="100"/>
      <c r="O143" s="101"/>
      <c r="P143" s="102"/>
      <c r="Q143" s="234"/>
      <c r="R143" s="235"/>
      <c r="S143" s="103"/>
      <c r="T143" s="292" t="s">
        <v>326</v>
      </c>
      <c r="U143" s="55"/>
      <c r="V143" s="53"/>
      <c r="W143" s="50"/>
      <c r="X143" s="101"/>
      <c r="Y143" s="73"/>
      <c r="Z143" s="54"/>
      <c r="AA143" s="52"/>
      <c r="AB143" s="100"/>
      <c r="AC143" s="53"/>
      <c r="AD143" s="73"/>
      <c r="AE143" s="73"/>
      <c r="AF143" s="73"/>
      <c r="AG143" s="73"/>
      <c r="AH143" s="75"/>
      <c r="AI143" s="75"/>
      <c r="AJ143" s="75"/>
    </row>
    <row r="144" spans="1:36" ht="29.25" customHeight="1" x14ac:dyDescent="0.3">
      <c r="A144" s="51"/>
      <c r="B144" s="100"/>
      <c r="C144" s="100"/>
      <c r="D144" s="233"/>
      <c r="E144" s="310"/>
      <c r="F144" s="101"/>
      <c r="G144" s="100"/>
      <c r="H144" s="100"/>
      <c r="I144" s="101"/>
      <c r="J144" s="101"/>
      <c r="K144" s="100"/>
      <c r="L144" s="101"/>
      <c r="M144" s="100"/>
      <c r="N144" s="100"/>
      <c r="O144" s="101"/>
      <c r="P144" s="102"/>
      <c r="Q144" s="234"/>
      <c r="R144" s="235"/>
      <c r="S144" s="103"/>
      <c r="T144" s="292" t="s">
        <v>326</v>
      </c>
      <c r="U144" s="55"/>
      <c r="V144" s="53"/>
      <c r="W144" s="50"/>
      <c r="X144" s="101"/>
      <c r="Y144" s="73"/>
      <c r="Z144" s="54"/>
      <c r="AA144" s="52"/>
      <c r="AB144" s="100"/>
      <c r="AC144" s="53"/>
      <c r="AD144" s="73"/>
      <c r="AE144" s="73"/>
      <c r="AF144" s="73"/>
      <c r="AG144" s="73"/>
      <c r="AH144" s="75"/>
      <c r="AI144" s="75"/>
      <c r="AJ144" s="75"/>
    </row>
    <row r="145" spans="1:36" ht="29.25" customHeight="1" x14ac:dyDescent="0.3">
      <c r="A145" s="51"/>
      <c r="B145" s="100"/>
      <c r="C145" s="100"/>
      <c r="D145" s="233"/>
      <c r="E145" s="310"/>
      <c r="F145" s="101"/>
      <c r="G145" s="100"/>
      <c r="H145" s="100"/>
      <c r="I145" s="101"/>
      <c r="J145" s="101"/>
      <c r="K145" s="100"/>
      <c r="L145" s="101"/>
      <c r="M145" s="100"/>
      <c r="N145" s="100"/>
      <c r="O145" s="101"/>
      <c r="P145" s="102"/>
      <c r="Q145" s="234"/>
      <c r="R145" s="235"/>
      <c r="S145" s="103"/>
      <c r="T145" s="292" t="s">
        <v>326</v>
      </c>
      <c r="U145" s="55"/>
      <c r="V145" s="53"/>
      <c r="W145" s="50"/>
      <c r="X145" s="101"/>
      <c r="Y145" s="73"/>
      <c r="Z145" s="54"/>
      <c r="AA145" s="52"/>
      <c r="AB145" s="100"/>
      <c r="AC145" s="53"/>
      <c r="AD145" s="73"/>
      <c r="AE145" s="73"/>
      <c r="AF145" s="73"/>
      <c r="AG145" s="73"/>
      <c r="AH145" s="75"/>
      <c r="AI145" s="75"/>
      <c r="AJ145" s="75"/>
    </row>
    <row r="146" spans="1:36" ht="29.25" customHeight="1" x14ac:dyDescent="0.3">
      <c r="A146" s="51"/>
      <c r="B146" s="100"/>
      <c r="C146" s="100"/>
      <c r="D146" s="233"/>
      <c r="E146" s="310"/>
      <c r="F146" s="101"/>
      <c r="G146" s="100"/>
      <c r="H146" s="100"/>
      <c r="I146" s="101"/>
      <c r="J146" s="101"/>
      <c r="K146" s="100"/>
      <c r="L146" s="101"/>
      <c r="M146" s="100"/>
      <c r="N146" s="100"/>
      <c r="O146" s="101"/>
      <c r="P146" s="102"/>
      <c r="Q146" s="234"/>
      <c r="R146" s="235"/>
      <c r="S146" s="103"/>
      <c r="T146" s="292" t="s">
        <v>326</v>
      </c>
      <c r="U146" s="55"/>
      <c r="V146" s="53"/>
      <c r="W146" s="50"/>
      <c r="X146" s="101"/>
      <c r="Y146" s="73"/>
      <c r="Z146" s="54"/>
      <c r="AA146" s="52"/>
      <c r="AB146" s="100"/>
      <c r="AC146" s="53"/>
      <c r="AD146" s="73"/>
      <c r="AE146" s="73"/>
      <c r="AF146" s="73"/>
      <c r="AG146" s="73"/>
      <c r="AH146" s="75"/>
      <c r="AI146" s="75"/>
      <c r="AJ146" s="75"/>
    </row>
    <row r="147" spans="1:36" ht="29.25" customHeight="1" x14ac:dyDescent="0.3">
      <c r="A147" s="51"/>
      <c r="B147" s="100"/>
      <c r="C147" s="100"/>
      <c r="D147" s="233"/>
      <c r="E147" s="310"/>
      <c r="F147" s="101"/>
      <c r="G147" s="100"/>
      <c r="H147" s="100"/>
      <c r="I147" s="101"/>
      <c r="J147" s="101"/>
      <c r="K147" s="100"/>
      <c r="L147" s="101"/>
      <c r="M147" s="100"/>
      <c r="N147" s="100"/>
      <c r="O147" s="101"/>
      <c r="P147" s="102"/>
      <c r="Q147" s="234"/>
      <c r="R147" s="235"/>
      <c r="S147" s="103"/>
      <c r="T147" s="292" t="s">
        <v>326</v>
      </c>
      <c r="U147" s="55"/>
      <c r="V147" s="53"/>
      <c r="W147" s="50"/>
      <c r="X147" s="101"/>
      <c r="Y147" s="73"/>
      <c r="Z147" s="54"/>
      <c r="AA147" s="52"/>
      <c r="AB147" s="100"/>
      <c r="AC147" s="53"/>
      <c r="AD147" s="73"/>
      <c r="AE147" s="73"/>
      <c r="AF147" s="73"/>
      <c r="AG147" s="73"/>
      <c r="AH147" s="75"/>
      <c r="AI147" s="75"/>
      <c r="AJ147" s="75"/>
    </row>
    <row r="148" spans="1:36" ht="29.25" customHeight="1" x14ac:dyDescent="0.3">
      <c r="A148" s="51"/>
      <c r="B148" s="100"/>
      <c r="C148" s="100"/>
      <c r="D148" s="233"/>
      <c r="E148" s="310"/>
      <c r="F148" s="101"/>
      <c r="G148" s="100"/>
      <c r="H148" s="100"/>
      <c r="I148" s="101"/>
      <c r="J148" s="101"/>
      <c r="K148" s="100"/>
      <c r="L148" s="101"/>
      <c r="M148" s="100"/>
      <c r="N148" s="100"/>
      <c r="O148" s="101"/>
      <c r="P148" s="102"/>
      <c r="Q148" s="234"/>
      <c r="R148" s="235"/>
      <c r="S148" s="103"/>
      <c r="T148" s="292" t="s">
        <v>326</v>
      </c>
      <c r="U148" s="55"/>
      <c r="V148" s="53"/>
      <c r="W148" s="50"/>
      <c r="X148" s="101"/>
      <c r="Y148" s="73"/>
      <c r="Z148" s="54"/>
      <c r="AA148" s="52"/>
      <c r="AB148" s="100"/>
      <c r="AC148" s="53"/>
      <c r="AD148" s="73"/>
      <c r="AE148" s="73"/>
      <c r="AF148" s="73"/>
      <c r="AG148" s="73"/>
      <c r="AH148" s="75"/>
      <c r="AI148" s="75"/>
      <c r="AJ148" s="75"/>
    </row>
    <row r="149" spans="1:36" ht="29.25" customHeight="1" x14ac:dyDescent="0.3">
      <c r="A149" s="51"/>
      <c r="B149" s="100"/>
      <c r="C149" s="100"/>
      <c r="D149" s="233"/>
      <c r="E149" s="310"/>
      <c r="F149" s="101"/>
      <c r="G149" s="100"/>
      <c r="H149" s="100"/>
      <c r="I149" s="101"/>
      <c r="J149" s="101"/>
      <c r="K149" s="100"/>
      <c r="L149" s="101"/>
      <c r="M149" s="100"/>
      <c r="N149" s="100"/>
      <c r="O149" s="101"/>
      <c r="P149" s="102"/>
      <c r="Q149" s="234"/>
      <c r="R149" s="235"/>
      <c r="S149" s="103"/>
      <c r="T149" s="292" t="s">
        <v>326</v>
      </c>
      <c r="U149" s="55"/>
      <c r="V149" s="53"/>
      <c r="W149" s="50"/>
      <c r="X149" s="101"/>
      <c r="Y149" s="73"/>
      <c r="Z149" s="54"/>
      <c r="AA149" s="52"/>
      <c r="AB149" s="100"/>
      <c r="AC149" s="53"/>
      <c r="AD149" s="73"/>
      <c r="AE149" s="73"/>
      <c r="AF149" s="73"/>
      <c r="AG149" s="73"/>
      <c r="AH149" s="75"/>
      <c r="AI149" s="75"/>
      <c r="AJ149" s="75"/>
    </row>
    <row r="150" spans="1:36" ht="29.25" customHeight="1" x14ac:dyDescent="0.3">
      <c r="A150" s="51"/>
      <c r="B150" s="100"/>
      <c r="C150" s="100"/>
      <c r="D150" s="233"/>
      <c r="E150" s="310"/>
      <c r="F150" s="101"/>
      <c r="G150" s="100"/>
      <c r="H150" s="100"/>
      <c r="I150" s="101"/>
      <c r="J150" s="101"/>
      <c r="K150" s="100"/>
      <c r="L150" s="101"/>
      <c r="M150" s="100"/>
      <c r="N150" s="100"/>
      <c r="O150" s="101"/>
      <c r="P150" s="102"/>
      <c r="Q150" s="234"/>
      <c r="R150" s="235"/>
      <c r="S150" s="103"/>
      <c r="T150" s="292" t="s">
        <v>326</v>
      </c>
      <c r="U150" s="55"/>
      <c r="V150" s="53"/>
      <c r="W150" s="50"/>
      <c r="X150" s="101"/>
      <c r="Y150" s="73"/>
      <c r="Z150" s="54"/>
      <c r="AA150" s="52"/>
      <c r="AB150" s="100"/>
      <c r="AC150" s="53"/>
      <c r="AD150" s="73"/>
      <c r="AE150" s="73"/>
      <c r="AF150" s="73"/>
      <c r="AG150" s="73"/>
      <c r="AH150" s="75"/>
      <c r="AI150" s="75"/>
      <c r="AJ150" s="75"/>
    </row>
    <row r="151" spans="1:36" ht="29.25" customHeight="1" x14ac:dyDescent="0.3">
      <c r="A151" s="51"/>
      <c r="B151" s="100"/>
      <c r="C151" s="100"/>
      <c r="D151" s="233"/>
      <c r="E151" s="310"/>
      <c r="F151" s="101"/>
      <c r="G151" s="100"/>
      <c r="H151" s="100"/>
      <c r="I151" s="101"/>
      <c r="J151" s="101"/>
      <c r="K151" s="100"/>
      <c r="L151" s="101"/>
      <c r="M151" s="100"/>
      <c r="N151" s="100"/>
      <c r="O151" s="101"/>
      <c r="P151" s="102"/>
      <c r="Q151" s="234"/>
      <c r="R151" s="235"/>
      <c r="S151" s="103"/>
      <c r="T151" s="292" t="s">
        <v>326</v>
      </c>
      <c r="U151" s="55"/>
      <c r="V151" s="53"/>
      <c r="W151" s="50"/>
      <c r="X151" s="101"/>
      <c r="Y151" s="73"/>
      <c r="Z151" s="54"/>
      <c r="AA151" s="52"/>
      <c r="AB151" s="100"/>
      <c r="AC151" s="53"/>
      <c r="AD151" s="73"/>
      <c r="AE151" s="73"/>
      <c r="AF151" s="73"/>
      <c r="AG151" s="73"/>
      <c r="AH151" s="75"/>
      <c r="AI151" s="75"/>
      <c r="AJ151" s="75"/>
    </row>
    <row r="152" spans="1:36" ht="29.25" customHeight="1" x14ac:dyDescent="0.3">
      <c r="A152" s="51"/>
      <c r="B152" s="100"/>
      <c r="C152" s="100"/>
      <c r="D152" s="233"/>
      <c r="E152" s="310"/>
      <c r="F152" s="101"/>
      <c r="G152" s="100"/>
      <c r="H152" s="100"/>
      <c r="I152" s="101"/>
      <c r="J152" s="101"/>
      <c r="K152" s="100"/>
      <c r="L152" s="101"/>
      <c r="M152" s="100"/>
      <c r="N152" s="100"/>
      <c r="O152" s="101"/>
      <c r="P152" s="102"/>
      <c r="Q152" s="234"/>
      <c r="R152" s="235"/>
      <c r="S152" s="103"/>
      <c r="T152" s="292" t="s">
        <v>326</v>
      </c>
      <c r="U152" s="55"/>
      <c r="V152" s="53"/>
      <c r="W152" s="50"/>
      <c r="X152" s="101"/>
      <c r="Y152" s="73"/>
      <c r="Z152" s="54"/>
      <c r="AA152" s="52"/>
      <c r="AB152" s="100"/>
      <c r="AC152" s="53"/>
      <c r="AD152" s="73"/>
      <c r="AE152" s="73"/>
      <c r="AF152" s="73"/>
      <c r="AG152" s="73"/>
      <c r="AH152" s="75"/>
      <c r="AI152" s="75"/>
      <c r="AJ152" s="75"/>
    </row>
    <row r="153" spans="1:36" ht="29.25" customHeight="1" x14ac:dyDescent="0.3">
      <c r="A153" s="51"/>
      <c r="B153" s="100"/>
      <c r="C153" s="100"/>
      <c r="D153" s="233"/>
      <c r="E153" s="310"/>
      <c r="F153" s="101"/>
      <c r="G153" s="100"/>
      <c r="H153" s="100"/>
      <c r="I153" s="101"/>
      <c r="J153" s="101"/>
      <c r="K153" s="100"/>
      <c r="L153" s="101"/>
      <c r="M153" s="100"/>
      <c r="N153" s="100"/>
      <c r="O153" s="101"/>
      <c r="P153" s="102"/>
      <c r="Q153" s="234"/>
      <c r="R153" s="235"/>
      <c r="S153" s="103"/>
      <c r="T153" s="292" t="s">
        <v>326</v>
      </c>
      <c r="U153" s="55"/>
      <c r="V153" s="53"/>
      <c r="W153" s="50"/>
      <c r="X153" s="101"/>
      <c r="Y153" s="73"/>
      <c r="Z153" s="54"/>
      <c r="AA153" s="52"/>
      <c r="AB153" s="100"/>
      <c r="AC153" s="53"/>
      <c r="AD153" s="73"/>
      <c r="AE153" s="73"/>
      <c r="AF153" s="73"/>
      <c r="AG153" s="73"/>
      <c r="AH153" s="75"/>
      <c r="AI153" s="75"/>
      <c r="AJ153" s="75"/>
    </row>
    <row r="154" spans="1:36" ht="29.25" customHeight="1" x14ac:dyDescent="0.3">
      <c r="A154" s="51"/>
      <c r="B154" s="100"/>
      <c r="C154" s="100"/>
      <c r="D154" s="233"/>
      <c r="E154" s="310"/>
      <c r="F154" s="101"/>
      <c r="G154" s="100"/>
      <c r="H154" s="100"/>
      <c r="I154" s="101"/>
      <c r="J154" s="101"/>
      <c r="K154" s="100"/>
      <c r="L154" s="101"/>
      <c r="M154" s="100"/>
      <c r="N154" s="100"/>
      <c r="O154" s="101"/>
      <c r="P154" s="102"/>
      <c r="Q154" s="234"/>
      <c r="R154" s="235"/>
      <c r="S154" s="103"/>
      <c r="T154" s="292" t="s">
        <v>326</v>
      </c>
      <c r="U154" s="55"/>
      <c r="V154" s="53"/>
      <c r="W154" s="50"/>
      <c r="X154" s="101"/>
      <c r="Y154" s="73"/>
      <c r="Z154" s="54"/>
      <c r="AA154" s="52"/>
      <c r="AB154" s="100"/>
      <c r="AC154" s="53"/>
      <c r="AD154" s="73"/>
      <c r="AE154" s="73"/>
      <c r="AF154" s="73"/>
      <c r="AG154" s="73"/>
      <c r="AH154" s="75"/>
      <c r="AI154" s="75"/>
      <c r="AJ154" s="75"/>
    </row>
    <row r="155" spans="1:36" ht="29.25" customHeight="1" x14ac:dyDescent="0.3">
      <c r="A155" s="51"/>
      <c r="B155" s="100"/>
      <c r="C155" s="100"/>
      <c r="D155" s="233"/>
      <c r="E155" s="310"/>
      <c r="F155" s="101"/>
      <c r="G155" s="100"/>
      <c r="H155" s="100"/>
      <c r="I155" s="101"/>
      <c r="J155" s="101"/>
      <c r="K155" s="100"/>
      <c r="L155" s="101"/>
      <c r="M155" s="100"/>
      <c r="N155" s="100"/>
      <c r="O155" s="101"/>
      <c r="P155" s="102"/>
      <c r="Q155" s="234"/>
      <c r="R155" s="235"/>
      <c r="S155" s="103"/>
      <c r="T155" s="292" t="s">
        <v>326</v>
      </c>
      <c r="U155" s="55"/>
      <c r="V155" s="53"/>
      <c r="W155" s="50"/>
      <c r="X155" s="101"/>
      <c r="Y155" s="73"/>
      <c r="Z155" s="54"/>
      <c r="AA155" s="52"/>
      <c r="AB155" s="100"/>
      <c r="AC155" s="53"/>
      <c r="AD155" s="73"/>
      <c r="AE155" s="73"/>
      <c r="AF155" s="73"/>
      <c r="AG155" s="73"/>
      <c r="AH155" s="75"/>
      <c r="AI155" s="75"/>
      <c r="AJ155" s="75"/>
    </row>
    <row r="156" spans="1:36" ht="29.25" customHeight="1" x14ac:dyDescent="0.3">
      <c r="A156" s="51"/>
      <c r="B156" s="100"/>
      <c r="C156" s="100"/>
      <c r="D156" s="233"/>
      <c r="E156" s="310"/>
      <c r="F156" s="101"/>
      <c r="G156" s="100"/>
      <c r="H156" s="100"/>
      <c r="I156" s="101"/>
      <c r="J156" s="101"/>
      <c r="K156" s="100"/>
      <c r="L156" s="101"/>
      <c r="M156" s="100"/>
      <c r="N156" s="100"/>
      <c r="O156" s="101"/>
      <c r="P156" s="102"/>
      <c r="Q156" s="234"/>
      <c r="R156" s="235"/>
      <c r="S156" s="103"/>
      <c r="T156" s="292" t="s">
        <v>326</v>
      </c>
      <c r="U156" s="55"/>
      <c r="V156" s="53"/>
      <c r="W156" s="50"/>
      <c r="X156" s="101"/>
      <c r="Y156" s="73"/>
      <c r="Z156" s="54"/>
      <c r="AA156" s="52"/>
      <c r="AB156" s="100"/>
      <c r="AC156" s="53"/>
      <c r="AD156" s="73"/>
      <c r="AE156" s="73"/>
      <c r="AF156" s="73"/>
      <c r="AG156" s="73"/>
      <c r="AH156" s="75"/>
      <c r="AI156" s="75"/>
      <c r="AJ156" s="75"/>
    </row>
    <row r="157" spans="1:36" ht="29.25" customHeight="1" x14ac:dyDescent="0.3">
      <c r="A157" s="51"/>
      <c r="B157" s="100"/>
      <c r="C157" s="100"/>
      <c r="D157" s="233"/>
      <c r="E157" s="310"/>
      <c r="F157" s="101"/>
      <c r="G157" s="100"/>
      <c r="H157" s="100"/>
      <c r="I157" s="101"/>
      <c r="J157" s="101"/>
      <c r="K157" s="100"/>
      <c r="L157" s="101"/>
      <c r="M157" s="100"/>
      <c r="N157" s="100"/>
      <c r="O157" s="101"/>
      <c r="P157" s="102"/>
      <c r="Q157" s="234"/>
      <c r="R157" s="235"/>
      <c r="S157" s="103"/>
      <c r="T157" s="292" t="s">
        <v>326</v>
      </c>
      <c r="U157" s="55"/>
      <c r="V157" s="53"/>
      <c r="W157" s="50"/>
      <c r="X157" s="101"/>
      <c r="Y157" s="73"/>
      <c r="Z157" s="54"/>
      <c r="AA157" s="52"/>
      <c r="AB157" s="100"/>
      <c r="AC157" s="53"/>
      <c r="AD157" s="73"/>
      <c r="AE157" s="73"/>
      <c r="AF157" s="73"/>
      <c r="AG157" s="73"/>
      <c r="AH157" s="75"/>
      <c r="AI157" s="75"/>
      <c r="AJ157" s="75"/>
    </row>
    <row r="158" spans="1:36" ht="29.25" customHeight="1" x14ac:dyDescent="0.3">
      <c r="A158" s="51"/>
      <c r="B158" s="100"/>
      <c r="C158" s="100"/>
      <c r="D158" s="233"/>
      <c r="E158" s="310"/>
      <c r="F158" s="101"/>
      <c r="G158" s="100"/>
      <c r="H158" s="100"/>
      <c r="I158" s="101"/>
      <c r="J158" s="101"/>
      <c r="K158" s="100"/>
      <c r="L158" s="101"/>
      <c r="M158" s="100"/>
      <c r="N158" s="100"/>
      <c r="O158" s="101"/>
      <c r="P158" s="102"/>
      <c r="Q158" s="234"/>
      <c r="R158" s="235"/>
      <c r="S158" s="103"/>
      <c r="T158" s="292" t="s">
        <v>326</v>
      </c>
      <c r="U158" s="55"/>
      <c r="V158" s="53"/>
      <c r="W158" s="50"/>
      <c r="X158" s="101"/>
      <c r="Y158" s="73"/>
      <c r="Z158" s="54"/>
      <c r="AA158" s="52"/>
      <c r="AB158" s="100"/>
      <c r="AC158" s="53"/>
      <c r="AD158" s="73"/>
      <c r="AE158" s="73"/>
      <c r="AF158" s="73"/>
      <c r="AG158" s="73"/>
      <c r="AH158" s="75"/>
      <c r="AI158" s="75"/>
      <c r="AJ158" s="75"/>
    </row>
    <row r="159" spans="1:36" ht="29.25" customHeight="1" x14ac:dyDescent="0.3">
      <c r="A159" s="51"/>
      <c r="B159" s="100"/>
      <c r="C159" s="100"/>
      <c r="D159" s="233"/>
      <c r="E159" s="310"/>
      <c r="F159" s="101"/>
      <c r="G159" s="100"/>
      <c r="H159" s="100"/>
      <c r="I159" s="101"/>
      <c r="J159" s="101"/>
      <c r="K159" s="100"/>
      <c r="L159" s="101"/>
      <c r="M159" s="100"/>
      <c r="N159" s="100"/>
      <c r="O159" s="101"/>
      <c r="P159" s="102"/>
      <c r="Q159" s="234"/>
      <c r="R159" s="235"/>
      <c r="S159" s="103"/>
      <c r="T159" s="292" t="s">
        <v>326</v>
      </c>
      <c r="U159" s="55"/>
      <c r="V159" s="53"/>
      <c r="W159" s="50"/>
      <c r="X159" s="101"/>
      <c r="Y159" s="73"/>
      <c r="Z159" s="54"/>
      <c r="AA159" s="52"/>
      <c r="AB159" s="100"/>
      <c r="AC159" s="53"/>
      <c r="AD159" s="73"/>
      <c r="AE159" s="73"/>
      <c r="AF159" s="73"/>
      <c r="AG159" s="73"/>
      <c r="AH159" s="75"/>
      <c r="AI159" s="75"/>
      <c r="AJ159" s="75"/>
    </row>
    <row r="160" spans="1:36" ht="29.25" customHeight="1" x14ac:dyDescent="0.3">
      <c r="A160" s="51"/>
      <c r="B160" s="100"/>
      <c r="C160" s="100"/>
      <c r="D160" s="233"/>
      <c r="E160" s="310"/>
      <c r="F160" s="101"/>
      <c r="G160" s="100"/>
      <c r="H160" s="100"/>
      <c r="I160" s="101"/>
      <c r="J160" s="101"/>
      <c r="K160" s="100"/>
      <c r="L160" s="101"/>
      <c r="M160" s="100"/>
      <c r="N160" s="100"/>
      <c r="O160" s="101"/>
      <c r="P160" s="102"/>
      <c r="Q160" s="234"/>
      <c r="R160" s="235"/>
      <c r="S160" s="103"/>
      <c r="T160" s="292" t="s">
        <v>326</v>
      </c>
      <c r="U160" s="55"/>
      <c r="V160" s="53"/>
      <c r="W160" s="50"/>
      <c r="X160" s="101"/>
      <c r="Y160" s="73"/>
      <c r="Z160" s="54"/>
      <c r="AA160" s="52"/>
      <c r="AB160" s="100"/>
      <c r="AC160" s="53"/>
      <c r="AD160" s="73"/>
      <c r="AE160" s="73"/>
      <c r="AF160" s="73"/>
      <c r="AG160" s="73"/>
      <c r="AH160" s="75"/>
      <c r="AI160" s="75"/>
      <c r="AJ160" s="75"/>
    </row>
    <row r="161" spans="1:36" ht="29.25" customHeight="1" x14ac:dyDescent="0.3">
      <c r="A161" s="51"/>
      <c r="B161" s="100"/>
      <c r="C161" s="100"/>
      <c r="D161" s="233"/>
      <c r="E161" s="310"/>
      <c r="F161" s="101"/>
      <c r="G161" s="100"/>
      <c r="H161" s="100"/>
      <c r="I161" s="101"/>
      <c r="J161" s="101"/>
      <c r="K161" s="100"/>
      <c r="L161" s="101"/>
      <c r="M161" s="100"/>
      <c r="N161" s="100"/>
      <c r="O161" s="101"/>
      <c r="P161" s="102"/>
      <c r="Q161" s="234"/>
      <c r="R161" s="235"/>
      <c r="S161" s="103"/>
      <c r="T161" s="292" t="s">
        <v>326</v>
      </c>
      <c r="U161" s="55"/>
      <c r="V161" s="53"/>
      <c r="W161" s="50"/>
      <c r="X161" s="101"/>
      <c r="Y161" s="73"/>
      <c r="Z161" s="54"/>
      <c r="AA161" s="52"/>
      <c r="AB161" s="100"/>
      <c r="AC161" s="53"/>
      <c r="AD161" s="73"/>
      <c r="AE161" s="73"/>
      <c r="AF161" s="73"/>
      <c r="AG161" s="73"/>
      <c r="AH161" s="75"/>
      <c r="AI161" s="75"/>
      <c r="AJ161" s="75"/>
    </row>
    <row r="162" spans="1:36" ht="29.25" customHeight="1" x14ac:dyDescent="0.3">
      <c r="A162" s="51"/>
      <c r="B162" s="100"/>
      <c r="C162" s="100"/>
      <c r="D162" s="233"/>
      <c r="E162" s="310"/>
      <c r="F162" s="101"/>
      <c r="G162" s="100"/>
      <c r="H162" s="100"/>
      <c r="I162" s="101"/>
      <c r="J162" s="101"/>
      <c r="K162" s="100"/>
      <c r="L162" s="101"/>
      <c r="M162" s="100"/>
      <c r="N162" s="100"/>
      <c r="O162" s="101"/>
      <c r="P162" s="102"/>
      <c r="Q162" s="234"/>
      <c r="R162" s="235"/>
      <c r="S162" s="103"/>
      <c r="T162" s="292" t="s">
        <v>326</v>
      </c>
      <c r="U162" s="55"/>
      <c r="V162" s="53"/>
      <c r="W162" s="50"/>
      <c r="X162" s="101"/>
      <c r="Y162" s="73"/>
      <c r="Z162" s="54"/>
      <c r="AA162" s="52"/>
      <c r="AB162" s="100"/>
      <c r="AC162" s="53"/>
      <c r="AD162" s="73"/>
      <c r="AE162" s="73"/>
      <c r="AF162" s="73"/>
      <c r="AG162" s="73"/>
      <c r="AH162" s="75"/>
      <c r="AI162" s="75"/>
      <c r="AJ162" s="75"/>
    </row>
    <row r="163" spans="1:36" ht="29.25" customHeight="1" x14ac:dyDescent="0.3">
      <c r="A163" s="51"/>
      <c r="B163" s="100"/>
      <c r="C163" s="100"/>
      <c r="D163" s="233"/>
      <c r="E163" s="310"/>
      <c r="F163" s="101"/>
      <c r="G163" s="100"/>
      <c r="H163" s="100"/>
      <c r="I163" s="101"/>
      <c r="J163" s="101"/>
      <c r="K163" s="100"/>
      <c r="L163" s="101"/>
      <c r="M163" s="100"/>
      <c r="N163" s="100"/>
      <c r="O163" s="101"/>
      <c r="P163" s="102"/>
      <c r="Q163" s="234"/>
      <c r="R163" s="235"/>
      <c r="S163" s="103"/>
      <c r="T163" s="292" t="s">
        <v>326</v>
      </c>
      <c r="U163" s="55"/>
      <c r="V163" s="53"/>
      <c r="W163" s="50"/>
      <c r="X163" s="101"/>
      <c r="Y163" s="73"/>
      <c r="Z163" s="54"/>
      <c r="AA163" s="52"/>
      <c r="AB163" s="100"/>
      <c r="AC163" s="53"/>
      <c r="AD163" s="73"/>
      <c r="AE163" s="73"/>
      <c r="AF163" s="73"/>
      <c r="AG163" s="73"/>
      <c r="AH163" s="75"/>
      <c r="AI163" s="75"/>
      <c r="AJ163" s="75"/>
    </row>
    <row r="164" spans="1:36" ht="29.25" customHeight="1" x14ac:dyDescent="0.3">
      <c r="A164" s="51"/>
      <c r="B164" s="100"/>
      <c r="C164" s="100"/>
      <c r="D164" s="233"/>
      <c r="E164" s="310"/>
      <c r="F164" s="101"/>
      <c r="G164" s="100"/>
      <c r="H164" s="100"/>
      <c r="I164" s="101"/>
      <c r="J164" s="101"/>
      <c r="K164" s="100"/>
      <c r="L164" s="101"/>
      <c r="M164" s="100"/>
      <c r="N164" s="100"/>
      <c r="O164" s="101"/>
      <c r="P164" s="102"/>
      <c r="Q164" s="234"/>
      <c r="R164" s="235"/>
      <c r="S164" s="103"/>
      <c r="T164" s="292" t="s">
        <v>326</v>
      </c>
      <c r="U164" s="55"/>
      <c r="V164" s="53"/>
      <c r="W164" s="50"/>
      <c r="X164" s="101"/>
      <c r="Y164" s="73"/>
      <c r="Z164" s="54"/>
      <c r="AA164" s="52"/>
      <c r="AB164" s="100"/>
      <c r="AC164" s="53"/>
      <c r="AD164" s="73"/>
      <c r="AE164" s="73"/>
      <c r="AF164" s="73"/>
      <c r="AG164" s="73"/>
      <c r="AH164" s="75"/>
      <c r="AI164" s="75"/>
      <c r="AJ164" s="75"/>
    </row>
    <row r="165" spans="1:36" ht="29.25" customHeight="1" x14ac:dyDescent="0.3">
      <c r="A165" s="51"/>
      <c r="B165" s="100"/>
      <c r="C165" s="100"/>
      <c r="D165" s="233"/>
      <c r="E165" s="310"/>
      <c r="F165" s="101"/>
      <c r="G165" s="100"/>
      <c r="H165" s="100"/>
      <c r="I165" s="101"/>
      <c r="J165" s="101"/>
      <c r="K165" s="100"/>
      <c r="L165" s="101"/>
      <c r="M165" s="100"/>
      <c r="N165" s="100"/>
      <c r="O165" s="101"/>
      <c r="P165" s="102"/>
      <c r="Q165" s="234"/>
      <c r="R165" s="235"/>
      <c r="S165" s="103"/>
      <c r="T165" s="292" t="s">
        <v>326</v>
      </c>
      <c r="U165" s="55"/>
      <c r="V165" s="53"/>
      <c r="W165" s="50"/>
      <c r="X165" s="101"/>
      <c r="Y165" s="73"/>
      <c r="Z165" s="54"/>
      <c r="AA165" s="52"/>
      <c r="AB165" s="100"/>
      <c r="AC165" s="53"/>
      <c r="AD165" s="73"/>
      <c r="AE165" s="73"/>
      <c r="AF165" s="73"/>
      <c r="AG165" s="73"/>
      <c r="AH165" s="75"/>
      <c r="AI165" s="75"/>
      <c r="AJ165" s="75"/>
    </row>
    <row r="166" spans="1:36" ht="29.25" customHeight="1" x14ac:dyDescent="0.3">
      <c r="A166" s="51"/>
      <c r="B166" s="100"/>
      <c r="C166" s="100"/>
      <c r="D166" s="233"/>
      <c r="E166" s="310"/>
      <c r="F166" s="101"/>
      <c r="G166" s="100"/>
      <c r="H166" s="100"/>
      <c r="I166" s="101"/>
      <c r="J166" s="101"/>
      <c r="K166" s="100"/>
      <c r="L166" s="101"/>
      <c r="M166" s="100"/>
      <c r="N166" s="100"/>
      <c r="O166" s="101"/>
      <c r="P166" s="102"/>
      <c r="Q166" s="234"/>
      <c r="R166" s="235"/>
      <c r="S166" s="103"/>
      <c r="T166" s="292" t="s">
        <v>326</v>
      </c>
      <c r="U166" s="55"/>
      <c r="V166" s="53"/>
      <c r="W166" s="50"/>
      <c r="X166" s="101"/>
      <c r="Y166" s="73"/>
      <c r="Z166" s="54"/>
      <c r="AA166" s="52"/>
      <c r="AB166" s="100"/>
      <c r="AC166" s="53"/>
      <c r="AD166" s="73"/>
      <c r="AE166" s="73"/>
      <c r="AF166" s="73"/>
      <c r="AG166" s="73"/>
      <c r="AH166" s="75"/>
      <c r="AI166" s="75"/>
      <c r="AJ166" s="75"/>
    </row>
    <row r="167" spans="1:36" ht="29.25" customHeight="1" x14ac:dyDescent="0.3">
      <c r="A167" s="51"/>
      <c r="B167" s="100"/>
      <c r="C167" s="100"/>
      <c r="D167" s="233"/>
      <c r="E167" s="310"/>
      <c r="F167" s="101"/>
      <c r="G167" s="100"/>
      <c r="H167" s="100"/>
      <c r="I167" s="101"/>
      <c r="J167" s="101"/>
      <c r="K167" s="100"/>
      <c r="L167" s="101"/>
      <c r="M167" s="100"/>
      <c r="N167" s="100"/>
      <c r="O167" s="101"/>
      <c r="P167" s="102"/>
      <c r="Q167" s="234"/>
      <c r="R167" s="235"/>
      <c r="S167" s="103"/>
      <c r="T167" s="292" t="s">
        <v>326</v>
      </c>
      <c r="U167" s="55"/>
      <c r="V167" s="53"/>
      <c r="W167" s="50"/>
      <c r="X167" s="101"/>
      <c r="Y167" s="73"/>
      <c r="Z167" s="54"/>
      <c r="AA167" s="52"/>
      <c r="AB167" s="100"/>
      <c r="AC167" s="53"/>
      <c r="AD167" s="73"/>
      <c r="AE167" s="73"/>
      <c r="AF167" s="73"/>
      <c r="AG167" s="73"/>
      <c r="AH167" s="75"/>
      <c r="AI167" s="75"/>
      <c r="AJ167" s="75"/>
    </row>
    <row r="168" spans="1:36" ht="29.25" customHeight="1" x14ac:dyDescent="0.3">
      <c r="A168" s="51"/>
      <c r="B168" s="100"/>
      <c r="C168" s="100"/>
      <c r="D168" s="233"/>
      <c r="E168" s="310"/>
      <c r="F168" s="101"/>
      <c r="G168" s="100"/>
      <c r="H168" s="100"/>
      <c r="I168" s="101"/>
      <c r="J168" s="101"/>
      <c r="K168" s="100"/>
      <c r="L168" s="101"/>
      <c r="M168" s="100"/>
      <c r="N168" s="100"/>
      <c r="O168" s="101"/>
      <c r="P168" s="102"/>
      <c r="Q168" s="234"/>
      <c r="R168" s="235"/>
      <c r="S168" s="103"/>
      <c r="T168" s="292" t="s">
        <v>326</v>
      </c>
      <c r="U168" s="55"/>
      <c r="V168" s="53"/>
      <c r="W168" s="50"/>
      <c r="X168" s="101"/>
      <c r="Y168" s="73"/>
      <c r="Z168" s="54"/>
      <c r="AA168" s="52"/>
      <c r="AB168" s="100"/>
      <c r="AC168" s="53"/>
      <c r="AD168" s="73"/>
      <c r="AE168" s="73"/>
      <c r="AF168" s="73"/>
      <c r="AG168" s="73"/>
      <c r="AH168" s="75"/>
      <c r="AI168" s="75"/>
      <c r="AJ168" s="75"/>
    </row>
    <row r="169" spans="1:36" ht="29.25" customHeight="1" x14ac:dyDescent="0.3">
      <c r="A169" s="51"/>
      <c r="B169" s="100"/>
      <c r="C169" s="100"/>
      <c r="D169" s="233"/>
      <c r="E169" s="310"/>
      <c r="F169" s="101"/>
      <c r="G169" s="100"/>
      <c r="H169" s="100"/>
      <c r="I169" s="101"/>
      <c r="J169" s="101"/>
      <c r="K169" s="100"/>
      <c r="L169" s="101"/>
      <c r="M169" s="100"/>
      <c r="N169" s="100"/>
      <c r="O169" s="101"/>
      <c r="P169" s="102"/>
      <c r="Q169" s="234"/>
      <c r="R169" s="235"/>
      <c r="S169" s="103"/>
      <c r="T169" s="292" t="s">
        <v>326</v>
      </c>
      <c r="U169" s="55"/>
      <c r="V169" s="53"/>
      <c r="W169" s="50"/>
      <c r="X169" s="101"/>
      <c r="Y169" s="73"/>
      <c r="Z169" s="54"/>
      <c r="AA169" s="52"/>
      <c r="AB169" s="100"/>
      <c r="AC169" s="53"/>
      <c r="AD169" s="73"/>
      <c r="AE169" s="73"/>
      <c r="AF169" s="73"/>
      <c r="AG169" s="73"/>
      <c r="AH169" s="75"/>
      <c r="AI169" s="75"/>
      <c r="AJ169" s="75"/>
    </row>
    <row r="170" spans="1:36" ht="29.25" customHeight="1" x14ac:dyDescent="0.3">
      <c r="A170" s="51"/>
      <c r="B170" s="100"/>
      <c r="C170" s="100"/>
      <c r="D170" s="233"/>
      <c r="E170" s="310"/>
      <c r="F170" s="101"/>
      <c r="G170" s="100"/>
      <c r="H170" s="100"/>
      <c r="I170" s="101"/>
      <c r="J170" s="101"/>
      <c r="K170" s="100"/>
      <c r="L170" s="101"/>
      <c r="M170" s="100"/>
      <c r="N170" s="100"/>
      <c r="O170" s="101"/>
      <c r="P170" s="102"/>
      <c r="Q170" s="234"/>
      <c r="R170" s="235"/>
      <c r="S170" s="103"/>
      <c r="T170" s="292" t="s">
        <v>326</v>
      </c>
      <c r="U170" s="55"/>
      <c r="V170" s="53"/>
      <c r="W170" s="50"/>
      <c r="X170" s="101"/>
      <c r="Y170" s="73"/>
      <c r="Z170" s="54"/>
      <c r="AA170" s="52"/>
      <c r="AB170" s="100"/>
      <c r="AC170" s="53"/>
      <c r="AD170" s="73"/>
      <c r="AE170" s="73"/>
      <c r="AF170" s="73"/>
      <c r="AG170" s="73"/>
      <c r="AH170" s="75"/>
      <c r="AI170" s="75"/>
      <c r="AJ170" s="75"/>
    </row>
    <row r="171" spans="1:36" ht="29.25" customHeight="1" x14ac:dyDescent="0.3">
      <c r="A171" s="51"/>
      <c r="B171" s="100"/>
      <c r="C171" s="100"/>
      <c r="D171" s="233"/>
      <c r="E171" s="310"/>
      <c r="F171" s="101"/>
      <c r="G171" s="100"/>
      <c r="H171" s="100"/>
      <c r="I171" s="101"/>
      <c r="J171" s="101"/>
      <c r="K171" s="100"/>
      <c r="L171" s="101"/>
      <c r="M171" s="100"/>
      <c r="N171" s="100"/>
      <c r="O171" s="101"/>
      <c r="P171" s="102"/>
      <c r="Q171" s="234"/>
      <c r="R171" s="235"/>
      <c r="S171" s="103"/>
      <c r="T171" s="292" t="s">
        <v>326</v>
      </c>
      <c r="U171" s="55"/>
      <c r="V171" s="53"/>
      <c r="W171" s="50"/>
      <c r="X171" s="101"/>
      <c r="Y171" s="73"/>
      <c r="Z171" s="54"/>
      <c r="AA171" s="52"/>
      <c r="AB171" s="100"/>
      <c r="AC171" s="53"/>
      <c r="AD171" s="73"/>
      <c r="AE171" s="73"/>
      <c r="AF171" s="73"/>
      <c r="AG171" s="73"/>
      <c r="AH171" s="75"/>
      <c r="AI171" s="75"/>
      <c r="AJ171" s="75"/>
    </row>
    <row r="172" spans="1:36" ht="29.25" customHeight="1" x14ac:dyDescent="0.3">
      <c r="A172" s="51"/>
      <c r="B172" s="100"/>
      <c r="C172" s="100"/>
      <c r="D172" s="233"/>
      <c r="E172" s="310"/>
      <c r="F172" s="101"/>
      <c r="G172" s="100"/>
      <c r="H172" s="100"/>
      <c r="I172" s="101"/>
      <c r="J172" s="101"/>
      <c r="K172" s="100"/>
      <c r="L172" s="101"/>
      <c r="M172" s="100"/>
      <c r="N172" s="100"/>
      <c r="O172" s="101"/>
      <c r="P172" s="102"/>
      <c r="Q172" s="234"/>
      <c r="R172" s="235"/>
      <c r="S172" s="103"/>
      <c r="T172" s="292" t="s">
        <v>326</v>
      </c>
      <c r="U172" s="55"/>
      <c r="V172" s="53"/>
      <c r="W172" s="50"/>
      <c r="X172" s="101"/>
      <c r="Y172" s="73"/>
      <c r="Z172" s="54"/>
      <c r="AA172" s="52"/>
      <c r="AB172" s="100"/>
      <c r="AC172" s="53"/>
      <c r="AD172" s="73"/>
      <c r="AE172" s="73"/>
      <c r="AF172" s="73"/>
      <c r="AG172" s="73"/>
      <c r="AH172" s="75"/>
      <c r="AI172" s="75"/>
      <c r="AJ172" s="75"/>
    </row>
    <row r="173" spans="1:36" ht="29.25" customHeight="1" x14ac:dyDescent="0.3">
      <c r="A173" s="51"/>
      <c r="B173" s="100"/>
      <c r="C173" s="100"/>
      <c r="D173" s="233"/>
      <c r="E173" s="310"/>
      <c r="F173" s="101"/>
      <c r="G173" s="100"/>
      <c r="H173" s="100"/>
      <c r="I173" s="101"/>
      <c r="J173" s="101"/>
      <c r="K173" s="100"/>
      <c r="L173" s="101"/>
      <c r="M173" s="100"/>
      <c r="N173" s="100"/>
      <c r="O173" s="101"/>
      <c r="P173" s="102"/>
      <c r="Q173" s="234"/>
      <c r="R173" s="235"/>
      <c r="S173" s="103"/>
      <c r="T173" s="292" t="s">
        <v>326</v>
      </c>
      <c r="U173" s="55"/>
      <c r="V173" s="53"/>
      <c r="W173" s="50"/>
      <c r="X173" s="101"/>
      <c r="Y173" s="73"/>
      <c r="Z173" s="54"/>
      <c r="AA173" s="52"/>
      <c r="AB173" s="100"/>
      <c r="AC173" s="53"/>
      <c r="AD173" s="73"/>
      <c r="AE173" s="73"/>
      <c r="AF173" s="73"/>
      <c r="AG173" s="73"/>
      <c r="AH173" s="75"/>
      <c r="AI173" s="75"/>
      <c r="AJ173" s="75"/>
    </row>
    <row r="174" spans="1:36" ht="29.25" customHeight="1" x14ac:dyDescent="0.3">
      <c r="A174" s="51"/>
      <c r="B174" s="100"/>
      <c r="C174" s="100"/>
      <c r="D174" s="233"/>
      <c r="E174" s="310"/>
      <c r="F174" s="101"/>
      <c r="G174" s="100"/>
      <c r="H174" s="100"/>
      <c r="I174" s="101"/>
      <c r="J174" s="101"/>
      <c r="K174" s="100"/>
      <c r="L174" s="101"/>
      <c r="M174" s="100"/>
      <c r="N174" s="100"/>
      <c r="O174" s="101"/>
      <c r="P174" s="102"/>
      <c r="Q174" s="234"/>
      <c r="R174" s="235"/>
      <c r="S174" s="103"/>
      <c r="T174" s="292" t="s">
        <v>326</v>
      </c>
      <c r="U174" s="55"/>
      <c r="V174" s="53"/>
      <c r="W174" s="50"/>
      <c r="X174" s="101"/>
      <c r="Y174" s="73"/>
      <c r="Z174" s="54"/>
      <c r="AA174" s="52"/>
      <c r="AB174" s="100"/>
      <c r="AC174" s="53"/>
      <c r="AD174" s="73"/>
      <c r="AE174" s="73"/>
      <c r="AF174" s="73"/>
      <c r="AG174" s="73"/>
      <c r="AH174" s="75"/>
      <c r="AI174" s="75"/>
      <c r="AJ174" s="75"/>
    </row>
    <row r="175" spans="1:36" ht="29.25" customHeight="1" x14ac:dyDescent="0.3">
      <c r="A175" s="51"/>
      <c r="B175" s="100"/>
      <c r="C175" s="100"/>
      <c r="D175" s="233"/>
      <c r="E175" s="310"/>
      <c r="F175" s="101"/>
      <c r="G175" s="100"/>
      <c r="H175" s="100"/>
      <c r="I175" s="101"/>
      <c r="J175" s="101"/>
      <c r="K175" s="100"/>
      <c r="L175" s="101"/>
      <c r="M175" s="100"/>
      <c r="N175" s="100"/>
      <c r="O175" s="101"/>
      <c r="P175" s="102"/>
      <c r="Q175" s="234"/>
      <c r="R175" s="235"/>
      <c r="S175" s="103"/>
      <c r="T175" s="292" t="s">
        <v>326</v>
      </c>
      <c r="U175" s="55"/>
      <c r="V175" s="53"/>
      <c r="W175" s="50"/>
      <c r="X175" s="101"/>
      <c r="Y175" s="73"/>
      <c r="Z175" s="54"/>
      <c r="AA175" s="52"/>
      <c r="AB175" s="100"/>
      <c r="AC175" s="53"/>
      <c r="AD175" s="73"/>
      <c r="AE175" s="73"/>
      <c r="AF175" s="73"/>
      <c r="AG175" s="73"/>
      <c r="AH175" s="75"/>
      <c r="AI175" s="75"/>
      <c r="AJ175" s="75"/>
    </row>
    <row r="176" spans="1:36" ht="29.25" customHeight="1" x14ac:dyDescent="0.3">
      <c r="A176" s="51"/>
      <c r="B176" s="100"/>
      <c r="C176" s="100"/>
      <c r="D176" s="233"/>
      <c r="E176" s="310"/>
      <c r="F176" s="101"/>
      <c r="G176" s="100"/>
      <c r="H176" s="100"/>
      <c r="I176" s="101"/>
      <c r="J176" s="101"/>
      <c r="K176" s="100"/>
      <c r="L176" s="101"/>
      <c r="M176" s="100"/>
      <c r="N176" s="100"/>
      <c r="O176" s="101"/>
      <c r="P176" s="102"/>
      <c r="Q176" s="234"/>
      <c r="R176" s="235"/>
      <c r="S176" s="103"/>
      <c r="T176" s="292" t="s">
        <v>326</v>
      </c>
      <c r="U176" s="55"/>
      <c r="V176" s="53"/>
      <c r="W176" s="50"/>
      <c r="X176" s="101"/>
      <c r="Y176" s="73"/>
      <c r="Z176" s="54"/>
      <c r="AA176" s="52"/>
      <c r="AB176" s="100"/>
      <c r="AC176" s="53"/>
      <c r="AD176" s="73"/>
      <c r="AE176" s="73"/>
      <c r="AF176" s="73"/>
      <c r="AG176" s="73"/>
      <c r="AH176" s="75"/>
      <c r="AI176" s="75"/>
      <c r="AJ176" s="75"/>
    </row>
    <row r="177" spans="1:36" ht="29.25" customHeight="1" x14ac:dyDescent="0.3">
      <c r="A177" s="51"/>
      <c r="B177" s="100"/>
      <c r="C177" s="100"/>
      <c r="D177" s="233"/>
      <c r="E177" s="310"/>
      <c r="F177" s="101"/>
      <c r="G177" s="100"/>
      <c r="H177" s="100"/>
      <c r="I177" s="101"/>
      <c r="J177" s="101"/>
      <c r="K177" s="100"/>
      <c r="L177" s="101"/>
      <c r="M177" s="100"/>
      <c r="N177" s="100"/>
      <c r="O177" s="101"/>
      <c r="P177" s="102"/>
      <c r="Q177" s="234"/>
      <c r="R177" s="235"/>
      <c r="S177" s="103"/>
      <c r="T177" s="292" t="s">
        <v>326</v>
      </c>
      <c r="U177" s="55"/>
      <c r="V177" s="53"/>
      <c r="W177" s="50"/>
      <c r="X177" s="101"/>
      <c r="Y177" s="73"/>
      <c r="Z177" s="54"/>
      <c r="AA177" s="52"/>
      <c r="AB177" s="100"/>
      <c r="AC177" s="53"/>
      <c r="AD177" s="73"/>
      <c r="AE177" s="73"/>
      <c r="AF177" s="73"/>
      <c r="AG177" s="73"/>
      <c r="AH177" s="75"/>
      <c r="AI177" s="75"/>
      <c r="AJ177" s="75"/>
    </row>
    <row r="178" spans="1:36" ht="29.25" customHeight="1" x14ac:dyDescent="0.3">
      <c r="A178" s="51"/>
      <c r="B178" s="100"/>
      <c r="C178" s="100"/>
      <c r="D178" s="233"/>
      <c r="E178" s="310"/>
      <c r="F178" s="101"/>
      <c r="G178" s="100"/>
      <c r="H178" s="100"/>
      <c r="I178" s="101"/>
      <c r="J178" s="101"/>
      <c r="K178" s="100"/>
      <c r="L178" s="101"/>
      <c r="M178" s="100"/>
      <c r="N178" s="100"/>
      <c r="O178" s="101"/>
      <c r="P178" s="102"/>
      <c r="Q178" s="234"/>
      <c r="R178" s="235"/>
      <c r="S178" s="103"/>
      <c r="T178" s="292" t="s">
        <v>326</v>
      </c>
      <c r="U178" s="55"/>
      <c r="V178" s="53"/>
      <c r="W178" s="50"/>
      <c r="X178" s="101"/>
      <c r="Y178" s="73"/>
      <c r="Z178" s="54"/>
      <c r="AA178" s="52"/>
      <c r="AB178" s="100"/>
      <c r="AC178" s="53"/>
      <c r="AD178" s="73"/>
      <c r="AE178" s="73"/>
      <c r="AF178" s="73"/>
      <c r="AG178" s="73"/>
      <c r="AH178" s="75"/>
      <c r="AI178" s="75"/>
      <c r="AJ178" s="75"/>
    </row>
    <row r="179" spans="1:36" ht="29.25" customHeight="1" x14ac:dyDescent="0.3">
      <c r="A179" s="51"/>
      <c r="B179" s="100"/>
      <c r="C179" s="100"/>
      <c r="D179" s="233"/>
      <c r="E179" s="310"/>
      <c r="F179" s="101"/>
      <c r="G179" s="100"/>
      <c r="H179" s="100"/>
      <c r="I179" s="101"/>
      <c r="J179" s="101"/>
      <c r="K179" s="100"/>
      <c r="L179" s="101"/>
      <c r="M179" s="100"/>
      <c r="N179" s="100"/>
      <c r="O179" s="101"/>
      <c r="P179" s="102"/>
      <c r="Q179" s="234"/>
      <c r="R179" s="235"/>
      <c r="S179" s="103"/>
      <c r="T179" s="292" t="s">
        <v>326</v>
      </c>
      <c r="U179" s="55"/>
      <c r="V179" s="53"/>
      <c r="W179" s="50"/>
      <c r="X179" s="101"/>
      <c r="Y179" s="73"/>
      <c r="Z179" s="54"/>
      <c r="AA179" s="52"/>
      <c r="AB179" s="100"/>
      <c r="AC179" s="53"/>
      <c r="AD179" s="73"/>
      <c r="AE179" s="73"/>
      <c r="AF179" s="73"/>
      <c r="AG179" s="73"/>
      <c r="AH179" s="75"/>
      <c r="AI179" s="75"/>
      <c r="AJ179" s="75"/>
    </row>
    <row r="180" spans="1:36" ht="29.25" customHeight="1" x14ac:dyDescent="0.3">
      <c r="A180" s="51"/>
      <c r="B180" s="100"/>
      <c r="C180" s="100"/>
      <c r="D180" s="233"/>
      <c r="E180" s="310"/>
      <c r="F180" s="101"/>
      <c r="G180" s="100"/>
      <c r="H180" s="100"/>
      <c r="I180" s="101"/>
      <c r="J180" s="101"/>
      <c r="K180" s="100"/>
      <c r="L180" s="101"/>
      <c r="M180" s="100"/>
      <c r="N180" s="100"/>
      <c r="O180" s="101"/>
      <c r="P180" s="102"/>
      <c r="Q180" s="234"/>
      <c r="R180" s="235"/>
      <c r="S180" s="103"/>
      <c r="T180" s="292" t="s">
        <v>326</v>
      </c>
      <c r="U180" s="55"/>
      <c r="V180" s="53"/>
      <c r="W180" s="50"/>
      <c r="X180" s="101"/>
      <c r="Y180" s="73"/>
      <c r="Z180" s="54"/>
      <c r="AA180" s="52"/>
      <c r="AB180" s="100"/>
      <c r="AC180" s="53"/>
      <c r="AD180" s="73"/>
      <c r="AE180" s="73"/>
      <c r="AF180" s="73"/>
      <c r="AG180" s="73"/>
      <c r="AH180" s="75"/>
      <c r="AI180" s="75"/>
      <c r="AJ180" s="75"/>
    </row>
    <row r="181" spans="1:36" ht="29.25" customHeight="1" x14ac:dyDescent="0.3">
      <c r="A181" s="51"/>
      <c r="B181" s="100"/>
      <c r="C181" s="100"/>
      <c r="D181" s="233"/>
      <c r="E181" s="310"/>
      <c r="F181" s="101"/>
      <c r="G181" s="100"/>
      <c r="H181" s="100"/>
      <c r="I181" s="101"/>
      <c r="J181" s="101"/>
      <c r="K181" s="100"/>
      <c r="L181" s="101"/>
      <c r="M181" s="100"/>
      <c r="N181" s="100"/>
      <c r="O181" s="101"/>
      <c r="P181" s="102"/>
      <c r="Q181" s="234"/>
      <c r="R181" s="235"/>
      <c r="S181" s="103"/>
      <c r="T181" s="292" t="s">
        <v>326</v>
      </c>
      <c r="U181" s="55"/>
      <c r="V181" s="53"/>
      <c r="W181" s="50"/>
      <c r="X181" s="101"/>
      <c r="Y181" s="73"/>
      <c r="Z181" s="54"/>
      <c r="AA181" s="52"/>
      <c r="AB181" s="100"/>
      <c r="AC181" s="53"/>
      <c r="AD181" s="73"/>
      <c r="AE181" s="73"/>
      <c r="AF181" s="73"/>
      <c r="AG181" s="73"/>
      <c r="AH181" s="75"/>
      <c r="AI181" s="75"/>
      <c r="AJ181" s="75"/>
    </row>
    <row r="182" spans="1:36" ht="29.25" customHeight="1" x14ac:dyDescent="0.3">
      <c r="A182" s="51"/>
      <c r="B182" s="100"/>
      <c r="C182" s="100"/>
      <c r="D182" s="233"/>
      <c r="E182" s="310"/>
      <c r="F182" s="101"/>
      <c r="G182" s="100"/>
      <c r="H182" s="100"/>
      <c r="I182" s="101"/>
      <c r="J182" s="101"/>
      <c r="K182" s="100"/>
      <c r="L182" s="101"/>
      <c r="M182" s="100"/>
      <c r="N182" s="100"/>
      <c r="O182" s="101"/>
      <c r="P182" s="102"/>
      <c r="Q182" s="234"/>
      <c r="R182" s="235"/>
      <c r="S182" s="103"/>
      <c r="T182" s="292" t="s">
        <v>326</v>
      </c>
      <c r="U182" s="55"/>
      <c r="V182" s="53"/>
      <c r="W182" s="50"/>
      <c r="X182" s="101"/>
      <c r="Y182" s="73"/>
      <c r="Z182" s="54"/>
      <c r="AA182" s="52"/>
      <c r="AB182" s="100"/>
      <c r="AC182" s="53"/>
      <c r="AD182" s="73"/>
      <c r="AE182" s="73"/>
      <c r="AF182" s="73"/>
      <c r="AG182" s="73"/>
      <c r="AH182" s="75"/>
      <c r="AI182" s="75"/>
      <c r="AJ182" s="75"/>
    </row>
    <row r="183" spans="1:36" ht="29.25" customHeight="1" x14ac:dyDescent="0.3">
      <c r="A183" s="51"/>
      <c r="B183" s="100"/>
      <c r="C183" s="100"/>
      <c r="D183" s="233"/>
      <c r="E183" s="310"/>
      <c r="F183" s="101"/>
      <c r="G183" s="100"/>
      <c r="H183" s="100"/>
      <c r="I183" s="101"/>
      <c r="J183" s="101"/>
      <c r="K183" s="100"/>
      <c r="L183" s="101"/>
      <c r="M183" s="100"/>
      <c r="N183" s="100"/>
      <c r="O183" s="101"/>
      <c r="P183" s="102"/>
      <c r="Q183" s="234"/>
      <c r="R183" s="235"/>
      <c r="S183" s="103"/>
      <c r="T183" s="292" t="s">
        <v>326</v>
      </c>
      <c r="U183" s="55"/>
      <c r="V183" s="53"/>
      <c r="W183" s="50"/>
      <c r="X183" s="101"/>
      <c r="Y183" s="73"/>
      <c r="Z183" s="54"/>
      <c r="AA183" s="52"/>
      <c r="AB183" s="100"/>
      <c r="AC183" s="53"/>
      <c r="AD183" s="73"/>
      <c r="AE183" s="73"/>
      <c r="AF183" s="73"/>
      <c r="AG183" s="73"/>
      <c r="AH183" s="75"/>
      <c r="AI183" s="75"/>
      <c r="AJ183" s="75"/>
    </row>
    <row r="184" spans="1:36" ht="29.25" customHeight="1" x14ac:dyDescent="0.3">
      <c r="A184" s="51"/>
      <c r="B184" s="100"/>
      <c r="C184" s="100"/>
      <c r="D184" s="233"/>
      <c r="E184" s="310"/>
      <c r="F184" s="101"/>
      <c r="G184" s="100"/>
      <c r="H184" s="100"/>
      <c r="I184" s="101"/>
      <c r="J184" s="101"/>
      <c r="K184" s="100"/>
      <c r="L184" s="101"/>
      <c r="M184" s="100"/>
      <c r="N184" s="100"/>
      <c r="O184" s="101"/>
      <c r="P184" s="102"/>
      <c r="Q184" s="234"/>
      <c r="R184" s="235"/>
      <c r="S184" s="103"/>
      <c r="T184" s="292" t="s">
        <v>326</v>
      </c>
      <c r="U184" s="55"/>
      <c r="V184" s="53"/>
      <c r="W184" s="50"/>
      <c r="X184" s="101"/>
      <c r="Y184" s="73"/>
      <c r="Z184" s="54"/>
      <c r="AA184" s="52"/>
      <c r="AB184" s="100"/>
      <c r="AC184" s="53"/>
      <c r="AD184" s="73"/>
      <c r="AE184" s="73"/>
      <c r="AF184" s="73"/>
      <c r="AG184" s="73"/>
      <c r="AH184" s="75"/>
      <c r="AI184" s="75"/>
      <c r="AJ184" s="75"/>
    </row>
    <row r="185" spans="1:36" ht="29.25" customHeight="1" x14ac:dyDescent="0.3">
      <c r="A185" s="51"/>
      <c r="B185" s="100"/>
      <c r="C185" s="100"/>
      <c r="D185" s="233"/>
      <c r="E185" s="310"/>
      <c r="F185" s="101"/>
      <c r="G185" s="100"/>
      <c r="H185" s="100"/>
      <c r="I185" s="101"/>
      <c r="J185" s="101"/>
      <c r="K185" s="100"/>
      <c r="L185" s="101"/>
      <c r="M185" s="100"/>
      <c r="N185" s="100"/>
      <c r="O185" s="101"/>
      <c r="P185" s="102"/>
      <c r="Q185" s="234"/>
      <c r="R185" s="235"/>
      <c r="S185" s="103"/>
      <c r="T185" s="292" t="s">
        <v>326</v>
      </c>
      <c r="U185" s="55"/>
      <c r="V185" s="53"/>
      <c r="W185" s="50"/>
      <c r="X185" s="101"/>
      <c r="Y185" s="73"/>
      <c r="Z185" s="54"/>
      <c r="AA185" s="52"/>
      <c r="AB185" s="100"/>
      <c r="AC185" s="53"/>
      <c r="AD185" s="73"/>
      <c r="AE185" s="73"/>
      <c r="AF185" s="73"/>
      <c r="AG185" s="73"/>
      <c r="AH185" s="75"/>
      <c r="AI185" s="75"/>
      <c r="AJ185" s="75"/>
    </row>
    <row r="186" spans="1:36" ht="29.25" customHeight="1" x14ac:dyDescent="0.3">
      <c r="A186" s="51"/>
      <c r="B186" s="100"/>
      <c r="C186" s="100"/>
      <c r="D186" s="233"/>
      <c r="E186" s="310"/>
      <c r="F186" s="101"/>
      <c r="G186" s="100"/>
      <c r="H186" s="100"/>
      <c r="I186" s="101"/>
      <c r="J186" s="101"/>
      <c r="K186" s="100"/>
      <c r="L186" s="101"/>
      <c r="M186" s="100"/>
      <c r="N186" s="100"/>
      <c r="O186" s="101"/>
      <c r="P186" s="102"/>
      <c r="Q186" s="234"/>
      <c r="R186" s="235"/>
      <c r="S186" s="103"/>
      <c r="T186" s="292" t="s">
        <v>326</v>
      </c>
      <c r="U186" s="55"/>
      <c r="V186" s="53"/>
      <c r="W186" s="50"/>
      <c r="X186" s="101"/>
      <c r="Y186" s="73"/>
      <c r="Z186" s="54"/>
      <c r="AA186" s="52"/>
      <c r="AB186" s="100"/>
      <c r="AC186" s="53"/>
      <c r="AD186" s="73"/>
      <c r="AE186" s="73"/>
      <c r="AF186" s="73"/>
      <c r="AG186" s="73"/>
      <c r="AH186" s="75"/>
      <c r="AI186" s="75"/>
      <c r="AJ186" s="75"/>
    </row>
    <row r="187" spans="1:36" ht="29.25" customHeight="1" x14ac:dyDescent="0.3">
      <c r="A187" s="51"/>
      <c r="B187" s="100"/>
      <c r="C187" s="100"/>
      <c r="D187" s="233"/>
      <c r="E187" s="310"/>
      <c r="F187" s="101"/>
      <c r="G187" s="100"/>
      <c r="H187" s="100"/>
      <c r="I187" s="101"/>
      <c r="J187" s="101"/>
      <c r="K187" s="100"/>
      <c r="L187" s="101"/>
      <c r="M187" s="100"/>
      <c r="N187" s="100"/>
      <c r="O187" s="101"/>
      <c r="P187" s="102"/>
      <c r="Q187" s="234"/>
      <c r="R187" s="235"/>
      <c r="S187" s="103"/>
      <c r="T187" s="292" t="s">
        <v>326</v>
      </c>
      <c r="U187" s="55"/>
      <c r="V187" s="53"/>
      <c r="W187" s="50"/>
      <c r="X187" s="101"/>
      <c r="Y187" s="73"/>
      <c r="Z187" s="54"/>
      <c r="AA187" s="52"/>
      <c r="AB187" s="100"/>
      <c r="AC187" s="53"/>
      <c r="AD187" s="73"/>
      <c r="AE187" s="73"/>
      <c r="AF187" s="73"/>
      <c r="AG187" s="73"/>
      <c r="AH187" s="75"/>
      <c r="AI187" s="75"/>
      <c r="AJ187" s="75"/>
    </row>
    <row r="188" spans="1:36" ht="29.25" customHeight="1" x14ac:dyDescent="0.3">
      <c r="A188" s="51"/>
      <c r="B188" s="100"/>
      <c r="C188" s="100"/>
      <c r="D188" s="233"/>
      <c r="E188" s="310"/>
      <c r="F188" s="101"/>
      <c r="G188" s="100"/>
      <c r="H188" s="100"/>
      <c r="I188" s="101"/>
      <c r="J188" s="101"/>
      <c r="K188" s="100"/>
      <c r="L188" s="101"/>
      <c r="M188" s="100"/>
      <c r="N188" s="100"/>
      <c r="O188" s="101"/>
      <c r="P188" s="102"/>
      <c r="Q188" s="234"/>
      <c r="R188" s="235"/>
      <c r="S188" s="103"/>
      <c r="T188" s="292" t="s">
        <v>326</v>
      </c>
      <c r="U188" s="55"/>
      <c r="V188" s="53"/>
      <c r="W188" s="50"/>
      <c r="X188" s="101"/>
      <c r="Y188" s="73"/>
      <c r="Z188" s="54"/>
      <c r="AA188" s="52"/>
      <c r="AB188" s="100"/>
      <c r="AC188" s="53"/>
      <c r="AD188" s="73"/>
      <c r="AE188" s="73"/>
      <c r="AF188" s="73"/>
      <c r="AG188" s="73"/>
      <c r="AH188" s="75"/>
      <c r="AI188" s="75"/>
      <c r="AJ188" s="75"/>
    </row>
    <row r="189" spans="1:36" ht="29.25" customHeight="1" x14ac:dyDescent="0.3">
      <c r="A189" s="51"/>
      <c r="B189" s="100"/>
      <c r="C189" s="100"/>
      <c r="D189" s="233"/>
      <c r="E189" s="310"/>
      <c r="F189" s="101"/>
      <c r="G189" s="100"/>
      <c r="H189" s="100"/>
      <c r="I189" s="101"/>
      <c r="J189" s="101"/>
      <c r="K189" s="100"/>
      <c r="L189" s="101"/>
      <c r="M189" s="100"/>
      <c r="N189" s="100"/>
      <c r="O189" s="101"/>
      <c r="P189" s="102"/>
      <c r="Q189" s="234"/>
      <c r="R189" s="235"/>
      <c r="S189" s="103"/>
      <c r="T189" s="292" t="s">
        <v>326</v>
      </c>
      <c r="U189" s="55"/>
      <c r="V189" s="53"/>
      <c r="W189" s="50"/>
      <c r="X189" s="101"/>
      <c r="Y189" s="73"/>
      <c r="Z189" s="54"/>
      <c r="AA189" s="52"/>
      <c r="AB189" s="100"/>
      <c r="AC189" s="53"/>
      <c r="AD189" s="73"/>
      <c r="AE189" s="73"/>
      <c r="AF189" s="73"/>
      <c r="AG189" s="73"/>
      <c r="AH189" s="75"/>
      <c r="AI189" s="75"/>
      <c r="AJ189" s="75"/>
    </row>
    <row r="190" spans="1:36" ht="29.25" customHeight="1" x14ac:dyDescent="0.3">
      <c r="A190" s="51"/>
      <c r="B190" s="100"/>
      <c r="C190" s="100"/>
      <c r="D190" s="233"/>
      <c r="E190" s="310"/>
      <c r="F190" s="101"/>
      <c r="G190" s="100"/>
      <c r="H190" s="100"/>
      <c r="I190" s="101"/>
      <c r="J190" s="101"/>
      <c r="K190" s="100"/>
      <c r="L190" s="101"/>
      <c r="M190" s="100"/>
      <c r="N190" s="100"/>
      <c r="O190" s="101"/>
      <c r="P190" s="102"/>
      <c r="Q190" s="234"/>
      <c r="R190" s="235"/>
      <c r="S190" s="103"/>
      <c r="T190" s="292" t="s">
        <v>326</v>
      </c>
      <c r="U190" s="55"/>
      <c r="V190" s="53"/>
      <c r="W190" s="50"/>
      <c r="X190" s="101"/>
      <c r="Y190" s="73"/>
      <c r="Z190" s="54"/>
      <c r="AA190" s="52"/>
      <c r="AB190" s="100"/>
      <c r="AC190" s="53"/>
      <c r="AD190" s="73"/>
      <c r="AE190" s="73"/>
      <c r="AF190" s="73"/>
      <c r="AG190" s="73"/>
      <c r="AH190" s="75"/>
      <c r="AI190" s="75"/>
      <c r="AJ190" s="75"/>
    </row>
    <row r="191" spans="1:36" ht="29.25" customHeight="1" x14ac:dyDescent="0.3">
      <c r="A191" s="51"/>
      <c r="B191" s="100"/>
      <c r="C191" s="100"/>
      <c r="D191" s="233"/>
      <c r="E191" s="310"/>
      <c r="F191" s="101"/>
      <c r="G191" s="100"/>
      <c r="H191" s="100"/>
      <c r="I191" s="101"/>
      <c r="J191" s="101"/>
      <c r="K191" s="100"/>
      <c r="L191" s="101"/>
      <c r="M191" s="100"/>
      <c r="N191" s="100"/>
      <c r="O191" s="101"/>
      <c r="P191" s="102"/>
      <c r="Q191" s="234"/>
      <c r="R191" s="235"/>
      <c r="S191" s="103"/>
      <c r="T191" s="292" t="s">
        <v>326</v>
      </c>
      <c r="U191" s="55"/>
      <c r="V191" s="53"/>
      <c r="W191" s="50"/>
      <c r="X191" s="101"/>
      <c r="Y191" s="73"/>
      <c r="Z191" s="54"/>
      <c r="AA191" s="52"/>
      <c r="AB191" s="100"/>
      <c r="AC191" s="53"/>
      <c r="AD191" s="73"/>
      <c r="AE191" s="73"/>
      <c r="AF191" s="73"/>
      <c r="AG191" s="73"/>
      <c r="AH191" s="75"/>
      <c r="AI191" s="75"/>
      <c r="AJ191" s="75"/>
    </row>
    <row r="192" spans="1:36" ht="29.25" customHeight="1" x14ac:dyDescent="0.3">
      <c r="A192" s="51"/>
      <c r="B192" s="100"/>
      <c r="C192" s="100"/>
      <c r="D192" s="233"/>
      <c r="E192" s="310"/>
      <c r="F192" s="101"/>
      <c r="G192" s="100"/>
      <c r="H192" s="100"/>
      <c r="I192" s="101"/>
      <c r="J192" s="101"/>
      <c r="K192" s="100"/>
      <c r="L192" s="101"/>
      <c r="M192" s="100"/>
      <c r="N192" s="100"/>
      <c r="O192" s="101"/>
      <c r="P192" s="102"/>
      <c r="Q192" s="234"/>
      <c r="R192" s="235"/>
      <c r="S192" s="103"/>
      <c r="T192" s="292" t="s">
        <v>326</v>
      </c>
      <c r="U192" s="55"/>
      <c r="V192" s="53"/>
      <c r="W192" s="50"/>
      <c r="X192" s="101"/>
      <c r="Y192" s="73"/>
      <c r="Z192" s="54"/>
      <c r="AA192" s="52"/>
      <c r="AB192" s="100"/>
      <c r="AC192" s="53"/>
      <c r="AD192" s="73"/>
      <c r="AE192" s="73"/>
      <c r="AF192" s="73"/>
      <c r="AG192" s="73"/>
      <c r="AH192" s="75"/>
      <c r="AI192" s="75"/>
      <c r="AJ192" s="75"/>
    </row>
    <row r="193" spans="1:36" ht="29.25" customHeight="1" x14ac:dyDescent="0.3">
      <c r="A193" s="56"/>
      <c r="B193" s="229"/>
      <c r="C193" s="56"/>
      <c r="D193" s="56"/>
      <c r="E193" s="311"/>
      <c r="F193" s="56"/>
      <c r="G193" s="56"/>
      <c r="H193" s="47"/>
      <c r="I193" s="144"/>
      <c r="J193" s="78"/>
      <c r="K193" s="56"/>
      <c r="L193" s="78"/>
      <c r="M193" s="56"/>
      <c r="N193" s="56"/>
      <c r="O193" s="56"/>
      <c r="P193" s="56"/>
      <c r="Q193" s="56"/>
      <c r="R193" s="56"/>
      <c r="S193" s="56"/>
      <c r="T193" s="242"/>
      <c r="U193" s="56"/>
      <c r="V193" s="56"/>
      <c r="W193" s="48"/>
      <c r="X193" s="56"/>
      <c r="Y193" s="242"/>
      <c r="Z193" s="56"/>
      <c r="AA193" s="56"/>
      <c r="AB193" s="56"/>
      <c r="AC193" s="56"/>
      <c r="AD193" s="242"/>
      <c r="AE193" s="242"/>
      <c r="AF193" s="242"/>
      <c r="AG193" s="242"/>
      <c r="AH193" s="56"/>
      <c r="AI193" s="56"/>
      <c r="AJ193" s="56"/>
    </row>
    <row r="194" spans="1:36" ht="29.25" customHeight="1" x14ac:dyDescent="0.3">
      <c r="A194" s="56"/>
      <c r="B194" s="229"/>
      <c r="C194" s="56"/>
      <c r="D194" s="56"/>
      <c r="E194" s="311"/>
      <c r="F194" s="56"/>
      <c r="G194" s="56"/>
      <c r="H194" s="56"/>
      <c r="I194" s="78"/>
      <c r="J194" s="78"/>
      <c r="K194" s="56"/>
      <c r="L194" s="78"/>
      <c r="M194" s="56"/>
      <c r="N194" s="56"/>
      <c r="O194" s="56"/>
      <c r="P194" s="56"/>
      <c r="Q194" s="56"/>
      <c r="R194" s="56"/>
      <c r="S194" s="56"/>
      <c r="T194" s="242"/>
      <c r="U194" s="56"/>
      <c r="V194" s="56"/>
      <c r="W194" s="48"/>
      <c r="X194" s="56"/>
      <c r="Y194" s="242"/>
      <c r="Z194" s="56"/>
      <c r="AA194" s="56"/>
      <c r="AB194" s="56"/>
      <c r="AC194" s="56"/>
      <c r="AD194" s="242"/>
      <c r="AE194" s="242"/>
      <c r="AF194" s="242"/>
      <c r="AG194" s="242"/>
      <c r="AH194" s="56"/>
      <c r="AI194" s="56"/>
      <c r="AJ194" s="56"/>
    </row>
    <row r="195" spans="1:36" ht="29.25" customHeight="1" x14ac:dyDescent="0.3">
      <c r="A195" s="56"/>
      <c r="B195" s="229"/>
      <c r="C195" s="56"/>
      <c r="D195" s="56"/>
      <c r="E195" s="311"/>
      <c r="F195" s="56"/>
      <c r="G195" s="56"/>
      <c r="H195" s="56"/>
      <c r="I195" s="78"/>
      <c r="J195" s="78"/>
      <c r="K195" s="56"/>
      <c r="L195" s="78"/>
      <c r="M195" s="56"/>
      <c r="N195" s="56"/>
      <c r="O195" s="56"/>
      <c r="P195" s="56"/>
      <c r="Q195" s="56"/>
      <c r="R195" s="56"/>
      <c r="S195" s="56"/>
      <c r="T195" s="242"/>
      <c r="U195" s="56"/>
      <c r="V195" s="56"/>
      <c r="W195" s="48"/>
      <c r="X195" s="56"/>
      <c r="Y195" s="242"/>
      <c r="Z195" s="56"/>
      <c r="AA195" s="56"/>
      <c r="AB195" s="56"/>
      <c r="AC195" s="56"/>
      <c r="AD195" s="242"/>
      <c r="AE195" s="242"/>
      <c r="AF195" s="242"/>
      <c r="AG195" s="242"/>
      <c r="AH195" s="56"/>
      <c r="AI195" s="56"/>
      <c r="AJ195" s="56"/>
    </row>
    <row r="196" spans="1:36" ht="29.25" customHeight="1" x14ac:dyDescent="0.3">
      <c r="A196" s="56"/>
      <c r="B196" s="229"/>
      <c r="C196" s="56"/>
      <c r="D196" s="56"/>
      <c r="E196" s="311"/>
      <c r="F196" s="56"/>
      <c r="G196" s="56"/>
      <c r="H196" s="56"/>
      <c r="I196" s="78"/>
      <c r="J196" s="78"/>
      <c r="K196" s="56"/>
      <c r="L196" s="78"/>
      <c r="M196" s="56"/>
      <c r="N196" s="56"/>
      <c r="O196" s="56"/>
      <c r="P196" s="56"/>
      <c r="Q196" s="56"/>
      <c r="R196" s="56"/>
      <c r="S196" s="56"/>
      <c r="T196" s="242"/>
      <c r="U196" s="56"/>
      <c r="V196" s="56"/>
      <c r="W196" s="48"/>
      <c r="X196" s="56"/>
      <c r="Y196" s="242"/>
      <c r="Z196" s="56"/>
      <c r="AA196" s="56"/>
      <c r="AB196" s="56"/>
      <c r="AC196" s="56"/>
      <c r="AD196" s="242"/>
      <c r="AE196" s="242"/>
      <c r="AF196" s="242"/>
      <c r="AG196" s="242"/>
      <c r="AH196" s="56"/>
      <c r="AI196" s="56"/>
      <c r="AJ196" s="56"/>
    </row>
    <row r="197" spans="1:36" ht="29.25" customHeight="1" x14ac:dyDescent="0.3">
      <c r="A197" s="56"/>
      <c r="B197" s="229"/>
      <c r="C197" s="56"/>
      <c r="D197" s="56"/>
      <c r="E197" s="311"/>
      <c r="F197" s="56"/>
      <c r="G197" s="56"/>
      <c r="H197" s="56"/>
      <c r="I197" s="78"/>
      <c r="J197" s="78"/>
      <c r="K197" s="56"/>
      <c r="L197" s="78"/>
      <c r="M197" s="56"/>
      <c r="N197" s="56"/>
      <c r="O197" s="56"/>
      <c r="P197" s="56"/>
      <c r="Q197" s="56"/>
      <c r="R197" s="56"/>
      <c r="S197" s="56"/>
      <c r="T197" s="242"/>
      <c r="U197" s="56"/>
      <c r="V197" s="56"/>
      <c r="W197" s="48"/>
      <c r="X197" s="56"/>
      <c r="Y197" s="242"/>
      <c r="Z197" s="56"/>
      <c r="AA197" s="56"/>
      <c r="AB197" s="56"/>
      <c r="AC197" s="56"/>
      <c r="AD197" s="242"/>
      <c r="AE197" s="242"/>
      <c r="AF197" s="242"/>
      <c r="AG197" s="242"/>
      <c r="AH197" s="56"/>
      <c r="AI197" s="56"/>
      <c r="AJ197" s="56"/>
    </row>
  </sheetData>
  <autoFilter ref="B2:AH36" xr:uid="{07A689B4-D2C5-4BBC-BA49-52BD85836556}"/>
  <dataConsolidate/>
  <pageMargins left="0.7" right="0.7" top="0.75" bottom="0.75" header="0.3" footer="0.3"/>
  <pageSetup paperSize="9" orientation="portrait" verticalDpi="0" r:id="rId1"/>
  <ignoredErrors>
    <ignoredError sqref="AE33" 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7B4F2B-3012-46B9-84D3-4428E5166AB6}">
          <x14:formula1>
            <xm:f>'Roll out'!$A$37:$A$69</xm:f>
          </x14:formula1>
          <xm:sqref>Q3:Q192</xm:sqref>
        </x14:dataValidation>
        <x14:dataValidation type="list" allowBlank="1" showInputMessage="1" showErrorMessage="1" xr:uid="{8C10CD98-3E34-476A-8005-8A89ABF3F5ED}">
          <x14:formula1>
            <xm:f>'Roll out'!$A$23:$A$27</xm:f>
          </x14:formula1>
          <xm:sqref>R3:R192</xm:sqref>
        </x14:dataValidation>
        <x14:dataValidation type="list" allowBlank="1" showInputMessage="1" showErrorMessage="1" xr:uid="{54663D67-3756-4F69-AB79-DFA6D1BF3496}">
          <x14:formula1>
            <xm:f>'Roll out'!$A$77:$A$79</xm:f>
          </x14:formula1>
          <xm:sqref>F3:F192</xm:sqref>
        </x14:dataValidation>
        <x14:dataValidation type="list" allowBlank="1" showInputMessage="1" showErrorMessage="1" xr:uid="{BE4F878B-4C6F-4826-808B-E6549386BA4F}">
          <x14:formula1>
            <xm:f>'Roll out'!$A$82:$A$83</xm:f>
          </x14:formula1>
          <xm:sqref>G3:G192</xm:sqref>
        </x14:dataValidation>
        <x14:dataValidation type="list" allowBlank="1" showInputMessage="1" showErrorMessage="1" xr:uid="{47F8A8B3-704F-4A22-8CBB-7FBCB54229A5}">
          <x14:formula1>
            <xm:f>'Roll out'!$A$30:$A$34</xm:f>
          </x14:formula1>
          <xm:sqref>AG3:AG36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N111"/>
  <sheetViews>
    <sheetView topLeftCell="A13" zoomScale="70" zoomScaleNormal="70" workbookViewId="0">
      <selection activeCell="C92" sqref="C92"/>
    </sheetView>
  </sheetViews>
  <sheetFormatPr baseColWidth="10" defaultColWidth="59" defaultRowHeight="15" x14ac:dyDescent="0.25"/>
  <cols>
    <col min="3" max="3" width="65.7109375" customWidth="1"/>
  </cols>
  <sheetData>
    <row r="1" spans="1:14" ht="18.75" x14ac:dyDescent="0.3">
      <c r="A1" s="57" t="s">
        <v>117</v>
      </c>
      <c r="B1" s="57" t="s">
        <v>118</v>
      </c>
      <c r="C1" s="58" t="s">
        <v>119</v>
      </c>
      <c r="E1" s="189"/>
      <c r="F1" s="189"/>
      <c r="G1" s="190"/>
      <c r="H1" s="189"/>
      <c r="I1" s="189"/>
      <c r="J1" s="188"/>
      <c r="K1" s="188"/>
      <c r="L1" s="188"/>
      <c r="M1" s="188"/>
      <c r="N1" s="188"/>
    </row>
    <row r="2" spans="1:14" ht="18.75" x14ac:dyDescent="0.25">
      <c r="A2" s="59" t="s">
        <v>120</v>
      </c>
      <c r="B2" s="60" t="s">
        <v>121</v>
      </c>
      <c r="C2" s="61" t="s">
        <v>121</v>
      </c>
      <c r="E2" s="62" t="s">
        <v>122</v>
      </c>
      <c r="F2" s="62" t="s">
        <v>123</v>
      </c>
      <c r="G2" s="191"/>
      <c r="H2" s="191"/>
      <c r="I2" s="191"/>
      <c r="J2" s="188"/>
      <c r="K2" s="188"/>
      <c r="L2" s="188"/>
      <c r="M2" s="188"/>
      <c r="N2" s="188"/>
    </row>
    <row r="3" spans="1:14" ht="18.75" x14ac:dyDescent="0.3">
      <c r="A3" s="62" t="s">
        <v>122</v>
      </c>
      <c r="B3" s="62" t="s">
        <v>123</v>
      </c>
      <c r="C3" s="62" t="s">
        <v>112</v>
      </c>
      <c r="E3" s="63" t="s">
        <v>2</v>
      </c>
      <c r="F3" s="63" t="s">
        <v>36</v>
      </c>
      <c r="G3" s="189"/>
      <c r="H3" s="189"/>
      <c r="I3" s="189"/>
      <c r="J3" s="188"/>
      <c r="K3" s="188"/>
      <c r="L3" s="188"/>
      <c r="M3" s="188"/>
      <c r="N3" s="188"/>
    </row>
    <row r="4" spans="1:14" ht="18.75" x14ac:dyDescent="0.3">
      <c r="A4" s="63" t="s">
        <v>2</v>
      </c>
      <c r="B4" s="63" t="s">
        <v>36</v>
      </c>
      <c r="C4" s="63" t="s">
        <v>6</v>
      </c>
      <c r="E4" s="62" t="s">
        <v>34</v>
      </c>
      <c r="F4" s="62" t="s">
        <v>80</v>
      </c>
      <c r="G4" s="189"/>
      <c r="H4" s="189"/>
      <c r="I4" s="189"/>
      <c r="J4" s="188"/>
      <c r="K4" s="188"/>
      <c r="L4" s="188"/>
      <c r="M4" s="188"/>
      <c r="N4" s="188"/>
    </row>
    <row r="5" spans="1:14" ht="18.75" x14ac:dyDescent="0.3">
      <c r="A5" s="62" t="s">
        <v>34</v>
      </c>
      <c r="B5" s="62" t="s">
        <v>80</v>
      </c>
      <c r="C5" s="62" t="s">
        <v>68</v>
      </c>
      <c r="E5" s="63" t="s">
        <v>81</v>
      </c>
      <c r="F5" s="63" t="s">
        <v>82</v>
      </c>
      <c r="G5" s="189"/>
      <c r="H5" s="189"/>
      <c r="I5" s="189"/>
      <c r="J5" s="188"/>
      <c r="K5" s="188"/>
      <c r="L5" s="188"/>
      <c r="M5" s="188"/>
      <c r="N5" s="188"/>
    </row>
    <row r="6" spans="1:14" ht="18.75" x14ac:dyDescent="0.3">
      <c r="A6" s="63" t="s">
        <v>81</v>
      </c>
      <c r="B6" s="63" t="s">
        <v>82</v>
      </c>
      <c r="C6" s="63" t="s">
        <v>83</v>
      </c>
      <c r="E6" s="62" t="s">
        <v>84</v>
      </c>
      <c r="F6" s="62" t="s">
        <v>84</v>
      </c>
      <c r="G6" s="189"/>
      <c r="H6" s="189"/>
      <c r="I6" s="189"/>
      <c r="J6" s="188"/>
      <c r="K6" s="188"/>
      <c r="L6" s="188"/>
      <c r="M6" s="188"/>
      <c r="N6" s="188"/>
    </row>
    <row r="7" spans="1:14" ht="18.75" x14ac:dyDescent="0.3">
      <c r="A7" s="62" t="s">
        <v>84</v>
      </c>
      <c r="B7" s="62" t="s">
        <v>84</v>
      </c>
      <c r="C7" s="62" t="s">
        <v>84</v>
      </c>
      <c r="E7" s="63" t="s">
        <v>124</v>
      </c>
      <c r="F7" s="63" t="s">
        <v>125</v>
      </c>
      <c r="G7" s="189"/>
      <c r="H7" s="189"/>
      <c r="I7" s="189"/>
      <c r="J7" s="188"/>
      <c r="K7" s="188"/>
      <c r="L7" s="188"/>
      <c r="M7" s="188"/>
      <c r="N7" s="188"/>
    </row>
    <row r="8" spans="1:14" ht="18.75" x14ac:dyDescent="0.3">
      <c r="A8" s="63" t="s">
        <v>124</v>
      </c>
      <c r="B8" s="63" t="s">
        <v>125</v>
      </c>
      <c r="C8" s="63" t="s">
        <v>8</v>
      </c>
      <c r="E8" s="62" t="s">
        <v>112</v>
      </c>
      <c r="F8" s="62" t="s">
        <v>123</v>
      </c>
      <c r="G8" s="189"/>
      <c r="H8" s="189"/>
      <c r="I8" s="189"/>
      <c r="J8" s="188"/>
      <c r="K8" s="188"/>
      <c r="L8" s="188"/>
      <c r="M8" s="188"/>
      <c r="N8" s="188"/>
    </row>
    <row r="9" spans="1:14" ht="18.75" x14ac:dyDescent="0.3">
      <c r="E9" s="63" t="s">
        <v>6</v>
      </c>
      <c r="F9" s="63" t="s">
        <v>36</v>
      </c>
      <c r="G9" s="189"/>
      <c r="H9" s="189"/>
      <c r="I9" s="189"/>
      <c r="J9" s="188"/>
      <c r="K9" s="188"/>
      <c r="L9" s="188"/>
      <c r="M9" s="188"/>
      <c r="N9" s="188"/>
    </row>
    <row r="10" spans="1:14" ht="18.75" x14ac:dyDescent="0.3">
      <c r="A10" s="64" t="s">
        <v>126</v>
      </c>
      <c r="B10" s="65" t="s">
        <v>127</v>
      </c>
      <c r="C10" s="65" t="s">
        <v>127</v>
      </c>
      <c r="E10" s="62" t="s">
        <v>68</v>
      </c>
      <c r="F10" s="62" t="s">
        <v>80</v>
      </c>
      <c r="G10" s="189"/>
      <c r="H10" s="189"/>
      <c r="I10" s="189"/>
      <c r="J10" s="188"/>
      <c r="K10" s="188"/>
      <c r="L10" s="188"/>
      <c r="M10" s="188"/>
      <c r="N10" s="188"/>
    </row>
    <row r="11" spans="1:14" ht="18.75" x14ac:dyDescent="0.3">
      <c r="A11" s="66" t="s">
        <v>31</v>
      </c>
      <c r="B11" s="66" t="s">
        <v>7</v>
      </c>
      <c r="C11" s="66" t="s">
        <v>7</v>
      </c>
      <c r="E11" s="63" t="s">
        <v>83</v>
      </c>
      <c r="F11" s="63" t="s">
        <v>82</v>
      </c>
      <c r="G11" s="189"/>
      <c r="H11" s="189"/>
      <c r="I11" s="189"/>
      <c r="J11" s="188"/>
      <c r="K11" s="188"/>
      <c r="L11" s="188"/>
      <c r="M11" s="188"/>
      <c r="N11" s="188"/>
    </row>
    <row r="12" spans="1:14" ht="18.75" x14ac:dyDescent="0.3">
      <c r="A12" s="67" t="s">
        <v>32</v>
      </c>
      <c r="B12" s="67" t="s">
        <v>77</v>
      </c>
      <c r="C12" s="67" t="s">
        <v>9</v>
      </c>
      <c r="E12" s="62" t="s">
        <v>84</v>
      </c>
      <c r="F12" s="62" t="s">
        <v>84</v>
      </c>
      <c r="G12" s="189"/>
      <c r="H12" s="189"/>
      <c r="I12" s="189"/>
      <c r="J12" s="188"/>
      <c r="K12" s="188"/>
      <c r="L12" s="188"/>
      <c r="M12" s="188"/>
      <c r="N12" s="188"/>
    </row>
    <row r="13" spans="1:14" ht="18.75" x14ac:dyDescent="0.3">
      <c r="A13" s="66" t="s">
        <v>33</v>
      </c>
      <c r="B13" s="66" t="s">
        <v>78</v>
      </c>
      <c r="C13" s="66" t="s">
        <v>14</v>
      </c>
      <c r="E13" s="63" t="s">
        <v>8</v>
      </c>
      <c r="F13" s="63" t="s">
        <v>125</v>
      </c>
      <c r="G13" s="189"/>
      <c r="H13" s="189"/>
      <c r="I13" s="189"/>
      <c r="J13" s="188"/>
      <c r="K13" s="188"/>
      <c r="L13" s="188"/>
      <c r="M13" s="188"/>
      <c r="N13" s="188"/>
    </row>
    <row r="14" spans="1:14" ht="18.75" x14ac:dyDescent="0.3">
      <c r="A14" s="67" t="s">
        <v>3</v>
      </c>
      <c r="B14" s="67" t="s">
        <v>79</v>
      </c>
      <c r="C14" s="67" t="s">
        <v>15</v>
      </c>
      <c r="E14" s="66" t="s">
        <v>31</v>
      </c>
      <c r="F14" s="66" t="s">
        <v>7</v>
      </c>
      <c r="G14" s="189"/>
      <c r="H14" s="189"/>
      <c r="I14" s="189"/>
      <c r="J14" s="188"/>
      <c r="K14" s="188"/>
      <c r="L14" s="188"/>
      <c r="M14" s="188"/>
      <c r="N14" s="188"/>
    </row>
    <row r="15" spans="1:14" ht="18.75" x14ac:dyDescent="0.3">
      <c r="A15" s="66" t="s">
        <v>128</v>
      </c>
      <c r="B15" s="66" t="s">
        <v>129</v>
      </c>
      <c r="C15" s="66" t="s">
        <v>129</v>
      </c>
      <c r="E15" s="67" t="s">
        <v>32</v>
      </c>
      <c r="F15" s="67" t="s">
        <v>77</v>
      </c>
      <c r="G15" s="189"/>
      <c r="H15" s="189"/>
      <c r="I15" s="189"/>
      <c r="J15" s="188"/>
      <c r="K15" s="188"/>
      <c r="L15" s="188"/>
      <c r="M15" s="188"/>
      <c r="N15" s="188"/>
    </row>
    <row r="16" spans="1:14" ht="18.75" x14ac:dyDescent="0.3">
      <c r="A16" s="67" t="s">
        <v>2</v>
      </c>
      <c r="B16" s="67" t="s">
        <v>36</v>
      </c>
      <c r="C16" s="67" t="s">
        <v>6</v>
      </c>
      <c r="E16" s="66" t="s">
        <v>33</v>
      </c>
      <c r="F16" s="66" t="s">
        <v>78</v>
      </c>
      <c r="G16" s="189"/>
      <c r="H16" s="189"/>
      <c r="I16" s="189"/>
      <c r="J16" s="188"/>
      <c r="K16" s="188"/>
      <c r="L16" s="188"/>
      <c r="M16" s="188"/>
      <c r="N16" s="188"/>
    </row>
    <row r="17" spans="1:14" ht="18.75" x14ac:dyDescent="0.3">
      <c r="A17" s="66" t="s">
        <v>34</v>
      </c>
      <c r="B17" s="66" t="s">
        <v>80</v>
      </c>
      <c r="C17" s="66" t="s">
        <v>68</v>
      </c>
      <c r="E17" s="67" t="s">
        <v>3</v>
      </c>
      <c r="F17" s="67" t="s">
        <v>79</v>
      </c>
      <c r="G17" s="189"/>
      <c r="H17" s="188"/>
      <c r="I17" s="188"/>
      <c r="J17" s="188"/>
      <c r="K17" s="188"/>
      <c r="L17" s="188"/>
      <c r="M17" s="188"/>
      <c r="N17" s="188"/>
    </row>
    <row r="18" spans="1:14" ht="18.75" x14ac:dyDescent="0.3">
      <c r="A18" s="67" t="s">
        <v>81</v>
      </c>
      <c r="B18" s="67" t="s">
        <v>82</v>
      </c>
      <c r="C18" s="67" t="s">
        <v>83</v>
      </c>
      <c r="E18" s="66" t="s">
        <v>128</v>
      </c>
      <c r="F18" s="66" t="s">
        <v>129</v>
      </c>
      <c r="G18" s="189"/>
      <c r="H18" s="188"/>
      <c r="I18" s="188"/>
      <c r="J18" s="188"/>
      <c r="K18" s="188"/>
      <c r="L18" s="188"/>
      <c r="M18" s="188"/>
      <c r="N18" s="188"/>
    </row>
    <row r="19" spans="1:14" x14ac:dyDescent="0.25">
      <c r="A19" s="66" t="s">
        <v>84</v>
      </c>
      <c r="B19" s="66" t="s">
        <v>84</v>
      </c>
      <c r="C19" s="66" t="s">
        <v>84</v>
      </c>
      <c r="E19" s="67" t="s">
        <v>2</v>
      </c>
      <c r="F19" s="67" t="s">
        <v>36</v>
      </c>
    </row>
    <row r="20" spans="1:14" x14ac:dyDescent="0.25">
      <c r="A20" s="67" t="s">
        <v>85</v>
      </c>
      <c r="B20" s="67" t="s">
        <v>86</v>
      </c>
      <c r="C20" s="67" t="s">
        <v>8</v>
      </c>
      <c r="E20" s="66" t="s">
        <v>34</v>
      </c>
      <c r="F20" s="66" t="s">
        <v>80</v>
      </c>
    </row>
    <row r="21" spans="1:14" x14ac:dyDescent="0.25">
      <c r="E21" s="67" t="s">
        <v>81</v>
      </c>
      <c r="F21" s="67" t="s">
        <v>82</v>
      </c>
    </row>
    <row r="22" spans="1:14" x14ac:dyDescent="0.25">
      <c r="A22" s="59" t="s">
        <v>130</v>
      </c>
      <c r="B22" s="60" t="s">
        <v>19</v>
      </c>
      <c r="C22" s="60" t="s">
        <v>131</v>
      </c>
      <c r="E22" s="66" t="s">
        <v>84</v>
      </c>
      <c r="F22" s="66" t="s">
        <v>84</v>
      </c>
    </row>
    <row r="23" spans="1:14" x14ac:dyDescent="0.25">
      <c r="A23" s="63" t="s">
        <v>69</v>
      </c>
      <c r="B23" s="63" t="s">
        <v>72</v>
      </c>
      <c r="C23" s="63" t="s">
        <v>10</v>
      </c>
      <c r="E23" s="67" t="s">
        <v>85</v>
      </c>
      <c r="F23" s="67" t="s">
        <v>86</v>
      </c>
    </row>
    <row r="24" spans="1:14" x14ac:dyDescent="0.25">
      <c r="A24" s="62" t="s">
        <v>73</v>
      </c>
      <c r="B24" s="62" t="s">
        <v>74</v>
      </c>
      <c r="C24" s="62" t="s">
        <v>11</v>
      </c>
      <c r="E24" s="66" t="s">
        <v>7</v>
      </c>
      <c r="F24" s="66" t="s">
        <v>7</v>
      </c>
    </row>
    <row r="25" spans="1:14" x14ac:dyDescent="0.25">
      <c r="A25" s="63" t="s">
        <v>70</v>
      </c>
      <c r="B25" s="63" t="s">
        <v>75</v>
      </c>
      <c r="C25" s="63" t="s">
        <v>12</v>
      </c>
      <c r="E25" s="67" t="s">
        <v>9</v>
      </c>
      <c r="F25" s="67" t="s">
        <v>77</v>
      </c>
    </row>
    <row r="26" spans="1:14" x14ac:dyDescent="0.25">
      <c r="A26" s="62" t="s">
        <v>71</v>
      </c>
      <c r="B26" s="62" t="s">
        <v>330</v>
      </c>
      <c r="C26" s="62" t="s">
        <v>13</v>
      </c>
      <c r="D26" s="22"/>
      <c r="E26" s="66" t="s">
        <v>14</v>
      </c>
      <c r="F26" s="66" t="s">
        <v>78</v>
      </c>
    </row>
    <row r="27" spans="1:14" x14ac:dyDescent="0.25">
      <c r="A27" s="63" t="s">
        <v>331</v>
      </c>
      <c r="B27" s="63" t="s">
        <v>332</v>
      </c>
      <c r="C27" s="63" t="s">
        <v>333</v>
      </c>
      <c r="E27" s="67" t="s">
        <v>15</v>
      </c>
      <c r="F27" s="67" t="s">
        <v>79</v>
      </c>
    </row>
    <row r="28" spans="1:14" x14ac:dyDescent="0.25">
      <c r="E28" s="66" t="s">
        <v>129</v>
      </c>
      <c r="F28" s="66" t="s">
        <v>129</v>
      </c>
    </row>
    <row r="29" spans="1:14" ht="15.75" thickBot="1" x14ac:dyDescent="0.3">
      <c r="A29" s="59" t="s">
        <v>132</v>
      </c>
      <c r="B29" s="60"/>
      <c r="C29" s="60"/>
      <c r="E29" s="67" t="s">
        <v>6</v>
      </c>
      <c r="F29" s="67" t="s">
        <v>36</v>
      </c>
    </row>
    <row r="30" spans="1:14" ht="15.75" thickBot="1" x14ac:dyDescent="0.3">
      <c r="A30" s="62" t="s">
        <v>133</v>
      </c>
      <c r="B30" s="62" t="s">
        <v>134</v>
      </c>
      <c r="C30" s="68" t="s">
        <v>135</v>
      </c>
      <c r="E30" s="66" t="s">
        <v>68</v>
      </c>
      <c r="F30" s="66" t="s">
        <v>80</v>
      </c>
    </row>
    <row r="31" spans="1:14" ht="30.75" thickBot="1" x14ac:dyDescent="0.3">
      <c r="A31" s="63" t="s">
        <v>136</v>
      </c>
      <c r="B31" s="63" t="s">
        <v>137</v>
      </c>
      <c r="C31" s="69" t="s">
        <v>138</v>
      </c>
      <c r="E31" s="67" t="s">
        <v>83</v>
      </c>
      <c r="F31" s="67" t="s">
        <v>82</v>
      </c>
    </row>
    <row r="32" spans="1:14" ht="15.75" thickBot="1" x14ac:dyDescent="0.3">
      <c r="A32" s="62" t="s">
        <v>139</v>
      </c>
      <c r="B32" s="62" t="s">
        <v>140</v>
      </c>
      <c r="C32" s="70" t="s">
        <v>141</v>
      </c>
      <c r="E32" s="66" t="s">
        <v>84</v>
      </c>
      <c r="F32" s="66" t="s">
        <v>84</v>
      </c>
    </row>
    <row r="33" spans="1:6" ht="30.75" thickBot="1" x14ac:dyDescent="0.3">
      <c r="A33" s="63" t="s">
        <v>142</v>
      </c>
      <c r="B33" s="63" t="s">
        <v>143</v>
      </c>
      <c r="C33" s="69" t="s">
        <v>144</v>
      </c>
      <c r="E33" s="67" t="s">
        <v>8</v>
      </c>
      <c r="F33" s="67" t="s">
        <v>86</v>
      </c>
    </row>
    <row r="34" spans="1:6" ht="15.75" thickBot="1" x14ac:dyDescent="0.3">
      <c r="A34" s="62" t="s">
        <v>145</v>
      </c>
      <c r="B34" s="62" t="s">
        <v>146</v>
      </c>
      <c r="C34" s="70" t="s">
        <v>147</v>
      </c>
      <c r="E34" s="63" t="s">
        <v>69</v>
      </c>
      <c r="F34" s="63" t="s">
        <v>72</v>
      </c>
    </row>
    <row r="35" spans="1:6" x14ac:dyDescent="0.25">
      <c r="E35" s="62" t="s">
        <v>73</v>
      </c>
      <c r="F35" s="62" t="s">
        <v>74</v>
      </c>
    </row>
    <row r="36" spans="1:6" x14ac:dyDescent="0.25">
      <c r="A36" s="59" t="s">
        <v>148</v>
      </c>
      <c r="B36" s="60" t="s">
        <v>149</v>
      </c>
      <c r="C36" s="60" t="s">
        <v>149</v>
      </c>
      <c r="D36" s="60" t="s">
        <v>9</v>
      </c>
      <c r="E36" s="63" t="s">
        <v>70</v>
      </c>
      <c r="F36" s="63" t="s">
        <v>75</v>
      </c>
    </row>
    <row r="37" spans="1:6" x14ac:dyDescent="0.25">
      <c r="A37" s="71" t="s">
        <v>150</v>
      </c>
      <c r="B37" s="71" t="s">
        <v>151</v>
      </c>
      <c r="C37" s="71" t="s">
        <v>152</v>
      </c>
      <c r="D37" s="71" t="str">
        <f>C41</f>
        <v>APPLICATION DE REVÊTEMENTS (NUCLÉAIRE)</v>
      </c>
      <c r="E37" s="62" t="s">
        <v>71</v>
      </c>
      <c r="F37" s="62" t="s">
        <v>76</v>
      </c>
    </row>
    <row r="38" spans="1:6" x14ac:dyDescent="0.25">
      <c r="A38" s="72" t="s">
        <v>153</v>
      </c>
      <c r="B38" s="72" t="s">
        <v>154</v>
      </c>
      <c r="C38" s="72" t="s">
        <v>155</v>
      </c>
      <c r="D38" s="72" t="str">
        <f>C42</f>
        <v>APPLICATION DE REVÊTEMENTS (INDUSTRIEL)</v>
      </c>
      <c r="E38" s="62" t="s">
        <v>331</v>
      </c>
      <c r="F38" s="62" t="s">
        <v>332</v>
      </c>
    </row>
    <row r="39" spans="1:6" x14ac:dyDescent="0.25">
      <c r="A39" s="71" t="s">
        <v>156</v>
      </c>
      <c r="B39" s="71" t="s">
        <v>157</v>
      </c>
      <c r="C39" s="71" t="s">
        <v>158</v>
      </c>
      <c r="D39" s="72" t="s">
        <v>165</v>
      </c>
      <c r="E39" s="63" t="s">
        <v>10</v>
      </c>
      <c r="F39" s="63" t="s">
        <v>72</v>
      </c>
    </row>
    <row r="40" spans="1:6" ht="30" x14ac:dyDescent="0.25">
      <c r="A40" s="72" t="s">
        <v>159</v>
      </c>
      <c r="B40" s="72" t="s">
        <v>160</v>
      </c>
      <c r="C40" s="72" t="s">
        <v>161</v>
      </c>
      <c r="D40" s="71" t="s">
        <v>115</v>
      </c>
      <c r="E40" s="62" t="s">
        <v>11</v>
      </c>
      <c r="F40" s="62" t="s">
        <v>74</v>
      </c>
    </row>
    <row r="41" spans="1:6" x14ac:dyDescent="0.25">
      <c r="A41" s="71" t="s">
        <v>335</v>
      </c>
      <c r="B41" s="71" t="s">
        <v>337</v>
      </c>
      <c r="C41" s="71" t="s">
        <v>339</v>
      </c>
      <c r="D41" s="72" t="str">
        <f>C69</f>
        <v>PRÉPARATION DE SURFACES</v>
      </c>
      <c r="E41" s="63" t="s">
        <v>12</v>
      </c>
      <c r="F41" s="63" t="s">
        <v>75</v>
      </c>
    </row>
    <row r="42" spans="1:6" x14ac:dyDescent="0.25">
      <c r="A42" s="71" t="s">
        <v>336</v>
      </c>
      <c r="B42" s="71" t="s">
        <v>338</v>
      </c>
      <c r="C42" s="71" t="s">
        <v>325</v>
      </c>
      <c r="E42" s="62" t="s">
        <v>13</v>
      </c>
      <c r="F42" s="62" t="s">
        <v>76</v>
      </c>
    </row>
    <row r="43" spans="1:6" x14ac:dyDescent="0.25">
      <c r="A43" s="72" t="s">
        <v>162</v>
      </c>
      <c r="B43" s="72" t="s">
        <v>163</v>
      </c>
      <c r="C43" s="72" t="s">
        <v>164</v>
      </c>
      <c r="E43" s="62" t="s">
        <v>333</v>
      </c>
      <c r="F43" s="62" t="s">
        <v>332</v>
      </c>
    </row>
    <row r="44" spans="1:6" x14ac:dyDescent="0.25">
      <c r="A44" s="71" t="s">
        <v>166</v>
      </c>
      <c r="B44" s="71" t="s">
        <v>167</v>
      </c>
      <c r="C44" s="71" t="s">
        <v>168</v>
      </c>
      <c r="E44" s="62" t="s">
        <v>133</v>
      </c>
      <c r="F44" s="62" t="s">
        <v>134</v>
      </c>
    </row>
    <row r="45" spans="1:6" ht="30" x14ac:dyDescent="0.25">
      <c r="A45" s="72" t="s">
        <v>169</v>
      </c>
      <c r="B45" s="72" t="s">
        <v>170</v>
      </c>
      <c r="C45" s="72" t="s">
        <v>171</v>
      </c>
      <c r="E45" s="63" t="s">
        <v>136</v>
      </c>
      <c r="F45" s="63" t="s">
        <v>137</v>
      </c>
    </row>
    <row r="46" spans="1:6" x14ac:dyDescent="0.25">
      <c r="A46" s="71" t="s">
        <v>173</v>
      </c>
      <c r="B46" s="71" t="s">
        <v>174</v>
      </c>
      <c r="C46" s="71" t="s">
        <v>175</v>
      </c>
      <c r="E46" s="62" t="s">
        <v>139</v>
      </c>
      <c r="F46" s="62" t="s">
        <v>140</v>
      </c>
    </row>
    <row r="47" spans="1:6" x14ac:dyDescent="0.25">
      <c r="A47" s="72" t="s">
        <v>176</v>
      </c>
      <c r="B47" s="72" t="s">
        <v>177</v>
      </c>
      <c r="C47" s="72" t="s">
        <v>178</v>
      </c>
      <c r="E47" s="63" t="s">
        <v>142</v>
      </c>
      <c r="F47" s="63" t="s">
        <v>143</v>
      </c>
    </row>
    <row r="48" spans="1:6" ht="15.75" thickBot="1" x14ac:dyDescent="0.3">
      <c r="A48" s="71" t="s">
        <v>2</v>
      </c>
      <c r="B48" s="71" t="s">
        <v>36</v>
      </c>
      <c r="C48" s="71" t="s">
        <v>6</v>
      </c>
      <c r="E48" s="62" t="s">
        <v>145</v>
      </c>
      <c r="F48" s="62" t="s">
        <v>146</v>
      </c>
    </row>
    <row r="49" spans="1:6" ht="30.75" thickBot="1" x14ac:dyDescent="0.3">
      <c r="A49" s="72" t="s">
        <v>179</v>
      </c>
      <c r="B49" s="72" t="s">
        <v>180</v>
      </c>
      <c r="C49" s="72" t="s">
        <v>181</v>
      </c>
      <c r="E49" s="68" t="s">
        <v>135</v>
      </c>
      <c r="F49" s="62" t="s">
        <v>134</v>
      </c>
    </row>
    <row r="50" spans="1:6" ht="30.75" thickBot="1" x14ac:dyDescent="0.3">
      <c r="A50" s="71" t="s">
        <v>182</v>
      </c>
      <c r="B50" s="71" t="s">
        <v>183</v>
      </c>
      <c r="C50" s="71" t="s">
        <v>184</v>
      </c>
      <c r="E50" s="69" t="s">
        <v>138</v>
      </c>
      <c r="F50" s="63" t="s">
        <v>137</v>
      </c>
    </row>
    <row r="51" spans="1:6" ht="15.75" thickBot="1" x14ac:dyDescent="0.3">
      <c r="A51" s="72" t="s">
        <v>185</v>
      </c>
      <c r="B51" s="72" t="s">
        <v>186</v>
      </c>
      <c r="C51" s="72" t="s">
        <v>187</v>
      </c>
      <c r="E51" s="70" t="s">
        <v>141</v>
      </c>
      <c r="F51" s="62" t="s">
        <v>140</v>
      </c>
    </row>
    <row r="52" spans="1:6" ht="30.75" thickBot="1" x14ac:dyDescent="0.3">
      <c r="A52" s="71" t="s">
        <v>188</v>
      </c>
      <c r="B52" s="71" t="s">
        <v>189</v>
      </c>
      <c r="C52" s="71" t="s">
        <v>190</v>
      </c>
      <c r="E52" s="69" t="s">
        <v>144</v>
      </c>
      <c r="F52" s="63" t="s">
        <v>143</v>
      </c>
    </row>
    <row r="53" spans="1:6" ht="15.75" thickBot="1" x14ac:dyDescent="0.3">
      <c r="A53" s="72" t="s">
        <v>191</v>
      </c>
      <c r="B53" s="72" t="s">
        <v>192</v>
      </c>
      <c r="C53" s="72" t="s">
        <v>193</v>
      </c>
      <c r="E53" s="70" t="s">
        <v>147</v>
      </c>
      <c r="F53" s="62" t="s">
        <v>146</v>
      </c>
    </row>
    <row r="54" spans="1:6" x14ac:dyDescent="0.25">
      <c r="A54" s="71" t="s">
        <v>194</v>
      </c>
      <c r="B54" s="71" t="s">
        <v>195</v>
      </c>
      <c r="C54" s="71" t="s">
        <v>196</v>
      </c>
      <c r="E54" s="63" t="s">
        <v>234</v>
      </c>
      <c r="F54" s="63" t="s">
        <v>235</v>
      </c>
    </row>
    <row r="55" spans="1:6" x14ac:dyDescent="0.25">
      <c r="A55" s="72" t="s">
        <v>197</v>
      </c>
      <c r="B55" s="72" t="s">
        <v>198</v>
      </c>
      <c r="C55" s="72" t="s">
        <v>198</v>
      </c>
      <c r="E55" s="62" t="s">
        <v>236</v>
      </c>
      <c r="F55" s="62" t="s">
        <v>237</v>
      </c>
    </row>
    <row r="56" spans="1:6" x14ac:dyDescent="0.25">
      <c r="A56" s="71" t="s">
        <v>199</v>
      </c>
      <c r="B56" s="71" t="s">
        <v>200</v>
      </c>
      <c r="C56" s="71" t="s">
        <v>201</v>
      </c>
      <c r="E56" s="63" t="s">
        <v>238</v>
      </c>
      <c r="F56" s="63" t="s">
        <v>239</v>
      </c>
    </row>
    <row r="57" spans="1:6" x14ac:dyDescent="0.25">
      <c r="A57" s="72" t="s">
        <v>202</v>
      </c>
      <c r="B57" s="72" t="s">
        <v>203</v>
      </c>
      <c r="C57" s="72" t="s">
        <v>204</v>
      </c>
      <c r="E57" s="63" t="s">
        <v>109</v>
      </c>
      <c r="F57" s="63" t="s">
        <v>235</v>
      </c>
    </row>
    <row r="58" spans="1:6" x14ac:dyDescent="0.25">
      <c r="A58" s="71" t="s">
        <v>205</v>
      </c>
      <c r="B58" s="71" t="s">
        <v>206</v>
      </c>
      <c r="C58" s="71" t="s">
        <v>206</v>
      </c>
      <c r="E58" s="62" t="s">
        <v>113</v>
      </c>
      <c r="F58" s="62" t="s">
        <v>237</v>
      </c>
    </row>
    <row r="59" spans="1:6" x14ac:dyDescent="0.25">
      <c r="A59" s="72" t="s">
        <v>207</v>
      </c>
      <c r="B59" s="72" t="s">
        <v>208</v>
      </c>
      <c r="C59" s="72" t="s">
        <v>209</v>
      </c>
      <c r="E59" s="63" t="s">
        <v>239</v>
      </c>
      <c r="F59" s="63" t="s">
        <v>239</v>
      </c>
    </row>
    <row r="60" spans="1:6" x14ac:dyDescent="0.25">
      <c r="A60" s="71" t="s">
        <v>210</v>
      </c>
      <c r="B60" s="71" t="s">
        <v>211</v>
      </c>
      <c r="C60" s="71" t="s">
        <v>115</v>
      </c>
      <c r="E60" s="63" t="s">
        <v>241</v>
      </c>
      <c r="F60" s="63" t="s">
        <v>114</v>
      </c>
    </row>
    <row r="61" spans="1:6" ht="30" x14ac:dyDescent="0.25">
      <c r="A61" s="72" t="s">
        <v>212</v>
      </c>
      <c r="B61" s="72" t="s">
        <v>213</v>
      </c>
      <c r="C61" s="72" t="s">
        <v>214</v>
      </c>
      <c r="E61" s="62" t="s">
        <v>242</v>
      </c>
      <c r="F61" s="62" t="s">
        <v>27</v>
      </c>
    </row>
    <row r="62" spans="1:6" x14ac:dyDescent="0.25">
      <c r="A62" s="71" t="s">
        <v>3</v>
      </c>
      <c r="B62" s="71" t="s">
        <v>215</v>
      </c>
      <c r="C62" s="71" t="s">
        <v>15</v>
      </c>
      <c r="E62" s="63" t="s">
        <v>243</v>
      </c>
      <c r="F62" s="63" t="s">
        <v>244</v>
      </c>
    </row>
    <row r="63" spans="1:6" x14ac:dyDescent="0.25">
      <c r="A63" s="72" t="s">
        <v>216</v>
      </c>
      <c r="B63" s="72" t="s">
        <v>217</v>
      </c>
      <c r="C63" s="72" t="s">
        <v>165</v>
      </c>
      <c r="E63" s="63" t="s">
        <v>114</v>
      </c>
      <c r="F63" s="63" t="s">
        <v>114</v>
      </c>
    </row>
    <row r="64" spans="1:6" x14ac:dyDescent="0.25">
      <c r="A64" s="71" t="s">
        <v>218</v>
      </c>
      <c r="B64" s="71" t="s">
        <v>219</v>
      </c>
      <c r="C64" s="71" t="s">
        <v>220</v>
      </c>
      <c r="E64" s="62" t="s">
        <v>110</v>
      </c>
      <c r="F64" s="62" t="s">
        <v>27</v>
      </c>
    </row>
    <row r="65" spans="1:6" x14ac:dyDescent="0.25">
      <c r="A65" s="72" t="s">
        <v>221</v>
      </c>
      <c r="B65" s="72" t="s">
        <v>222</v>
      </c>
      <c r="C65" s="72" t="s">
        <v>222</v>
      </c>
      <c r="E65" s="63" t="s">
        <v>245</v>
      </c>
      <c r="F65" s="63" t="s">
        <v>244</v>
      </c>
    </row>
    <row r="66" spans="1:6" x14ac:dyDescent="0.25">
      <c r="A66" s="71" t="s">
        <v>223</v>
      </c>
      <c r="B66" s="71" t="s">
        <v>224</v>
      </c>
      <c r="C66" s="71" t="s">
        <v>225</v>
      </c>
      <c r="E66" s="63" t="s">
        <v>247</v>
      </c>
      <c r="F66" s="63" t="s">
        <v>248</v>
      </c>
    </row>
    <row r="67" spans="1:6" ht="30" x14ac:dyDescent="0.25">
      <c r="A67" s="72" t="s">
        <v>226</v>
      </c>
      <c r="B67" s="72" t="s">
        <v>227</v>
      </c>
      <c r="C67" s="72" t="s">
        <v>227</v>
      </c>
      <c r="E67" s="62" t="s">
        <v>250</v>
      </c>
      <c r="F67" s="62" t="s">
        <v>111</v>
      </c>
    </row>
    <row r="68" spans="1:6" x14ac:dyDescent="0.25">
      <c r="A68" s="71" t="s">
        <v>228</v>
      </c>
      <c r="B68" s="71" t="s">
        <v>229</v>
      </c>
      <c r="C68" s="71" t="s">
        <v>230</v>
      </c>
      <c r="E68" s="63" t="s">
        <v>249</v>
      </c>
      <c r="F68" s="63" t="s">
        <v>248</v>
      </c>
    </row>
    <row r="69" spans="1:6" x14ac:dyDescent="0.25">
      <c r="A69" s="72" t="s">
        <v>231</v>
      </c>
      <c r="B69" s="72" t="s">
        <v>232</v>
      </c>
      <c r="C69" s="72" t="s">
        <v>172</v>
      </c>
      <c r="E69" s="62" t="s">
        <v>111</v>
      </c>
      <c r="F69" s="62" t="s">
        <v>111</v>
      </c>
    </row>
    <row r="70" spans="1:6" x14ac:dyDescent="0.25">
      <c r="E70" s="63" t="s">
        <v>254</v>
      </c>
      <c r="F70" s="63" t="s">
        <v>66</v>
      </c>
    </row>
    <row r="71" spans="1:6" x14ac:dyDescent="0.25">
      <c r="A71" s="59" t="s">
        <v>233</v>
      </c>
      <c r="B71" s="60" t="s">
        <v>28</v>
      </c>
      <c r="C71" s="60" t="s">
        <v>28</v>
      </c>
      <c r="E71" s="63" t="s">
        <v>256</v>
      </c>
      <c r="F71" s="63" t="s">
        <v>300</v>
      </c>
    </row>
    <row r="72" spans="1:6" x14ac:dyDescent="0.25">
      <c r="A72" s="63" t="s">
        <v>234</v>
      </c>
      <c r="B72" s="63" t="s">
        <v>235</v>
      </c>
      <c r="C72" s="63" t="s">
        <v>109</v>
      </c>
      <c r="E72" s="62" t="s">
        <v>37</v>
      </c>
      <c r="F72" s="62" t="s">
        <v>37</v>
      </c>
    </row>
    <row r="73" spans="1:6" x14ac:dyDescent="0.25">
      <c r="A73" s="62" t="s">
        <v>236</v>
      </c>
      <c r="B73" s="62" t="s">
        <v>237</v>
      </c>
      <c r="C73" s="62" t="s">
        <v>113</v>
      </c>
      <c r="E73" s="63" t="s">
        <v>258</v>
      </c>
      <c r="F73" s="63" t="s">
        <v>298</v>
      </c>
    </row>
    <row r="74" spans="1:6" x14ac:dyDescent="0.25">
      <c r="A74" s="63" t="s">
        <v>238</v>
      </c>
      <c r="B74" s="63" t="s">
        <v>239</v>
      </c>
      <c r="C74" s="63" t="s">
        <v>239</v>
      </c>
      <c r="E74" s="63" t="s">
        <v>261</v>
      </c>
      <c r="F74" s="63" t="s">
        <v>299</v>
      </c>
    </row>
    <row r="75" spans="1:6" x14ac:dyDescent="0.25">
      <c r="E75" s="62" t="s">
        <v>66</v>
      </c>
      <c r="F75" s="62" t="s">
        <v>66</v>
      </c>
    </row>
    <row r="76" spans="1:6" x14ac:dyDescent="0.25">
      <c r="A76" s="59" t="s">
        <v>240</v>
      </c>
      <c r="B76" s="60" t="s">
        <v>27</v>
      </c>
      <c r="C76" s="60" t="s">
        <v>27</v>
      </c>
      <c r="E76" s="63" t="s">
        <v>300</v>
      </c>
      <c r="F76" s="63" t="s">
        <v>300</v>
      </c>
    </row>
    <row r="77" spans="1:6" x14ac:dyDescent="0.25">
      <c r="A77" s="63" t="s">
        <v>241</v>
      </c>
      <c r="B77" s="63" t="s">
        <v>114</v>
      </c>
      <c r="C77" s="63" t="s">
        <v>114</v>
      </c>
      <c r="E77" s="63" t="s">
        <v>37</v>
      </c>
      <c r="F77" s="63" t="s">
        <v>37</v>
      </c>
    </row>
    <row r="78" spans="1:6" x14ac:dyDescent="0.25">
      <c r="A78" s="62" t="s">
        <v>242</v>
      </c>
      <c r="B78" s="62" t="s">
        <v>27</v>
      </c>
      <c r="C78" s="62" t="s">
        <v>110</v>
      </c>
      <c r="E78" s="62" t="s">
        <v>301</v>
      </c>
      <c r="F78" s="62" t="s">
        <v>300</v>
      </c>
    </row>
    <row r="79" spans="1:6" x14ac:dyDescent="0.25">
      <c r="A79" s="63" t="s">
        <v>243</v>
      </c>
      <c r="B79" s="63" t="s">
        <v>244</v>
      </c>
      <c r="C79" s="63" t="s">
        <v>245</v>
      </c>
      <c r="E79" s="63"/>
      <c r="F79" s="63"/>
    </row>
    <row r="80" spans="1:6" x14ac:dyDescent="0.25">
      <c r="E80" s="62"/>
    </row>
    <row r="81" spans="1:5" ht="18.75" x14ac:dyDescent="0.3">
      <c r="A81" s="59" t="s">
        <v>246</v>
      </c>
      <c r="B81" s="60" t="s">
        <v>303</v>
      </c>
      <c r="C81" s="60" t="s">
        <v>303</v>
      </c>
      <c r="E81" s="1"/>
    </row>
    <row r="82" spans="1:5" ht="18.75" x14ac:dyDescent="0.3">
      <c r="A82" s="63" t="s">
        <v>247</v>
      </c>
      <c r="B82" s="63" t="s">
        <v>248</v>
      </c>
      <c r="C82" s="63" t="s">
        <v>249</v>
      </c>
      <c r="E82" s="1"/>
    </row>
    <row r="83" spans="1:5" ht="18.75" x14ac:dyDescent="0.3">
      <c r="A83" s="62" t="s">
        <v>250</v>
      </c>
      <c r="B83" s="62" t="s">
        <v>111</v>
      </c>
      <c r="C83" s="62" t="s">
        <v>111</v>
      </c>
      <c r="E83" s="1"/>
    </row>
    <row r="84" spans="1:5" ht="18.75" x14ac:dyDescent="0.3">
      <c r="E84" s="1"/>
    </row>
    <row r="85" spans="1:5" ht="18.75" x14ac:dyDescent="0.3">
      <c r="A85" s="61" t="s">
        <v>252</v>
      </c>
      <c r="B85" s="61" t="s">
        <v>334</v>
      </c>
      <c r="E85" s="1"/>
    </row>
    <row r="86" spans="1:5" ht="18.75" x14ac:dyDescent="0.3">
      <c r="A86" s="62" t="s">
        <v>254</v>
      </c>
      <c r="B86" s="62" t="s">
        <v>328</v>
      </c>
      <c r="E86" s="1"/>
    </row>
    <row r="87" spans="1:5" ht="18.75" x14ac:dyDescent="0.3">
      <c r="A87" s="63" t="s">
        <v>256</v>
      </c>
      <c r="B87" s="63" t="s">
        <v>329</v>
      </c>
      <c r="E87" s="1"/>
    </row>
    <row r="88" spans="1:5" ht="18.75" x14ac:dyDescent="0.3">
      <c r="A88" s="62" t="s">
        <v>254</v>
      </c>
      <c r="B88" s="62" t="s">
        <v>327</v>
      </c>
      <c r="E88" s="1"/>
    </row>
    <row r="89" spans="1:5" ht="18.75" x14ac:dyDescent="0.3">
      <c r="A89" s="63" t="s">
        <v>258</v>
      </c>
      <c r="B89" s="63" t="s">
        <v>340</v>
      </c>
      <c r="E89" s="1"/>
    </row>
    <row r="90" spans="1:5" ht="18.75" x14ac:dyDescent="0.3">
      <c r="A90" s="62" t="s">
        <v>37</v>
      </c>
      <c r="B90" s="62"/>
      <c r="E90" s="1"/>
    </row>
    <row r="91" spans="1:5" ht="18.75" x14ac:dyDescent="0.3">
      <c r="A91" s="63" t="s">
        <v>261</v>
      </c>
      <c r="B91" s="63"/>
      <c r="E91" s="1"/>
    </row>
    <row r="92" spans="1:5" ht="18.75" x14ac:dyDescent="0.3">
      <c r="A92" s="62" t="s">
        <v>258</v>
      </c>
      <c r="B92" s="62"/>
      <c r="E92" s="1"/>
    </row>
    <row r="93" spans="1:5" ht="18.75" x14ac:dyDescent="0.3">
      <c r="A93" s="63" t="s">
        <v>256</v>
      </c>
      <c r="B93" s="63"/>
      <c r="E93" s="1"/>
    </row>
    <row r="94" spans="1:5" ht="18.75" x14ac:dyDescent="0.3">
      <c r="A94" s="62" t="s">
        <v>256</v>
      </c>
      <c r="B94" s="62"/>
      <c r="E94" s="1"/>
    </row>
    <row r="95" spans="1:5" ht="18.75" x14ac:dyDescent="0.3">
      <c r="A95" s="63" t="s">
        <v>256</v>
      </c>
      <c r="B95" s="63"/>
      <c r="E95" s="1"/>
    </row>
    <row r="96" spans="1:5" ht="18.75" x14ac:dyDescent="0.3">
      <c r="A96" s="62" t="s">
        <v>256</v>
      </c>
      <c r="B96" s="62"/>
      <c r="E96" s="1"/>
    </row>
    <row r="97" spans="1:5" ht="18.75" x14ac:dyDescent="0.3">
      <c r="A97" s="63" t="s">
        <v>256</v>
      </c>
      <c r="B97" s="63"/>
      <c r="E97" s="1"/>
    </row>
    <row r="98" spans="1:5" ht="18.75" x14ac:dyDescent="0.3">
      <c r="E98" s="1"/>
    </row>
    <row r="99" spans="1:5" ht="18.75" x14ac:dyDescent="0.3">
      <c r="A99" s="61" t="s">
        <v>251</v>
      </c>
      <c r="E99" s="1"/>
    </row>
    <row r="100" spans="1:5" ht="18.75" x14ac:dyDescent="0.3">
      <c r="A100" s="62" t="s">
        <v>253</v>
      </c>
      <c r="E100" s="1"/>
    </row>
    <row r="101" spans="1:5" ht="18.75" x14ac:dyDescent="0.3">
      <c r="A101" s="63" t="s">
        <v>255</v>
      </c>
      <c r="E101" s="1"/>
    </row>
    <row r="102" spans="1:5" ht="18.75" x14ac:dyDescent="0.3">
      <c r="A102" s="62" t="s">
        <v>35</v>
      </c>
      <c r="E102" s="1"/>
    </row>
    <row r="103" spans="1:5" ht="18.75" x14ac:dyDescent="0.3">
      <c r="A103" s="63" t="s">
        <v>257</v>
      </c>
      <c r="E103" s="1"/>
    </row>
    <row r="104" spans="1:5" ht="18.75" x14ac:dyDescent="0.3">
      <c r="A104" s="62" t="s">
        <v>259</v>
      </c>
      <c r="E104" s="1"/>
    </row>
    <row r="105" spans="1:5" ht="18.75" x14ac:dyDescent="0.3">
      <c r="A105" s="63" t="s">
        <v>260</v>
      </c>
      <c r="E105" s="1"/>
    </row>
    <row r="106" spans="1:5" ht="18.75" x14ac:dyDescent="0.3">
      <c r="A106" s="62" t="s">
        <v>262</v>
      </c>
      <c r="E106" s="1"/>
    </row>
    <row r="107" spans="1:5" x14ac:dyDescent="0.25">
      <c r="A107" s="63" t="s">
        <v>263</v>
      </c>
    </row>
    <row r="108" spans="1:5" x14ac:dyDescent="0.25">
      <c r="A108" s="62" t="s">
        <v>264</v>
      </c>
    </row>
    <row r="109" spans="1:5" x14ac:dyDescent="0.25">
      <c r="A109" s="63" t="s">
        <v>265</v>
      </c>
    </row>
    <row r="110" spans="1:5" x14ac:dyDescent="0.25">
      <c r="A110" s="62" t="s">
        <v>266</v>
      </c>
    </row>
    <row r="111" spans="1:5" x14ac:dyDescent="0.25">
      <c r="A111" s="63" t="s">
        <v>267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6E75-9645-48CD-B9ED-3326BEF189B6}">
  <dimension ref="A1:U82"/>
  <sheetViews>
    <sheetView showGridLines="0" topLeftCell="D53" zoomScale="70" zoomScaleNormal="70" workbookViewId="0">
      <selection activeCell="D64" sqref="A64:XFD69"/>
    </sheetView>
  </sheetViews>
  <sheetFormatPr baseColWidth="10" defaultRowHeight="21" x14ac:dyDescent="0.35"/>
  <cols>
    <col min="1" max="1" width="12.85546875" style="251" hidden="1" customWidth="1"/>
    <col min="2" max="2" width="11" style="251" hidden="1" customWidth="1"/>
    <col min="3" max="3" width="8.5703125" style="251" hidden="1" customWidth="1"/>
    <col min="4" max="4" width="41.7109375" style="251" customWidth="1"/>
    <col min="5" max="5" width="21.5703125" style="251" customWidth="1"/>
    <col min="6" max="6" width="22.85546875" style="251" hidden="1" customWidth="1"/>
    <col min="7" max="7" width="18.42578125" style="251" hidden="1" customWidth="1"/>
    <col min="8" max="8" width="21.5703125" style="251" customWidth="1"/>
    <col min="9" max="9" width="20.28515625" style="251" customWidth="1"/>
    <col min="10" max="10" width="50.5703125" style="251" customWidth="1"/>
    <col min="11" max="11" width="13.7109375" style="251" customWidth="1"/>
    <col min="12" max="12" width="17.7109375" style="251" customWidth="1"/>
    <col min="13" max="13" width="20.140625" style="251" customWidth="1"/>
    <col min="14" max="14" width="7.140625" style="251" customWidth="1"/>
    <col min="15" max="15" width="10.5703125" style="251" hidden="1" customWidth="1"/>
    <col min="16" max="16" width="15.85546875" style="251" customWidth="1"/>
    <col min="17" max="19" width="15.5703125" style="251" customWidth="1"/>
    <col min="20" max="20" width="15.7109375" style="251" customWidth="1"/>
    <col min="21" max="21" width="11.7109375" style="251" hidden="1" customWidth="1"/>
    <col min="22" max="16384" width="11.42578125" style="251"/>
  </cols>
  <sheetData>
    <row r="1" spans="1:21" ht="26.25" x14ac:dyDescent="0.4">
      <c r="D1" s="277" t="s">
        <v>300</v>
      </c>
    </row>
    <row r="2" spans="1:21" ht="26.25" x14ac:dyDescent="0.4">
      <c r="D2" s="277" t="s">
        <v>7</v>
      </c>
      <c r="M2" s="251" t="s">
        <v>321</v>
      </c>
    </row>
    <row r="3" spans="1:21" ht="84" x14ac:dyDescent="0.35">
      <c r="A3" s="278" t="s">
        <v>90</v>
      </c>
      <c r="B3" s="259" t="s">
        <v>104</v>
      </c>
      <c r="C3" s="259" t="s">
        <v>28</v>
      </c>
      <c r="D3" s="259" t="s">
        <v>27</v>
      </c>
      <c r="E3" s="259" t="s">
        <v>102</v>
      </c>
      <c r="F3" s="259" t="s">
        <v>105</v>
      </c>
      <c r="G3" s="259" t="s">
        <v>16</v>
      </c>
      <c r="H3" s="259" t="s">
        <v>17</v>
      </c>
      <c r="I3" s="259" t="s">
        <v>94</v>
      </c>
      <c r="J3" s="259" t="s">
        <v>88</v>
      </c>
      <c r="K3" s="259" t="s">
        <v>19</v>
      </c>
      <c r="L3" s="259" t="s">
        <v>97</v>
      </c>
      <c r="M3" s="260" t="s">
        <v>322</v>
      </c>
      <c r="N3" s="261" t="s">
        <v>0</v>
      </c>
      <c r="O3" s="261" t="s">
        <v>20</v>
      </c>
      <c r="P3" s="261" t="s">
        <v>67</v>
      </c>
      <c r="Q3" s="261" t="s">
        <v>317</v>
      </c>
      <c r="R3" s="261" t="s">
        <v>22</v>
      </c>
      <c r="S3" s="261" t="s">
        <v>23</v>
      </c>
      <c r="T3" s="262" t="s">
        <v>24</v>
      </c>
      <c r="U3" s="279" t="s">
        <v>291</v>
      </c>
    </row>
    <row r="4" spans="1:21" x14ac:dyDescent="0.35">
      <c r="A4" s="264"/>
      <c r="B4" s="264"/>
      <c r="C4" s="264"/>
      <c r="D4" s="263"/>
      <c r="E4" s="263"/>
      <c r="F4" s="264"/>
      <c r="G4" s="264"/>
      <c r="H4" s="263"/>
      <c r="I4" s="263"/>
      <c r="J4" s="263"/>
      <c r="K4" s="264"/>
      <c r="L4" s="255"/>
      <c r="M4" s="255"/>
      <c r="N4" s="265"/>
      <c r="O4" s="265"/>
      <c r="P4" s="266"/>
      <c r="Q4" s="266"/>
      <c r="R4" s="266"/>
      <c r="S4" s="265"/>
      <c r="T4" s="255"/>
      <c r="U4" s="280"/>
    </row>
    <row r="5" spans="1:21" x14ac:dyDescent="0.35">
      <c r="A5" s="264"/>
      <c r="B5" s="264"/>
      <c r="C5" s="264"/>
      <c r="D5" s="263"/>
      <c r="E5" s="263"/>
      <c r="F5" s="264"/>
      <c r="G5" s="264"/>
      <c r="H5" s="263"/>
      <c r="I5" s="263"/>
      <c r="J5" s="263"/>
      <c r="K5" s="264"/>
      <c r="L5" s="255"/>
      <c r="M5" s="255"/>
      <c r="N5" s="265"/>
      <c r="O5" s="265"/>
      <c r="P5" s="266"/>
      <c r="Q5" s="266"/>
      <c r="R5" s="266"/>
      <c r="S5" s="265"/>
      <c r="T5" s="255"/>
      <c r="U5" s="280"/>
    </row>
    <row r="6" spans="1:21" x14ac:dyDescent="0.35">
      <c r="A6" s="264"/>
      <c r="B6" s="264"/>
      <c r="C6" s="264"/>
      <c r="D6" s="263"/>
      <c r="E6" s="263"/>
      <c r="F6" s="264"/>
      <c r="G6" s="264"/>
      <c r="H6" s="263"/>
      <c r="I6" s="263"/>
      <c r="J6" s="263"/>
      <c r="K6" s="264"/>
      <c r="L6" s="255"/>
      <c r="M6" s="255"/>
      <c r="N6" s="265"/>
      <c r="O6" s="265"/>
      <c r="P6" s="266"/>
      <c r="Q6" s="266"/>
      <c r="R6" s="266"/>
      <c r="S6" s="265"/>
      <c r="T6" s="255"/>
      <c r="U6" s="280"/>
    </row>
    <row r="7" spans="1:21" ht="33.75" customHeight="1" thickBot="1" x14ac:dyDescent="0.4">
      <c r="A7" s="268"/>
      <c r="B7" s="268"/>
      <c r="C7" s="268"/>
      <c r="D7" s="267"/>
      <c r="E7" s="267"/>
      <c r="F7" s="268"/>
      <c r="G7" s="268"/>
      <c r="H7" s="267"/>
      <c r="I7" s="267"/>
      <c r="J7" s="267"/>
      <c r="K7" s="268"/>
      <c r="L7" s="269"/>
      <c r="M7" s="269"/>
      <c r="N7" s="270"/>
      <c r="O7" s="270"/>
      <c r="P7" s="271"/>
      <c r="Q7" s="271"/>
      <c r="R7" s="268"/>
      <c r="S7" s="270"/>
      <c r="T7" s="269"/>
      <c r="U7" s="280"/>
    </row>
    <row r="8" spans="1:21" x14ac:dyDescent="0.35">
      <c r="A8" s="273"/>
      <c r="B8" s="273"/>
      <c r="C8" s="273"/>
      <c r="D8" s="272"/>
      <c r="E8" s="272"/>
      <c r="F8" s="273"/>
      <c r="G8" s="273"/>
      <c r="H8" s="272"/>
      <c r="I8" s="272"/>
      <c r="J8" s="272"/>
      <c r="K8" s="273"/>
      <c r="L8" s="274"/>
      <c r="M8" s="274"/>
      <c r="N8" s="275"/>
      <c r="O8" s="275"/>
      <c r="P8" s="276"/>
      <c r="Q8" s="276"/>
      <c r="R8" s="273"/>
      <c r="S8" s="275"/>
      <c r="T8" s="274"/>
      <c r="U8" s="280"/>
    </row>
    <row r="9" spans="1:21" x14ac:dyDescent="0.35">
      <c r="A9" s="264"/>
      <c r="B9" s="264"/>
      <c r="C9" s="264"/>
      <c r="D9" s="263"/>
      <c r="E9" s="263"/>
      <c r="F9" s="264"/>
      <c r="G9" s="264"/>
      <c r="H9" s="263"/>
      <c r="I9" s="263"/>
      <c r="J9" s="263"/>
      <c r="K9" s="264"/>
      <c r="L9" s="255"/>
      <c r="M9" s="255"/>
      <c r="N9" s="265"/>
      <c r="O9" s="265"/>
      <c r="P9" s="266"/>
      <c r="Q9" s="266"/>
      <c r="R9" s="264"/>
      <c r="S9" s="265"/>
      <c r="T9" s="255"/>
      <c r="U9" s="280"/>
    </row>
    <row r="10" spans="1:21" x14ac:dyDescent="0.35">
      <c r="A10" s="264"/>
      <c r="B10" s="264"/>
      <c r="C10" s="264"/>
      <c r="D10" s="263"/>
      <c r="E10" s="263"/>
      <c r="F10" s="264"/>
      <c r="G10" s="264"/>
      <c r="H10" s="263"/>
      <c r="I10" s="263"/>
      <c r="J10" s="263"/>
      <c r="K10" s="264"/>
      <c r="L10" s="255"/>
      <c r="M10" s="255"/>
      <c r="N10" s="265"/>
      <c r="O10" s="265"/>
      <c r="P10" s="266"/>
      <c r="Q10" s="266"/>
      <c r="R10" s="266"/>
      <c r="S10" s="265"/>
      <c r="T10" s="255"/>
      <c r="U10" s="280"/>
    </row>
    <row r="11" spans="1:21" x14ac:dyDescent="0.35">
      <c r="A11" s="264"/>
      <c r="B11" s="264"/>
      <c r="C11" s="264"/>
      <c r="D11" s="263"/>
      <c r="E11" s="263"/>
      <c r="F11" s="264"/>
      <c r="G11" s="264"/>
      <c r="H11" s="263"/>
      <c r="I11" s="263"/>
      <c r="J11" s="263"/>
      <c r="K11" s="264"/>
      <c r="L11" s="255"/>
      <c r="M11" s="255"/>
      <c r="N11" s="265"/>
      <c r="O11" s="265"/>
      <c r="P11" s="266"/>
      <c r="Q11" s="266"/>
      <c r="R11" s="266"/>
      <c r="S11" s="265"/>
      <c r="T11" s="255"/>
      <c r="U11" s="280"/>
    </row>
    <row r="12" spans="1:21" x14ac:dyDescent="0.35">
      <c r="A12" s="264"/>
      <c r="B12" s="264"/>
      <c r="C12" s="264"/>
      <c r="D12" s="263"/>
      <c r="E12" s="263"/>
      <c r="F12" s="264"/>
      <c r="G12" s="264"/>
      <c r="H12" s="263"/>
      <c r="I12" s="263"/>
      <c r="J12" s="263"/>
      <c r="K12" s="264"/>
      <c r="L12" s="255"/>
      <c r="M12" s="255"/>
      <c r="N12" s="265"/>
      <c r="O12" s="265"/>
      <c r="P12" s="266"/>
      <c r="Q12" s="266"/>
      <c r="R12" s="266"/>
      <c r="S12" s="265"/>
      <c r="T12" s="255"/>
      <c r="U12" s="280"/>
    </row>
    <row r="13" spans="1:21" x14ac:dyDescent="0.35">
      <c r="A13" s="264"/>
      <c r="B13" s="264"/>
      <c r="C13" s="264"/>
      <c r="D13" s="263"/>
      <c r="E13" s="263"/>
      <c r="F13" s="264"/>
      <c r="G13" s="264"/>
      <c r="H13" s="263"/>
      <c r="I13" s="263"/>
      <c r="J13" s="263"/>
      <c r="K13" s="264"/>
      <c r="L13" s="255"/>
      <c r="M13" s="255"/>
      <c r="N13" s="265"/>
      <c r="O13" s="265"/>
      <c r="P13" s="266"/>
      <c r="Q13" s="266"/>
      <c r="R13" s="264"/>
      <c r="S13" s="265"/>
      <c r="T13" s="255"/>
      <c r="U13" s="280"/>
    </row>
    <row r="14" spans="1:21" x14ac:dyDescent="0.35">
      <c r="K14" s="252" t="s">
        <v>314</v>
      </c>
      <c r="L14" s="256">
        <f>SUMIF($K$4:$K$13,"OPEN",L$4:L$13)</f>
        <v>0</v>
      </c>
      <c r="M14" s="256">
        <f>SUMIF($K$4:$K$13,"OPEN",M$4:M$13)</f>
        <v>0</v>
      </c>
      <c r="T14" s="256">
        <f>SUM(T4:T13)</f>
        <v>0</v>
      </c>
    </row>
    <row r="15" spans="1:21" x14ac:dyDescent="0.35">
      <c r="K15" s="253" t="s">
        <v>315</v>
      </c>
      <c r="L15" s="256">
        <f>SUMIF($K$4:$K$13,"WON",L$4:L$13)</f>
        <v>0</v>
      </c>
      <c r="M15" s="256">
        <f>SUMIF($K$4:$K$13,"WON",M$4:M$13)</f>
        <v>0</v>
      </c>
    </row>
    <row r="16" spans="1:21" ht="18" hidden="1" customHeight="1" x14ac:dyDescent="0.35"/>
    <row r="17" spans="1:21" hidden="1" x14ac:dyDescent="0.35">
      <c r="A17" s="254" t="s">
        <v>300</v>
      </c>
    </row>
    <row r="18" spans="1:21" ht="26.25" x14ac:dyDescent="0.4">
      <c r="D18" s="277" t="s">
        <v>77</v>
      </c>
    </row>
    <row r="19" spans="1:21" ht="84" x14ac:dyDescent="0.35">
      <c r="A19" s="278" t="s">
        <v>90</v>
      </c>
      <c r="B19" s="259" t="s">
        <v>104</v>
      </c>
      <c r="C19" s="259" t="s">
        <v>28</v>
      </c>
      <c r="D19" s="259" t="s">
        <v>27</v>
      </c>
      <c r="E19" s="259" t="s">
        <v>102</v>
      </c>
      <c r="F19" s="259" t="s">
        <v>105</v>
      </c>
      <c r="G19" s="259" t="s">
        <v>16</v>
      </c>
      <c r="H19" s="259" t="s">
        <v>17</v>
      </c>
      <c r="I19" s="259" t="s">
        <v>94</v>
      </c>
      <c r="J19" s="259" t="s">
        <v>88</v>
      </c>
      <c r="K19" s="259" t="s">
        <v>19</v>
      </c>
      <c r="L19" s="259" t="s">
        <v>97</v>
      </c>
      <c r="M19" s="260" t="s">
        <v>322</v>
      </c>
      <c r="N19" s="261" t="s">
        <v>0</v>
      </c>
      <c r="O19" s="261" t="s">
        <v>20</v>
      </c>
      <c r="P19" s="261" t="s">
        <v>67</v>
      </c>
      <c r="Q19" s="261" t="s">
        <v>317</v>
      </c>
      <c r="R19" s="261" t="s">
        <v>22</v>
      </c>
      <c r="S19" s="261" t="s">
        <v>23</v>
      </c>
      <c r="T19" s="262" t="s">
        <v>24</v>
      </c>
      <c r="U19" s="279" t="s">
        <v>291</v>
      </c>
    </row>
    <row r="20" spans="1:21" x14ac:dyDescent="0.35">
      <c r="A20" s="264"/>
      <c r="B20" s="264"/>
      <c r="C20" s="264"/>
      <c r="D20" s="264"/>
      <c r="E20" s="264"/>
      <c r="F20" s="264"/>
      <c r="G20" s="264"/>
      <c r="H20" s="263"/>
      <c r="I20" s="263"/>
      <c r="J20" s="263"/>
      <c r="K20" s="264"/>
      <c r="L20" s="255"/>
      <c r="M20" s="255"/>
      <c r="N20" s="265"/>
      <c r="O20" s="265"/>
      <c r="P20" s="266"/>
      <c r="Q20" s="266"/>
      <c r="R20" s="264"/>
      <c r="S20" s="265"/>
      <c r="T20" s="255"/>
      <c r="U20" s="280"/>
    </row>
    <row r="21" spans="1:21" x14ac:dyDescent="0.35">
      <c r="A21" s="264"/>
      <c r="B21" s="264"/>
      <c r="C21" s="264"/>
      <c r="D21" s="264"/>
      <c r="E21" s="264"/>
      <c r="F21" s="264"/>
      <c r="G21" s="264"/>
      <c r="H21" s="263"/>
      <c r="I21" s="263"/>
      <c r="J21" s="263"/>
      <c r="K21" s="264"/>
      <c r="L21" s="255"/>
      <c r="M21" s="255"/>
      <c r="N21" s="265"/>
      <c r="O21" s="265"/>
      <c r="P21" s="266"/>
      <c r="Q21" s="266"/>
      <c r="R21" s="264"/>
      <c r="S21" s="265"/>
      <c r="T21" s="255"/>
      <c r="U21" s="280"/>
    </row>
    <row r="22" spans="1:21" x14ac:dyDescent="0.35">
      <c r="A22" s="264"/>
      <c r="B22" s="264"/>
      <c r="C22" s="264"/>
      <c r="D22" s="264"/>
      <c r="E22" s="264"/>
      <c r="F22" s="264"/>
      <c r="G22" s="264"/>
      <c r="H22" s="263"/>
      <c r="I22" s="263"/>
      <c r="J22" s="263"/>
      <c r="K22" s="264"/>
      <c r="L22" s="255"/>
      <c r="M22" s="255"/>
      <c r="N22" s="265"/>
      <c r="O22" s="265"/>
      <c r="P22" s="266"/>
      <c r="Q22" s="266"/>
      <c r="R22" s="264"/>
      <c r="S22" s="265"/>
      <c r="T22" s="255"/>
      <c r="U22" s="280"/>
    </row>
    <row r="23" spans="1:21" ht="21.75" thickBot="1" x14ac:dyDescent="0.4">
      <c r="A23" s="268"/>
      <c r="B23" s="268"/>
      <c r="C23" s="268"/>
      <c r="D23" s="268"/>
      <c r="E23" s="268"/>
      <c r="F23" s="268"/>
      <c r="G23" s="268"/>
      <c r="H23" s="267"/>
      <c r="I23" s="267"/>
      <c r="J23" s="267"/>
      <c r="K23" s="268"/>
      <c r="L23" s="269"/>
      <c r="M23" s="269"/>
      <c r="N23" s="270"/>
      <c r="O23" s="270"/>
      <c r="P23" s="271"/>
      <c r="Q23" s="271"/>
      <c r="R23" s="268"/>
      <c r="S23" s="270"/>
      <c r="T23" s="269"/>
      <c r="U23" s="280"/>
    </row>
    <row r="24" spans="1:21" x14ac:dyDescent="0.35">
      <c r="A24" s="273"/>
      <c r="B24" s="273"/>
      <c r="C24" s="273"/>
      <c r="D24" s="273"/>
      <c r="E24" s="273"/>
      <c r="F24" s="273"/>
      <c r="G24" s="273"/>
      <c r="H24" s="272"/>
      <c r="I24" s="272"/>
      <c r="J24" s="272"/>
      <c r="K24" s="273"/>
      <c r="L24" s="274"/>
      <c r="M24" s="274"/>
      <c r="N24" s="275"/>
      <c r="O24" s="275"/>
      <c r="P24" s="276"/>
      <c r="Q24" s="276"/>
      <c r="R24" s="273"/>
      <c r="S24" s="275"/>
      <c r="T24" s="274"/>
      <c r="U24" s="280"/>
    </row>
    <row r="25" spans="1:21" x14ac:dyDescent="0.35">
      <c r="A25" s="264"/>
      <c r="B25" s="264"/>
      <c r="C25" s="264"/>
      <c r="D25" s="264"/>
      <c r="E25" s="264"/>
      <c r="F25" s="264"/>
      <c r="G25" s="264"/>
      <c r="H25" s="263"/>
      <c r="I25" s="263"/>
      <c r="J25" s="263"/>
      <c r="K25" s="264"/>
      <c r="L25" s="255"/>
      <c r="M25" s="255"/>
      <c r="N25" s="265"/>
      <c r="O25" s="265"/>
      <c r="P25" s="266"/>
      <c r="Q25" s="266"/>
      <c r="R25" s="264"/>
      <c r="S25" s="265"/>
      <c r="T25" s="255"/>
      <c r="U25" s="280"/>
    </row>
    <row r="26" spans="1:21" x14ac:dyDescent="0.35">
      <c r="K26" s="252" t="s">
        <v>314</v>
      </c>
      <c r="L26" s="256">
        <f>SUMIF($K$20:$K$25,"OPEN",L$20:L$25)</f>
        <v>0</v>
      </c>
      <c r="M26" s="256">
        <f>SUMIF($K$20:$K$25,"OPEN",M$20:M$25)</f>
        <v>0</v>
      </c>
      <c r="T26" s="256">
        <f>SUM(T20:T25)</f>
        <v>0</v>
      </c>
    </row>
    <row r="27" spans="1:21" x14ac:dyDescent="0.35">
      <c r="K27" s="253" t="s">
        <v>315</v>
      </c>
      <c r="L27" s="256">
        <f>SUMIF($K$20:$K$25,"WON",L$20:L$25)</f>
        <v>0</v>
      </c>
      <c r="M27" s="256">
        <f>SUMIF($K$20:$K$25,"WON",M$20:M$25)</f>
        <v>0</v>
      </c>
    </row>
    <row r="28" spans="1:21" hidden="1" x14ac:dyDescent="0.35"/>
    <row r="29" spans="1:21" hidden="1" x14ac:dyDescent="0.35">
      <c r="A29" s="254" t="s">
        <v>300</v>
      </c>
    </row>
    <row r="30" spans="1:21" ht="26.25" x14ac:dyDescent="0.4">
      <c r="D30" s="277" t="s">
        <v>78</v>
      </c>
    </row>
    <row r="31" spans="1:21" ht="84" x14ac:dyDescent="0.35">
      <c r="A31" s="278" t="s">
        <v>90</v>
      </c>
      <c r="B31" s="259" t="s">
        <v>104</v>
      </c>
      <c r="C31" s="259" t="s">
        <v>28</v>
      </c>
      <c r="D31" s="259" t="s">
        <v>27</v>
      </c>
      <c r="E31" s="259" t="s">
        <v>102</v>
      </c>
      <c r="F31" s="259" t="s">
        <v>105</v>
      </c>
      <c r="G31" s="259" t="s">
        <v>16</v>
      </c>
      <c r="H31" s="259" t="s">
        <v>17</v>
      </c>
      <c r="I31" s="259" t="s">
        <v>94</v>
      </c>
      <c r="J31" s="259" t="s">
        <v>88</v>
      </c>
      <c r="K31" s="259" t="s">
        <v>19</v>
      </c>
      <c r="L31" s="259" t="s">
        <v>97</v>
      </c>
      <c r="M31" s="260" t="s">
        <v>322</v>
      </c>
      <c r="N31" s="261" t="s">
        <v>0</v>
      </c>
      <c r="O31" s="261" t="s">
        <v>20</v>
      </c>
      <c r="P31" s="261" t="s">
        <v>67</v>
      </c>
      <c r="Q31" s="261" t="s">
        <v>317</v>
      </c>
      <c r="R31" s="261" t="s">
        <v>22</v>
      </c>
      <c r="S31" s="261" t="s">
        <v>23</v>
      </c>
      <c r="T31" s="262" t="s">
        <v>24</v>
      </c>
    </row>
    <row r="32" spans="1:21" ht="21.75" thickBot="1" x14ac:dyDescent="0.4">
      <c r="A32" s="268"/>
      <c r="B32" s="268"/>
      <c r="C32" s="268"/>
      <c r="D32" s="268"/>
      <c r="E32" s="268"/>
      <c r="F32" s="268"/>
      <c r="G32" s="268"/>
      <c r="H32" s="267"/>
      <c r="I32" s="267"/>
      <c r="J32" s="267"/>
      <c r="K32" s="268"/>
      <c r="L32" s="269"/>
      <c r="M32" s="269"/>
      <c r="N32" s="270"/>
      <c r="O32" s="270"/>
      <c r="P32" s="271"/>
      <c r="Q32" s="271"/>
      <c r="R32" s="268"/>
      <c r="S32" s="270"/>
      <c r="T32" s="269"/>
      <c r="U32" s="280"/>
    </row>
    <row r="33" spans="1:21" x14ac:dyDescent="0.35">
      <c r="A33" s="273"/>
      <c r="B33" s="273"/>
      <c r="C33" s="273"/>
      <c r="D33" s="273"/>
      <c r="E33" s="273"/>
      <c r="F33" s="273"/>
      <c r="G33" s="273"/>
      <c r="H33" s="272"/>
      <c r="I33" s="272"/>
      <c r="J33" s="272"/>
      <c r="K33" s="273"/>
      <c r="L33" s="274"/>
      <c r="M33" s="274"/>
      <c r="N33" s="275"/>
      <c r="O33" s="275"/>
      <c r="P33" s="276"/>
      <c r="Q33" s="276"/>
      <c r="R33" s="273"/>
      <c r="S33" s="275"/>
      <c r="T33" s="274"/>
      <c r="U33" s="280"/>
    </row>
    <row r="34" spans="1:21" x14ac:dyDescent="0.35">
      <c r="K34" s="252" t="s">
        <v>314</v>
      </c>
      <c r="L34" s="256">
        <f>SUMIF($K$32:$K$33,"OPEN",L$32:L$33)</f>
        <v>0</v>
      </c>
      <c r="M34" s="256">
        <f>SUMIF($K$32:$K$33,"OPEN",M$32:M$33)</f>
        <v>0</v>
      </c>
      <c r="T34" s="256">
        <f>SUM(T32:T33)</f>
        <v>0</v>
      </c>
    </row>
    <row r="35" spans="1:21" x14ac:dyDescent="0.35">
      <c r="K35" s="253" t="s">
        <v>315</v>
      </c>
      <c r="L35" s="256">
        <f>SUMIF($K$32:$K$33,"WON",L$32:L$33)</f>
        <v>0</v>
      </c>
      <c r="M35" s="256">
        <f>SUMIF($K$32:$K$33,"WON",M$32:M$33)</f>
        <v>0</v>
      </c>
    </row>
    <row r="36" spans="1:21" hidden="1" x14ac:dyDescent="0.35"/>
    <row r="37" spans="1:21" hidden="1" x14ac:dyDescent="0.35">
      <c r="A37" s="254" t="s">
        <v>300</v>
      </c>
    </row>
    <row r="38" spans="1:21" ht="26.25" x14ac:dyDescent="0.4">
      <c r="D38" s="277" t="s">
        <v>319</v>
      </c>
    </row>
    <row r="39" spans="1:21" ht="84" x14ac:dyDescent="0.35">
      <c r="A39" s="278" t="s">
        <v>90</v>
      </c>
      <c r="B39" s="259" t="s">
        <v>104</v>
      </c>
      <c r="C39" s="259" t="s">
        <v>28</v>
      </c>
      <c r="D39" s="259" t="s">
        <v>27</v>
      </c>
      <c r="E39" s="259" t="s">
        <v>102</v>
      </c>
      <c r="F39" s="259" t="s">
        <v>105</v>
      </c>
      <c r="G39" s="259" t="s">
        <v>16</v>
      </c>
      <c r="H39" s="259" t="s">
        <v>17</v>
      </c>
      <c r="I39" s="259" t="s">
        <v>94</v>
      </c>
      <c r="J39" s="259" t="s">
        <v>88</v>
      </c>
      <c r="K39" s="259" t="s">
        <v>19</v>
      </c>
      <c r="L39" s="259" t="s">
        <v>97</v>
      </c>
      <c r="M39" s="260" t="s">
        <v>322</v>
      </c>
      <c r="N39" s="261" t="s">
        <v>0</v>
      </c>
      <c r="O39" s="261" t="s">
        <v>20</v>
      </c>
      <c r="P39" s="261" t="s">
        <v>67</v>
      </c>
      <c r="Q39" s="261" t="s">
        <v>317</v>
      </c>
      <c r="R39" s="261" t="s">
        <v>22</v>
      </c>
      <c r="S39" s="261" t="s">
        <v>23</v>
      </c>
      <c r="T39" s="262" t="s">
        <v>24</v>
      </c>
    </row>
    <row r="40" spans="1:21" ht="21.75" thickBot="1" x14ac:dyDescent="0.4">
      <c r="A40" s="268"/>
      <c r="B40" s="268"/>
      <c r="C40" s="268"/>
      <c r="D40" s="268"/>
      <c r="E40" s="268"/>
      <c r="F40" s="268"/>
      <c r="G40" s="268"/>
      <c r="H40" s="267"/>
      <c r="I40" s="267"/>
      <c r="J40" s="267"/>
      <c r="K40" s="268"/>
      <c r="L40" s="269"/>
      <c r="M40" s="269"/>
      <c r="N40" s="270"/>
      <c r="O40" s="270"/>
      <c r="P40" s="271"/>
      <c r="Q40" s="271"/>
      <c r="R40" s="268"/>
      <c r="S40" s="270"/>
      <c r="T40" s="269"/>
      <c r="U40" s="280"/>
    </row>
    <row r="41" spans="1:21" x14ac:dyDescent="0.35">
      <c r="A41" s="273"/>
      <c r="B41" s="273"/>
      <c r="C41" s="273"/>
      <c r="D41" s="273"/>
      <c r="E41" s="273"/>
      <c r="F41" s="273"/>
      <c r="G41" s="273"/>
      <c r="H41" s="272"/>
      <c r="I41" s="272"/>
      <c r="J41" s="272"/>
      <c r="K41" s="273"/>
      <c r="L41" s="274"/>
      <c r="M41" s="274"/>
      <c r="N41" s="275"/>
      <c r="O41" s="275"/>
      <c r="P41" s="276"/>
      <c r="Q41" s="276"/>
      <c r="R41" s="273"/>
      <c r="S41" s="275"/>
      <c r="T41" s="274"/>
      <c r="U41" s="280"/>
    </row>
    <row r="42" spans="1:21" x14ac:dyDescent="0.35">
      <c r="A42" s="264"/>
      <c r="B42" s="264"/>
      <c r="C42" s="264"/>
      <c r="D42" s="264"/>
      <c r="E42" s="264"/>
      <c r="F42" s="264"/>
      <c r="G42" s="264"/>
      <c r="H42" s="263"/>
      <c r="I42" s="263"/>
      <c r="J42" s="263"/>
      <c r="K42" s="264"/>
      <c r="L42" s="255"/>
      <c r="M42" s="255"/>
      <c r="N42" s="265"/>
      <c r="O42" s="265"/>
      <c r="P42" s="266"/>
      <c r="Q42" s="266"/>
      <c r="R42" s="264"/>
      <c r="S42" s="265"/>
      <c r="T42" s="274"/>
      <c r="U42" s="280"/>
    </row>
    <row r="43" spans="1:21" x14ac:dyDescent="0.35">
      <c r="A43" s="264"/>
      <c r="B43" s="264"/>
      <c r="C43" s="264"/>
      <c r="D43" s="264"/>
      <c r="E43" s="264"/>
      <c r="F43" s="264"/>
      <c r="G43" s="264"/>
      <c r="H43" s="263"/>
      <c r="I43" s="263"/>
      <c r="J43" s="263"/>
      <c r="K43" s="264"/>
      <c r="L43" s="255"/>
      <c r="M43" s="255"/>
      <c r="N43" s="265"/>
      <c r="O43" s="265"/>
      <c r="P43" s="266"/>
      <c r="Q43" s="266"/>
      <c r="R43" s="264"/>
      <c r="S43" s="265"/>
      <c r="T43" s="274"/>
      <c r="U43" s="280"/>
    </row>
    <row r="44" spans="1:21" x14ac:dyDescent="0.35">
      <c r="A44" s="264"/>
      <c r="B44" s="264"/>
      <c r="C44" s="264"/>
      <c r="D44" s="264"/>
      <c r="E44" s="264"/>
      <c r="F44" s="264"/>
      <c r="G44" s="264"/>
      <c r="H44" s="263"/>
      <c r="I44" s="263"/>
      <c r="J44" s="263"/>
      <c r="K44" s="264"/>
      <c r="L44" s="255"/>
      <c r="M44" s="255"/>
      <c r="N44" s="265"/>
      <c r="O44" s="265"/>
      <c r="P44" s="266"/>
      <c r="Q44" s="266"/>
      <c r="R44" s="264"/>
      <c r="S44" s="265"/>
      <c r="T44" s="274"/>
      <c r="U44" s="280"/>
    </row>
    <row r="45" spans="1:21" x14ac:dyDescent="0.35">
      <c r="K45" s="252" t="s">
        <v>314</v>
      </c>
      <c r="L45" s="256">
        <f>SUMIF($K$40:$K$44,"OPEN",L$40:L$44)</f>
        <v>0</v>
      </c>
      <c r="M45" s="256">
        <f>SUMIF($K$40:$K$44,"OPEN",M$40:M$44)</f>
        <v>0</v>
      </c>
      <c r="T45" s="256">
        <f>SUM(T40:U44)</f>
        <v>0</v>
      </c>
    </row>
    <row r="46" spans="1:21" x14ac:dyDescent="0.35">
      <c r="K46" s="253" t="s">
        <v>315</v>
      </c>
      <c r="L46" s="256">
        <f>SUMIF($K$40:$K$44,"WON",L$40:L$44)</f>
        <v>0</v>
      </c>
      <c r="M46" s="256">
        <f>SUMIF($K$40:$K$44,"WON",M$40:M$44)</f>
        <v>0</v>
      </c>
    </row>
    <row r="47" spans="1:21" hidden="1" x14ac:dyDescent="0.35"/>
    <row r="48" spans="1:21" hidden="1" x14ac:dyDescent="0.35">
      <c r="A48" s="254" t="s">
        <v>300</v>
      </c>
    </row>
    <row r="49" spans="1:21" ht="26.25" x14ac:dyDescent="0.4">
      <c r="D49" s="277" t="s">
        <v>36</v>
      </c>
    </row>
    <row r="50" spans="1:21" ht="84" x14ac:dyDescent="0.35">
      <c r="A50" s="278" t="s">
        <v>90</v>
      </c>
      <c r="B50" s="259" t="s">
        <v>104</v>
      </c>
      <c r="C50" s="259" t="s">
        <v>28</v>
      </c>
      <c r="D50" s="259" t="s">
        <v>27</v>
      </c>
      <c r="E50" s="259" t="s">
        <v>102</v>
      </c>
      <c r="F50" s="259" t="s">
        <v>105</v>
      </c>
      <c r="G50" s="259" t="s">
        <v>16</v>
      </c>
      <c r="H50" s="259" t="s">
        <v>17</v>
      </c>
      <c r="I50" s="259" t="s">
        <v>94</v>
      </c>
      <c r="J50" s="259" t="s">
        <v>88</v>
      </c>
      <c r="K50" s="259" t="s">
        <v>19</v>
      </c>
      <c r="L50" s="259" t="s">
        <v>97</v>
      </c>
      <c r="M50" s="260" t="s">
        <v>322</v>
      </c>
      <c r="N50" s="261" t="s">
        <v>0</v>
      </c>
      <c r="O50" s="261" t="s">
        <v>20</v>
      </c>
      <c r="P50" s="261" t="s">
        <v>67</v>
      </c>
      <c r="Q50" s="261" t="s">
        <v>317</v>
      </c>
      <c r="R50" s="261" t="s">
        <v>22</v>
      </c>
      <c r="S50" s="261" t="s">
        <v>23</v>
      </c>
      <c r="T50" s="262" t="s">
        <v>24</v>
      </c>
    </row>
    <row r="51" spans="1:21" x14ac:dyDescent="0.35">
      <c r="A51" s="264"/>
      <c r="B51" s="264"/>
      <c r="C51" s="264"/>
      <c r="D51" s="263"/>
      <c r="E51" s="263"/>
      <c r="F51" s="263"/>
      <c r="G51" s="263"/>
      <c r="H51" s="263"/>
      <c r="I51" s="263"/>
      <c r="J51" s="263"/>
      <c r="K51" s="264"/>
      <c r="L51" s="255"/>
      <c r="M51" s="255"/>
      <c r="N51" s="265"/>
      <c r="O51" s="265"/>
      <c r="P51" s="266"/>
      <c r="Q51" s="266"/>
      <c r="R51" s="264"/>
      <c r="S51" s="265"/>
      <c r="T51" s="255"/>
      <c r="U51" s="280"/>
    </row>
    <row r="52" spans="1:21" ht="21.75" thickBot="1" x14ac:dyDescent="0.4">
      <c r="A52" s="268"/>
      <c r="B52" s="268"/>
      <c r="C52" s="268"/>
      <c r="D52" s="267"/>
      <c r="E52" s="267"/>
      <c r="F52" s="267"/>
      <c r="G52" s="267"/>
      <c r="H52" s="267"/>
      <c r="I52" s="267"/>
      <c r="J52" s="267"/>
      <c r="K52" s="268"/>
      <c r="L52" s="269"/>
      <c r="M52" s="269"/>
      <c r="N52" s="270"/>
      <c r="O52" s="270"/>
      <c r="P52" s="271"/>
      <c r="Q52" s="271"/>
      <c r="R52" s="268"/>
      <c r="S52" s="270"/>
      <c r="T52" s="269"/>
      <c r="U52" s="280"/>
    </row>
    <row r="53" spans="1:21" x14ac:dyDescent="0.35">
      <c r="A53" s="273"/>
      <c r="B53" s="273"/>
      <c r="C53" s="273"/>
      <c r="D53" s="272"/>
      <c r="E53" s="272"/>
      <c r="F53" s="272"/>
      <c r="G53" s="272"/>
      <c r="H53" s="272"/>
      <c r="I53" s="272"/>
      <c r="J53" s="257"/>
      <c r="K53" s="273"/>
      <c r="L53" s="274"/>
      <c r="M53" s="274"/>
      <c r="N53" s="275"/>
      <c r="O53" s="275"/>
      <c r="P53" s="276"/>
      <c r="Q53" s="276"/>
      <c r="R53" s="273"/>
      <c r="S53" s="275"/>
      <c r="T53" s="274"/>
      <c r="U53" s="280"/>
    </row>
    <row r="54" spans="1:21" x14ac:dyDescent="0.35">
      <c r="A54" s="264"/>
      <c r="B54" s="264"/>
      <c r="C54" s="264"/>
      <c r="D54" s="264"/>
      <c r="E54" s="264"/>
      <c r="F54" s="263"/>
      <c r="G54" s="263"/>
      <c r="H54" s="263"/>
      <c r="I54" s="263"/>
      <c r="J54" s="263"/>
      <c r="K54" s="264"/>
      <c r="L54" s="255"/>
      <c r="M54" s="255"/>
      <c r="N54" s="265"/>
      <c r="O54" s="265"/>
      <c r="P54" s="266"/>
      <c r="Q54" s="266"/>
      <c r="R54" s="264"/>
      <c r="S54" s="265"/>
      <c r="T54" s="255"/>
      <c r="U54" s="280"/>
    </row>
    <row r="55" spans="1:21" x14ac:dyDescent="0.35">
      <c r="A55" s="264"/>
      <c r="B55" s="264"/>
      <c r="C55" s="264"/>
      <c r="D55" s="264"/>
      <c r="E55" s="264"/>
      <c r="F55" s="263"/>
      <c r="G55" s="263"/>
      <c r="H55" s="263"/>
      <c r="I55" s="263"/>
      <c r="J55" s="263"/>
      <c r="K55" s="264"/>
      <c r="L55" s="255"/>
      <c r="M55" s="255"/>
      <c r="N55" s="265"/>
      <c r="O55" s="265"/>
      <c r="P55" s="266"/>
      <c r="Q55" s="266"/>
      <c r="R55" s="264"/>
      <c r="S55" s="265"/>
      <c r="T55" s="255"/>
      <c r="U55" s="280"/>
    </row>
    <row r="56" spans="1:21" x14ac:dyDescent="0.35">
      <c r="A56" s="264"/>
      <c r="B56" s="264"/>
      <c r="C56" s="264"/>
      <c r="D56" s="264"/>
      <c r="E56" s="264"/>
      <c r="F56" s="263"/>
      <c r="G56" s="263"/>
      <c r="H56" s="263"/>
      <c r="I56" s="263"/>
      <c r="J56" s="263"/>
      <c r="K56" s="264"/>
      <c r="L56" s="255"/>
      <c r="M56" s="255"/>
      <c r="N56" s="265"/>
      <c r="O56" s="265"/>
      <c r="P56" s="266"/>
      <c r="Q56" s="266"/>
      <c r="R56" s="264"/>
      <c r="S56" s="265"/>
      <c r="T56" s="255"/>
      <c r="U56" s="280"/>
    </row>
    <row r="57" spans="1:21" x14ac:dyDescent="0.35">
      <c r="A57" s="264"/>
      <c r="B57" s="264"/>
      <c r="C57" s="264"/>
      <c r="D57" s="264"/>
      <c r="E57" s="264"/>
      <c r="F57" s="263"/>
      <c r="G57" s="263"/>
      <c r="H57" s="263"/>
      <c r="I57" s="263"/>
      <c r="J57" s="263"/>
      <c r="K57" s="264"/>
      <c r="L57" s="255"/>
      <c r="M57" s="255"/>
      <c r="N57" s="265"/>
      <c r="O57" s="265"/>
      <c r="P57" s="266"/>
      <c r="Q57" s="266"/>
      <c r="R57" s="264"/>
      <c r="S57" s="265"/>
      <c r="T57" s="255"/>
      <c r="U57" s="280"/>
    </row>
    <row r="58" spans="1:21" x14ac:dyDescent="0.35">
      <c r="K58" s="252" t="s">
        <v>314</v>
      </c>
      <c r="L58" s="256">
        <f>SUMIF($K$51:$K$57,"OPEN",L$51:L$57)</f>
        <v>0</v>
      </c>
      <c r="M58" s="256">
        <f>SUMIF($K$51:$K$57,"OPEN",M$51:M$57)</f>
        <v>0</v>
      </c>
      <c r="T58" s="256">
        <f>SUM(T51:T57)</f>
        <v>0</v>
      </c>
    </row>
    <row r="59" spans="1:21" x14ac:dyDescent="0.35">
      <c r="K59" s="253" t="s">
        <v>315</v>
      </c>
      <c r="L59" s="256">
        <f>SUMIF($K$51:$K$57,"WON",L$51:L$57)</f>
        <v>0</v>
      </c>
      <c r="M59" s="256">
        <f>SUMIF($K$51:$K$57,"WON",M$51:M$57)</f>
        <v>0</v>
      </c>
    </row>
    <row r="60" spans="1:21" hidden="1" x14ac:dyDescent="0.35"/>
    <row r="61" spans="1:21" hidden="1" x14ac:dyDescent="0.35">
      <c r="A61" s="254" t="s">
        <v>300</v>
      </c>
    </row>
    <row r="62" spans="1:21" ht="26.25" x14ac:dyDescent="0.4">
      <c r="D62" s="277" t="s">
        <v>80</v>
      </c>
    </row>
    <row r="63" spans="1:21" ht="84" x14ac:dyDescent="0.35">
      <c r="A63" s="278" t="s">
        <v>90</v>
      </c>
      <c r="B63" s="259" t="s">
        <v>104</v>
      </c>
      <c r="C63" s="259" t="s">
        <v>28</v>
      </c>
      <c r="D63" s="259" t="s">
        <v>27</v>
      </c>
      <c r="E63" s="259" t="s">
        <v>102</v>
      </c>
      <c r="F63" s="259" t="s">
        <v>105</v>
      </c>
      <c r="G63" s="259" t="s">
        <v>16</v>
      </c>
      <c r="H63" s="259" t="s">
        <v>17</v>
      </c>
      <c r="I63" s="259" t="s">
        <v>94</v>
      </c>
      <c r="J63" s="259" t="s">
        <v>88</v>
      </c>
      <c r="K63" s="259" t="s">
        <v>19</v>
      </c>
      <c r="L63" s="259" t="s">
        <v>97</v>
      </c>
      <c r="M63" s="260" t="s">
        <v>322</v>
      </c>
      <c r="N63" s="261" t="s">
        <v>0</v>
      </c>
      <c r="O63" s="261" t="s">
        <v>20</v>
      </c>
      <c r="P63" s="261" t="s">
        <v>67</v>
      </c>
      <c r="Q63" s="261" t="s">
        <v>317</v>
      </c>
      <c r="R63" s="261" t="s">
        <v>22</v>
      </c>
      <c r="S63" s="261" t="s">
        <v>23</v>
      </c>
      <c r="T63" s="262" t="s">
        <v>24</v>
      </c>
    </row>
    <row r="64" spans="1:21" x14ac:dyDescent="0.35">
      <c r="A64" s="264"/>
      <c r="B64" s="264"/>
      <c r="C64" s="264"/>
      <c r="D64" s="263"/>
      <c r="E64" s="264"/>
      <c r="F64" s="264"/>
      <c r="G64" s="264"/>
      <c r="H64" s="263"/>
      <c r="I64" s="263"/>
      <c r="J64" s="263"/>
      <c r="K64" s="264"/>
      <c r="L64" s="255"/>
      <c r="M64" s="255"/>
      <c r="N64" s="265"/>
      <c r="O64" s="265"/>
      <c r="P64" s="266"/>
      <c r="Q64" s="266"/>
      <c r="R64" s="264"/>
      <c r="S64" s="265"/>
      <c r="T64" s="255"/>
      <c r="U64" s="280"/>
    </row>
    <row r="65" spans="1:21" ht="21.75" thickBot="1" x14ac:dyDescent="0.4">
      <c r="A65" s="268"/>
      <c r="B65" s="268"/>
      <c r="C65" s="268"/>
      <c r="D65" s="267"/>
      <c r="E65" s="268"/>
      <c r="F65" s="268"/>
      <c r="G65" s="268"/>
      <c r="H65" s="267"/>
      <c r="I65" s="267"/>
      <c r="J65" s="267"/>
      <c r="K65" s="268"/>
      <c r="L65" s="269"/>
      <c r="M65" s="269"/>
      <c r="N65" s="270"/>
      <c r="O65" s="270"/>
      <c r="P65" s="271"/>
      <c r="Q65" s="271"/>
      <c r="R65" s="268"/>
      <c r="S65" s="270"/>
      <c r="T65" s="269"/>
      <c r="U65" s="280"/>
    </row>
    <row r="66" spans="1:21" x14ac:dyDescent="0.35">
      <c r="A66" s="273"/>
      <c r="B66" s="273"/>
      <c r="C66" s="273"/>
      <c r="D66" s="272"/>
      <c r="E66" s="273"/>
      <c r="F66" s="273"/>
      <c r="G66" s="273"/>
      <c r="H66" s="272"/>
      <c r="I66" s="272"/>
      <c r="J66" s="272"/>
      <c r="K66" s="273"/>
      <c r="L66" s="274"/>
      <c r="M66" s="274"/>
      <c r="N66" s="275"/>
      <c r="O66" s="275"/>
      <c r="P66" s="276"/>
      <c r="Q66" s="276"/>
      <c r="R66" s="273"/>
      <c r="S66" s="275"/>
      <c r="T66" s="274"/>
      <c r="U66" s="280"/>
    </row>
    <row r="67" spans="1:21" x14ac:dyDescent="0.35">
      <c r="A67" s="264"/>
      <c r="B67" s="264"/>
      <c r="C67" s="264"/>
      <c r="D67" s="263"/>
      <c r="E67" s="264"/>
      <c r="F67" s="264"/>
      <c r="G67" s="264"/>
      <c r="H67" s="263"/>
      <c r="I67" s="263"/>
      <c r="J67" s="263"/>
      <c r="K67" s="264"/>
      <c r="L67" s="255"/>
      <c r="M67" s="255"/>
      <c r="N67" s="265"/>
      <c r="O67" s="265"/>
      <c r="P67" s="266"/>
      <c r="Q67" s="266"/>
      <c r="R67" s="264"/>
      <c r="S67" s="265"/>
      <c r="T67" s="255"/>
      <c r="U67" s="280"/>
    </row>
    <row r="68" spans="1:21" x14ac:dyDescent="0.35">
      <c r="A68" s="264"/>
      <c r="B68" s="264"/>
      <c r="C68" s="264"/>
      <c r="D68" s="263"/>
      <c r="E68" s="264"/>
      <c r="F68" s="264"/>
      <c r="G68" s="264"/>
      <c r="H68" s="263"/>
      <c r="I68" s="263"/>
      <c r="J68" s="263"/>
      <c r="K68" s="264"/>
      <c r="L68" s="255"/>
      <c r="M68" s="255"/>
      <c r="N68" s="265"/>
      <c r="O68" s="265"/>
      <c r="P68" s="266"/>
      <c r="Q68" s="266"/>
      <c r="R68" s="264"/>
      <c r="S68" s="265"/>
      <c r="T68" s="255"/>
      <c r="U68" s="280"/>
    </row>
    <row r="69" spans="1:21" x14ac:dyDescent="0.35">
      <c r="A69" s="264"/>
      <c r="B69" s="264"/>
      <c r="C69" s="264"/>
      <c r="D69" s="263"/>
      <c r="E69" s="264"/>
      <c r="F69" s="264"/>
      <c r="G69" s="264"/>
      <c r="H69" s="263"/>
      <c r="I69" s="263"/>
      <c r="J69" s="263"/>
      <c r="K69" s="264"/>
      <c r="L69" s="255"/>
      <c r="M69" s="255"/>
      <c r="N69" s="265"/>
      <c r="O69" s="265"/>
      <c r="P69" s="266"/>
      <c r="Q69" s="266"/>
      <c r="R69" s="264"/>
      <c r="S69" s="265"/>
      <c r="T69" s="255"/>
      <c r="U69" s="280"/>
    </row>
    <row r="70" spans="1:21" x14ac:dyDescent="0.35">
      <c r="K70" s="252" t="s">
        <v>314</v>
      </c>
      <c r="L70" s="256">
        <f>SUMIF($K$64:$K$69,"OPEN",L$64:L$69)</f>
        <v>0</v>
      </c>
      <c r="M70" s="256">
        <f>SUMIF($K$64:$K$69,"OPEN",M$64:M$69)</f>
        <v>0</v>
      </c>
      <c r="T70" s="256">
        <f>SUM(T64:T69)</f>
        <v>0</v>
      </c>
    </row>
    <row r="71" spans="1:21" x14ac:dyDescent="0.35">
      <c r="K71" s="253" t="s">
        <v>315</v>
      </c>
      <c r="L71" s="256">
        <f>SUMIF($K$64:$K$69,"WON",L$64:L$69)</f>
        <v>0</v>
      </c>
      <c r="M71" s="256">
        <f>SUMIF($K$64:$K$69,"WON",M$64:M$69)</f>
        <v>0</v>
      </c>
    </row>
    <row r="74" spans="1:21" ht="26.25" x14ac:dyDescent="0.4">
      <c r="D74" s="277" t="s">
        <v>300</v>
      </c>
    </row>
    <row r="75" spans="1:21" ht="64.5" customHeight="1" x14ac:dyDescent="0.35">
      <c r="D75" s="278" t="s">
        <v>16</v>
      </c>
      <c r="E75" s="282" t="s">
        <v>72</v>
      </c>
      <c r="F75" s="284"/>
      <c r="G75" s="284"/>
      <c r="H75" s="282" t="s">
        <v>74</v>
      </c>
      <c r="I75" s="285" t="s">
        <v>322</v>
      </c>
    </row>
    <row r="76" spans="1:21" x14ac:dyDescent="0.35">
      <c r="D76" s="287" t="str">
        <f>D2</f>
        <v>O&amp;M SUPPORT</v>
      </c>
      <c r="E76" s="283">
        <f>L14</f>
        <v>0</v>
      </c>
      <c r="F76" s="281"/>
      <c r="G76" s="281"/>
      <c r="H76" s="283">
        <f>L15</f>
        <v>0</v>
      </c>
      <c r="I76" s="283">
        <f>M14+M15</f>
        <v>0</v>
      </c>
    </row>
    <row r="77" spans="1:21" x14ac:dyDescent="0.35">
      <c r="D77" s="287" t="str">
        <f>D18</f>
        <v>SURFACE TREATMENT</v>
      </c>
      <c r="E77" s="283">
        <f>L26</f>
        <v>0</v>
      </c>
      <c r="F77" s="281"/>
      <c r="G77" s="281"/>
      <c r="H77" s="283">
        <f>L27</f>
        <v>0</v>
      </c>
      <c r="I77" s="283">
        <f>M26+M27</f>
        <v>0</v>
      </c>
    </row>
    <row r="78" spans="1:21" x14ac:dyDescent="0.35">
      <c r="D78" s="287" t="str">
        <f>D30</f>
        <v>THERMAL PROTECTIONS</v>
      </c>
      <c r="E78" s="283">
        <f>L34</f>
        <v>0</v>
      </c>
      <c r="F78" s="281"/>
      <c r="G78" s="281"/>
      <c r="H78" s="283">
        <f>L35</f>
        <v>0</v>
      </c>
      <c r="I78" s="283">
        <f>M34+M35</f>
        <v>0</v>
      </c>
    </row>
    <row r="79" spans="1:21" x14ac:dyDescent="0.35">
      <c r="D79" s="287" t="str">
        <f>D38</f>
        <v>RAGDIOLOGICAL PROTECTION</v>
      </c>
      <c r="E79" s="283">
        <f>L45</f>
        <v>0</v>
      </c>
      <c r="F79" s="281"/>
      <c r="G79" s="281"/>
      <c r="H79" s="283">
        <f>L46</f>
        <v>0</v>
      </c>
      <c r="I79" s="283">
        <f>M45+M46</f>
        <v>0</v>
      </c>
    </row>
    <row r="80" spans="1:21" x14ac:dyDescent="0.35">
      <c r="D80" s="287" t="str">
        <f>D49</f>
        <v>DECOMMISSIONING</v>
      </c>
      <c r="E80" s="283">
        <f>L58</f>
        <v>0</v>
      </c>
      <c r="F80" s="281"/>
      <c r="G80" s="281"/>
      <c r="H80" s="283">
        <f>L59</f>
        <v>0</v>
      </c>
      <c r="I80" s="283">
        <f>M58+M59</f>
        <v>0</v>
      </c>
    </row>
    <row r="81" spans="4:9" x14ac:dyDescent="0.35">
      <c r="D81" s="287" t="str">
        <f>D62</f>
        <v>LOGISTICS</v>
      </c>
      <c r="E81" s="283">
        <f>L70</f>
        <v>0</v>
      </c>
      <c r="F81" s="281"/>
      <c r="G81" s="281"/>
      <c r="H81" s="283">
        <f>L71</f>
        <v>0</v>
      </c>
      <c r="I81" s="283">
        <f>M70+M71</f>
        <v>0</v>
      </c>
    </row>
    <row r="82" spans="4:9" x14ac:dyDescent="0.35">
      <c r="D82" s="286" t="s">
        <v>323</v>
      </c>
      <c r="E82" s="288">
        <f>SUM(E76:E81)</f>
        <v>0</v>
      </c>
      <c r="F82" s="288">
        <f t="shared" ref="F82:I82" si="0">SUM(F76:F81)</f>
        <v>0</v>
      </c>
      <c r="G82" s="288">
        <f t="shared" si="0"/>
        <v>0</v>
      </c>
      <c r="H82" s="288">
        <f t="shared" si="0"/>
        <v>0</v>
      </c>
      <c r="I82" s="288">
        <f t="shared" si="0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65F3-8426-4563-B8D8-1E0E36C15D2E}">
  <dimension ref="A1:U49"/>
  <sheetViews>
    <sheetView showGridLines="0" topLeftCell="D25" zoomScale="70" zoomScaleNormal="70" workbookViewId="0">
      <selection activeCell="D36" sqref="A36:XFD38"/>
    </sheetView>
  </sheetViews>
  <sheetFormatPr baseColWidth="10" defaultRowHeight="21" x14ac:dyDescent="0.35"/>
  <cols>
    <col min="1" max="1" width="12.85546875" style="251" hidden="1" customWidth="1"/>
    <col min="2" max="2" width="11" style="251" hidden="1" customWidth="1"/>
    <col min="3" max="3" width="8.5703125" style="251" hidden="1" customWidth="1"/>
    <col min="4" max="4" width="34" style="251" customWidth="1"/>
    <col min="5" max="5" width="22.140625" style="251" customWidth="1"/>
    <col min="6" max="6" width="22.85546875" style="251" hidden="1" customWidth="1"/>
    <col min="7" max="7" width="18.42578125" style="251" hidden="1" customWidth="1"/>
    <col min="8" max="9" width="22.140625" style="251" customWidth="1"/>
    <col min="10" max="10" width="67.85546875" style="251" customWidth="1"/>
    <col min="11" max="11" width="13.7109375" style="251" customWidth="1"/>
    <col min="12" max="12" width="17.7109375" style="251" customWidth="1"/>
    <col min="13" max="13" width="18.7109375" style="251" customWidth="1"/>
    <col min="14" max="14" width="6.7109375" style="251" hidden="1" customWidth="1"/>
    <col min="15" max="15" width="10.5703125" style="251" hidden="1" customWidth="1"/>
    <col min="16" max="16" width="15.85546875" style="251" customWidth="1"/>
    <col min="17" max="19" width="15.5703125" style="251" customWidth="1"/>
    <col min="20" max="20" width="15.7109375" style="251" customWidth="1"/>
    <col min="21" max="21" width="11.7109375" style="251" hidden="1" customWidth="1"/>
    <col min="22" max="22" width="11.42578125" style="251"/>
    <col min="23" max="23" width="21" style="251" customWidth="1"/>
    <col min="24" max="24" width="17.5703125" style="251" customWidth="1"/>
    <col min="25" max="16384" width="11.42578125" style="251"/>
  </cols>
  <sheetData>
    <row r="1" spans="1:21" ht="26.25" x14ac:dyDescent="0.4">
      <c r="D1" s="277" t="s">
        <v>66</v>
      </c>
    </row>
    <row r="2" spans="1:21" ht="26.25" x14ac:dyDescent="0.4">
      <c r="D2" s="277" t="s">
        <v>7</v>
      </c>
    </row>
    <row r="3" spans="1:21" ht="84" x14ac:dyDescent="0.35">
      <c r="A3" s="278" t="s">
        <v>90</v>
      </c>
      <c r="B3" s="259" t="s">
        <v>104</v>
      </c>
      <c r="C3" s="259" t="s">
        <v>28</v>
      </c>
      <c r="D3" s="259" t="s">
        <v>27</v>
      </c>
      <c r="E3" s="259" t="s">
        <v>102</v>
      </c>
      <c r="F3" s="259" t="s">
        <v>105</v>
      </c>
      <c r="G3" s="259" t="s">
        <v>16</v>
      </c>
      <c r="H3" s="259" t="s">
        <v>17</v>
      </c>
      <c r="I3" s="259" t="s">
        <v>94</v>
      </c>
      <c r="J3" s="259" t="s">
        <v>88</v>
      </c>
      <c r="K3" s="259" t="s">
        <v>19</v>
      </c>
      <c r="L3" s="259" t="s">
        <v>97</v>
      </c>
      <c r="M3" s="260" t="s">
        <v>316</v>
      </c>
      <c r="N3" s="261" t="s">
        <v>0</v>
      </c>
      <c r="O3" s="261" t="s">
        <v>20</v>
      </c>
      <c r="P3" s="261" t="s">
        <v>67</v>
      </c>
      <c r="Q3" s="261" t="s">
        <v>317</v>
      </c>
      <c r="R3" s="261" t="s">
        <v>22</v>
      </c>
      <c r="S3" s="261" t="s">
        <v>23</v>
      </c>
      <c r="T3" s="262" t="s">
        <v>24</v>
      </c>
      <c r="U3" s="279" t="s">
        <v>291</v>
      </c>
    </row>
    <row r="4" spans="1:21" x14ac:dyDescent="0.35">
      <c r="A4" s="264"/>
      <c r="B4" s="264"/>
      <c r="C4" s="264"/>
      <c r="D4" s="263"/>
      <c r="E4" s="263"/>
      <c r="F4" s="264"/>
      <c r="G4" s="264"/>
      <c r="H4" s="263"/>
      <c r="I4" s="263"/>
      <c r="J4" s="263"/>
      <c r="K4" s="264"/>
      <c r="L4" s="255"/>
      <c r="M4" s="255"/>
      <c r="N4" s="265"/>
      <c r="O4" s="265"/>
      <c r="P4" s="266"/>
      <c r="Q4" s="266"/>
      <c r="R4" s="266"/>
      <c r="S4" s="265"/>
      <c r="T4" s="255"/>
      <c r="U4" s="280"/>
    </row>
    <row r="5" spans="1:21" x14ac:dyDescent="0.35">
      <c r="A5" s="264"/>
      <c r="B5" s="264"/>
      <c r="C5" s="264"/>
      <c r="D5" s="263"/>
      <c r="E5" s="263"/>
      <c r="F5" s="264"/>
      <c r="G5" s="264"/>
      <c r="H5" s="263"/>
      <c r="I5" s="263"/>
      <c r="J5" s="263"/>
      <c r="K5" s="264"/>
      <c r="L5" s="255"/>
      <c r="M5" s="255"/>
      <c r="N5" s="265"/>
      <c r="O5" s="265"/>
      <c r="P5" s="266"/>
      <c r="Q5" s="266"/>
      <c r="R5" s="266"/>
      <c r="S5" s="265"/>
      <c r="T5" s="255"/>
      <c r="U5" s="280"/>
    </row>
    <row r="6" spans="1:21" ht="21.75" thickBot="1" x14ac:dyDescent="0.4">
      <c r="A6" s="268"/>
      <c r="B6" s="268"/>
      <c r="C6" s="268"/>
      <c r="D6" s="267"/>
      <c r="E6" s="267"/>
      <c r="F6" s="268"/>
      <c r="G6" s="268"/>
      <c r="H6" s="267"/>
      <c r="I6" s="267"/>
      <c r="J6" s="267"/>
      <c r="K6" s="268"/>
      <c r="L6" s="269"/>
      <c r="M6" s="269"/>
      <c r="N6" s="270"/>
      <c r="O6" s="270"/>
      <c r="P6" s="271"/>
      <c r="Q6" s="271"/>
      <c r="R6" s="268"/>
      <c r="S6" s="270"/>
      <c r="T6" s="269"/>
      <c r="U6" s="280"/>
    </row>
    <row r="7" spans="1:21" x14ac:dyDescent="0.35">
      <c r="A7" s="273"/>
      <c r="B7" s="273"/>
      <c r="C7" s="273"/>
      <c r="D7" s="272"/>
      <c r="E7" s="272"/>
      <c r="F7" s="273"/>
      <c r="G7" s="273"/>
      <c r="H7" s="272"/>
      <c r="I7" s="272"/>
      <c r="J7" s="272"/>
      <c r="K7" s="273"/>
      <c r="L7" s="274"/>
      <c r="M7" s="274"/>
      <c r="N7" s="275"/>
      <c r="O7" s="275"/>
      <c r="P7" s="276"/>
      <c r="Q7" s="276"/>
      <c r="R7" s="276"/>
      <c r="S7" s="275"/>
      <c r="T7" s="274"/>
      <c r="U7" s="280"/>
    </row>
    <row r="8" spans="1:21" x14ac:dyDescent="0.35">
      <c r="A8" s="264"/>
      <c r="B8" s="264"/>
      <c r="C8" s="264"/>
      <c r="D8" s="263"/>
      <c r="E8" s="263"/>
      <c r="F8" s="264"/>
      <c r="G8" s="264"/>
      <c r="H8" s="263"/>
      <c r="I8" s="263"/>
      <c r="J8" s="263"/>
      <c r="K8" s="264"/>
      <c r="L8" s="255"/>
      <c r="M8" s="255"/>
      <c r="N8" s="265"/>
      <c r="O8" s="265"/>
      <c r="P8" s="266"/>
      <c r="Q8" s="266"/>
      <c r="R8" s="266"/>
      <c r="S8" s="265"/>
      <c r="T8" s="255"/>
      <c r="U8" s="280"/>
    </row>
    <row r="9" spans="1:21" x14ac:dyDescent="0.35">
      <c r="K9" s="252" t="s">
        <v>314</v>
      </c>
      <c r="L9" s="256">
        <f>SUMIF($K$4:$K$8,"OPEN",L$4:L$8)</f>
        <v>0</v>
      </c>
      <c r="M9" s="256">
        <f>SUMIF($K$4:$K$8,"OPEN",M$4:M$8)</f>
        <v>0</v>
      </c>
      <c r="N9" s="251" t="s">
        <v>318</v>
      </c>
      <c r="T9" s="256">
        <f>SUM(T4:T8)</f>
        <v>0</v>
      </c>
    </row>
    <row r="10" spans="1:21" x14ac:dyDescent="0.35">
      <c r="K10" s="253" t="s">
        <v>315</v>
      </c>
      <c r="L10" s="256">
        <f>SUMIF($K$4:$K$8,"WON",L$4:L$8)</f>
        <v>0</v>
      </c>
      <c r="M10" s="256">
        <f>SUMIF($K$4:$K$8,"WON",M$4:M$8)</f>
        <v>0</v>
      </c>
    </row>
    <row r="11" spans="1:21" ht="18" hidden="1" customHeight="1" x14ac:dyDescent="0.35"/>
    <row r="12" spans="1:21" hidden="1" x14ac:dyDescent="0.35">
      <c r="A12" s="254" t="s">
        <v>66</v>
      </c>
    </row>
    <row r="13" spans="1:21" ht="26.25" x14ac:dyDescent="0.4">
      <c r="D13" s="277" t="s">
        <v>77</v>
      </c>
    </row>
    <row r="14" spans="1:21" ht="84" x14ac:dyDescent="0.35">
      <c r="A14" s="278" t="s">
        <v>90</v>
      </c>
      <c r="B14" s="259" t="s">
        <v>104</v>
      </c>
      <c r="C14" s="259" t="s">
        <v>28</v>
      </c>
      <c r="D14" s="259" t="s">
        <v>27</v>
      </c>
      <c r="E14" s="259" t="s">
        <v>102</v>
      </c>
      <c r="F14" s="259" t="s">
        <v>105</v>
      </c>
      <c r="G14" s="259" t="s">
        <v>16</v>
      </c>
      <c r="H14" s="259" t="s">
        <v>17</v>
      </c>
      <c r="I14" s="259" t="s">
        <v>94</v>
      </c>
      <c r="J14" s="259" t="s">
        <v>88</v>
      </c>
      <c r="K14" s="259" t="s">
        <v>19</v>
      </c>
      <c r="L14" s="259" t="s">
        <v>97</v>
      </c>
      <c r="M14" s="260" t="s">
        <v>316</v>
      </c>
      <c r="N14" s="261" t="s">
        <v>0</v>
      </c>
      <c r="O14" s="261" t="s">
        <v>20</v>
      </c>
      <c r="P14" s="261" t="s">
        <v>67</v>
      </c>
      <c r="Q14" s="261" t="s">
        <v>317</v>
      </c>
      <c r="R14" s="261" t="s">
        <v>22</v>
      </c>
      <c r="S14" s="261" t="s">
        <v>23</v>
      </c>
      <c r="T14" s="262" t="s">
        <v>24</v>
      </c>
      <c r="U14" s="279" t="s">
        <v>291</v>
      </c>
    </row>
    <row r="15" spans="1:21" x14ac:dyDescent="0.35">
      <c r="A15" s="264"/>
      <c r="B15" s="264"/>
      <c r="C15" s="264"/>
      <c r="D15" s="263"/>
      <c r="E15" s="263"/>
      <c r="F15" s="264"/>
      <c r="G15" s="264"/>
      <c r="H15" s="263"/>
      <c r="I15" s="263"/>
      <c r="J15" s="263"/>
      <c r="K15" s="264"/>
      <c r="L15" s="255"/>
      <c r="M15" s="255"/>
      <c r="N15" s="265"/>
      <c r="O15" s="265"/>
      <c r="P15" s="266"/>
      <c r="Q15" s="266"/>
      <c r="R15" s="264"/>
      <c r="S15" s="265"/>
      <c r="T15" s="255"/>
      <c r="U15" s="280"/>
    </row>
    <row r="16" spans="1:21" x14ac:dyDescent="0.35">
      <c r="A16" s="264"/>
      <c r="B16" s="264"/>
      <c r="C16" s="264"/>
      <c r="D16" s="263"/>
      <c r="E16" s="263"/>
      <c r="F16" s="264"/>
      <c r="G16" s="264"/>
      <c r="H16" s="263"/>
      <c r="I16" s="263"/>
      <c r="J16" s="263"/>
      <c r="K16" s="264"/>
      <c r="L16" s="255"/>
      <c r="M16" s="255"/>
      <c r="N16" s="265"/>
      <c r="O16" s="265"/>
      <c r="P16" s="266"/>
      <c r="Q16" s="266"/>
      <c r="R16" s="264"/>
      <c r="S16" s="265"/>
      <c r="T16" s="255"/>
      <c r="U16" s="280"/>
    </row>
    <row r="17" spans="1:21" x14ac:dyDescent="0.35">
      <c r="A17" s="264"/>
      <c r="B17" s="264"/>
      <c r="C17" s="264"/>
      <c r="D17" s="263"/>
      <c r="E17" s="263"/>
      <c r="F17" s="264"/>
      <c r="G17" s="264"/>
      <c r="H17" s="263"/>
      <c r="I17" s="263"/>
      <c r="J17" s="263"/>
      <c r="K17" s="264"/>
      <c r="L17" s="255"/>
      <c r="M17" s="255"/>
      <c r="N17" s="265"/>
      <c r="O17" s="265"/>
      <c r="P17" s="266"/>
      <c r="Q17" s="266"/>
      <c r="R17" s="264"/>
      <c r="S17" s="265"/>
      <c r="T17" s="255"/>
      <c r="U17" s="280"/>
    </row>
    <row r="18" spans="1:21" x14ac:dyDescent="0.35">
      <c r="A18" s="264"/>
      <c r="B18" s="264"/>
      <c r="C18" s="264"/>
      <c r="D18" s="263"/>
      <c r="E18" s="263"/>
      <c r="F18" s="264"/>
      <c r="G18" s="264"/>
      <c r="H18" s="263"/>
      <c r="I18" s="263"/>
      <c r="J18" s="263"/>
      <c r="K18" s="264"/>
      <c r="L18" s="255"/>
      <c r="M18" s="255"/>
      <c r="N18" s="265"/>
      <c r="O18" s="265"/>
      <c r="P18" s="266"/>
      <c r="Q18" s="266"/>
      <c r="R18" s="264"/>
      <c r="S18" s="265"/>
      <c r="T18" s="255"/>
      <c r="U18" s="280"/>
    </row>
    <row r="19" spans="1:21" x14ac:dyDescent="0.35">
      <c r="A19" s="264"/>
      <c r="B19" s="264"/>
      <c r="C19" s="264"/>
      <c r="D19" s="263"/>
      <c r="E19" s="263"/>
      <c r="F19" s="264"/>
      <c r="G19" s="264"/>
      <c r="H19" s="263"/>
      <c r="I19" s="263"/>
      <c r="J19" s="263"/>
      <c r="K19" s="264"/>
      <c r="L19" s="255"/>
      <c r="M19" s="255"/>
      <c r="N19" s="265"/>
      <c r="O19" s="265"/>
      <c r="P19" s="266"/>
      <c r="Q19" s="266"/>
      <c r="R19" s="264"/>
      <c r="S19" s="265"/>
      <c r="T19" s="255"/>
      <c r="U19" s="280"/>
    </row>
    <row r="20" spans="1:21" x14ac:dyDescent="0.35">
      <c r="A20" s="264"/>
      <c r="B20" s="264"/>
      <c r="C20" s="264"/>
      <c r="D20" s="263"/>
      <c r="E20" s="263"/>
      <c r="F20" s="264"/>
      <c r="G20" s="264"/>
      <c r="H20" s="263"/>
      <c r="I20" s="263"/>
      <c r="J20" s="263"/>
      <c r="K20" s="264"/>
      <c r="L20" s="255"/>
      <c r="M20" s="255"/>
      <c r="N20" s="265"/>
      <c r="O20" s="265"/>
      <c r="P20" s="266"/>
      <c r="Q20" s="266"/>
      <c r="R20" s="264"/>
      <c r="S20" s="265"/>
      <c r="T20" s="255"/>
      <c r="U20" s="280"/>
    </row>
    <row r="21" spans="1:21" x14ac:dyDescent="0.35">
      <c r="A21" s="264"/>
      <c r="B21" s="264"/>
      <c r="C21" s="264"/>
      <c r="D21" s="263"/>
      <c r="E21" s="263"/>
      <c r="F21" s="264"/>
      <c r="G21" s="264"/>
      <c r="H21" s="263"/>
      <c r="I21" s="263"/>
      <c r="J21" s="263"/>
      <c r="K21" s="289"/>
      <c r="L21" s="255"/>
      <c r="M21" s="255"/>
      <c r="N21" s="265"/>
      <c r="O21" s="265"/>
      <c r="P21" s="266"/>
      <c r="Q21" s="266"/>
      <c r="R21" s="264"/>
      <c r="S21" s="265"/>
      <c r="T21" s="255"/>
      <c r="U21" s="280"/>
    </row>
    <row r="22" spans="1:21" x14ac:dyDescent="0.35">
      <c r="A22" s="264"/>
      <c r="B22" s="264"/>
      <c r="C22" s="264"/>
      <c r="D22" s="263"/>
      <c r="E22" s="263"/>
      <c r="F22" s="264"/>
      <c r="G22" s="264"/>
      <c r="H22" s="263"/>
      <c r="I22" s="263"/>
      <c r="J22" s="263"/>
      <c r="K22" s="289"/>
      <c r="L22" s="255"/>
      <c r="M22" s="255"/>
      <c r="N22" s="265"/>
      <c r="O22" s="265"/>
      <c r="P22" s="266"/>
      <c r="Q22" s="266"/>
      <c r="R22" s="264"/>
      <c r="S22" s="265"/>
      <c r="T22" s="255"/>
      <c r="U22" s="280"/>
    </row>
    <row r="23" spans="1:21" x14ac:dyDescent="0.35">
      <c r="A23" s="264"/>
      <c r="B23" s="264"/>
      <c r="C23" s="264"/>
      <c r="D23" s="263"/>
      <c r="E23" s="263"/>
      <c r="F23" s="264"/>
      <c r="G23" s="264"/>
      <c r="H23" s="263"/>
      <c r="I23" s="263"/>
      <c r="J23" s="263"/>
      <c r="K23" s="289"/>
      <c r="L23" s="255"/>
      <c r="M23" s="255"/>
      <c r="N23" s="265"/>
      <c r="O23" s="265"/>
      <c r="P23" s="266"/>
      <c r="Q23" s="266"/>
      <c r="R23" s="264"/>
      <c r="S23" s="265"/>
      <c r="T23" s="255"/>
      <c r="U23" s="280"/>
    </row>
    <row r="24" spans="1:21" x14ac:dyDescent="0.35">
      <c r="A24" s="264"/>
      <c r="B24" s="264"/>
      <c r="C24" s="264"/>
      <c r="D24" s="263"/>
      <c r="E24" s="263"/>
      <c r="F24" s="264"/>
      <c r="G24" s="264"/>
      <c r="H24" s="263"/>
      <c r="I24" s="263"/>
      <c r="J24" s="263"/>
      <c r="K24" s="289"/>
      <c r="L24" s="255"/>
      <c r="M24" s="255"/>
      <c r="N24" s="265"/>
      <c r="O24" s="265"/>
      <c r="P24" s="266"/>
      <c r="Q24" s="266"/>
      <c r="R24" s="264"/>
      <c r="S24" s="265"/>
      <c r="T24" s="255"/>
      <c r="U24" s="280"/>
    </row>
    <row r="25" spans="1:21" ht="21.75" thickBot="1" x14ac:dyDescent="0.4">
      <c r="A25" s="268"/>
      <c r="B25" s="268"/>
      <c r="C25" s="268"/>
      <c r="D25" s="267"/>
      <c r="E25" s="267"/>
      <c r="F25" s="268"/>
      <c r="G25" s="268"/>
      <c r="H25" s="267"/>
      <c r="I25" s="267"/>
      <c r="J25" s="267"/>
      <c r="K25" s="290"/>
      <c r="L25" s="269"/>
      <c r="M25" s="269"/>
      <c r="N25" s="270"/>
      <c r="O25" s="270"/>
      <c r="P25" s="271"/>
      <c r="Q25" s="271"/>
      <c r="R25" s="268"/>
      <c r="S25" s="270"/>
      <c r="T25" s="269"/>
      <c r="U25" s="280"/>
    </row>
    <row r="26" spans="1:21" x14ac:dyDescent="0.35">
      <c r="A26" s="273"/>
      <c r="B26" s="273"/>
      <c r="C26" s="273"/>
      <c r="D26" s="272"/>
      <c r="E26" s="272"/>
      <c r="F26" s="273"/>
      <c r="G26" s="273"/>
      <c r="H26" s="272"/>
      <c r="I26" s="272"/>
      <c r="J26" s="272"/>
      <c r="K26" s="291"/>
      <c r="L26" s="274"/>
      <c r="M26" s="274"/>
      <c r="N26" s="275"/>
      <c r="O26" s="275"/>
      <c r="P26" s="276"/>
      <c r="Q26" s="276"/>
      <c r="R26" s="273"/>
      <c r="S26" s="275"/>
      <c r="T26" s="274"/>
      <c r="U26" s="280"/>
    </row>
    <row r="27" spans="1:21" x14ac:dyDescent="0.35">
      <c r="A27" s="273"/>
      <c r="B27" s="273"/>
      <c r="C27" s="273"/>
      <c r="D27" s="272"/>
      <c r="E27" s="272"/>
      <c r="F27" s="273"/>
      <c r="G27" s="273"/>
      <c r="H27" s="272"/>
      <c r="I27" s="272"/>
      <c r="J27" s="272"/>
      <c r="K27" s="291"/>
      <c r="L27" s="274"/>
      <c r="M27" s="274"/>
      <c r="N27" s="275"/>
      <c r="O27" s="275"/>
      <c r="P27" s="276"/>
      <c r="Q27" s="276"/>
      <c r="R27" s="273"/>
      <c r="S27" s="275"/>
      <c r="T27" s="274"/>
      <c r="U27" s="280"/>
    </row>
    <row r="28" spans="1:21" x14ac:dyDescent="0.35">
      <c r="A28" s="264"/>
      <c r="B28" s="264"/>
      <c r="C28" s="264"/>
      <c r="D28" s="263"/>
      <c r="E28" s="263"/>
      <c r="F28" s="264"/>
      <c r="G28" s="264"/>
      <c r="H28" s="263"/>
      <c r="I28" s="263"/>
      <c r="J28" s="263"/>
      <c r="K28" s="289"/>
      <c r="L28" s="255"/>
      <c r="M28" s="255"/>
      <c r="N28" s="265"/>
      <c r="O28" s="265"/>
      <c r="P28" s="266"/>
      <c r="Q28" s="266"/>
      <c r="R28" s="264"/>
      <c r="S28" s="265"/>
      <c r="T28" s="255"/>
      <c r="U28" s="280"/>
    </row>
    <row r="29" spans="1:21" x14ac:dyDescent="0.35">
      <c r="A29" s="264"/>
      <c r="B29" s="264"/>
      <c r="C29" s="264"/>
      <c r="D29" s="263"/>
      <c r="E29" s="263"/>
      <c r="F29" s="264"/>
      <c r="G29" s="264"/>
      <c r="H29" s="263"/>
      <c r="I29" s="263"/>
      <c r="J29" s="263"/>
      <c r="K29" s="289"/>
      <c r="L29" s="255"/>
      <c r="M29" s="255"/>
      <c r="N29" s="265"/>
      <c r="O29" s="265"/>
      <c r="P29" s="266"/>
      <c r="Q29" s="266"/>
      <c r="R29" s="264"/>
      <c r="S29" s="265"/>
      <c r="T29" s="255"/>
      <c r="U29" s="280"/>
    </row>
    <row r="30" spans="1:21" x14ac:dyDescent="0.35">
      <c r="K30" s="253" t="s">
        <v>314</v>
      </c>
      <c r="L30" s="258">
        <f>SUMIF($K$15:$K$29,"OPEN",L15:L29)</f>
        <v>0</v>
      </c>
      <c r="M30" s="258">
        <f>SUMIF($K$15:$K$29,"OPEN",M15:M29)</f>
        <v>0</v>
      </c>
      <c r="N30" s="251" t="s">
        <v>318</v>
      </c>
      <c r="T30" s="258">
        <f>SUM(T15:T29)</f>
        <v>0</v>
      </c>
    </row>
    <row r="31" spans="1:21" x14ac:dyDescent="0.35">
      <c r="K31" s="253" t="s">
        <v>315</v>
      </c>
      <c r="L31" s="256">
        <f>SUMIF($K$15:$K$29,"WON",L15:L29)</f>
        <v>0</v>
      </c>
      <c r="M31" s="256">
        <f>SUMIF($K$15:$K$29,"WON",M15:M29)</f>
        <v>0</v>
      </c>
    </row>
    <row r="32" spans="1:21" hidden="1" x14ac:dyDescent="0.35"/>
    <row r="33" spans="1:21" hidden="1" x14ac:dyDescent="0.35">
      <c r="A33" s="254" t="s">
        <v>66</v>
      </c>
    </row>
    <row r="34" spans="1:21" ht="26.25" x14ac:dyDescent="0.4">
      <c r="D34" s="277" t="s">
        <v>36</v>
      </c>
    </row>
    <row r="35" spans="1:21" ht="84" x14ac:dyDescent="0.35">
      <c r="A35" s="278" t="s">
        <v>90</v>
      </c>
      <c r="B35" s="259" t="s">
        <v>104</v>
      </c>
      <c r="C35" s="259" t="s">
        <v>28</v>
      </c>
      <c r="D35" s="259" t="s">
        <v>27</v>
      </c>
      <c r="E35" s="259" t="s">
        <v>102</v>
      </c>
      <c r="F35" s="259" t="s">
        <v>105</v>
      </c>
      <c r="G35" s="259" t="s">
        <v>16</v>
      </c>
      <c r="H35" s="259" t="s">
        <v>17</v>
      </c>
      <c r="I35" s="259" t="s">
        <v>94</v>
      </c>
      <c r="J35" s="259" t="s">
        <v>88</v>
      </c>
      <c r="K35" s="259" t="s">
        <v>19</v>
      </c>
      <c r="L35" s="259" t="s">
        <v>97</v>
      </c>
      <c r="M35" s="260" t="s">
        <v>316</v>
      </c>
      <c r="N35" s="261" t="s">
        <v>0</v>
      </c>
      <c r="O35" s="261" t="s">
        <v>20</v>
      </c>
      <c r="P35" s="261" t="s">
        <v>67</v>
      </c>
      <c r="Q35" s="261" t="s">
        <v>317</v>
      </c>
      <c r="R35" s="261" t="s">
        <v>22</v>
      </c>
      <c r="S35" s="261" t="s">
        <v>23</v>
      </c>
      <c r="T35" s="262" t="s">
        <v>24</v>
      </c>
    </row>
    <row r="36" spans="1:21" x14ac:dyDescent="0.35">
      <c r="A36" s="264"/>
      <c r="B36" s="264"/>
      <c r="C36" s="264"/>
      <c r="D36" s="264"/>
      <c r="E36" s="264"/>
      <c r="F36" s="264"/>
      <c r="G36" s="264"/>
      <c r="H36" s="263"/>
      <c r="I36" s="263"/>
      <c r="J36" s="263"/>
      <c r="K36" s="264"/>
      <c r="L36" s="255"/>
      <c r="M36" s="255"/>
      <c r="N36" s="265"/>
      <c r="O36" s="265"/>
      <c r="P36" s="266"/>
      <c r="Q36" s="266"/>
      <c r="R36" s="264"/>
      <c r="S36" s="265"/>
      <c r="T36" s="255"/>
      <c r="U36" s="280"/>
    </row>
    <row r="37" spans="1:21" ht="21.75" thickBot="1" x14ac:dyDescent="0.4">
      <c r="A37" s="268"/>
      <c r="B37" s="268"/>
      <c r="C37" s="268"/>
      <c r="D37" s="268"/>
      <c r="E37" s="268"/>
      <c r="F37" s="268"/>
      <c r="G37" s="268"/>
      <c r="H37" s="267"/>
      <c r="I37" s="267"/>
      <c r="J37" s="267"/>
      <c r="K37" s="268"/>
      <c r="L37" s="269"/>
      <c r="M37" s="269"/>
      <c r="N37" s="270"/>
      <c r="O37" s="270"/>
      <c r="P37" s="271"/>
      <c r="Q37" s="271"/>
      <c r="R37" s="268"/>
      <c r="S37" s="270"/>
      <c r="T37" s="269"/>
      <c r="U37" s="280"/>
    </row>
    <row r="38" spans="1:21" x14ac:dyDescent="0.35">
      <c r="A38" s="273"/>
      <c r="B38" s="273"/>
      <c r="C38" s="273"/>
      <c r="D38" s="273"/>
      <c r="E38" s="273"/>
      <c r="F38" s="273"/>
      <c r="G38" s="273"/>
      <c r="H38" s="272"/>
      <c r="I38" s="272"/>
      <c r="J38" s="272"/>
      <c r="K38" s="273"/>
      <c r="L38" s="274"/>
      <c r="M38" s="274"/>
      <c r="N38" s="275"/>
      <c r="O38" s="275"/>
      <c r="P38" s="276"/>
      <c r="Q38" s="276"/>
      <c r="R38" s="273"/>
      <c r="S38" s="275"/>
      <c r="T38" s="274"/>
      <c r="U38" s="280"/>
    </row>
    <row r="39" spans="1:21" x14ac:dyDescent="0.35">
      <c r="K39" s="253" t="s">
        <v>314</v>
      </c>
      <c r="L39" s="258">
        <f>SUMIF($K$36:$K$38,"OPEN",L36:L38)</f>
        <v>0</v>
      </c>
      <c r="M39" s="258">
        <f>SUMIF($K$36:$K$38,"OPEN",M36:M38)</f>
        <v>0</v>
      </c>
      <c r="N39" s="251" t="s">
        <v>318</v>
      </c>
      <c r="T39" s="258">
        <f>SUM(T36:T38)</f>
        <v>0</v>
      </c>
    </row>
    <row r="40" spans="1:21" x14ac:dyDescent="0.35">
      <c r="K40" s="253" t="s">
        <v>315</v>
      </c>
      <c r="L40" s="256">
        <f>SUMIF($K$36:$K$38,"WON",L36:L38)</f>
        <v>0</v>
      </c>
      <c r="M40" s="256">
        <f>SUMIF($K$36:$K$38,"WON",M36:M38)</f>
        <v>0</v>
      </c>
    </row>
    <row r="44" spans="1:21" ht="26.25" x14ac:dyDescent="0.4">
      <c r="D44" s="277" t="s">
        <v>66</v>
      </c>
    </row>
    <row r="45" spans="1:21" ht="36" x14ac:dyDescent="0.35">
      <c r="D45" s="278" t="s">
        <v>16</v>
      </c>
      <c r="E45" s="282" t="s">
        <v>72</v>
      </c>
      <c r="F45" s="284"/>
      <c r="G45" s="284"/>
      <c r="H45" s="282" t="s">
        <v>74</v>
      </c>
      <c r="I45" s="285" t="s">
        <v>322</v>
      </c>
    </row>
    <row r="46" spans="1:21" x14ac:dyDescent="0.35">
      <c r="D46" s="287" t="str">
        <f>D2</f>
        <v>O&amp;M SUPPORT</v>
      </c>
      <c r="E46" s="283">
        <f>L9</f>
        <v>0</v>
      </c>
      <c r="F46" s="281"/>
      <c r="G46" s="281"/>
      <c r="H46" s="283">
        <f>L10</f>
        <v>0</v>
      </c>
      <c r="I46" s="283">
        <f>M9+M10</f>
        <v>0</v>
      </c>
    </row>
    <row r="47" spans="1:21" x14ac:dyDescent="0.35">
      <c r="D47" s="287" t="str">
        <f>D13</f>
        <v>SURFACE TREATMENT</v>
      </c>
      <c r="E47" s="283">
        <f>L30</f>
        <v>0</v>
      </c>
      <c r="F47" s="281"/>
      <c r="G47" s="281"/>
      <c r="H47" s="283">
        <f>L31</f>
        <v>0</v>
      </c>
      <c r="I47" s="283">
        <f>M30+M31</f>
        <v>0</v>
      </c>
    </row>
    <row r="48" spans="1:21" x14ac:dyDescent="0.35">
      <c r="D48" s="287" t="str">
        <f>D34</f>
        <v>DECOMMISSIONING</v>
      </c>
      <c r="E48" s="283">
        <f>L39</f>
        <v>0</v>
      </c>
      <c r="F48" s="281"/>
      <c r="G48" s="281"/>
      <c r="H48" s="283">
        <f>L40</f>
        <v>0</v>
      </c>
      <c r="I48" s="283">
        <f>M39+M40</f>
        <v>0</v>
      </c>
    </row>
    <row r="49" spans="4:9" x14ac:dyDescent="0.35">
      <c r="D49" s="286" t="s">
        <v>324</v>
      </c>
      <c r="E49" s="288">
        <f>SUM(E46:E48)</f>
        <v>0</v>
      </c>
      <c r="F49" s="288">
        <f>SUM(F46:F48)</f>
        <v>0</v>
      </c>
      <c r="G49" s="288">
        <f>SUM(G46:G48)</f>
        <v>0</v>
      </c>
      <c r="H49" s="288">
        <f>SUM(H46:H48)</f>
        <v>0</v>
      </c>
      <c r="I49" s="288">
        <f>SUM(I46:I48)</f>
        <v>0</v>
      </c>
    </row>
  </sheetData>
  <sortState ref="A15:V29">
    <sortCondition ref="K15:K29" customList="OPEN,WON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97F0-80D9-4742-AFBE-4A65DBB17293}">
  <dimension ref="A1:V49"/>
  <sheetViews>
    <sheetView showGridLines="0" topLeftCell="D1" zoomScale="70" zoomScaleNormal="70" workbookViewId="0">
      <selection activeCell="X19" sqref="X19"/>
    </sheetView>
  </sheetViews>
  <sheetFormatPr baseColWidth="10" defaultRowHeight="21" x14ac:dyDescent="0.35"/>
  <cols>
    <col min="1" max="1" width="12.85546875" style="251" hidden="1" customWidth="1"/>
    <col min="2" max="2" width="11" style="251" hidden="1" customWidth="1"/>
    <col min="3" max="3" width="8.5703125" style="251" hidden="1" customWidth="1"/>
    <col min="4" max="4" width="34" style="251" customWidth="1"/>
    <col min="5" max="5" width="22.140625" style="251" customWidth="1"/>
    <col min="6" max="6" width="22.85546875" style="251" hidden="1" customWidth="1"/>
    <col min="7" max="7" width="18.42578125" style="251" hidden="1" customWidth="1"/>
    <col min="8" max="9" width="22.140625" style="251" customWidth="1"/>
    <col min="10" max="10" width="67.85546875" style="251" customWidth="1"/>
    <col min="11" max="11" width="13.7109375" style="251" customWidth="1"/>
    <col min="12" max="12" width="17.7109375" style="251" customWidth="1"/>
    <col min="13" max="13" width="18.7109375" style="251" customWidth="1"/>
    <col min="14" max="14" width="6.7109375" style="251" hidden="1" customWidth="1"/>
    <col min="15" max="15" width="10.5703125" style="251" hidden="1" customWidth="1"/>
    <col min="16" max="16" width="15.85546875" style="251" customWidth="1"/>
    <col min="17" max="19" width="15.5703125" style="251" customWidth="1"/>
    <col min="20" max="20" width="15.7109375" style="251" customWidth="1"/>
    <col min="21" max="21" width="11.7109375" style="251" hidden="1" customWidth="1"/>
    <col min="22" max="22" width="11.42578125" style="251"/>
    <col min="23" max="23" width="21" style="251" customWidth="1"/>
    <col min="24" max="24" width="17.5703125" style="251" customWidth="1"/>
    <col min="25" max="16384" width="11.42578125" style="251"/>
  </cols>
  <sheetData>
    <row r="1" spans="1:21" ht="26.25" x14ac:dyDescent="0.4">
      <c r="D1" s="277" t="s">
        <v>37</v>
      </c>
    </row>
    <row r="2" spans="1:21" ht="26.25" x14ac:dyDescent="0.4">
      <c r="D2" s="277" t="s">
        <v>7</v>
      </c>
    </row>
    <row r="3" spans="1:21" ht="84" x14ac:dyDescent="0.35">
      <c r="A3" s="278" t="s">
        <v>90</v>
      </c>
      <c r="B3" s="259" t="s">
        <v>104</v>
      </c>
      <c r="C3" s="259" t="s">
        <v>28</v>
      </c>
      <c r="D3" s="259" t="s">
        <v>27</v>
      </c>
      <c r="E3" s="259" t="s">
        <v>102</v>
      </c>
      <c r="F3" s="259" t="s">
        <v>105</v>
      </c>
      <c r="G3" s="259" t="s">
        <v>16</v>
      </c>
      <c r="H3" s="259" t="s">
        <v>17</v>
      </c>
      <c r="I3" s="259" t="s">
        <v>94</v>
      </c>
      <c r="J3" s="259" t="s">
        <v>88</v>
      </c>
      <c r="K3" s="259" t="s">
        <v>19</v>
      </c>
      <c r="L3" s="259" t="s">
        <v>97</v>
      </c>
      <c r="M3" s="260" t="s">
        <v>316</v>
      </c>
      <c r="N3" s="261" t="s">
        <v>0</v>
      </c>
      <c r="O3" s="261" t="s">
        <v>20</v>
      </c>
      <c r="P3" s="261" t="s">
        <v>67</v>
      </c>
      <c r="Q3" s="261" t="s">
        <v>317</v>
      </c>
      <c r="R3" s="261" t="s">
        <v>22</v>
      </c>
      <c r="S3" s="261" t="s">
        <v>23</v>
      </c>
      <c r="T3" s="262" t="s">
        <v>24</v>
      </c>
      <c r="U3" s="279" t="s">
        <v>291</v>
      </c>
    </row>
    <row r="4" spans="1:21" x14ac:dyDescent="0.35">
      <c r="A4" s="264">
        <v>180004</v>
      </c>
      <c r="B4" s="264" t="s">
        <v>66</v>
      </c>
      <c r="C4" s="264" t="s">
        <v>235</v>
      </c>
      <c r="D4" s="263"/>
      <c r="E4" s="263"/>
      <c r="F4" s="264"/>
      <c r="G4" s="264"/>
      <c r="H4" s="263"/>
      <c r="I4" s="263"/>
      <c r="J4" s="263"/>
      <c r="K4" s="264"/>
      <c r="L4" s="255"/>
      <c r="M4" s="255"/>
      <c r="N4" s="265"/>
      <c r="O4" s="265"/>
      <c r="P4" s="266"/>
      <c r="Q4" s="266"/>
      <c r="R4" s="266"/>
      <c r="S4" s="265"/>
      <c r="T4" s="255"/>
      <c r="U4" s="280" t="s">
        <v>288</v>
      </c>
    </row>
    <row r="5" spans="1:21" x14ac:dyDescent="0.35">
      <c r="A5" s="264">
        <v>180005</v>
      </c>
      <c r="B5" s="264" t="s">
        <v>66</v>
      </c>
      <c r="C5" s="264" t="s">
        <v>235</v>
      </c>
      <c r="D5" s="263"/>
      <c r="E5" s="263"/>
      <c r="F5" s="264"/>
      <c r="G5" s="264"/>
      <c r="H5" s="263"/>
      <c r="I5" s="263"/>
      <c r="J5" s="263"/>
      <c r="K5" s="264"/>
      <c r="L5" s="255"/>
      <c r="M5" s="255"/>
      <c r="N5" s="265"/>
      <c r="O5" s="265"/>
      <c r="P5" s="266"/>
      <c r="Q5" s="266"/>
      <c r="R5" s="266"/>
      <c r="S5" s="265"/>
      <c r="T5" s="255"/>
      <c r="U5" s="280" t="s">
        <v>288</v>
      </c>
    </row>
    <row r="6" spans="1:21" ht="21.75" thickBot="1" x14ac:dyDescent="0.4">
      <c r="A6" s="268" t="s">
        <v>306</v>
      </c>
      <c r="B6" s="268" t="s">
        <v>66</v>
      </c>
      <c r="C6" s="268" t="s">
        <v>235</v>
      </c>
      <c r="D6" s="263"/>
      <c r="E6" s="263"/>
      <c r="F6" s="264"/>
      <c r="G6" s="264"/>
      <c r="H6" s="263"/>
      <c r="I6" s="263"/>
      <c r="J6" s="263"/>
      <c r="K6" s="264"/>
      <c r="L6" s="255"/>
      <c r="M6" s="255"/>
      <c r="N6" s="265"/>
      <c r="O6" s="265"/>
      <c r="P6" s="266"/>
      <c r="Q6" s="266"/>
      <c r="R6" s="264"/>
      <c r="S6" s="265"/>
      <c r="T6" s="255"/>
      <c r="U6" s="280" t="s">
        <v>289</v>
      </c>
    </row>
    <row r="7" spans="1:21" x14ac:dyDescent="0.35">
      <c r="A7" s="273">
        <v>180001</v>
      </c>
      <c r="B7" s="273" t="s">
        <v>66</v>
      </c>
      <c r="C7" s="273" t="s">
        <v>235</v>
      </c>
      <c r="D7" s="272"/>
      <c r="E7" s="272"/>
      <c r="F7" s="273"/>
      <c r="G7" s="273"/>
      <c r="H7" s="272"/>
      <c r="I7" s="272"/>
      <c r="J7" s="272"/>
      <c r="K7" s="273"/>
      <c r="L7" s="274"/>
      <c r="M7" s="274"/>
      <c r="N7" s="275"/>
      <c r="O7" s="275"/>
      <c r="P7" s="276"/>
      <c r="Q7" s="276"/>
      <c r="R7" s="276"/>
      <c r="S7" s="275"/>
      <c r="T7" s="274"/>
      <c r="U7" s="280" t="s">
        <v>288</v>
      </c>
    </row>
    <row r="8" spans="1:21" x14ac:dyDescent="0.35">
      <c r="A8" s="264">
        <v>130926</v>
      </c>
      <c r="B8" s="264" t="s">
        <v>66</v>
      </c>
      <c r="C8" s="264" t="s">
        <v>235</v>
      </c>
      <c r="D8" s="263"/>
      <c r="E8" s="263"/>
      <c r="F8" s="264"/>
      <c r="G8" s="264"/>
      <c r="H8" s="263"/>
      <c r="I8" s="263"/>
      <c r="J8" s="263"/>
      <c r="K8" s="264"/>
      <c r="L8" s="255"/>
      <c r="M8" s="255"/>
      <c r="N8" s="265"/>
      <c r="O8" s="265"/>
      <c r="P8" s="266"/>
      <c r="Q8" s="266"/>
      <c r="R8" s="266"/>
      <c r="S8" s="265"/>
      <c r="T8" s="255"/>
      <c r="U8" s="280"/>
    </row>
    <row r="9" spans="1:21" x14ac:dyDescent="0.35">
      <c r="K9" s="252" t="s">
        <v>314</v>
      </c>
      <c r="L9" s="256">
        <f>SUMIF($K$4:$K$8,"OPEN",L$4:L$8)</f>
        <v>0</v>
      </c>
      <c r="M9" s="256">
        <f>SUMIF($K$4:$K$8,"OPEN",M$4:M$8)</f>
        <v>0</v>
      </c>
      <c r="N9" s="251" t="s">
        <v>318</v>
      </c>
      <c r="T9" s="256">
        <f>SUM(T4:T8)</f>
        <v>0</v>
      </c>
    </row>
    <row r="10" spans="1:21" x14ac:dyDescent="0.35">
      <c r="K10" s="253" t="s">
        <v>315</v>
      </c>
      <c r="L10" s="256">
        <f>SUMIF($K$4:$K$8,"WON",L$4:L$8)</f>
        <v>0</v>
      </c>
      <c r="M10" s="256">
        <f>SUMIF($K$4:$K$8,"WON",M$4:M$8)</f>
        <v>0</v>
      </c>
    </row>
    <row r="11" spans="1:21" ht="18" hidden="1" customHeight="1" x14ac:dyDescent="0.35"/>
    <row r="12" spans="1:21" hidden="1" x14ac:dyDescent="0.35">
      <c r="A12" s="254" t="s">
        <v>66</v>
      </c>
    </row>
    <row r="13" spans="1:21" ht="26.25" x14ac:dyDescent="0.4">
      <c r="D13" s="277" t="s">
        <v>77</v>
      </c>
    </row>
    <row r="14" spans="1:21" ht="84" x14ac:dyDescent="0.35">
      <c r="A14" s="278" t="s">
        <v>90</v>
      </c>
      <c r="B14" s="259" t="s">
        <v>104</v>
      </c>
      <c r="C14" s="259" t="s">
        <v>28</v>
      </c>
      <c r="D14" s="259" t="s">
        <v>27</v>
      </c>
      <c r="E14" s="259" t="s">
        <v>102</v>
      </c>
      <c r="F14" s="259" t="s">
        <v>105</v>
      </c>
      <c r="G14" s="259" t="s">
        <v>16</v>
      </c>
      <c r="H14" s="259" t="s">
        <v>17</v>
      </c>
      <c r="I14" s="259" t="s">
        <v>94</v>
      </c>
      <c r="J14" s="259" t="s">
        <v>88</v>
      </c>
      <c r="K14" s="259" t="s">
        <v>19</v>
      </c>
      <c r="L14" s="259" t="s">
        <v>97</v>
      </c>
      <c r="M14" s="260" t="s">
        <v>316</v>
      </c>
      <c r="N14" s="261" t="s">
        <v>0</v>
      </c>
      <c r="O14" s="261" t="s">
        <v>20</v>
      </c>
      <c r="P14" s="261" t="s">
        <v>67</v>
      </c>
      <c r="Q14" s="261" t="s">
        <v>317</v>
      </c>
      <c r="R14" s="261" t="s">
        <v>22</v>
      </c>
      <c r="S14" s="261" t="s">
        <v>23</v>
      </c>
      <c r="T14" s="262" t="s">
        <v>24</v>
      </c>
      <c r="U14" s="279" t="s">
        <v>291</v>
      </c>
    </row>
    <row r="15" spans="1:21" x14ac:dyDescent="0.35">
      <c r="A15" s="264" t="s">
        <v>308</v>
      </c>
      <c r="B15" s="264"/>
      <c r="C15" s="264"/>
      <c r="D15" s="263"/>
      <c r="E15" s="263"/>
      <c r="F15" s="264"/>
      <c r="G15" s="264"/>
      <c r="H15" s="263"/>
      <c r="I15" s="263"/>
      <c r="J15" s="263"/>
      <c r="K15" s="264"/>
      <c r="L15" s="255"/>
      <c r="M15" s="255"/>
      <c r="N15" s="265"/>
      <c r="O15" s="265"/>
      <c r="P15" s="266"/>
      <c r="Q15" s="266"/>
      <c r="R15" s="264"/>
      <c r="S15" s="265"/>
      <c r="T15" s="255"/>
      <c r="U15" s="280"/>
    </row>
    <row r="16" spans="1:21" x14ac:dyDescent="0.35">
      <c r="A16" s="264" t="s">
        <v>309</v>
      </c>
      <c r="B16" s="264"/>
      <c r="C16" s="264"/>
      <c r="D16" s="263"/>
      <c r="E16" s="263"/>
      <c r="F16" s="264"/>
      <c r="G16" s="264"/>
      <c r="H16" s="263"/>
      <c r="I16" s="263"/>
      <c r="J16" s="263"/>
      <c r="K16" s="264"/>
      <c r="L16" s="255"/>
      <c r="M16" s="255"/>
      <c r="N16" s="265"/>
      <c r="O16" s="265"/>
      <c r="P16" s="266"/>
      <c r="Q16" s="266"/>
      <c r="R16" s="264"/>
      <c r="S16" s="265"/>
      <c r="T16" s="255"/>
      <c r="U16" s="280"/>
    </row>
    <row r="17" spans="1:21" x14ac:dyDescent="0.35">
      <c r="A17" s="264" t="s">
        <v>311</v>
      </c>
      <c r="B17" s="264"/>
      <c r="C17" s="264"/>
      <c r="D17" s="263"/>
      <c r="E17" s="263"/>
      <c r="F17" s="264"/>
      <c r="G17" s="264"/>
      <c r="H17" s="263"/>
      <c r="I17" s="263"/>
      <c r="J17" s="263"/>
      <c r="K17" s="264"/>
      <c r="L17" s="255"/>
      <c r="M17" s="255"/>
      <c r="N17" s="265"/>
      <c r="O17" s="265"/>
      <c r="P17" s="266"/>
      <c r="Q17" s="266"/>
      <c r="R17" s="264"/>
      <c r="S17" s="265"/>
      <c r="T17" s="255"/>
      <c r="U17" s="280"/>
    </row>
    <row r="18" spans="1:21" x14ac:dyDescent="0.35">
      <c r="A18" s="264" t="s">
        <v>313</v>
      </c>
      <c r="B18" s="264"/>
      <c r="C18" s="264"/>
      <c r="D18" s="263"/>
      <c r="E18" s="263"/>
      <c r="F18" s="264"/>
      <c r="G18" s="264"/>
      <c r="H18" s="263"/>
      <c r="I18" s="263"/>
      <c r="J18" s="263"/>
      <c r="K18" s="264"/>
      <c r="L18" s="255"/>
      <c r="M18" s="255"/>
      <c r="N18" s="265"/>
      <c r="O18" s="265"/>
      <c r="P18" s="266"/>
      <c r="Q18" s="266"/>
      <c r="R18" s="264"/>
      <c r="S18" s="265"/>
      <c r="T18" s="255"/>
      <c r="U18" s="280"/>
    </row>
    <row r="19" spans="1:21" x14ac:dyDescent="0.35">
      <c r="A19" s="264" t="s">
        <v>310</v>
      </c>
      <c r="B19" s="264"/>
      <c r="C19" s="264"/>
      <c r="D19" s="263"/>
      <c r="E19" s="263"/>
      <c r="F19" s="264"/>
      <c r="G19" s="264"/>
      <c r="H19" s="263"/>
      <c r="I19" s="263"/>
      <c r="J19" s="263"/>
      <c r="K19" s="264"/>
      <c r="L19" s="255"/>
      <c r="M19" s="255"/>
      <c r="N19" s="265"/>
      <c r="O19" s="265"/>
      <c r="P19" s="266"/>
      <c r="Q19" s="266"/>
      <c r="R19" s="264"/>
      <c r="S19" s="265"/>
      <c r="T19" s="255"/>
      <c r="U19" s="280"/>
    </row>
    <row r="20" spans="1:21" x14ac:dyDescent="0.35">
      <c r="A20" s="264" t="s">
        <v>312</v>
      </c>
      <c r="B20" s="264"/>
      <c r="C20" s="264"/>
      <c r="D20" s="263"/>
      <c r="E20" s="263"/>
      <c r="F20" s="264"/>
      <c r="G20" s="264"/>
      <c r="H20" s="263"/>
      <c r="I20" s="263"/>
      <c r="J20" s="263"/>
      <c r="K20" s="264"/>
      <c r="L20" s="255"/>
      <c r="M20" s="255"/>
      <c r="N20" s="265"/>
      <c r="O20" s="265"/>
      <c r="P20" s="266"/>
      <c r="Q20" s="266"/>
      <c r="R20" s="264"/>
      <c r="S20" s="265"/>
      <c r="T20" s="255"/>
      <c r="U20" s="280"/>
    </row>
    <row r="21" spans="1:21" x14ac:dyDescent="0.35">
      <c r="A21" s="264"/>
      <c r="B21" s="264"/>
      <c r="C21" s="264"/>
      <c r="D21" s="263"/>
      <c r="E21" s="263"/>
      <c r="F21" s="264"/>
      <c r="G21" s="264"/>
      <c r="H21" s="263"/>
      <c r="I21" s="263"/>
      <c r="J21" s="263"/>
      <c r="K21" s="289"/>
      <c r="L21" s="255"/>
      <c r="M21" s="255"/>
      <c r="N21" s="265"/>
      <c r="O21" s="265"/>
      <c r="P21" s="266"/>
      <c r="Q21" s="266"/>
      <c r="R21" s="264"/>
      <c r="S21" s="265"/>
      <c r="T21" s="255"/>
      <c r="U21" s="280"/>
    </row>
    <row r="22" spans="1:21" x14ac:dyDescent="0.35">
      <c r="A22" s="264">
        <v>170153</v>
      </c>
      <c r="B22" s="264"/>
      <c r="C22" s="264"/>
      <c r="D22" s="263"/>
      <c r="E22" s="263"/>
      <c r="F22" s="264"/>
      <c r="G22" s="264"/>
      <c r="H22" s="263"/>
      <c r="I22" s="263"/>
      <c r="J22" s="263"/>
      <c r="K22" s="289"/>
      <c r="L22" s="255"/>
      <c r="M22" s="255"/>
      <c r="N22" s="265"/>
      <c r="O22" s="265"/>
      <c r="P22" s="266"/>
      <c r="Q22" s="266"/>
      <c r="R22" s="264"/>
      <c r="S22" s="265"/>
      <c r="T22" s="255"/>
      <c r="U22" s="280"/>
    </row>
    <row r="23" spans="1:21" x14ac:dyDescent="0.35">
      <c r="A23" s="264">
        <v>180010</v>
      </c>
      <c r="B23" s="264"/>
      <c r="C23" s="264"/>
      <c r="D23" s="263"/>
      <c r="E23" s="263"/>
      <c r="F23" s="264"/>
      <c r="G23" s="264"/>
      <c r="H23" s="263"/>
      <c r="I23" s="263"/>
      <c r="J23" s="263"/>
      <c r="K23" s="289"/>
      <c r="L23" s="255"/>
      <c r="M23" s="255"/>
      <c r="N23" s="265"/>
      <c r="O23" s="265"/>
      <c r="P23" s="266"/>
      <c r="Q23" s="266"/>
      <c r="R23" s="264"/>
      <c r="S23" s="265"/>
      <c r="T23" s="255"/>
      <c r="U23" s="280"/>
    </row>
    <row r="24" spans="1:21" x14ac:dyDescent="0.35">
      <c r="A24" s="264">
        <v>180012</v>
      </c>
      <c r="B24" s="264"/>
      <c r="C24" s="264"/>
      <c r="D24" s="263"/>
      <c r="E24" s="263"/>
      <c r="F24" s="264"/>
      <c r="G24" s="264"/>
      <c r="H24" s="263"/>
      <c r="I24" s="263"/>
      <c r="J24" s="263"/>
      <c r="K24" s="289"/>
      <c r="L24" s="255"/>
      <c r="M24" s="255"/>
      <c r="N24" s="265"/>
      <c r="O24" s="265"/>
      <c r="P24" s="266"/>
      <c r="Q24" s="266"/>
      <c r="R24" s="264"/>
      <c r="S24" s="265"/>
      <c r="T24" s="255"/>
      <c r="U24" s="280"/>
    </row>
    <row r="25" spans="1:21" ht="21.75" thickBot="1" x14ac:dyDescent="0.4">
      <c r="A25" s="268">
        <v>180030</v>
      </c>
      <c r="B25" s="268"/>
      <c r="C25" s="268"/>
      <c r="D25" s="263"/>
      <c r="E25" s="263"/>
      <c r="F25" s="264"/>
      <c r="G25" s="264"/>
      <c r="H25" s="263"/>
      <c r="I25" s="263"/>
      <c r="J25" s="263"/>
      <c r="K25" s="289"/>
      <c r="L25" s="255"/>
      <c r="M25" s="255"/>
      <c r="N25" s="265"/>
      <c r="O25" s="265"/>
      <c r="P25" s="266"/>
      <c r="Q25" s="266"/>
      <c r="R25" s="264"/>
      <c r="S25" s="265"/>
      <c r="T25" s="255"/>
      <c r="U25" s="280"/>
    </row>
    <row r="26" spans="1:21" x14ac:dyDescent="0.35">
      <c r="A26" s="273"/>
      <c r="B26" s="273"/>
      <c r="C26" s="273"/>
      <c r="D26" s="272"/>
      <c r="E26" s="272"/>
      <c r="F26" s="273"/>
      <c r="G26" s="273"/>
      <c r="H26" s="272"/>
      <c r="I26" s="272"/>
      <c r="J26" s="272"/>
      <c r="K26" s="291"/>
      <c r="L26" s="274"/>
      <c r="M26" s="274"/>
      <c r="N26" s="275"/>
      <c r="O26" s="275"/>
      <c r="P26" s="276"/>
      <c r="Q26" s="276"/>
      <c r="R26" s="273"/>
      <c r="S26" s="275"/>
      <c r="T26" s="274"/>
      <c r="U26" s="280"/>
    </row>
    <row r="27" spans="1:21" x14ac:dyDescent="0.35">
      <c r="A27" s="273" t="s">
        <v>302</v>
      </c>
      <c r="B27" s="273"/>
      <c r="C27" s="273"/>
      <c r="D27" s="272"/>
      <c r="E27" s="272"/>
      <c r="F27" s="273"/>
      <c r="G27" s="273"/>
      <c r="H27" s="272"/>
      <c r="I27" s="272"/>
      <c r="J27" s="272"/>
      <c r="K27" s="291"/>
      <c r="L27" s="274"/>
      <c r="M27" s="274"/>
      <c r="N27" s="275"/>
      <c r="O27" s="275"/>
      <c r="P27" s="276"/>
      <c r="Q27" s="276"/>
      <c r="R27" s="273"/>
      <c r="S27" s="275"/>
      <c r="T27" s="274"/>
      <c r="U27" s="280"/>
    </row>
    <row r="28" spans="1:21" x14ac:dyDescent="0.35">
      <c r="A28" s="264">
        <v>170157</v>
      </c>
      <c r="B28" s="264"/>
      <c r="C28" s="264"/>
      <c r="D28" s="263"/>
      <c r="E28" s="263"/>
      <c r="F28" s="264"/>
      <c r="G28" s="264"/>
      <c r="H28" s="263"/>
      <c r="I28" s="263"/>
      <c r="J28" s="263"/>
      <c r="K28" s="289"/>
      <c r="L28" s="255"/>
      <c r="M28" s="255"/>
      <c r="N28" s="265"/>
      <c r="O28" s="265"/>
      <c r="P28" s="266"/>
      <c r="Q28" s="266"/>
      <c r="R28" s="264"/>
      <c r="S28" s="265"/>
      <c r="T28" s="255"/>
      <c r="U28" s="280"/>
    </row>
    <row r="29" spans="1:21" x14ac:dyDescent="0.35">
      <c r="A29" s="264">
        <v>180058</v>
      </c>
      <c r="B29" s="264"/>
      <c r="C29" s="264"/>
      <c r="D29" s="263"/>
      <c r="E29" s="263"/>
      <c r="F29" s="264"/>
      <c r="G29" s="264"/>
      <c r="H29" s="263"/>
      <c r="I29" s="263"/>
      <c r="J29" s="263"/>
      <c r="K29" s="289"/>
      <c r="L29" s="255"/>
      <c r="M29" s="255"/>
      <c r="N29" s="265"/>
      <c r="O29" s="265"/>
      <c r="P29" s="266"/>
      <c r="Q29" s="266"/>
      <c r="R29" s="264"/>
      <c r="S29" s="265"/>
      <c r="T29" s="255"/>
      <c r="U29" s="280"/>
    </row>
    <row r="30" spans="1:21" x14ac:dyDescent="0.35">
      <c r="K30" s="253" t="s">
        <v>314</v>
      </c>
      <c r="L30" s="258">
        <f>SUMIF($K$15:$K$29,"OPEN",L15:L29)</f>
        <v>0</v>
      </c>
      <c r="M30" s="258">
        <f>SUMIF($K$15:$K$29,"OPEN",M15:M29)</f>
        <v>0</v>
      </c>
      <c r="N30" s="251" t="s">
        <v>318</v>
      </c>
      <c r="T30" s="258">
        <f>SUM(T15:T29)</f>
        <v>0</v>
      </c>
    </row>
    <row r="31" spans="1:21" x14ac:dyDescent="0.35">
      <c r="K31" s="253" t="s">
        <v>315</v>
      </c>
      <c r="L31" s="256">
        <f>SUMIF($K$15:$K$29,"WON",L15:L29)</f>
        <v>0</v>
      </c>
      <c r="M31" s="256">
        <f>SUMIF($K$15:$K$29,"WON",M15:M29)</f>
        <v>0</v>
      </c>
    </row>
    <row r="32" spans="1:21" hidden="1" x14ac:dyDescent="0.35"/>
    <row r="33" spans="1:22" hidden="1" x14ac:dyDescent="0.35">
      <c r="A33" s="254" t="s">
        <v>66</v>
      </c>
    </row>
    <row r="34" spans="1:22" ht="26.25" x14ac:dyDescent="0.4">
      <c r="D34" s="277" t="s">
        <v>36</v>
      </c>
    </row>
    <row r="35" spans="1:22" ht="84" x14ac:dyDescent="0.35">
      <c r="A35" s="278" t="s">
        <v>90</v>
      </c>
      <c r="B35" s="259" t="s">
        <v>104</v>
      </c>
      <c r="C35" s="259" t="s">
        <v>28</v>
      </c>
      <c r="D35" s="259" t="s">
        <v>27</v>
      </c>
      <c r="E35" s="259" t="s">
        <v>102</v>
      </c>
      <c r="F35" s="259" t="s">
        <v>105</v>
      </c>
      <c r="G35" s="259" t="s">
        <v>16</v>
      </c>
      <c r="H35" s="259" t="s">
        <v>17</v>
      </c>
      <c r="I35" s="259" t="s">
        <v>94</v>
      </c>
      <c r="J35" s="259" t="s">
        <v>88</v>
      </c>
      <c r="K35" s="259" t="s">
        <v>19</v>
      </c>
      <c r="L35" s="259" t="s">
        <v>97</v>
      </c>
      <c r="M35" s="260" t="s">
        <v>316</v>
      </c>
      <c r="N35" s="261" t="s">
        <v>0</v>
      </c>
      <c r="O35" s="261" t="s">
        <v>20</v>
      </c>
      <c r="P35" s="261" t="s">
        <v>67</v>
      </c>
      <c r="Q35" s="261" t="s">
        <v>317</v>
      </c>
      <c r="R35" s="261" t="s">
        <v>22</v>
      </c>
      <c r="S35" s="261" t="s">
        <v>23</v>
      </c>
      <c r="T35" s="262" t="s">
        <v>24</v>
      </c>
    </row>
    <row r="36" spans="1:22" x14ac:dyDescent="0.35">
      <c r="A36" s="264">
        <v>180007</v>
      </c>
      <c r="B36" s="264" t="s">
        <v>66</v>
      </c>
      <c r="C36" s="264" t="s">
        <v>235</v>
      </c>
      <c r="D36" s="264"/>
      <c r="E36" s="264"/>
      <c r="F36" s="264"/>
      <c r="G36" s="264"/>
      <c r="H36" s="263"/>
      <c r="I36" s="263"/>
      <c r="J36" s="263"/>
      <c r="K36" s="264"/>
      <c r="L36" s="255"/>
      <c r="M36" s="255"/>
      <c r="N36" s="265"/>
      <c r="O36" s="265"/>
      <c r="P36" s="266"/>
      <c r="Q36" s="266"/>
      <c r="R36" s="264"/>
      <c r="S36" s="265"/>
      <c r="T36" s="255"/>
      <c r="U36" s="280" t="s">
        <v>288</v>
      </c>
    </row>
    <row r="37" spans="1:22" ht="21.75" thickBot="1" x14ac:dyDescent="0.4">
      <c r="A37" s="268">
        <v>180006</v>
      </c>
      <c r="B37" s="268" t="s">
        <v>66</v>
      </c>
      <c r="C37" s="268" t="s">
        <v>235</v>
      </c>
      <c r="D37" s="268"/>
      <c r="E37" s="268"/>
      <c r="F37" s="268"/>
      <c r="G37" s="268"/>
      <c r="H37" s="267"/>
      <c r="I37" s="267"/>
      <c r="J37" s="267"/>
      <c r="K37" s="268"/>
      <c r="L37" s="269"/>
      <c r="M37" s="269"/>
      <c r="N37" s="270"/>
      <c r="O37" s="270"/>
      <c r="P37" s="271"/>
      <c r="Q37" s="271"/>
      <c r="R37" s="268"/>
      <c r="S37" s="270"/>
      <c r="T37" s="269"/>
      <c r="U37" s="280" t="s">
        <v>288</v>
      </c>
      <c r="V37" s="251" t="s">
        <v>320</v>
      </c>
    </row>
    <row r="38" spans="1:22" x14ac:dyDescent="0.35">
      <c r="A38" s="273">
        <v>180002</v>
      </c>
      <c r="B38" s="273" t="s">
        <v>66</v>
      </c>
      <c r="C38" s="273" t="s">
        <v>235</v>
      </c>
      <c r="D38" s="273"/>
      <c r="E38" s="273"/>
      <c r="F38" s="273"/>
      <c r="G38" s="273"/>
      <c r="H38" s="272"/>
      <c r="I38" s="272"/>
      <c r="J38" s="272"/>
      <c r="K38" s="273"/>
      <c r="L38" s="274"/>
      <c r="M38" s="274"/>
      <c r="N38" s="275"/>
      <c r="O38" s="275"/>
      <c r="P38" s="276"/>
      <c r="Q38" s="276"/>
      <c r="R38" s="273"/>
      <c r="S38" s="275"/>
      <c r="T38" s="274"/>
      <c r="U38" s="280" t="s">
        <v>288</v>
      </c>
    </row>
    <row r="39" spans="1:22" x14ac:dyDescent="0.35">
      <c r="K39" s="253" t="s">
        <v>314</v>
      </c>
      <c r="L39" s="258">
        <f>SUMIF($K$36:$K$38,"OPEN",L36:L38)</f>
        <v>0</v>
      </c>
      <c r="M39" s="258">
        <f>SUMIF($K$36:$K$38,"OPEN",M36:M38)</f>
        <v>0</v>
      </c>
      <c r="N39" s="251" t="s">
        <v>318</v>
      </c>
      <c r="T39" s="258">
        <f>SUM(T36:T38)</f>
        <v>0</v>
      </c>
    </row>
    <row r="40" spans="1:22" x14ac:dyDescent="0.35">
      <c r="K40" s="253" t="s">
        <v>315</v>
      </c>
      <c r="L40" s="256">
        <f>SUMIF($K$36:$K$38,"WON",L36:L38)</f>
        <v>0</v>
      </c>
      <c r="M40" s="256">
        <f>SUMIF($K$36:$K$38,"WON",M36:M38)</f>
        <v>0</v>
      </c>
    </row>
    <row r="44" spans="1:22" ht="26.25" x14ac:dyDescent="0.4">
      <c r="D44" s="277" t="s">
        <v>66</v>
      </c>
    </row>
    <row r="45" spans="1:22" ht="36" x14ac:dyDescent="0.35">
      <c r="D45" s="278" t="s">
        <v>16</v>
      </c>
      <c r="E45" s="282" t="s">
        <v>72</v>
      </c>
      <c r="F45" s="284"/>
      <c r="G45" s="284"/>
      <c r="H45" s="282" t="s">
        <v>74</v>
      </c>
      <c r="I45" s="285" t="s">
        <v>322</v>
      </c>
    </row>
    <row r="46" spans="1:22" x14ac:dyDescent="0.35">
      <c r="D46" s="287" t="str">
        <f>D2</f>
        <v>O&amp;M SUPPORT</v>
      </c>
      <c r="E46" s="283">
        <f>L9</f>
        <v>0</v>
      </c>
      <c r="F46" s="281"/>
      <c r="G46" s="281"/>
      <c r="H46" s="283">
        <f>L10</f>
        <v>0</v>
      </c>
      <c r="I46" s="283">
        <f>M9+M10</f>
        <v>0</v>
      </c>
    </row>
    <row r="47" spans="1:22" x14ac:dyDescent="0.35">
      <c r="D47" s="287" t="str">
        <f>D13</f>
        <v>SURFACE TREATMENT</v>
      </c>
      <c r="E47" s="283">
        <f>L30</f>
        <v>0</v>
      </c>
      <c r="F47" s="281"/>
      <c r="G47" s="281"/>
      <c r="H47" s="283">
        <f>L31</f>
        <v>0</v>
      </c>
      <c r="I47" s="283">
        <f>M30+M31</f>
        <v>0</v>
      </c>
    </row>
    <row r="48" spans="1:22" x14ac:dyDescent="0.35">
      <c r="D48" s="287" t="str">
        <f>D34</f>
        <v>DECOMMISSIONING</v>
      </c>
      <c r="E48" s="283">
        <f>L39</f>
        <v>0</v>
      </c>
      <c r="F48" s="281"/>
      <c r="G48" s="281"/>
      <c r="H48" s="283">
        <f>L40</f>
        <v>0</v>
      </c>
      <c r="I48" s="283">
        <f>M39+M40</f>
        <v>0</v>
      </c>
    </row>
    <row r="49" spans="4:9" x14ac:dyDescent="0.35">
      <c r="D49" s="286" t="s">
        <v>324</v>
      </c>
      <c r="E49" s="288">
        <f>SUM(E46:E48)</f>
        <v>0</v>
      </c>
      <c r="F49" s="288">
        <f>SUM(F46:F48)</f>
        <v>0</v>
      </c>
      <c r="G49" s="288">
        <f>SUM(G46:G48)</f>
        <v>0</v>
      </c>
      <c r="H49" s="288">
        <f>SUM(H46:H48)</f>
        <v>0</v>
      </c>
      <c r="I49" s="288">
        <f>SUM(I46:I48)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K205"/>
  <sheetViews>
    <sheetView showGridLines="0" topLeftCell="B1" zoomScale="70" zoomScaleNormal="70" workbookViewId="0">
      <pane xSplit="3" ySplit="2" topLeftCell="Q3" activePane="bottomRight" state="frozen"/>
      <selection activeCell="B1" sqref="B1"/>
      <selection pane="topRight" activeCell="E1" sqref="E1"/>
      <selection pane="bottomLeft" activeCell="B3" sqref="B3"/>
      <selection pane="bottomRight" activeCell="U3" sqref="U3"/>
    </sheetView>
  </sheetViews>
  <sheetFormatPr baseColWidth="10" defaultRowHeight="30" customHeight="1" x14ac:dyDescent="0.3"/>
  <cols>
    <col min="1" max="1" width="6.5703125" style="214" hidden="1" customWidth="1"/>
    <col min="2" max="2" width="11.7109375" style="214" bestFit="1" customWidth="1"/>
    <col min="3" max="3" width="14.5703125" style="214" customWidth="1"/>
    <col min="4" max="4" width="16.140625" style="214" customWidth="1"/>
    <col min="5" max="5" width="17.28515625" style="214" customWidth="1"/>
    <col min="6" max="6" width="25.140625" style="214" customWidth="1"/>
    <col min="7" max="7" width="15.7109375" style="214" customWidth="1"/>
    <col min="8" max="8" width="28.5703125" style="214" customWidth="1"/>
    <col min="9" max="9" width="26.7109375" style="221" customWidth="1"/>
    <col min="10" max="10" width="33" style="221" customWidth="1"/>
    <col min="11" max="11" width="13.85546875" style="214" customWidth="1"/>
    <col min="12" max="12" width="41.85546875" style="221" bestFit="1" customWidth="1"/>
    <col min="13" max="13" width="14.42578125" style="214" customWidth="1"/>
    <col min="14" max="14" width="26" style="214" customWidth="1"/>
    <col min="15" max="15" width="41.7109375" style="221" customWidth="1"/>
    <col min="16" max="16" width="11.28515625" style="214" customWidth="1"/>
    <col min="17" max="17" width="39.5703125" style="214" customWidth="1"/>
    <col min="18" max="18" width="15.7109375" style="214" customWidth="1"/>
    <col min="19" max="19" width="16.140625" style="1" customWidth="1"/>
    <col min="20" max="20" width="13.7109375" style="214" customWidth="1"/>
    <col min="21" max="21" width="16.140625" style="1" customWidth="1"/>
    <col min="22" max="22" width="5.28515625" style="214" bestFit="1" customWidth="1"/>
    <col min="23" max="23" width="17.42578125" style="222" customWidth="1"/>
    <col min="24" max="24" width="22" style="214" customWidth="1"/>
    <col min="25" max="25" width="7.140625" style="214" customWidth="1"/>
    <col min="26" max="26" width="14.5703125" style="214" customWidth="1"/>
    <col min="27" max="27" width="17.140625" style="214" customWidth="1"/>
    <col min="28" max="28" width="10.28515625" style="214" customWidth="1"/>
    <col min="29" max="31" width="14.7109375" style="222" bestFit="1" customWidth="1"/>
    <col min="32" max="32" width="13.140625" style="214" customWidth="1"/>
    <col min="33" max="33" width="28.28515625" style="214" customWidth="1"/>
    <col min="34" max="34" width="53.42578125" style="221" customWidth="1"/>
    <col min="35" max="16384" width="11.42578125" style="214"/>
  </cols>
  <sheetData>
    <row r="1" spans="1:37" s="210" customFormat="1" ht="58.5" customHeight="1" x14ac:dyDescent="0.3">
      <c r="A1" s="204"/>
      <c r="B1" s="204"/>
      <c r="C1" s="204"/>
      <c r="D1" s="204"/>
      <c r="E1" s="204"/>
      <c r="F1" s="205" t="s">
        <v>268</v>
      </c>
      <c r="G1" s="204"/>
      <c r="H1" s="206"/>
      <c r="I1" s="207"/>
      <c r="J1" s="208"/>
      <c r="K1" s="204"/>
      <c r="L1" s="208"/>
      <c r="M1" s="204"/>
      <c r="N1" s="204"/>
      <c r="O1" s="208"/>
      <c r="P1" s="204"/>
      <c r="Q1" s="204"/>
      <c r="R1" s="204"/>
      <c r="S1" s="56"/>
      <c r="T1" s="204"/>
      <c r="U1" s="204"/>
      <c r="V1" s="204"/>
      <c r="W1" s="209"/>
      <c r="X1" s="204"/>
      <c r="Y1" s="204"/>
      <c r="Z1" s="204"/>
      <c r="AA1" s="204"/>
      <c r="AB1" s="204"/>
      <c r="AC1" s="209"/>
      <c r="AD1" s="209"/>
      <c r="AE1" s="209"/>
      <c r="AF1" s="204"/>
      <c r="AG1" s="204"/>
      <c r="AH1" s="208"/>
      <c r="AI1" s="204"/>
      <c r="AJ1" s="204"/>
      <c r="AK1" s="204"/>
    </row>
    <row r="2" spans="1:37" ht="36.75" customHeight="1" x14ac:dyDescent="0.3">
      <c r="A2" s="211" t="s">
        <v>103</v>
      </c>
      <c r="B2" s="211" t="s">
        <v>90</v>
      </c>
      <c r="C2" s="45" t="s">
        <v>104</v>
      </c>
      <c r="D2" s="45" t="s">
        <v>58</v>
      </c>
      <c r="E2" s="211" t="s">
        <v>28</v>
      </c>
      <c r="F2" s="211" t="s">
        <v>27</v>
      </c>
      <c r="G2" s="211" t="s">
        <v>102</v>
      </c>
      <c r="H2" s="211" t="s">
        <v>105</v>
      </c>
      <c r="I2" s="211" t="s">
        <v>16</v>
      </c>
      <c r="J2" s="211" t="s">
        <v>17</v>
      </c>
      <c r="K2" s="211" t="s">
        <v>106</v>
      </c>
      <c r="L2" s="211" t="s">
        <v>94</v>
      </c>
      <c r="M2" s="211" t="s">
        <v>93</v>
      </c>
      <c r="N2" s="211" t="s">
        <v>92</v>
      </c>
      <c r="O2" s="211" t="s">
        <v>88</v>
      </c>
      <c r="P2" s="211" t="s">
        <v>18</v>
      </c>
      <c r="Q2" s="211" t="s">
        <v>95</v>
      </c>
      <c r="R2" s="211" t="s">
        <v>19</v>
      </c>
      <c r="S2" s="45" t="s">
        <v>97</v>
      </c>
      <c r="T2" s="45" t="s">
        <v>89</v>
      </c>
      <c r="U2" s="45" t="s">
        <v>100</v>
      </c>
      <c r="V2" s="211" t="s">
        <v>101</v>
      </c>
      <c r="W2" s="212" t="s">
        <v>91</v>
      </c>
      <c r="X2" s="211" t="s">
        <v>87</v>
      </c>
      <c r="Y2" s="211" t="s">
        <v>107</v>
      </c>
      <c r="Z2" s="211" t="s">
        <v>96</v>
      </c>
      <c r="AA2" s="211" t="s">
        <v>108</v>
      </c>
      <c r="AB2" s="211" t="s">
        <v>116</v>
      </c>
      <c r="AC2" s="212" t="s">
        <v>67</v>
      </c>
      <c r="AD2" s="212" t="s">
        <v>21</v>
      </c>
      <c r="AE2" s="212" t="s">
        <v>60</v>
      </c>
      <c r="AF2" s="211" t="s">
        <v>22</v>
      </c>
      <c r="AG2" s="211" t="s">
        <v>99</v>
      </c>
      <c r="AH2" s="211" t="s">
        <v>98</v>
      </c>
      <c r="AI2" s="213"/>
      <c r="AJ2" s="213"/>
      <c r="AK2" s="213"/>
    </row>
    <row r="3" spans="1:37" ht="30" customHeight="1" x14ac:dyDescent="0.3">
      <c r="A3" s="215"/>
      <c r="B3" s="215" t="str">
        <f>IF('Pipeline WEB'!B3=0,"",'Pipeline WEB'!B3)</f>
        <v>OP308</v>
      </c>
      <c r="C3" s="215" t="str">
        <f>IF('Pipeline WEB'!C3=0,"",VLOOKUP('Pipeline WEB'!C3,'Roll out'!$E$2:$F$78,2,))</f>
        <v>SPAIN</v>
      </c>
      <c r="D3" s="215" t="str">
        <f>IF('Pipeline WEB'!D3=0,"",'Pipeline WEB'!D3)</f>
        <v>GDES SAU</v>
      </c>
      <c r="E3" s="215" t="str">
        <f>IF('Pipeline WEB'!E3=0,"",VLOOKUP('Pipeline WEB'!E3,'Roll out'!$E$2:$F$78,2,))</f>
        <v>BUSINESS OPPORTUNITY</v>
      </c>
      <c r="F3" s="215" t="str">
        <f>IF('Pipeline WEB'!F3=0,"",VLOOKUP('Pipeline WEB'!F3,'Roll out'!$E$2:$F$78,2,))</f>
        <v>NEW BUSINESS</v>
      </c>
      <c r="G3" s="215" t="str">
        <f>IF('Pipeline WEB'!G3=0,"",VLOOKUP('Pipeline WEB'!G3,'Roll out'!$E$2:$F$78,2,))</f>
        <v>RENEWABLE</v>
      </c>
      <c r="H3" s="215" t="str">
        <f>IF('Pipeline WEB'!H3=0,"",VLOOKUP('Pipeline WEB'!H3,'Roll out'!$E$2:$F$78,2,))</f>
        <v>NUCLEAR SERVICES</v>
      </c>
      <c r="I3" s="215" t="str">
        <f>IF('Pipeline WEB'!I3=0,"",VLOOKUP('Pipeline WEB'!I3,'Roll out'!$E$2:$F$78,2,))</f>
        <v>O&amp;M SUPPORT</v>
      </c>
      <c r="J3" s="215" t="str">
        <f>IF('Pipeline WEB'!J3=0,"",'Pipeline WEB'!J3)</f>
        <v>CN COFRENTES</v>
      </c>
      <c r="K3" s="215" t="str">
        <f>IF('Pipeline WEB'!K3=0,"",'Pipeline WEB'!K3)</f>
        <v>ESPAÑA</v>
      </c>
      <c r="L3" s="223" t="str">
        <f>IF('Pipeline WEB'!L3=0,"",'Pipeline WEB'!L3)</f>
        <v>IBERDROLA</v>
      </c>
      <c r="M3" s="215" t="str">
        <f>IF('Pipeline WEB'!M3=0,"",'Pipeline WEB'!M3)</f>
        <v/>
      </c>
      <c r="N3" s="215" t="str">
        <f>IF('Pipeline WEB'!N3=0,"",'Pipeline WEB'!N3)</f>
        <v/>
      </c>
      <c r="O3" s="223" t="str">
        <f>IF('Pipeline WEB'!O3=0,"",'Pipeline WEB'!O3)</f>
        <v>Interruptores amianto COFRENTES</v>
      </c>
      <c r="P3" s="215" t="str">
        <f>IF('Pipeline WEB'!P3=0,"",'Pipeline WEB'!P3)</f>
        <v>Limpieza interruptores impactados por amianto</v>
      </c>
      <c r="Q3" s="215" t="str">
        <f>IF('Pipeline WEB'!Q3=0,"",'Pipeline WEB'!Q3)</f>
        <v/>
      </c>
      <c r="R3" s="215" t="str">
        <f>IF('Pipeline WEB'!R3=0,"",VLOOKUP('Pipeline WEB'!R3,'Roll out'!$E$2:$F$78,2,))</f>
        <v>OPEN</v>
      </c>
      <c r="S3" s="55">
        <f>IF('Pipeline WEB'!S3=0,"",'Pipeline WEB'!S3)</f>
        <v>21400</v>
      </c>
      <c r="T3" s="55" t="str">
        <f>IF('Pipeline WEB'!T3=0,"",'Pipeline WEB'!T3)</f>
        <v>EUR</v>
      </c>
      <c r="U3" s="55">
        <f>IF('Pipeline WEB'!U3=0,"",'Pipeline WEB'!U3)</f>
        <v>21400</v>
      </c>
      <c r="V3" s="215">
        <f>IF('Pipeline WEB'!V3=0,"",'Pipeline WEB'!V3)</f>
        <v>25</v>
      </c>
      <c r="W3" s="216">
        <f>IF('Pipeline WEB'!W3=0,"",'Pipeline WEB'!W3)</f>
        <v>43270</v>
      </c>
      <c r="X3" s="215" t="str">
        <f>IF('Pipeline WEB'!X3=0,"",'Pipeline WEB'!X3)</f>
        <v>Antonio Martinez Pulgarín</v>
      </c>
      <c r="Y3" s="215" t="str">
        <f>IF('Pipeline WEB'!Y3=0,"",'Pipeline WEB'!Y3)</f>
        <v/>
      </c>
      <c r="Z3" s="215" t="str">
        <f>IF('Pipeline WEB'!Z3=0,"",'Pipeline WEB'!Z3)</f>
        <v/>
      </c>
      <c r="AA3" s="215" t="str">
        <f>IF('Pipeline WEB'!AA3=0,"",'Pipeline WEB'!AA3)</f>
        <v/>
      </c>
      <c r="AB3" s="215">
        <f>IF('Pipeline WEB'!AB3=0,"",'Pipeline WEB'!AB3)</f>
        <v>80</v>
      </c>
      <c r="AC3" s="216">
        <f>IF('Pipeline WEB'!AC3=0,"",'Pipeline WEB'!AC3)</f>
        <v>43252</v>
      </c>
      <c r="AD3" s="216">
        <f>IF('Pipeline WEB'!AD3=0,"",'Pipeline WEB'!AD3)</f>
        <v>43344</v>
      </c>
      <c r="AE3" s="216">
        <f>IF('Pipeline WEB'!AE3=0,"",'Pipeline WEB'!AE3)</f>
        <v>43374</v>
      </c>
      <c r="AF3" s="215" t="str">
        <f>IF('Pipeline WEB'!AF3=0,"",'Pipeline WEB'!AF3)</f>
        <v>1 MES</v>
      </c>
      <c r="AG3" s="215" t="str">
        <f>IF('Pipeline WEB'!AG3=0,"",'Pipeline WEB'!AG3)</f>
        <v/>
      </c>
      <c r="AH3" s="223" t="str">
        <f>IF('Pipeline WEB'!AH3=0,"",'Pipeline WEB'!AH3)</f>
        <v/>
      </c>
      <c r="AI3" s="217"/>
      <c r="AJ3" s="217"/>
      <c r="AK3" s="217"/>
    </row>
    <row r="4" spans="1:37" ht="30" customHeight="1" x14ac:dyDescent="0.3">
      <c r="A4" s="215"/>
      <c r="B4" s="215" t="str">
        <f>IF('Pipeline WEB'!B4=0,"",'Pipeline WEB'!B4)</f>
        <v>-</v>
      </c>
      <c r="C4" s="215" t="str">
        <f>IF('Pipeline WEB'!C4=0,"",VLOOKUP('Pipeline WEB'!C4,'Roll out'!$E$2:$F$78,2,))</f>
        <v>SPAIN</v>
      </c>
      <c r="D4" s="215" t="str">
        <f>IF('Pipeline WEB'!D4=0,"",'Pipeline WEB'!D4)</f>
        <v>GDES SAU</v>
      </c>
      <c r="E4" s="215" t="str">
        <f>IF('Pipeline WEB'!E4=0,"",VLOOKUP('Pipeline WEB'!E4,'Roll out'!$E$2:$F$78,2,))</f>
        <v>BUSINESS OPPORTUNITY</v>
      </c>
      <c r="F4" s="215" t="str">
        <f>IF('Pipeline WEB'!F4=0,"",VLOOKUP('Pipeline WEB'!F4,'Roll out'!$E$2:$F$78,2,))</f>
        <v>NEW BUSINESS</v>
      </c>
      <c r="G4" s="215" t="str">
        <f>IF('Pipeline WEB'!G4=0,"",VLOOKUP('Pipeline WEB'!G4,'Roll out'!$E$2:$F$78,2,))</f>
        <v>RENEWABLE</v>
      </c>
      <c r="H4" s="215" t="str">
        <f>IF('Pipeline WEB'!H4=0,"",VLOOKUP('Pipeline WEB'!H4,'Roll out'!$E$2:$F$78,2,))</f>
        <v>NUCLEAR SERVICES</v>
      </c>
      <c r="I4" s="215" t="str">
        <f>IF('Pipeline WEB'!I4=0,"",VLOOKUP('Pipeline WEB'!I4,'Roll out'!$E$2:$F$78,2,))</f>
        <v>O&amp;M SUPPORT</v>
      </c>
      <c r="J4" s="215" t="str">
        <f>IF('Pipeline WEB'!J4=0,"",'Pipeline WEB'!J4)</f>
        <v>CN COFRENTES</v>
      </c>
      <c r="K4" s="215" t="str">
        <f>IF('Pipeline WEB'!K4=0,"",'Pipeline WEB'!K4)</f>
        <v>ESPAÑA</v>
      </c>
      <c r="L4" s="223" t="str">
        <f>IF('Pipeline WEB'!L4=0,"",'Pipeline WEB'!L4)</f>
        <v>IBERDROLA</v>
      </c>
      <c r="M4" s="215" t="str">
        <f>IF('Pipeline WEB'!M4=0,"",'Pipeline WEB'!M4)</f>
        <v/>
      </c>
      <c r="N4" s="215" t="str">
        <f>IF('Pipeline WEB'!N4=0,"",'Pipeline WEB'!N4)</f>
        <v/>
      </c>
      <c r="O4" s="223" t="str">
        <f>IF('Pipeline WEB'!O4=0,"",'Pipeline WEB'!O4)</f>
        <v>Apoyo Combustible COFRENTES</v>
      </c>
      <c r="P4" s="215" t="str">
        <f>IF('Pipeline WEB'!P4=0,"",'Pipeline WEB'!P4)</f>
        <v>Apoyo al dpto de Combustible del CNC</v>
      </c>
      <c r="Q4" s="215" t="str">
        <f>IF('Pipeline WEB'!Q4=0,"",'Pipeline WEB'!Q4)</f>
        <v/>
      </c>
      <c r="R4" s="215" t="str">
        <f>IF('Pipeline WEB'!R4=0,"",VLOOKUP('Pipeline WEB'!R4,'Roll out'!$E$2:$F$78,2,))</f>
        <v>OPEN</v>
      </c>
      <c r="S4" s="55">
        <f>IF('Pipeline WEB'!S4=0,"",'Pipeline WEB'!S4)</f>
        <v>150000</v>
      </c>
      <c r="T4" s="55" t="str">
        <f>IF('Pipeline WEB'!T4=0,"",'Pipeline WEB'!T4)</f>
        <v>EUR</v>
      </c>
      <c r="U4" s="55" t="str">
        <f>IF('Pipeline WEB'!U4=0,"",'Pipeline WEB'!U4)</f>
        <v/>
      </c>
      <c r="V4" s="215">
        <f>IF('Pipeline WEB'!V4=0,"",'Pipeline WEB'!V4)</f>
        <v>17</v>
      </c>
      <c r="W4" s="216">
        <f>IF('Pipeline WEB'!W4=0,"",'Pipeline WEB'!W4)</f>
        <v>43374</v>
      </c>
      <c r="X4" s="215" t="str">
        <f>IF('Pipeline WEB'!X4=0,"",'Pipeline WEB'!X4)</f>
        <v>Antonio Martinez Pulgarín</v>
      </c>
      <c r="Y4" s="215" t="str">
        <f>IF('Pipeline WEB'!Y4=0,"",'Pipeline WEB'!Y4)</f>
        <v/>
      </c>
      <c r="Z4" s="215" t="str">
        <f>IF('Pipeline WEB'!Z4=0,"",'Pipeline WEB'!Z4)</f>
        <v/>
      </c>
      <c r="AA4" s="215" t="str">
        <f>IF('Pipeline WEB'!AA4=0,"",'Pipeline WEB'!AA4)</f>
        <v/>
      </c>
      <c r="AB4" s="215">
        <f>IF('Pipeline WEB'!AB4=0,"",'Pipeline WEB'!AB4)</f>
        <v>50</v>
      </c>
      <c r="AC4" s="216">
        <f>IF('Pipeline WEB'!AC4=0,"",'Pipeline WEB'!AC4)</f>
        <v>43435</v>
      </c>
      <c r="AD4" s="216">
        <f>IF('Pipeline WEB'!AD4=0,"",'Pipeline WEB'!AD4)</f>
        <v>43709</v>
      </c>
      <c r="AE4" s="216">
        <f>IF('Pipeline WEB'!AE4=0,"",'Pipeline WEB'!AE4)</f>
        <v>43252</v>
      </c>
      <c r="AF4" s="215" t="str">
        <f>IF('Pipeline WEB'!AF4=0,"",'Pipeline WEB'!AF4)</f>
        <v>RECARGA</v>
      </c>
      <c r="AG4" s="215" t="str">
        <f>IF('Pipeline WEB'!AG4=0,"",'Pipeline WEB'!AG4)</f>
        <v/>
      </c>
      <c r="AH4" s="223" t="str">
        <f>IF('Pipeline WEB'!AH4=0,"",'Pipeline WEB'!AH4)</f>
        <v/>
      </c>
      <c r="AI4" s="217"/>
      <c r="AJ4" s="217"/>
      <c r="AK4" s="217"/>
    </row>
    <row r="5" spans="1:37" ht="30" customHeight="1" x14ac:dyDescent="0.3">
      <c r="A5" s="215"/>
      <c r="B5" s="215" t="e">
        <f>IF('Pipeline WEB'!#REF!=0,"",'Pipeline WEB'!#REF!)</f>
        <v>#REF!</v>
      </c>
      <c r="C5" s="215" t="e">
        <f>IF('Pipeline WEB'!#REF!=0,"",VLOOKUP('Pipeline WEB'!#REF!,'Roll out'!$E$2:$F$78,2,))</f>
        <v>#REF!</v>
      </c>
      <c r="D5" s="215" t="e">
        <f>IF('Pipeline WEB'!#REF!=0,"",'Pipeline WEB'!#REF!)</f>
        <v>#REF!</v>
      </c>
      <c r="E5" s="215" t="e">
        <f>IF('Pipeline WEB'!#REF!=0,"",VLOOKUP('Pipeline WEB'!#REF!,'Roll out'!$E$2:$F$78,2,))</f>
        <v>#REF!</v>
      </c>
      <c r="F5" s="215" t="e">
        <f>IF('Pipeline WEB'!#REF!=0,"",VLOOKUP('Pipeline WEB'!#REF!,'Roll out'!$E$2:$F$78,2,))</f>
        <v>#REF!</v>
      </c>
      <c r="G5" s="215" t="e">
        <f>IF('Pipeline WEB'!#REF!=0,"",VLOOKUP('Pipeline WEB'!#REF!,'Roll out'!$E$2:$F$78,2,))</f>
        <v>#REF!</v>
      </c>
      <c r="H5" s="215" t="e">
        <f>IF('Pipeline WEB'!#REF!=0,"",VLOOKUP('Pipeline WEB'!#REF!,'Roll out'!$E$2:$F$78,2,))</f>
        <v>#REF!</v>
      </c>
      <c r="I5" s="215" t="e">
        <f>IF('Pipeline WEB'!#REF!=0,"",VLOOKUP('Pipeline WEB'!#REF!,'Roll out'!$E$2:$F$78,2,))</f>
        <v>#REF!</v>
      </c>
      <c r="J5" s="215" t="e">
        <f>IF('Pipeline WEB'!#REF!=0,"",'Pipeline WEB'!#REF!)</f>
        <v>#REF!</v>
      </c>
      <c r="K5" s="215" t="e">
        <f>IF('Pipeline WEB'!#REF!=0,"",'Pipeline WEB'!#REF!)</f>
        <v>#REF!</v>
      </c>
      <c r="L5" s="223" t="e">
        <f>IF('Pipeline WEB'!#REF!=0,"",'Pipeline WEB'!#REF!)</f>
        <v>#REF!</v>
      </c>
      <c r="M5" s="215" t="e">
        <f>IF('Pipeline WEB'!#REF!=0,"",'Pipeline WEB'!#REF!)</f>
        <v>#REF!</v>
      </c>
      <c r="N5" s="215" t="e">
        <f>IF('Pipeline WEB'!#REF!=0,"",'Pipeline WEB'!#REF!)</f>
        <v>#REF!</v>
      </c>
      <c r="O5" s="223" t="e">
        <f>IF('Pipeline WEB'!#REF!=0,"",'Pipeline WEB'!#REF!)</f>
        <v>#REF!</v>
      </c>
      <c r="P5" s="215" t="e">
        <f>IF('Pipeline WEB'!#REF!=0,"",'Pipeline WEB'!#REF!)</f>
        <v>#REF!</v>
      </c>
      <c r="Q5" s="215" t="e">
        <f>IF('Pipeline WEB'!#REF!=0,"",'Pipeline WEB'!#REF!)</f>
        <v>#REF!</v>
      </c>
      <c r="R5" s="215" t="e">
        <f>IF('Pipeline WEB'!#REF!=0,"",VLOOKUP('Pipeline WEB'!#REF!,'Roll out'!$E$2:$F$78,2,))</f>
        <v>#REF!</v>
      </c>
      <c r="S5" s="55" t="e">
        <f>IF('Pipeline WEB'!#REF!=0,"",'Pipeline WEB'!#REF!)</f>
        <v>#REF!</v>
      </c>
      <c r="T5" s="55" t="e">
        <f>IF('Pipeline WEB'!#REF!=0,"",'Pipeline WEB'!#REF!)</f>
        <v>#REF!</v>
      </c>
      <c r="U5" s="55" t="e">
        <f>IF('Pipeline WEB'!#REF!=0,"",'Pipeline WEB'!#REF!)</f>
        <v>#REF!</v>
      </c>
      <c r="V5" s="215" t="e">
        <f>IF('Pipeline WEB'!#REF!=0,"",'Pipeline WEB'!#REF!)</f>
        <v>#REF!</v>
      </c>
      <c r="W5" s="216" t="e">
        <f>IF('Pipeline WEB'!#REF!=0,"",'Pipeline WEB'!#REF!)</f>
        <v>#REF!</v>
      </c>
      <c r="X5" s="215" t="e">
        <f>IF('Pipeline WEB'!#REF!=0,"",'Pipeline WEB'!#REF!)</f>
        <v>#REF!</v>
      </c>
      <c r="Y5" s="215" t="e">
        <f>IF('Pipeline WEB'!#REF!=0,"",'Pipeline WEB'!#REF!)</f>
        <v>#REF!</v>
      </c>
      <c r="Z5" s="215" t="e">
        <f>IF('Pipeline WEB'!#REF!=0,"",'Pipeline WEB'!#REF!)</f>
        <v>#REF!</v>
      </c>
      <c r="AA5" s="215" t="e">
        <f>IF('Pipeline WEB'!#REF!=0,"",'Pipeline WEB'!#REF!)</f>
        <v>#REF!</v>
      </c>
      <c r="AB5" s="215" t="e">
        <f>IF('Pipeline WEB'!#REF!=0,"",'Pipeline WEB'!#REF!)</f>
        <v>#REF!</v>
      </c>
      <c r="AC5" s="216" t="e">
        <f>IF('Pipeline WEB'!#REF!=0,"",'Pipeline WEB'!#REF!)</f>
        <v>#REF!</v>
      </c>
      <c r="AD5" s="216" t="e">
        <f>IF('Pipeline WEB'!#REF!=0,"",'Pipeline WEB'!#REF!)</f>
        <v>#REF!</v>
      </c>
      <c r="AE5" s="216" t="e">
        <f>IF('Pipeline WEB'!#REF!=0,"",'Pipeline WEB'!#REF!)</f>
        <v>#REF!</v>
      </c>
      <c r="AF5" s="215" t="e">
        <f>IF('Pipeline WEB'!#REF!=0,"",'Pipeline WEB'!#REF!)</f>
        <v>#REF!</v>
      </c>
      <c r="AG5" s="215" t="e">
        <f>IF('Pipeline WEB'!#REF!=0,"",'Pipeline WEB'!#REF!)</f>
        <v>#REF!</v>
      </c>
      <c r="AH5" s="223" t="e">
        <f>IF('Pipeline WEB'!#REF!=0,"",'Pipeline WEB'!#REF!)</f>
        <v>#REF!</v>
      </c>
      <c r="AI5" s="217"/>
      <c r="AJ5" s="217"/>
      <c r="AK5" s="217"/>
    </row>
    <row r="6" spans="1:37" ht="30" customHeight="1" x14ac:dyDescent="0.3">
      <c r="A6" s="215"/>
      <c r="B6" s="215" t="e">
        <f>IF('Pipeline WEB'!#REF!=0,"",'Pipeline WEB'!#REF!)</f>
        <v>#REF!</v>
      </c>
      <c r="C6" s="215" t="e">
        <f>IF('Pipeline WEB'!#REF!=0,"",VLOOKUP('Pipeline WEB'!#REF!,'Roll out'!$E$2:$F$78,2,))</f>
        <v>#REF!</v>
      </c>
      <c r="D6" s="215" t="e">
        <f>IF('Pipeline WEB'!#REF!=0,"",'Pipeline WEB'!#REF!)</f>
        <v>#REF!</v>
      </c>
      <c r="E6" s="215" t="e">
        <f>IF('Pipeline WEB'!#REF!=0,"",VLOOKUP('Pipeline WEB'!#REF!,'Roll out'!$E$2:$F$78,2,))</f>
        <v>#REF!</v>
      </c>
      <c r="F6" s="215" t="e">
        <f>IF('Pipeline WEB'!#REF!=0,"",VLOOKUP('Pipeline WEB'!#REF!,'Roll out'!$E$2:$F$78,2,))</f>
        <v>#REF!</v>
      </c>
      <c r="G6" s="215" t="e">
        <f>IF('Pipeline WEB'!#REF!=0,"",VLOOKUP('Pipeline WEB'!#REF!,'Roll out'!$E$2:$F$78,2,))</f>
        <v>#REF!</v>
      </c>
      <c r="H6" s="215" t="e">
        <f>IF('Pipeline WEB'!#REF!=0,"",VLOOKUP('Pipeline WEB'!#REF!,'Roll out'!$E$2:$F$78,2,))</f>
        <v>#REF!</v>
      </c>
      <c r="I6" s="215" t="e">
        <f>IF('Pipeline WEB'!#REF!=0,"",VLOOKUP('Pipeline WEB'!#REF!,'Roll out'!$E$2:$F$78,2,))</f>
        <v>#REF!</v>
      </c>
      <c r="J6" s="215" t="e">
        <f>IF('Pipeline WEB'!#REF!=0,"",'Pipeline WEB'!#REF!)</f>
        <v>#REF!</v>
      </c>
      <c r="K6" s="215" t="e">
        <f>IF('Pipeline WEB'!#REF!=0,"",'Pipeline WEB'!#REF!)</f>
        <v>#REF!</v>
      </c>
      <c r="L6" s="223" t="e">
        <f>IF('Pipeline WEB'!#REF!=0,"",'Pipeline WEB'!#REF!)</f>
        <v>#REF!</v>
      </c>
      <c r="M6" s="215" t="e">
        <f>IF('Pipeline WEB'!#REF!=0,"",'Pipeline WEB'!#REF!)</f>
        <v>#REF!</v>
      </c>
      <c r="N6" s="215" t="e">
        <f>IF('Pipeline WEB'!#REF!=0,"",'Pipeline WEB'!#REF!)</f>
        <v>#REF!</v>
      </c>
      <c r="O6" s="223" t="e">
        <f>IF('Pipeline WEB'!#REF!=0,"",'Pipeline WEB'!#REF!)</f>
        <v>#REF!</v>
      </c>
      <c r="P6" s="215" t="e">
        <f>IF('Pipeline WEB'!#REF!=0,"",'Pipeline WEB'!#REF!)</f>
        <v>#REF!</v>
      </c>
      <c r="Q6" s="215" t="e">
        <f>IF('Pipeline WEB'!#REF!=0,"",'Pipeline WEB'!#REF!)</f>
        <v>#REF!</v>
      </c>
      <c r="R6" s="215" t="e">
        <f>IF('Pipeline WEB'!#REF!=0,"",VLOOKUP('Pipeline WEB'!#REF!,'Roll out'!$E$2:$F$78,2,))</f>
        <v>#REF!</v>
      </c>
      <c r="S6" s="55" t="e">
        <f>IF('Pipeline WEB'!#REF!=0,"",'Pipeline WEB'!#REF!)</f>
        <v>#REF!</v>
      </c>
      <c r="T6" s="55" t="e">
        <f>IF('Pipeline WEB'!#REF!=0,"",'Pipeline WEB'!#REF!)</f>
        <v>#REF!</v>
      </c>
      <c r="U6" s="55" t="e">
        <f>IF('Pipeline WEB'!#REF!=0,"",'Pipeline WEB'!#REF!)</f>
        <v>#REF!</v>
      </c>
      <c r="V6" s="215" t="e">
        <f>IF('Pipeline WEB'!#REF!=0,"",'Pipeline WEB'!#REF!)</f>
        <v>#REF!</v>
      </c>
      <c r="W6" s="216" t="e">
        <f>IF('Pipeline WEB'!#REF!=0,"",'Pipeline WEB'!#REF!)</f>
        <v>#REF!</v>
      </c>
      <c r="X6" s="215" t="e">
        <f>IF('Pipeline WEB'!#REF!=0,"",'Pipeline WEB'!#REF!)</f>
        <v>#REF!</v>
      </c>
      <c r="Y6" s="215" t="e">
        <f>IF('Pipeline WEB'!#REF!=0,"",'Pipeline WEB'!#REF!)</f>
        <v>#REF!</v>
      </c>
      <c r="Z6" s="215" t="e">
        <f>IF('Pipeline WEB'!#REF!=0,"",'Pipeline WEB'!#REF!)</f>
        <v>#REF!</v>
      </c>
      <c r="AA6" s="215" t="e">
        <f>IF('Pipeline WEB'!#REF!=0,"",'Pipeline WEB'!#REF!)</f>
        <v>#REF!</v>
      </c>
      <c r="AB6" s="215" t="e">
        <f>IF('Pipeline WEB'!#REF!=0,"",'Pipeline WEB'!#REF!)</f>
        <v>#REF!</v>
      </c>
      <c r="AC6" s="216" t="e">
        <f>IF('Pipeline WEB'!#REF!=0,"",'Pipeline WEB'!#REF!)</f>
        <v>#REF!</v>
      </c>
      <c r="AD6" s="216" t="e">
        <f>IF('Pipeline WEB'!#REF!=0,"",'Pipeline WEB'!#REF!)</f>
        <v>#REF!</v>
      </c>
      <c r="AE6" s="216" t="e">
        <f>IF('Pipeline WEB'!#REF!=0,"",'Pipeline WEB'!#REF!)</f>
        <v>#REF!</v>
      </c>
      <c r="AF6" s="215" t="e">
        <f>IF('Pipeline WEB'!#REF!=0,"",'Pipeline WEB'!#REF!)</f>
        <v>#REF!</v>
      </c>
      <c r="AG6" s="215" t="e">
        <f>IF('Pipeline WEB'!#REF!=0,"",'Pipeline WEB'!#REF!)</f>
        <v>#REF!</v>
      </c>
      <c r="AH6" s="223" t="e">
        <f>IF('Pipeline WEB'!#REF!=0,"",'Pipeline WEB'!#REF!)</f>
        <v>#REF!</v>
      </c>
      <c r="AI6" s="217"/>
      <c r="AJ6" s="217"/>
      <c r="AK6" s="217"/>
    </row>
    <row r="7" spans="1:37" ht="30" customHeight="1" x14ac:dyDescent="0.3">
      <c r="A7" s="215"/>
      <c r="B7" s="215">
        <f>IF('Pipeline WEB'!B5=0,"",'Pipeline WEB'!B5)</f>
        <v>181658</v>
      </c>
      <c r="C7" s="215" t="str">
        <f>IF('Pipeline WEB'!C5=0,"",VLOOKUP('Pipeline WEB'!C5,'Roll out'!$E$2:$F$78,2,))</f>
        <v>SPAIN</v>
      </c>
      <c r="D7" s="215" t="str">
        <f>IF('Pipeline WEB'!D5=0,"",'Pipeline WEB'!D5)</f>
        <v>GDES REVANTI</v>
      </c>
      <c r="E7" s="215" t="str">
        <f>IF('Pipeline WEB'!E5=0,"",VLOOKUP('Pipeline WEB'!E5,'Roll out'!$E$2:$F$78,2,))</f>
        <v>OFFER</v>
      </c>
      <c r="F7" s="215" t="str">
        <f>IF('Pipeline WEB'!F5=0,"",VLOOKUP('Pipeline WEB'!F5,'Roll out'!$E$2:$F$78,2,))</f>
        <v>NEW BUSINESS</v>
      </c>
      <c r="G7" s="215" t="str">
        <f>IF('Pipeline WEB'!G5=0,"",VLOOKUP('Pipeline WEB'!G5,'Roll out'!$E$2:$F$78,2,))</f>
        <v>ONE SHOT</v>
      </c>
      <c r="H7" s="215" t="str">
        <f>IF('Pipeline WEB'!H5=0,"",VLOOKUP('Pipeline WEB'!H5,'Roll out'!$E$2:$F$78,2,))</f>
        <v>NUCLEAR SERVICES</v>
      </c>
      <c r="I7" s="215" t="str">
        <f>IF('Pipeline WEB'!I5=0,"",VLOOKUP('Pipeline WEB'!I5,'Roll out'!$E$2:$F$78,2,))</f>
        <v>SURFACE TREATMENT</v>
      </c>
      <c r="J7" s="215" t="str">
        <f>IF('Pipeline WEB'!J5=0,"",'Pipeline WEB'!J5)</f>
        <v>CN COFRENTES</v>
      </c>
      <c r="K7" s="215" t="str">
        <f>IF('Pipeline WEB'!K5=0,"",'Pipeline WEB'!K5)</f>
        <v>ESPAÑA</v>
      </c>
      <c r="L7" s="223" t="str">
        <f>IF('Pipeline WEB'!L5=0,"",'Pipeline WEB'!L5)</f>
        <v>IBERDROLA</v>
      </c>
      <c r="M7" s="215" t="str">
        <f>IF('Pipeline WEB'!M5=0,"",'Pipeline WEB'!M5)</f>
        <v/>
      </c>
      <c r="N7" s="215" t="str">
        <f>IF('Pipeline WEB'!N5=0,"",'Pipeline WEB'!N5)</f>
        <v/>
      </c>
      <c r="O7" s="223" t="str">
        <f>IF('Pipeline WEB'!O5=0,"",'Pipeline WEB'!O5)</f>
        <v>Gestión de vida</v>
      </c>
      <c r="P7" s="215" t="str">
        <f>IF('Pipeline WEB'!P5=0,"",'Pipeline WEB'!P5)</f>
        <v>Gestión de vida</v>
      </c>
      <c r="Q7" s="215" t="str">
        <f>IF('Pipeline WEB'!Q5=0,"",'Pipeline WEB'!Q5)</f>
        <v>APLICACIÓN DE REVESTIMIENTOS (NUCLEAR)</v>
      </c>
      <c r="R7" s="215" t="str">
        <f>IF('Pipeline WEB'!R5=0,"",VLOOKUP('Pipeline WEB'!R5,'Roll out'!$E$2:$F$78,2,))</f>
        <v>OPEN</v>
      </c>
      <c r="S7" s="55">
        <f>IF('Pipeline WEB'!S5=0,"",'Pipeline WEB'!S5)</f>
        <v>745018</v>
      </c>
      <c r="T7" s="55" t="str">
        <f>IF('Pipeline WEB'!T5=0,"",'Pipeline WEB'!T5)</f>
        <v/>
      </c>
      <c r="U7" s="55">
        <f>IF('Pipeline WEB'!U5=0,"",'Pipeline WEB'!U5)</f>
        <v>93000</v>
      </c>
      <c r="V7" s="215">
        <f>IF('Pipeline WEB'!V5=0,"",'Pipeline WEB'!V5)</f>
        <v>10</v>
      </c>
      <c r="W7" s="216">
        <f>IF('Pipeline WEB'!W5=0,"",'Pipeline WEB'!W5)</f>
        <v>43199</v>
      </c>
      <c r="X7" s="215" t="str">
        <f>IF('Pipeline WEB'!X5=0,"",'Pipeline WEB'!X5)</f>
        <v>Ivan Maqueda</v>
      </c>
      <c r="Y7" s="215" t="str">
        <f>IF('Pipeline WEB'!Y5=0,"",'Pipeline WEB'!Y5)</f>
        <v/>
      </c>
      <c r="Z7" s="215" t="str">
        <f>IF('Pipeline WEB'!Z5=0,"",'Pipeline WEB'!Z5)</f>
        <v/>
      </c>
      <c r="AA7" s="215" t="str">
        <f>IF('Pipeline WEB'!AA5=0,"",'Pipeline WEB'!AA5)</f>
        <v/>
      </c>
      <c r="AB7" s="215">
        <f>IF('Pipeline WEB'!AB5=0,"",'Pipeline WEB'!AB5)</f>
        <v>50</v>
      </c>
      <c r="AC7" s="216">
        <f>IF('Pipeline WEB'!AC5=0,"",'Pipeline WEB'!AC5)</f>
        <v>43344</v>
      </c>
      <c r="AD7" s="216">
        <f>IF('Pipeline WEB'!AD5=0,"",'Pipeline WEB'!AD5)</f>
        <v>43344</v>
      </c>
      <c r="AE7" s="216">
        <f>IF('Pipeline WEB'!AE5=0,"",'Pipeline WEB'!AE5)</f>
        <v>44075</v>
      </c>
      <c r="AF7" s="215" t="str">
        <f>IF('Pipeline WEB'!AF5=0,"",'Pipeline WEB'!AF5)</f>
        <v>2 AÑOS</v>
      </c>
      <c r="AG7" s="215" t="str">
        <f>IF('Pipeline WEB'!AG5=0,"",'Pipeline WEB'!AG5)</f>
        <v/>
      </c>
      <c r="AH7" s="223" t="str">
        <f>IF('Pipeline WEB'!AH5=0,"",'Pipeline WEB'!AH5)</f>
        <v/>
      </c>
      <c r="AI7" s="217"/>
      <c r="AJ7" s="217"/>
      <c r="AK7" s="217"/>
    </row>
    <row r="8" spans="1:37" ht="30" customHeight="1" x14ac:dyDescent="0.3">
      <c r="A8" s="215"/>
      <c r="B8" s="215">
        <f>IF('Pipeline WEB'!B6=0,"",'Pipeline WEB'!B6)</f>
        <v>181659</v>
      </c>
      <c r="C8" s="215" t="str">
        <f>IF('Pipeline WEB'!C6=0,"",VLOOKUP('Pipeline WEB'!C6,'Roll out'!$E$2:$F$78,2,))</f>
        <v>SPAIN</v>
      </c>
      <c r="D8" s="215" t="str">
        <f>IF('Pipeline WEB'!D6=0,"",'Pipeline WEB'!D6)</f>
        <v>GDES REVANTI</v>
      </c>
      <c r="E8" s="215" t="str">
        <f>IF('Pipeline WEB'!E6=0,"",VLOOKUP('Pipeline WEB'!E6,'Roll out'!$E$2:$F$78,2,))</f>
        <v>OFFER</v>
      </c>
      <c r="F8" s="215" t="str">
        <f>IF('Pipeline WEB'!F6=0,"",VLOOKUP('Pipeline WEB'!F6,'Roll out'!$E$2:$F$78,2,))</f>
        <v>NEW BUSINESS</v>
      </c>
      <c r="G8" s="215" t="str">
        <f>IF('Pipeline WEB'!G6=0,"",VLOOKUP('Pipeline WEB'!G6,'Roll out'!$E$2:$F$78,2,))</f>
        <v>ONE SHOT</v>
      </c>
      <c r="H8" s="215" t="str">
        <f>IF('Pipeline WEB'!H6=0,"",VLOOKUP('Pipeline WEB'!H6,'Roll out'!$E$2:$F$78,2,))</f>
        <v>NUCLEAR SERVICES</v>
      </c>
      <c r="I8" s="215" t="str">
        <f>IF('Pipeline WEB'!I6=0,"",VLOOKUP('Pipeline WEB'!I6,'Roll out'!$E$2:$F$78,2,))</f>
        <v>SURFACE TREATMENT</v>
      </c>
      <c r="J8" s="215" t="str">
        <f>IF('Pipeline WEB'!J6=0,"",'Pipeline WEB'!J6)</f>
        <v>CN COFRENTES</v>
      </c>
      <c r="K8" s="215" t="str">
        <f>IF('Pipeline WEB'!K6=0,"",'Pipeline WEB'!K6)</f>
        <v>ESPAÑA</v>
      </c>
      <c r="L8" s="223" t="str">
        <f>IF('Pipeline WEB'!L6=0,"",'Pipeline WEB'!L6)</f>
        <v>IBERDROLA</v>
      </c>
      <c r="M8" s="215" t="str">
        <f>IF('Pipeline WEB'!M6=0,"",'Pipeline WEB'!M6)</f>
        <v/>
      </c>
      <c r="N8" s="215" t="str">
        <f>IF('Pipeline WEB'!N6=0,"",'Pipeline WEB'!N6)</f>
        <v/>
      </c>
      <c r="O8" s="223" t="str">
        <f>IF('Pipeline WEB'!O6=0,"",'Pipeline WEB'!O6)</f>
        <v>Revestimientos especiales</v>
      </c>
      <c r="P8" s="215" t="str">
        <f>IF('Pipeline WEB'!P6=0,"",'Pipeline WEB'!P6)</f>
        <v>Revestimientos especiales</v>
      </c>
      <c r="Q8" s="215" t="str">
        <f>IF('Pipeline WEB'!Q6=0,"",'Pipeline WEB'!Q6)</f>
        <v>APLICACIÓN DE REVESTIMIENTOS (NUCLEAR)</v>
      </c>
      <c r="R8" s="215" t="str">
        <f>IF('Pipeline WEB'!R6=0,"",VLOOKUP('Pipeline WEB'!R6,'Roll out'!$E$2:$F$78,2,))</f>
        <v>OPEN</v>
      </c>
      <c r="S8" s="55">
        <f>IF('Pipeline WEB'!S6=0,"",'Pipeline WEB'!S6)</f>
        <v>248142</v>
      </c>
      <c r="T8" s="55" t="str">
        <f>IF('Pipeline WEB'!T6=0,"",'Pipeline WEB'!T6)</f>
        <v/>
      </c>
      <c r="U8" s="55">
        <f>IF('Pipeline WEB'!U6=0,"",'Pipeline WEB'!U6)</f>
        <v>31000</v>
      </c>
      <c r="V8" s="215">
        <f>IF('Pipeline WEB'!V6=0,"",'Pipeline WEB'!V6)</f>
        <v>10</v>
      </c>
      <c r="W8" s="216">
        <f>IF('Pipeline WEB'!W6=0,"",'Pipeline WEB'!W6)</f>
        <v>43143</v>
      </c>
      <c r="X8" s="215" t="str">
        <f>IF('Pipeline WEB'!X6=0,"",'Pipeline WEB'!X6)</f>
        <v>Ivan Maqueda</v>
      </c>
      <c r="Y8" s="215" t="str">
        <f>IF('Pipeline WEB'!Y6=0,"",'Pipeline WEB'!Y6)</f>
        <v/>
      </c>
      <c r="Z8" s="215" t="str">
        <f>IF('Pipeline WEB'!Z6=0,"",'Pipeline WEB'!Z6)</f>
        <v/>
      </c>
      <c r="AA8" s="215" t="str">
        <f>IF('Pipeline WEB'!AA6=0,"",'Pipeline WEB'!AA6)</f>
        <v/>
      </c>
      <c r="AB8" s="215">
        <f>IF('Pipeline WEB'!AB6=0,"",'Pipeline WEB'!AB6)</f>
        <v>50</v>
      </c>
      <c r="AC8" s="216">
        <f>IF('Pipeline WEB'!AC6=0,"",'Pipeline WEB'!AC6)</f>
        <v>43344</v>
      </c>
      <c r="AD8" s="216">
        <f>IF('Pipeline WEB'!AD6=0,"",'Pipeline WEB'!AD6)</f>
        <v>43344</v>
      </c>
      <c r="AE8" s="216">
        <f>IF('Pipeline WEB'!AE6=0,"",'Pipeline WEB'!AE6)</f>
        <v>44075</v>
      </c>
      <c r="AF8" s="215" t="str">
        <f>IF('Pipeline WEB'!AF6=0,"",'Pipeline WEB'!AF6)</f>
        <v>2 AÑOS</v>
      </c>
      <c r="AG8" s="215" t="str">
        <f>IF('Pipeline WEB'!AG6=0,"",'Pipeline WEB'!AG6)</f>
        <v/>
      </c>
      <c r="AH8" s="223" t="str">
        <f>IF('Pipeline WEB'!AH6=0,"",'Pipeline WEB'!AH6)</f>
        <v/>
      </c>
      <c r="AI8" s="217"/>
      <c r="AJ8" s="217"/>
      <c r="AK8" s="217"/>
    </row>
    <row r="9" spans="1:37" ht="30" customHeight="1" x14ac:dyDescent="0.3">
      <c r="A9" s="215"/>
      <c r="B9" s="215">
        <f>IF('Pipeline WEB'!B7=0,"",'Pipeline WEB'!B7)</f>
        <v>181664</v>
      </c>
      <c r="C9" s="215" t="str">
        <f>IF('Pipeline WEB'!C7=0,"",VLOOKUP('Pipeline WEB'!C7,'Roll out'!$E$2:$F$78,2,))</f>
        <v>SPAIN</v>
      </c>
      <c r="D9" s="215" t="str">
        <f>IF('Pipeline WEB'!D7=0,"",'Pipeline WEB'!D7)</f>
        <v>GDES REVANTI</v>
      </c>
      <c r="E9" s="215" t="str">
        <f>IF('Pipeline WEB'!E7=0,"",VLOOKUP('Pipeline WEB'!E7,'Roll out'!$E$2:$F$78,2,))</f>
        <v>OFFER</v>
      </c>
      <c r="F9" s="215" t="str">
        <f>IF('Pipeline WEB'!F7=0,"",VLOOKUP('Pipeline WEB'!F7,'Roll out'!$E$2:$F$78,2,))</f>
        <v>NEW BUSINESS</v>
      </c>
      <c r="G9" s="215" t="str">
        <f>IF('Pipeline WEB'!G7=0,"",VLOOKUP('Pipeline WEB'!G7,'Roll out'!$E$2:$F$78,2,))</f>
        <v>ONE SHOT</v>
      </c>
      <c r="H9" s="215" t="str">
        <f>IF('Pipeline WEB'!H7=0,"",VLOOKUP('Pipeline WEB'!H7,'Roll out'!$E$2:$F$78,2,))</f>
        <v>NUCLEAR SERVICES</v>
      </c>
      <c r="I9" s="215" t="str">
        <f>IF('Pipeline WEB'!I7=0,"",VLOOKUP('Pipeline WEB'!I7,'Roll out'!$E$2:$F$78,2,))</f>
        <v>SURFACE TREATMENT</v>
      </c>
      <c r="J9" s="215" t="str">
        <f>IF('Pipeline WEB'!J7=0,"",'Pipeline WEB'!J7)</f>
        <v>CN COFRENTES</v>
      </c>
      <c r="K9" s="215" t="str">
        <f>IF('Pipeline WEB'!K7=0,"",'Pipeline WEB'!K7)</f>
        <v>ESPAÑA</v>
      </c>
      <c r="L9" s="223" t="str">
        <f>IF('Pipeline WEB'!L7=0,"",'Pipeline WEB'!L7)</f>
        <v>IBERDROLA</v>
      </c>
      <c r="M9" s="215" t="str">
        <f>IF('Pipeline WEB'!M7=0,"",'Pipeline WEB'!M7)</f>
        <v/>
      </c>
      <c r="N9" s="215" t="str">
        <f>IF('Pipeline WEB'!N7=0,"",'Pipeline WEB'!N7)</f>
        <v/>
      </c>
      <c r="O9" s="223" t="str">
        <f>IF('Pipeline WEB'!O7=0,"",'Pipeline WEB'!O7)</f>
        <v>Protección de estructuras COFRENTES</v>
      </c>
      <c r="P9" s="215" t="str">
        <f>IF('Pipeline WEB'!P7=0,"",'Pipeline WEB'!P7)</f>
        <v>Protección de estructuras y equipos</v>
      </c>
      <c r="Q9" s="215" t="str">
        <f>IF('Pipeline WEB'!Q7=0,"",'Pipeline WEB'!Q7)</f>
        <v>APLICACIÓN DE REVESTIMIENTOS (NUCLEAR)</v>
      </c>
      <c r="R9" s="215" t="str">
        <f>IF('Pipeline WEB'!R7=0,"",VLOOKUP('Pipeline WEB'!R7,'Roll out'!$E$2:$F$78,2,))</f>
        <v>OPEN</v>
      </c>
      <c r="S9" s="55">
        <f>IF('Pipeline WEB'!S7=0,"",'Pipeline WEB'!S7)</f>
        <v>548717</v>
      </c>
      <c r="T9" s="55" t="str">
        <f>IF('Pipeline WEB'!T7=0,"",'Pipeline WEB'!T7)</f>
        <v/>
      </c>
      <c r="U9" s="55">
        <f>IF('Pipeline WEB'!U7=0,"",'Pipeline WEB'!U7)</f>
        <v>70000</v>
      </c>
      <c r="V9" s="215">
        <f>IF('Pipeline WEB'!V7=0,"",'Pipeline WEB'!V7)</f>
        <v>20</v>
      </c>
      <c r="W9" s="216">
        <f>IF('Pipeline WEB'!W7=0,"",'Pipeline WEB'!W7)</f>
        <v>43143</v>
      </c>
      <c r="X9" s="215" t="str">
        <f>IF('Pipeline WEB'!X7=0,"",'Pipeline WEB'!X7)</f>
        <v>Ivan Maqueda</v>
      </c>
      <c r="Y9" s="215" t="str">
        <f>IF('Pipeline WEB'!Y7=0,"",'Pipeline WEB'!Y7)</f>
        <v/>
      </c>
      <c r="Z9" s="215" t="str">
        <f>IF('Pipeline WEB'!Z7=0,"",'Pipeline WEB'!Z7)</f>
        <v/>
      </c>
      <c r="AA9" s="215" t="str">
        <f>IF('Pipeline WEB'!AA7=0,"",'Pipeline WEB'!AA7)</f>
        <v/>
      </c>
      <c r="AB9" s="215">
        <f>IF('Pipeline WEB'!AB7=0,"",'Pipeline WEB'!AB7)</f>
        <v>50</v>
      </c>
      <c r="AC9" s="216">
        <f>IF('Pipeline WEB'!AC7=0,"",'Pipeline WEB'!AC7)</f>
        <v>43344</v>
      </c>
      <c r="AD9" s="216">
        <f>IF('Pipeline WEB'!AD7=0,"",'Pipeline WEB'!AD7)</f>
        <v>43344</v>
      </c>
      <c r="AE9" s="216">
        <f>IF('Pipeline WEB'!AE7=0,"",'Pipeline WEB'!AE7)</f>
        <v>44075</v>
      </c>
      <c r="AF9" s="215" t="str">
        <f>IF('Pipeline WEB'!AF7=0,"",'Pipeline WEB'!AF7)</f>
        <v>2 AÑOS</v>
      </c>
      <c r="AG9" s="215" t="str">
        <f>IF('Pipeline WEB'!AG7=0,"",'Pipeline WEB'!AG7)</f>
        <v/>
      </c>
      <c r="AH9" s="223" t="str">
        <f>IF('Pipeline WEB'!AH7=0,"",'Pipeline WEB'!AH7)</f>
        <v/>
      </c>
      <c r="AI9" s="217"/>
      <c r="AJ9" s="217"/>
      <c r="AK9" s="217"/>
    </row>
    <row r="10" spans="1:37" ht="30" customHeight="1" x14ac:dyDescent="0.3">
      <c r="A10" s="215"/>
      <c r="B10" s="215" t="e">
        <f>IF('Pipeline WEB'!#REF!=0,"",'Pipeline WEB'!#REF!)</f>
        <v>#REF!</v>
      </c>
      <c r="C10" s="215" t="e">
        <f>IF('Pipeline WEB'!#REF!=0,"",VLOOKUP('Pipeline WEB'!#REF!,'Roll out'!$E$2:$F$78,2,))</f>
        <v>#REF!</v>
      </c>
      <c r="D10" s="215" t="e">
        <f>IF('Pipeline WEB'!#REF!=0,"",'Pipeline WEB'!#REF!)</f>
        <v>#REF!</v>
      </c>
      <c r="E10" s="215" t="e">
        <f>IF('Pipeline WEB'!#REF!=0,"",VLOOKUP('Pipeline WEB'!#REF!,'Roll out'!$E$2:$F$78,2,))</f>
        <v>#REF!</v>
      </c>
      <c r="F10" s="215" t="e">
        <f>IF('Pipeline WEB'!#REF!=0,"",VLOOKUP('Pipeline WEB'!#REF!,'Roll out'!$E$2:$F$78,2,))</f>
        <v>#REF!</v>
      </c>
      <c r="G10" s="215" t="e">
        <f>IF('Pipeline WEB'!#REF!=0,"",VLOOKUP('Pipeline WEB'!#REF!,'Roll out'!$E$2:$F$78,2,))</f>
        <v>#REF!</v>
      </c>
      <c r="H10" s="215" t="e">
        <f>IF('Pipeline WEB'!#REF!=0,"",VLOOKUP('Pipeline WEB'!#REF!,'Roll out'!$E$2:$F$78,2,))</f>
        <v>#REF!</v>
      </c>
      <c r="I10" s="215" t="e">
        <f>IF('Pipeline WEB'!#REF!=0,"",VLOOKUP('Pipeline WEB'!#REF!,'Roll out'!$E$2:$F$78,2,))</f>
        <v>#REF!</v>
      </c>
      <c r="J10" s="215" t="e">
        <f>IF('Pipeline WEB'!#REF!=0,"",'Pipeline WEB'!#REF!)</f>
        <v>#REF!</v>
      </c>
      <c r="K10" s="215" t="e">
        <f>IF('Pipeline WEB'!#REF!=0,"",'Pipeline WEB'!#REF!)</f>
        <v>#REF!</v>
      </c>
      <c r="L10" s="223" t="e">
        <f>IF('Pipeline WEB'!#REF!=0,"",'Pipeline WEB'!#REF!)</f>
        <v>#REF!</v>
      </c>
      <c r="M10" s="215" t="e">
        <f>IF('Pipeline WEB'!#REF!=0,"",'Pipeline WEB'!#REF!)</f>
        <v>#REF!</v>
      </c>
      <c r="N10" s="215" t="e">
        <f>IF('Pipeline WEB'!#REF!=0,"",'Pipeline WEB'!#REF!)</f>
        <v>#REF!</v>
      </c>
      <c r="O10" s="223" t="e">
        <f>IF('Pipeline WEB'!#REF!=0,"",'Pipeline WEB'!#REF!)</f>
        <v>#REF!</v>
      </c>
      <c r="P10" s="215" t="e">
        <f>IF('Pipeline WEB'!#REF!=0,"",'Pipeline WEB'!#REF!)</f>
        <v>#REF!</v>
      </c>
      <c r="Q10" s="215" t="e">
        <f>IF('Pipeline WEB'!#REF!=0,"",'Pipeline WEB'!#REF!)</f>
        <v>#REF!</v>
      </c>
      <c r="R10" s="215" t="e">
        <f>IF('Pipeline WEB'!#REF!=0,"",VLOOKUP('Pipeline WEB'!#REF!,'Roll out'!$E$2:$F$78,2,))</f>
        <v>#REF!</v>
      </c>
      <c r="S10" s="55" t="e">
        <f>IF('Pipeline WEB'!#REF!=0,"",'Pipeline WEB'!#REF!)</f>
        <v>#REF!</v>
      </c>
      <c r="T10" s="55" t="e">
        <f>IF('Pipeline WEB'!#REF!=0,"",'Pipeline WEB'!#REF!)</f>
        <v>#REF!</v>
      </c>
      <c r="U10" s="55" t="e">
        <f>IF('Pipeline WEB'!#REF!=0,"",'Pipeline WEB'!#REF!)</f>
        <v>#REF!</v>
      </c>
      <c r="V10" s="215" t="e">
        <f>IF('Pipeline WEB'!#REF!=0,"",'Pipeline WEB'!#REF!)</f>
        <v>#REF!</v>
      </c>
      <c r="W10" s="216" t="e">
        <f>IF('Pipeline WEB'!#REF!=0,"",'Pipeline WEB'!#REF!)</f>
        <v>#REF!</v>
      </c>
      <c r="X10" s="215" t="e">
        <f>IF('Pipeline WEB'!#REF!=0,"",'Pipeline WEB'!#REF!)</f>
        <v>#REF!</v>
      </c>
      <c r="Y10" s="215" t="e">
        <f>IF('Pipeline WEB'!#REF!=0,"",'Pipeline WEB'!#REF!)</f>
        <v>#REF!</v>
      </c>
      <c r="Z10" s="215" t="e">
        <f>IF('Pipeline WEB'!#REF!=0,"",'Pipeline WEB'!#REF!)</f>
        <v>#REF!</v>
      </c>
      <c r="AA10" s="215" t="e">
        <f>IF('Pipeline WEB'!#REF!=0,"",'Pipeline WEB'!#REF!)</f>
        <v>#REF!</v>
      </c>
      <c r="AB10" s="215" t="e">
        <f>IF('Pipeline WEB'!#REF!=0,"",'Pipeline WEB'!#REF!)</f>
        <v>#REF!</v>
      </c>
      <c r="AC10" s="216" t="e">
        <f>IF('Pipeline WEB'!#REF!=0,"",'Pipeline WEB'!#REF!)</f>
        <v>#REF!</v>
      </c>
      <c r="AD10" s="216" t="e">
        <f>IF('Pipeline WEB'!#REF!=0,"",'Pipeline WEB'!#REF!)</f>
        <v>#REF!</v>
      </c>
      <c r="AE10" s="216" t="e">
        <f>IF('Pipeline WEB'!#REF!=0,"",'Pipeline WEB'!#REF!)</f>
        <v>#REF!</v>
      </c>
      <c r="AF10" s="215" t="e">
        <f>IF('Pipeline WEB'!#REF!=0,"",'Pipeline WEB'!#REF!)</f>
        <v>#REF!</v>
      </c>
      <c r="AG10" s="215" t="e">
        <f>IF('Pipeline WEB'!#REF!=0,"",'Pipeline WEB'!#REF!)</f>
        <v>#REF!</v>
      </c>
      <c r="AH10" s="223" t="e">
        <f>IF('Pipeline WEB'!#REF!=0,"",'Pipeline WEB'!#REF!)</f>
        <v>#REF!</v>
      </c>
      <c r="AI10" s="217"/>
      <c r="AJ10" s="217"/>
      <c r="AK10" s="217"/>
    </row>
    <row r="11" spans="1:37" ht="30" customHeight="1" x14ac:dyDescent="0.3">
      <c r="A11" s="215"/>
      <c r="B11" s="215" t="e">
        <f>IF('Pipeline WEB'!#REF!=0,"",'Pipeline WEB'!#REF!)</f>
        <v>#REF!</v>
      </c>
      <c r="C11" s="215" t="e">
        <f>IF('Pipeline WEB'!#REF!=0,"",VLOOKUP('Pipeline WEB'!#REF!,'Roll out'!$E$2:$F$78,2,))</f>
        <v>#REF!</v>
      </c>
      <c r="D11" s="215" t="e">
        <f>IF('Pipeline WEB'!#REF!=0,"",'Pipeline WEB'!#REF!)</f>
        <v>#REF!</v>
      </c>
      <c r="E11" s="215" t="e">
        <f>IF('Pipeline WEB'!#REF!=0,"",VLOOKUP('Pipeline WEB'!#REF!,'Roll out'!$E$2:$F$78,2,))</f>
        <v>#REF!</v>
      </c>
      <c r="F11" s="215" t="e">
        <f>IF('Pipeline WEB'!#REF!=0,"",VLOOKUP('Pipeline WEB'!#REF!,'Roll out'!$E$2:$F$78,2,))</f>
        <v>#REF!</v>
      </c>
      <c r="G11" s="215" t="e">
        <f>IF('Pipeline WEB'!#REF!=0,"",VLOOKUP('Pipeline WEB'!#REF!,'Roll out'!$E$2:$F$78,2,))</f>
        <v>#REF!</v>
      </c>
      <c r="H11" s="215" t="e">
        <f>IF('Pipeline WEB'!#REF!=0,"",VLOOKUP('Pipeline WEB'!#REF!,'Roll out'!$E$2:$F$78,2,))</f>
        <v>#REF!</v>
      </c>
      <c r="I11" s="215" t="e">
        <f>IF('Pipeline WEB'!#REF!=0,"",VLOOKUP('Pipeline WEB'!#REF!,'Roll out'!$E$2:$F$78,2,))</f>
        <v>#REF!</v>
      </c>
      <c r="J11" s="215" t="e">
        <f>IF('Pipeline WEB'!#REF!=0,"",'Pipeline WEB'!#REF!)</f>
        <v>#REF!</v>
      </c>
      <c r="K11" s="215" t="e">
        <f>IF('Pipeline WEB'!#REF!=0,"",'Pipeline WEB'!#REF!)</f>
        <v>#REF!</v>
      </c>
      <c r="L11" s="223" t="e">
        <f>IF('Pipeline WEB'!#REF!=0,"",'Pipeline WEB'!#REF!)</f>
        <v>#REF!</v>
      </c>
      <c r="M11" s="215" t="e">
        <f>IF('Pipeline WEB'!#REF!=0,"",'Pipeline WEB'!#REF!)</f>
        <v>#REF!</v>
      </c>
      <c r="N11" s="215" t="e">
        <f>IF('Pipeline WEB'!#REF!=0,"",'Pipeline WEB'!#REF!)</f>
        <v>#REF!</v>
      </c>
      <c r="O11" s="223" t="e">
        <f>IF('Pipeline WEB'!#REF!=0,"",'Pipeline WEB'!#REF!)</f>
        <v>#REF!</v>
      </c>
      <c r="P11" s="215" t="e">
        <f>IF('Pipeline WEB'!#REF!=0,"",'Pipeline WEB'!#REF!)</f>
        <v>#REF!</v>
      </c>
      <c r="Q11" s="215" t="e">
        <f>IF('Pipeline WEB'!#REF!=0,"",'Pipeline WEB'!#REF!)</f>
        <v>#REF!</v>
      </c>
      <c r="R11" s="215" t="e">
        <f>IF('Pipeline WEB'!#REF!=0,"",VLOOKUP('Pipeline WEB'!#REF!,'Roll out'!$E$2:$F$78,2,))</f>
        <v>#REF!</v>
      </c>
      <c r="S11" s="55" t="e">
        <f>IF('Pipeline WEB'!#REF!=0,"",'Pipeline WEB'!#REF!)</f>
        <v>#REF!</v>
      </c>
      <c r="T11" s="55" t="e">
        <f>IF('Pipeline WEB'!#REF!=0,"",'Pipeline WEB'!#REF!)</f>
        <v>#REF!</v>
      </c>
      <c r="U11" s="55" t="e">
        <f>IF('Pipeline WEB'!#REF!=0,"",'Pipeline WEB'!#REF!)</f>
        <v>#REF!</v>
      </c>
      <c r="V11" s="215" t="e">
        <f>IF('Pipeline WEB'!#REF!=0,"",'Pipeline WEB'!#REF!)</f>
        <v>#REF!</v>
      </c>
      <c r="W11" s="216" t="e">
        <f>IF('Pipeline WEB'!#REF!=0,"",'Pipeline WEB'!#REF!)</f>
        <v>#REF!</v>
      </c>
      <c r="X11" s="215" t="e">
        <f>IF('Pipeline WEB'!#REF!=0,"",'Pipeline WEB'!#REF!)</f>
        <v>#REF!</v>
      </c>
      <c r="Y11" s="215" t="e">
        <f>IF('Pipeline WEB'!#REF!=0,"",'Pipeline WEB'!#REF!)</f>
        <v>#REF!</v>
      </c>
      <c r="Z11" s="215" t="e">
        <f>IF('Pipeline WEB'!#REF!=0,"",'Pipeline WEB'!#REF!)</f>
        <v>#REF!</v>
      </c>
      <c r="AA11" s="215" t="e">
        <f>IF('Pipeline WEB'!#REF!=0,"",'Pipeline WEB'!#REF!)</f>
        <v>#REF!</v>
      </c>
      <c r="AB11" s="215" t="e">
        <f>IF('Pipeline WEB'!#REF!=0,"",'Pipeline WEB'!#REF!)</f>
        <v>#REF!</v>
      </c>
      <c r="AC11" s="216" t="e">
        <f>IF('Pipeline WEB'!#REF!=0,"",'Pipeline WEB'!#REF!)</f>
        <v>#REF!</v>
      </c>
      <c r="AD11" s="216" t="e">
        <f>IF('Pipeline WEB'!#REF!=0,"",'Pipeline WEB'!#REF!)</f>
        <v>#REF!</v>
      </c>
      <c r="AE11" s="216" t="e">
        <f>IF('Pipeline WEB'!#REF!=0,"",'Pipeline WEB'!#REF!)</f>
        <v>#REF!</v>
      </c>
      <c r="AF11" s="215" t="e">
        <f>IF('Pipeline WEB'!#REF!=0,"",'Pipeline WEB'!#REF!)</f>
        <v>#REF!</v>
      </c>
      <c r="AG11" s="215" t="e">
        <f>IF('Pipeline WEB'!#REF!=0,"",'Pipeline WEB'!#REF!)</f>
        <v>#REF!</v>
      </c>
      <c r="AH11" s="223" t="e">
        <f>IF('Pipeline WEB'!#REF!=0,"",'Pipeline WEB'!#REF!)</f>
        <v>#REF!</v>
      </c>
      <c r="AI11" s="217"/>
      <c r="AJ11" s="217"/>
      <c r="AK11" s="217"/>
    </row>
    <row r="12" spans="1:37" ht="30" customHeight="1" x14ac:dyDescent="0.3">
      <c r="A12" s="215"/>
      <c r="B12" s="215" t="e">
        <f>IF('Pipeline WEB'!#REF!=0,"",'Pipeline WEB'!#REF!)</f>
        <v>#REF!</v>
      </c>
      <c r="C12" s="215" t="e">
        <f>IF('Pipeline WEB'!#REF!=0,"",VLOOKUP('Pipeline WEB'!#REF!,'Roll out'!$E$2:$F$78,2,))</f>
        <v>#REF!</v>
      </c>
      <c r="D12" s="215" t="e">
        <f>IF('Pipeline WEB'!#REF!=0,"",'Pipeline WEB'!#REF!)</f>
        <v>#REF!</v>
      </c>
      <c r="E12" s="215" t="e">
        <f>IF('Pipeline WEB'!#REF!=0,"",VLOOKUP('Pipeline WEB'!#REF!,'Roll out'!$E$2:$F$78,2,))</f>
        <v>#REF!</v>
      </c>
      <c r="F12" s="215" t="e">
        <f>IF('Pipeline WEB'!#REF!=0,"",VLOOKUP('Pipeline WEB'!#REF!,'Roll out'!$E$2:$F$78,2,))</f>
        <v>#REF!</v>
      </c>
      <c r="G12" s="215" t="e">
        <f>IF('Pipeline WEB'!#REF!=0,"",VLOOKUP('Pipeline WEB'!#REF!,'Roll out'!$E$2:$F$78,2,))</f>
        <v>#REF!</v>
      </c>
      <c r="H12" s="215" t="e">
        <f>IF('Pipeline WEB'!#REF!=0,"",VLOOKUP('Pipeline WEB'!#REF!,'Roll out'!$E$2:$F$78,2,))</f>
        <v>#REF!</v>
      </c>
      <c r="I12" s="215" t="e">
        <f>IF('Pipeline WEB'!#REF!=0,"",VLOOKUP('Pipeline WEB'!#REF!,'Roll out'!$E$2:$F$78,2,))</f>
        <v>#REF!</v>
      </c>
      <c r="J12" s="215" t="e">
        <f>IF('Pipeline WEB'!#REF!=0,"",'Pipeline WEB'!#REF!)</f>
        <v>#REF!</v>
      </c>
      <c r="K12" s="215" t="e">
        <f>IF('Pipeline WEB'!#REF!=0,"",'Pipeline WEB'!#REF!)</f>
        <v>#REF!</v>
      </c>
      <c r="L12" s="223" t="e">
        <f>IF('Pipeline WEB'!#REF!=0,"",'Pipeline WEB'!#REF!)</f>
        <v>#REF!</v>
      </c>
      <c r="M12" s="215" t="e">
        <f>IF('Pipeline WEB'!#REF!=0,"",'Pipeline WEB'!#REF!)</f>
        <v>#REF!</v>
      </c>
      <c r="N12" s="215" t="e">
        <f>IF('Pipeline WEB'!#REF!=0,"",'Pipeline WEB'!#REF!)</f>
        <v>#REF!</v>
      </c>
      <c r="O12" s="223" t="e">
        <f>IF('Pipeline WEB'!#REF!=0,"",'Pipeline WEB'!#REF!)</f>
        <v>#REF!</v>
      </c>
      <c r="P12" s="215" t="e">
        <f>IF('Pipeline WEB'!#REF!=0,"",'Pipeline WEB'!#REF!)</f>
        <v>#REF!</v>
      </c>
      <c r="Q12" s="215" t="e">
        <f>IF('Pipeline WEB'!#REF!=0,"",'Pipeline WEB'!#REF!)</f>
        <v>#REF!</v>
      </c>
      <c r="R12" s="215" t="e">
        <f>IF('Pipeline WEB'!#REF!=0,"",VLOOKUP('Pipeline WEB'!#REF!,'Roll out'!$E$2:$F$78,2,))</f>
        <v>#REF!</v>
      </c>
      <c r="S12" s="55" t="e">
        <f>IF('Pipeline WEB'!#REF!=0,"",'Pipeline WEB'!#REF!)</f>
        <v>#REF!</v>
      </c>
      <c r="T12" s="55" t="e">
        <f>IF('Pipeline WEB'!#REF!=0,"",'Pipeline WEB'!#REF!)</f>
        <v>#REF!</v>
      </c>
      <c r="U12" s="55" t="e">
        <f>IF('Pipeline WEB'!#REF!=0,"",'Pipeline WEB'!#REF!)</f>
        <v>#REF!</v>
      </c>
      <c r="V12" s="215" t="e">
        <f>IF('Pipeline WEB'!#REF!=0,"",'Pipeline WEB'!#REF!)</f>
        <v>#REF!</v>
      </c>
      <c r="W12" s="216" t="e">
        <f>IF('Pipeline WEB'!#REF!=0,"",'Pipeline WEB'!#REF!)</f>
        <v>#REF!</v>
      </c>
      <c r="X12" s="215" t="e">
        <f>IF('Pipeline WEB'!#REF!=0,"",'Pipeline WEB'!#REF!)</f>
        <v>#REF!</v>
      </c>
      <c r="Y12" s="215" t="e">
        <f>IF('Pipeline WEB'!#REF!=0,"",'Pipeline WEB'!#REF!)</f>
        <v>#REF!</v>
      </c>
      <c r="Z12" s="215" t="e">
        <f>IF('Pipeline WEB'!#REF!=0,"",'Pipeline WEB'!#REF!)</f>
        <v>#REF!</v>
      </c>
      <c r="AA12" s="215" t="e">
        <f>IF('Pipeline WEB'!#REF!=0,"",'Pipeline WEB'!#REF!)</f>
        <v>#REF!</v>
      </c>
      <c r="AB12" s="215" t="e">
        <f>IF('Pipeline WEB'!#REF!=0,"",'Pipeline WEB'!#REF!)</f>
        <v>#REF!</v>
      </c>
      <c r="AC12" s="216" t="e">
        <f>IF('Pipeline WEB'!#REF!=0,"",'Pipeline WEB'!#REF!)</f>
        <v>#REF!</v>
      </c>
      <c r="AD12" s="216" t="e">
        <f>IF('Pipeline WEB'!#REF!=0,"",'Pipeline WEB'!#REF!)</f>
        <v>#REF!</v>
      </c>
      <c r="AE12" s="216" t="e">
        <f>IF('Pipeline WEB'!#REF!=0,"",'Pipeline WEB'!#REF!)</f>
        <v>#REF!</v>
      </c>
      <c r="AF12" s="215" t="e">
        <f>IF('Pipeline WEB'!#REF!=0,"",'Pipeline WEB'!#REF!)</f>
        <v>#REF!</v>
      </c>
      <c r="AG12" s="215" t="e">
        <f>IF('Pipeline WEB'!#REF!=0,"",'Pipeline WEB'!#REF!)</f>
        <v>#REF!</v>
      </c>
      <c r="AH12" s="223" t="e">
        <f>IF('Pipeline WEB'!#REF!=0,"",'Pipeline WEB'!#REF!)</f>
        <v>#REF!</v>
      </c>
      <c r="AI12" s="217"/>
      <c r="AJ12" s="217"/>
      <c r="AK12" s="217"/>
    </row>
    <row r="13" spans="1:37" ht="30" customHeight="1" x14ac:dyDescent="0.3">
      <c r="A13" s="215"/>
      <c r="B13" s="215" t="e">
        <f>IF('Pipeline WEB'!#REF!=0,"",'Pipeline WEB'!#REF!)</f>
        <v>#REF!</v>
      </c>
      <c r="C13" s="215" t="e">
        <f>IF('Pipeline WEB'!#REF!=0,"",VLOOKUP('Pipeline WEB'!#REF!,'Roll out'!$E$2:$F$78,2,))</f>
        <v>#REF!</v>
      </c>
      <c r="D13" s="215" t="e">
        <f>IF('Pipeline WEB'!#REF!=0,"",'Pipeline WEB'!#REF!)</f>
        <v>#REF!</v>
      </c>
      <c r="E13" s="215" t="e">
        <f>IF('Pipeline WEB'!#REF!=0,"",VLOOKUP('Pipeline WEB'!#REF!,'Roll out'!$E$2:$F$78,2,))</f>
        <v>#REF!</v>
      </c>
      <c r="F13" s="215" t="e">
        <f>IF('Pipeline WEB'!#REF!=0,"",VLOOKUP('Pipeline WEB'!#REF!,'Roll out'!$E$2:$F$78,2,))</f>
        <v>#REF!</v>
      </c>
      <c r="G13" s="215" t="e">
        <f>IF('Pipeline WEB'!#REF!=0,"",VLOOKUP('Pipeline WEB'!#REF!,'Roll out'!$E$2:$F$78,2,))</f>
        <v>#REF!</v>
      </c>
      <c r="H13" s="215" t="e">
        <f>IF('Pipeline WEB'!#REF!=0,"",VLOOKUP('Pipeline WEB'!#REF!,'Roll out'!$E$2:$F$78,2,))</f>
        <v>#REF!</v>
      </c>
      <c r="I13" s="215" t="e">
        <f>IF('Pipeline WEB'!#REF!=0,"",VLOOKUP('Pipeline WEB'!#REF!,'Roll out'!$E$2:$F$78,2,))</f>
        <v>#REF!</v>
      </c>
      <c r="J13" s="215" t="e">
        <f>IF('Pipeline WEB'!#REF!=0,"",'Pipeline WEB'!#REF!)</f>
        <v>#REF!</v>
      </c>
      <c r="K13" s="215" t="e">
        <f>IF('Pipeline WEB'!#REF!=0,"",'Pipeline WEB'!#REF!)</f>
        <v>#REF!</v>
      </c>
      <c r="L13" s="223" t="e">
        <f>IF('Pipeline WEB'!#REF!=0,"",'Pipeline WEB'!#REF!)</f>
        <v>#REF!</v>
      </c>
      <c r="M13" s="215" t="e">
        <f>IF('Pipeline WEB'!#REF!=0,"",'Pipeline WEB'!#REF!)</f>
        <v>#REF!</v>
      </c>
      <c r="N13" s="215" t="e">
        <f>IF('Pipeline WEB'!#REF!=0,"",'Pipeline WEB'!#REF!)</f>
        <v>#REF!</v>
      </c>
      <c r="O13" s="223" t="e">
        <f>IF('Pipeline WEB'!#REF!=0,"",'Pipeline WEB'!#REF!)</f>
        <v>#REF!</v>
      </c>
      <c r="P13" s="215" t="e">
        <f>IF('Pipeline WEB'!#REF!=0,"",'Pipeline WEB'!#REF!)</f>
        <v>#REF!</v>
      </c>
      <c r="Q13" s="215" t="e">
        <f>IF('Pipeline WEB'!#REF!=0,"",'Pipeline WEB'!#REF!)</f>
        <v>#REF!</v>
      </c>
      <c r="R13" s="215" t="e">
        <f>IF('Pipeline WEB'!#REF!=0,"",VLOOKUP('Pipeline WEB'!#REF!,'Roll out'!$E$2:$F$78,2,))</f>
        <v>#REF!</v>
      </c>
      <c r="S13" s="55" t="e">
        <f>IF('Pipeline WEB'!#REF!=0,"",'Pipeline WEB'!#REF!)</f>
        <v>#REF!</v>
      </c>
      <c r="T13" s="55" t="e">
        <f>IF('Pipeline WEB'!#REF!=0,"",'Pipeline WEB'!#REF!)</f>
        <v>#REF!</v>
      </c>
      <c r="U13" s="55" t="e">
        <f>IF('Pipeline WEB'!#REF!=0,"",'Pipeline WEB'!#REF!)</f>
        <v>#REF!</v>
      </c>
      <c r="V13" s="215" t="e">
        <f>IF('Pipeline WEB'!#REF!=0,"",'Pipeline WEB'!#REF!)</f>
        <v>#REF!</v>
      </c>
      <c r="W13" s="216" t="e">
        <f>IF('Pipeline WEB'!#REF!=0,"",'Pipeline WEB'!#REF!)</f>
        <v>#REF!</v>
      </c>
      <c r="X13" s="215" t="e">
        <f>IF('Pipeline WEB'!#REF!=0,"",'Pipeline WEB'!#REF!)</f>
        <v>#REF!</v>
      </c>
      <c r="Y13" s="215" t="e">
        <f>IF('Pipeline WEB'!#REF!=0,"",'Pipeline WEB'!#REF!)</f>
        <v>#REF!</v>
      </c>
      <c r="Z13" s="215" t="e">
        <f>IF('Pipeline WEB'!#REF!=0,"",'Pipeline WEB'!#REF!)</f>
        <v>#REF!</v>
      </c>
      <c r="AA13" s="215" t="e">
        <f>IF('Pipeline WEB'!#REF!=0,"",'Pipeline WEB'!#REF!)</f>
        <v>#REF!</v>
      </c>
      <c r="AB13" s="215" t="e">
        <f>IF('Pipeline WEB'!#REF!=0,"",'Pipeline WEB'!#REF!)</f>
        <v>#REF!</v>
      </c>
      <c r="AC13" s="216" t="e">
        <f>IF('Pipeline WEB'!#REF!=0,"",'Pipeline WEB'!#REF!)</f>
        <v>#REF!</v>
      </c>
      <c r="AD13" s="216" t="e">
        <f>IF('Pipeline WEB'!#REF!=0,"",'Pipeline WEB'!#REF!)</f>
        <v>#REF!</v>
      </c>
      <c r="AE13" s="216" t="e">
        <f>IF('Pipeline WEB'!#REF!=0,"",'Pipeline WEB'!#REF!)</f>
        <v>#REF!</v>
      </c>
      <c r="AF13" s="215" t="e">
        <f>IF('Pipeline WEB'!#REF!=0,"",'Pipeline WEB'!#REF!)</f>
        <v>#REF!</v>
      </c>
      <c r="AG13" s="215" t="e">
        <f>IF('Pipeline WEB'!#REF!=0,"",'Pipeline WEB'!#REF!)</f>
        <v>#REF!</v>
      </c>
      <c r="AH13" s="223" t="e">
        <f>IF('Pipeline WEB'!#REF!=0,"",'Pipeline WEB'!#REF!)</f>
        <v>#REF!</v>
      </c>
      <c r="AI13" s="217"/>
      <c r="AJ13" s="217"/>
      <c r="AK13" s="217"/>
    </row>
    <row r="14" spans="1:37" ht="30" customHeight="1" x14ac:dyDescent="0.3">
      <c r="A14" s="215"/>
      <c r="B14" s="215" t="e">
        <f>IF('Pipeline WEB'!#REF!=0,"",'Pipeline WEB'!#REF!)</f>
        <v>#REF!</v>
      </c>
      <c r="C14" s="215" t="e">
        <f>IF('Pipeline WEB'!#REF!=0,"",VLOOKUP('Pipeline WEB'!#REF!,'Roll out'!$E$2:$F$78,2,))</f>
        <v>#REF!</v>
      </c>
      <c r="D14" s="215" t="e">
        <f>IF('Pipeline WEB'!#REF!=0,"",'Pipeline WEB'!#REF!)</f>
        <v>#REF!</v>
      </c>
      <c r="E14" s="215" t="e">
        <f>IF('Pipeline WEB'!#REF!=0,"",VLOOKUP('Pipeline WEB'!#REF!,'Roll out'!$E$2:$F$78,2,))</f>
        <v>#REF!</v>
      </c>
      <c r="F14" s="215" t="e">
        <f>IF('Pipeline WEB'!#REF!=0,"",VLOOKUP('Pipeline WEB'!#REF!,'Roll out'!$E$2:$F$78,2,))</f>
        <v>#REF!</v>
      </c>
      <c r="G14" s="215" t="e">
        <f>IF('Pipeline WEB'!#REF!=0,"",VLOOKUP('Pipeline WEB'!#REF!,'Roll out'!$E$2:$F$78,2,))</f>
        <v>#REF!</v>
      </c>
      <c r="H14" s="215" t="e">
        <f>IF('Pipeline WEB'!#REF!=0,"",VLOOKUP('Pipeline WEB'!#REF!,'Roll out'!$E$2:$F$78,2,))</f>
        <v>#REF!</v>
      </c>
      <c r="I14" s="215" t="e">
        <f>IF('Pipeline WEB'!#REF!=0,"",VLOOKUP('Pipeline WEB'!#REF!,'Roll out'!$E$2:$F$78,2,))</f>
        <v>#REF!</v>
      </c>
      <c r="J14" s="215" t="e">
        <f>IF('Pipeline WEB'!#REF!=0,"",'Pipeline WEB'!#REF!)</f>
        <v>#REF!</v>
      </c>
      <c r="K14" s="215" t="e">
        <f>IF('Pipeline WEB'!#REF!=0,"",'Pipeline WEB'!#REF!)</f>
        <v>#REF!</v>
      </c>
      <c r="L14" s="223" t="e">
        <f>IF('Pipeline WEB'!#REF!=0,"",'Pipeline WEB'!#REF!)</f>
        <v>#REF!</v>
      </c>
      <c r="M14" s="215" t="e">
        <f>IF('Pipeline WEB'!#REF!=0,"",'Pipeline WEB'!#REF!)</f>
        <v>#REF!</v>
      </c>
      <c r="N14" s="215" t="e">
        <f>IF('Pipeline WEB'!#REF!=0,"",'Pipeline WEB'!#REF!)</f>
        <v>#REF!</v>
      </c>
      <c r="O14" s="223" t="e">
        <f>IF('Pipeline WEB'!#REF!=0,"",'Pipeline WEB'!#REF!)</f>
        <v>#REF!</v>
      </c>
      <c r="P14" s="215" t="e">
        <f>IF('Pipeline WEB'!#REF!=0,"",'Pipeline WEB'!#REF!)</f>
        <v>#REF!</v>
      </c>
      <c r="Q14" s="215" t="e">
        <f>IF('Pipeline WEB'!#REF!=0,"",'Pipeline WEB'!#REF!)</f>
        <v>#REF!</v>
      </c>
      <c r="R14" s="215" t="e">
        <f>IF('Pipeline WEB'!#REF!=0,"",VLOOKUP('Pipeline WEB'!#REF!,'Roll out'!$E$2:$F$78,2,))</f>
        <v>#REF!</v>
      </c>
      <c r="S14" s="55" t="e">
        <f>IF('Pipeline WEB'!#REF!=0,"",'Pipeline WEB'!#REF!)</f>
        <v>#REF!</v>
      </c>
      <c r="T14" s="55" t="e">
        <f>IF('Pipeline WEB'!#REF!=0,"",'Pipeline WEB'!#REF!)</f>
        <v>#REF!</v>
      </c>
      <c r="U14" s="55" t="e">
        <f>IF('Pipeline WEB'!#REF!=0,"",'Pipeline WEB'!#REF!)</f>
        <v>#REF!</v>
      </c>
      <c r="V14" s="215" t="e">
        <f>IF('Pipeline WEB'!#REF!=0,"",'Pipeline WEB'!#REF!)</f>
        <v>#REF!</v>
      </c>
      <c r="W14" s="216" t="e">
        <f>IF('Pipeline WEB'!#REF!=0,"",'Pipeline WEB'!#REF!)</f>
        <v>#REF!</v>
      </c>
      <c r="X14" s="215" t="e">
        <f>IF('Pipeline WEB'!#REF!=0,"",'Pipeline WEB'!#REF!)</f>
        <v>#REF!</v>
      </c>
      <c r="Y14" s="215" t="e">
        <f>IF('Pipeline WEB'!#REF!=0,"",'Pipeline WEB'!#REF!)</f>
        <v>#REF!</v>
      </c>
      <c r="Z14" s="215" t="e">
        <f>IF('Pipeline WEB'!#REF!=0,"",'Pipeline WEB'!#REF!)</f>
        <v>#REF!</v>
      </c>
      <c r="AA14" s="215" t="e">
        <f>IF('Pipeline WEB'!#REF!=0,"",'Pipeline WEB'!#REF!)</f>
        <v>#REF!</v>
      </c>
      <c r="AB14" s="215" t="e">
        <f>IF('Pipeline WEB'!#REF!=0,"",'Pipeline WEB'!#REF!)</f>
        <v>#REF!</v>
      </c>
      <c r="AC14" s="216" t="e">
        <f>IF('Pipeline WEB'!#REF!=0,"",'Pipeline WEB'!#REF!)</f>
        <v>#REF!</v>
      </c>
      <c r="AD14" s="216" t="e">
        <f>IF('Pipeline WEB'!#REF!=0,"",'Pipeline WEB'!#REF!)</f>
        <v>#REF!</v>
      </c>
      <c r="AE14" s="216" t="e">
        <f>IF('Pipeline WEB'!#REF!=0,"",'Pipeline WEB'!#REF!)</f>
        <v>#REF!</v>
      </c>
      <c r="AF14" s="215" t="e">
        <f>IF('Pipeline WEB'!#REF!=0,"",'Pipeline WEB'!#REF!)</f>
        <v>#REF!</v>
      </c>
      <c r="AG14" s="215" t="e">
        <f>IF('Pipeline WEB'!#REF!=0,"",'Pipeline WEB'!#REF!)</f>
        <v>#REF!</v>
      </c>
      <c r="AH14" s="223" t="e">
        <f>IF('Pipeline WEB'!#REF!=0,"",'Pipeline WEB'!#REF!)</f>
        <v>#REF!</v>
      </c>
      <c r="AI14" s="217"/>
      <c r="AJ14" s="217"/>
      <c r="AK14" s="217"/>
    </row>
    <row r="15" spans="1:37" ht="30" customHeight="1" x14ac:dyDescent="0.3">
      <c r="A15" s="215"/>
      <c r="B15" s="215" t="e">
        <f>IF('Pipeline WEB'!#REF!=0,"",'Pipeline WEB'!#REF!)</f>
        <v>#REF!</v>
      </c>
      <c r="C15" s="215" t="e">
        <f>IF('Pipeline WEB'!#REF!=0,"",VLOOKUP('Pipeline WEB'!#REF!,'Roll out'!$E$2:$F$78,2,))</f>
        <v>#REF!</v>
      </c>
      <c r="D15" s="215" t="e">
        <f>IF('Pipeline WEB'!#REF!=0,"",'Pipeline WEB'!#REF!)</f>
        <v>#REF!</v>
      </c>
      <c r="E15" s="215" t="e">
        <f>IF('Pipeline WEB'!#REF!=0,"",VLOOKUP('Pipeline WEB'!#REF!,'Roll out'!$E$2:$F$78,2,))</f>
        <v>#REF!</v>
      </c>
      <c r="F15" s="215" t="e">
        <f>IF('Pipeline WEB'!#REF!=0,"",VLOOKUP('Pipeline WEB'!#REF!,'Roll out'!$E$2:$F$78,2,))</f>
        <v>#REF!</v>
      </c>
      <c r="G15" s="215" t="e">
        <f>IF('Pipeline WEB'!#REF!=0,"",VLOOKUP('Pipeline WEB'!#REF!,'Roll out'!$E$2:$F$78,2,))</f>
        <v>#REF!</v>
      </c>
      <c r="H15" s="215" t="e">
        <f>IF('Pipeline WEB'!#REF!=0,"",VLOOKUP('Pipeline WEB'!#REF!,'Roll out'!$E$2:$F$78,2,))</f>
        <v>#REF!</v>
      </c>
      <c r="I15" s="215" t="e">
        <f>IF('Pipeline WEB'!#REF!=0,"",VLOOKUP('Pipeline WEB'!#REF!,'Roll out'!$E$2:$F$78,2,))</f>
        <v>#REF!</v>
      </c>
      <c r="J15" s="215" t="e">
        <f>IF('Pipeline WEB'!#REF!=0,"",'Pipeline WEB'!#REF!)</f>
        <v>#REF!</v>
      </c>
      <c r="K15" s="215" t="e">
        <f>IF('Pipeline WEB'!#REF!=0,"",'Pipeline WEB'!#REF!)</f>
        <v>#REF!</v>
      </c>
      <c r="L15" s="223" t="e">
        <f>IF('Pipeline WEB'!#REF!=0,"",'Pipeline WEB'!#REF!)</f>
        <v>#REF!</v>
      </c>
      <c r="M15" s="215" t="e">
        <f>IF('Pipeline WEB'!#REF!=0,"",'Pipeline WEB'!#REF!)</f>
        <v>#REF!</v>
      </c>
      <c r="N15" s="215" t="e">
        <f>IF('Pipeline WEB'!#REF!=0,"",'Pipeline WEB'!#REF!)</f>
        <v>#REF!</v>
      </c>
      <c r="O15" s="223" t="e">
        <f>IF('Pipeline WEB'!#REF!=0,"",'Pipeline WEB'!#REF!)</f>
        <v>#REF!</v>
      </c>
      <c r="P15" s="215" t="e">
        <f>IF('Pipeline WEB'!#REF!=0,"",'Pipeline WEB'!#REF!)</f>
        <v>#REF!</v>
      </c>
      <c r="Q15" s="215" t="e">
        <f>IF('Pipeline WEB'!#REF!=0,"",'Pipeline WEB'!#REF!)</f>
        <v>#REF!</v>
      </c>
      <c r="R15" s="215" t="e">
        <f>IF('Pipeline WEB'!#REF!=0,"",VLOOKUP('Pipeline WEB'!#REF!,'Roll out'!$E$2:$F$78,2,))</f>
        <v>#REF!</v>
      </c>
      <c r="S15" s="55" t="e">
        <f>IF('Pipeline WEB'!#REF!=0,"",'Pipeline WEB'!#REF!)</f>
        <v>#REF!</v>
      </c>
      <c r="T15" s="55" t="e">
        <f>IF('Pipeline WEB'!#REF!=0,"",'Pipeline WEB'!#REF!)</f>
        <v>#REF!</v>
      </c>
      <c r="U15" s="55" t="e">
        <f>IF('Pipeline WEB'!#REF!=0,"",'Pipeline WEB'!#REF!)</f>
        <v>#REF!</v>
      </c>
      <c r="V15" s="215" t="e">
        <f>IF('Pipeline WEB'!#REF!=0,"",'Pipeline WEB'!#REF!)</f>
        <v>#REF!</v>
      </c>
      <c r="W15" s="216" t="e">
        <f>IF('Pipeline WEB'!#REF!=0,"",'Pipeline WEB'!#REF!)</f>
        <v>#REF!</v>
      </c>
      <c r="X15" s="215" t="e">
        <f>IF('Pipeline WEB'!#REF!=0,"",'Pipeline WEB'!#REF!)</f>
        <v>#REF!</v>
      </c>
      <c r="Y15" s="215" t="e">
        <f>IF('Pipeline WEB'!#REF!=0,"",'Pipeline WEB'!#REF!)</f>
        <v>#REF!</v>
      </c>
      <c r="Z15" s="215" t="e">
        <f>IF('Pipeline WEB'!#REF!=0,"",'Pipeline WEB'!#REF!)</f>
        <v>#REF!</v>
      </c>
      <c r="AA15" s="215" t="e">
        <f>IF('Pipeline WEB'!#REF!=0,"",'Pipeline WEB'!#REF!)</f>
        <v>#REF!</v>
      </c>
      <c r="AB15" s="215" t="e">
        <f>IF('Pipeline WEB'!#REF!=0,"",'Pipeline WEB'!#REF!)</f>
        <v>#REF!</v>
      </c>
      <c r="AC15" s="216" t="e">
        <f>IF('Pipeline WEB'!#REF!=0,"",'Pipeline WEB'!#REF!)</f>
        <v>#REF!</v>
      </c>
      <c r="AD15" s="216" t="e">
        <f>IF('Pipeline WEB'!#REF!=0,"",'Pipeline WEB'!#REF!)</f>
        <v>#REF!</v>
      </c>
      <c r="AE15" s="216" t="e">
        <f>IF('Pipeline WEB'!#REF!=0,"",'Pipeline WEB'!#REF!)</f>
        <v>#REF!</v>
      </c>
      <c r="AF15" s="215" t="e">
        <f>IF('Pipeline WEB'!#REF!=0,"",'Pipeline WEB'!#REF!)</f>
        <v>#REF!</v>
      </c>
      <c r="AG15" s="215" t="e">
        <f>IF('Pipeline WEB'!#REF!=0,"",'Pipeline WEB'!#REF!)</f>
        <v>#REF!</v>
      </c>
      <c r="AH15" s="223" t="e">
        <f>IF('Pipeline WEB'!#REF!=0,"",'Pipeline WEB'!#REF!)</f>
        <v>#REF!</v>
      </c>
      <c r="AI15" s="217"/>
      <c r="AJ15" s="217"/>
      <c r="AK15" s="217"/>
    </row>
    <row r="16" spans="1:37" ht="30" customHeight="1" x14ac:dyDescent="0.3">
      <c r="A16" s="215"/>
      <c r="B16" s="215" t="e">
        <f>IF('Pipeline WEB'!#REF!=0,"",'Pipeline WEB'!#REF!)</f>
        <v>#REF!</v>
      </c>
      <c r="C16" s="215" t="e">
        <f>IF('Pipeline WEB'!#REF!=0,"",VLOOKUP('Pipeline WEB'!#REF!,'Roll out'!$E$2:$F$78,2,))</f>
        <v>#REF!</v>
      </c>
      <c r="D16" s="215" t="e">
        <f>IF('Pipeline WEB'!#REF!=0,"",'Pipeline WEB'!#REF!)</f>
        <v>#REF!</v>
      </c>
      <c r="E16" s="215" t="e">
        <f>IF('Pipeline WEB'!#REF!=0,"",VLOOKUP('Pipeline WEB'!#REF!,'Roll out'!$E$2:$F$78,2,))</f>
        <v>#REF!</v>
      </c>
      <c r="F16" s="215" t="e">
        <f>IF('Pipeline WEB'!#REF!=0,"",VLOOKUP('Pipeline WEB'!#REF!,'Roll out'!$E$2:$F$78,2,))</f>
        <v>#REF!</v>
      </c>
      <c r="G16" s="215" t="e">
        <f>IF('Pipeline WEB'!#REF!=0,"",VLOOKUP('Pipeline WEB'!#REF!,'Roll out'!$E$2:$F$78,2,))</f>
        <v>#REF!</v>
      </c>
      <c r="H16" s="215" t="e">
        <f>IF('Pipeline WEB'!#REF!=0,"",VLOOKUP('Pipeline WEB'!#REF!,'Roll out'!$E$2:$F$78,2,))</f>
        <v>#REF!</v>
      </c>
      <c r="I16" s="215" t="e">
        <f>IF('Pipeline WEB'!#REF!=0,"",VLOOKUP('Pipeline WEB'!#REF!,'Roll out'!$E$2:$F$78,2,))</f>
        <v>#REF!</v>
      </c>
      <c r="J16" s="215" t="e">
        <f>IF('Pipeline WEB'!#REF!=0,"",'Pipeline WEB'!#REF!)</f>
        <v>#REF!</v>
      </c>
      <c r="K16" s="215" t="e">
        <f>IF('Pipeline WEB'!#REF!=0,"",'Pipeline WEB'!#REF!)</f>
        <v>#REF!</v>
      </c>
      <c r="L16" s="223" t="e">
        <f>IF('Pipeline WEB'!#REF!=0,"",'Pipeline WEB'!#REF!)</f>
        <v>#REF!</v>
      </c>
      <c r="M16" s="215" t="e">
        <f>IF('Pipeline WEB'!#REF!=0,"",'Pipeline WEB'!#REF!)</f>
        <v>#REF!</v>
      </c>
      <c r="N16" s="215" t="e">
        <f>IF('Pipeline WEB'!#REF!=0,"",'Pipeline WEB'!#REF!)</f>
        <v>#REF!</v>
      </c>
      <c r="O16" s="223" t="e">
        <f>IF('Pipeline WEB'!#REF!=0,"",'Pipeline WEB'!#REF!)</f>
        <v>#REF!</v>
      </c>
      <c r="P16" s="215" t="e">
        <f>IF('Pipeline WEB'!#REF!=0,"",'Pipeline WEB'!#REF!)</f>
        <v>#REF!</v>
      </c>
      <c r="Q16" s="215" t="e">
        <f>IF('Pipeline WEB'!#REF!=0,"",'Pipeline WEB'!#REF!)</f>
        <v>#REF!</v>
      </c>
      <c r="R16" s="215" t="e">
        <f>IF('Pipeline WEB'!#REF!=0,"",VLOOKUP('Pipeline WEB'!#REF!,'Roll out'!$E$2:$F$78,2,))</f>
        <v>#REF!</v>
      </c>
      <c r="S16" s="55" t="e">
        <f>IF('Pipeline WEB'!#REF!=0,"",'Pipeline WEB'!#REF!)</f>
        <v>#REF!</v>
      </c>
      <c r="T16" s="55" t="e">
        <f>IF('Pipeline WEB'!#REF!=0,"",'Pipeline WEB'!#REF!)</f>
        <v>#REF!</v>
      </c>
      <c r="U16" s="55" t="e">
        <f>IF('Pipeline WEB'!#REF!=0,"",'Pipeline WEB'!#REF!)</f>
        <v>#REF!</v>
      </c>
      <c r="V16" s="215" t="e">
        <f>IF('Pipeline WEB'!#REF!=0,"",'Pipeline WEB'!#REF!)</f>
        <v>#REF!</v>
      </c>
      <c r="W16" s="216" t="e">
        <f>IF('Pipeline WEB'!#REF!=0,"",'Pipeline WEB'!#REF!)</f>
        <v>#REF!</v>
      </c>
      <c r="X16" s="215" t="e">
        <f>IF('Pipeline WEB'!#REF!=0,"",'Pipeline WEB'!#REF!)</f>
        <v>#REF!</v>
      </c>
      <c r="Y16" s="215" t="e">
        <f>IF('Pipeline WEB'!#REF!=0,"",'Pipeline WEB'!#REF!)</f>
        <v>#REF!</v>
      </c>
      <c r="Z16" s="215" t="e">
        <f>IF('Pipeline WEB'!#REF!=0,"",'Pipeline WEB'!#REF!)</f>
        <v>#REF!</v>
      </c>
      <c r="AA16" s="215" t="e">
        <f>IF('Pipeline WEB'!#REF!=0,"",'Pipeline WEB'!#REF!)</f>
        <v>#REF!</v>
      </c>
      <c r="AB16" s="215" t="e">
        <f>IF('Pipeline WEB'!#REF!=0,"",'Pipeline WEB'!#REF!)</f>
        <v>#REF!</v>
      </c>
      <c r="AC16" s="216" t="e">
        <f>IF('Pipeline WEB'!#REF!=0,"",'Pipeline WEB'!#REF!)</f>
        <v>#REF!</v>
      </c>
      <c r="AD16" s="216" t="e">
        <f>IF('Pipeline WEB'!#REF!=0,"",'Pipeline WEB'!#REF!)</f>
        <v>#REF!</v>
      </c>
      <c r="AE16" s="216" t="e">
        <f>IF('Pipeline WEB'!#REF!=0,"",'Pipeline WEB'!#REF!)</f>
        <v>#REF!</v>
      </c>
      <c r="AF16" s="215" t="e">
        <f>IF('Pipeline WEB'!#REF!=0,"",'Pipeline WEB'!#REF!)</f>
        <v>#REF!</v>
      </c>
      <c r="AG16" s="215" t="e">
        <f>IF('Pipeline WEB'!#REF!=0,"",'Pipeline WEB'!#REF!)</f>
        <v>#REF!</v>
      </c>
      <c r="AH16" s="223" t="e">
        <f>IF('Pipeline WEB'!#REF!=0,"",'Pipeline WEB'!#REF!)</f>
        <v>#REF!</v>
      </c>
      <c r="AI16" s="217"/>
      <c r="AJ16" s="217"/>
      <c r="AK16" s="217"/>
    </row>
    <row r="17" spans="1:34" ht="30" customHeight="1" x14ac:dyDescent="0.3">
      <c r="A17" s="215"/>
      <c r="B17" s="215" t="e">
        <f>IF('Pipeline WEB'!#REF!=0,"",'Pipeline WEB'!#REF!)</f>
        <v>#REF!</v>
      </c>
      <c r="C17" s="215" t="e">
        <f>IF('Pipeline WEB'!#REF!=0,"",VLOOKUP('Pipeline WEB'!#REF!,'Roll out'!$E$2:$F$78,2,))</f>
        <v>#REF!</v>
      </c>
      <c r="D17" s="215" t="e">
        <f>IF('Pipeline WEB'!#REF!=0,"",'Pipeline WEB'!#REF!)</f>
        <v>#REF!</v>
      </c>
      <c r="E17" s="215" t="e">
        <f>IF('Pipeline WEB'!#REF!=0,"",VLOOKUP('Pipeline WEB'!#REF!,'Roll out'!$E$2:$F$78,2,))</f>
        <v>#REF!</v>
      </c>
      <c r="F17" s="215" t="e">
        <f>IF('Pipeline WEB'!#REF!=0,"",VLOOKUP('Pipeline WEB'!#REF!,'Roll out'!$E$2:$F$78,2,))</f>
        <v>#REF!</v>
      </c>
      <c r="G17" s="215" t="e">
        <f>IF('Pipeline WEB'!#REF!=0,"",VLOOKUP('Pipeline WEB'!#REF!,'Roll out'!$E$2:$F$78,2,))</f>
        <v>#REF!</v>
      </c>
      <c r="H17" s="215" t="e">
        <f>IF('Pipeline WEB'!#REF!=0,"",VLOOKUP('Pipeline WEB'!#REF!,'Roll out'!$E$2:$F$78,2,))</f>
        <v>#REF!</v>
      </c>
      <c r="I17" s="215" t="e">
        <f>IF('Pipeline WEB'!#REF!=0,"",VLOOKUP('Pipeline WEB'!#REF!,'Roll out'!$E$2:$F$78,2,))</f>
        <v>#REF!</v>
      </c>
      <c r="J17" s="215" t="e">
        <f>IF('Pipeline WEB'!#REF!=0,"",'Pipeline WEB'!#REF!)</f>
        <v>#REF!</v>
      </c>
      <c r="K17" s="215" t="e">
        <f>IF('Pipeline WEB'!#REF!=0,"",'Pipeline WEB'!#REF!)</f>
        <v>#REF!</v>
      </c>
      <c r="L17" s="223" t="e">
        <f>IF('Pipeline WEB'!#REF!=0,"",'Pipeline WEB'!#REF!)</f>
        <v>#REF!</v>
      </c>
      <c r="M17" s="215" t="e">
        <f>IF('Pipeline WEB'!#REF!=0,"",'Pipeline WEB'!#REF!)</f>
        <v>#REF!</v>
      </c>
      <c r="N17" s="215" t="e">
        <f>IF('Pipeline WEB'!#REF!=0,"",'Pipeline WEB'!#REF!)</f>
        <v>#REF!</v>
      </c>
      <c r="O17" s="223" t="e">
        <f>IF('Pipeline WEB'!#REF!=0,"",'Pipeline WEB'!#REF!)</f>
        <v>#REF!</v>
      </c>
      <c r="P17" s="215" t="e">
        <f>IF('Pipeline WEB'!#REF!=0,"",'Pipeline WEB'!#REF!)</f>
        <v>#REF!</v>
      </c>
      <c r="Q17" s="215" t="e">
        <f>IF('Pipeline WEB'!#REF!=0,"",'Pipeline WEB'!#REF!)</f>
        <v>#REF!</v>
      </c>
      <c r="R17" s="215" t="e">
        <f>IF('Pipeline WEB'!#REF!=0,"",VLOOKUP('Pipeline WEB'!#REF!,'Roll out'!$E$2:$F$78,2,))</f>
        <v>#REF!</v>
      </c>
      <c r="S17" s="55" t="e">
        <f>IF('Pipeline WEB'!#REF!=0,"",'Pipeline WEB'!#REF!)</f>
        <v>#REF!</v>
      </c>
      <c r="T17" s="55" t="e">
        <f>IF('Pipeline WEB'!#REF!=0,"",'Pipeline WEB'!#REF!)</f>
        <v>#REF!</v>
      </c>
      <c r="U17" s="55" t="e">
        <f>IF('Pipeline WEB'!#REF!=0,"",'Pipeline WEB'!#REF!)</f>
        <v>#REF!</v>
      </c>
      <c r="V17" s="215" t="e">
        <f>IF('Pipeline WEB'!#REF!=0,"",'Pipeline WEB'!#REF!)</f>
        <v>#REF!</v>
      </c>
      <c r="W17" s="216" t="e">
        <f>IF('Pipeline WEB'!#REF!=0,"",'Pipeline WEB'!#REF!)</f>
        <v>#REF!</v>
      </c>
      <c r="X17" s="215" t="e">
        <f>IF('Pipeline WEB'!#REF!=0,"",'Pipeline WEB'!#REF!)</f>
        <v>#REF!</v>
      </c>
      <c r="Y17" s="215" t="e">
        <f>IF('Pipeline WEB'!#REF!=0,"",'Pipeline WEB'!#REF!)</f>
        <v>#REF!</v>
      </c>
      <c r="Z17" s="215" t="e">
        <f>IF('Pipeline WEB'!#REF!=0,"",'Pipeline WEB'!#REF!)</f>
        <v>#REF!</v>
      </c>
      <c r="AA17" s="215" t="e">
        <f>IF('Pipeline WEB'!#REF!=0,"",'Pipeline WEB'!#REF!)</f>
        <v>#REF!</v>
      </c>
      <c r="AB17" s="215" t="e">
        <f>IF('Pipeline WEB'!#REF!=0,"",'Pipeline WEB'!#REF!)</f>
        <v>#REF!</v>
      </c>
      <c r="AC17" s="216" t="e">
        <f>IF('Pipeline WEB'!#REF!=0,"",'Pipeline WEB'!#REF!)</f>
        <v>#REF!</v>
      </c>
      <c r="AD17" s="216" t="e">
        <f>IF('Pipeline WEB'!#REF!=0,"",'Pipeline WEB'!#REF!)</f>
        <v>#REF!</v>
      </c>
      <c r="AE17" s="216" t="e">
        <f>IF('Pipeline WEB'!#REF!=0,"",'Pipeline WEB'!#REF!)</f>
        <v>#REF!</v>
      </c>
      <c r="AF17" s="215" t="e">
        <f>IF('Pipeline WEB'!#REF!=0,"",'Pipeline WEB'!#REF!)</f>
        <v>#REF!</v>
      </c>
      <c r="AG17" s="215" t="e">
        <f>IF('Pipeline WEB'!#REF!=0,"",'Pipeline WEB'!#REF!)</f>
        <v>#REF!</v>
      </c>
      <c r="AH17" s="223" t="e">
        <f>IF('Pipeline WEB'!#REF!=0,"",'Pipeline WEB'!#REF!)</f>
        <v>#REF!</v>
      </c>
    </row>
    <row r="18" spans="1:34" ht="30" customHeight="1" x14ac:dyDescent="0.3">
      <c r="A18" s="215"/>
      <c r="B18" s="215" t="e">
        <f>IF('Pipeline WEB'!#REF!=0,"",'Pipeline WEB'!#REF!)</f>
        <v>#REF!</v>
      </c>
      <c r="C18" s="215" t="e">
        <f>IF('Pipeline WEB'!#REF!=0,"",VLOOKUP('Pipeline WEB'!#REF!,'Roll out'!$E$2:$F$78,2,))</f>
        <v>#REF!</v>
      </c>
      <c r="D18" s="215" t="e">
        <f>IF('Pipeline WEB'!#REF!=0,"",'Pipeline WEB'!#REF!)</f>
        <v>#REF!</v>
      </c>
      <c r="E18" s="215" t="e">
        <f>IF('Pipeline WEB'!#REF!=0,"",VLOOKUP('Pipeline WEB'!#REF!,'Roll out'!$E$2:$F$78,2,))</f>
        <v>#REF!</v>
      </c>
      <c r="F18" s="215" t="e">
        <f>IF('Pipeline WEB'!#REF!=0,"",VLOOKUP('Pipeline WEB'!#REF!,'Roll out'!$E$2:$F$78,2,))</f>
        <v>#REF!</v>
      </c>
      <c r="G18" s="215" t="e">
        <f>IF('Pipeline WEB'!#REF!=0,"",VLOOKUP('Pipeline WEB'!#REF!,'Roll out'!$E$2:$F$78,2,))</f>
        <v>#REF!</v>
      </c>
      <c r="H18" s="215" t="e">
        <f>IF('Pipeline WEB'!#REF!=0,"",VLOOKUP('Pipeline WEB'!#REF!,'Roll out'!$E$2:$F$78,2,))</f>
        <v>#REF!</v>
      </c>
      <c r="I18" s="215" t="e">
        <f>IF('Pipeline WEB'!#REF!=0,"",VLOOKUP('Pipeline WEB'!#REF!,'Roll out'!$E$2:$F$78,2,))</f>
        <v>#REF!</v>
      </c>
      <c r="J18" s="215" t="e">
        <f>IF('Pipeline WEB'!#REF!=0,"",'Pipeline WEB'!#REF!)</f>
        <v>#REF!</v>
      </c>
      <c r="K18" s="215" t="e">
        <f>IF('Pipeline WEB'!#REF!=0,"",'Pipeline WEB'!#REF!)</f>
        <v>#REF!</v>
      </c>
      <c r="L18" s="223" t="e">
        <f>IF('Pipeline WEB'!#REF!=0,"",'Pipeline WEB'!#REF!)</f>
        <v>#REF!</v>
      </c>
      <c r="M18" s="215" t="e">
        <f>IF('Pipeline WEB'!#REF!=0,"",'Pipeline WEB'!#REF!)</f>
        <v>#REF!</v>
      </c>
      <c r="N18" s="215" t="e">
        <f>IF('Pipeline WEB'!#REF!=0,"",'Pipeline WEB'!#REF!)</f>
        <v>#REF!</v>
      </c>
      <c r="O18" s="223" t="e">
        <f>IF('Pipeline WEB'!#REF!=0,"",'Pipeline WEB'!#REF!)</f>
        <v>#REF!</v>
      </c>
      <c r="P18" s="215" t="e">
        <f>IF('Pipeline WEB'!#REF!=0,"",'Pipeline WEB'!#REF!)</f>
        <v>#REF!</v>
      </c>
      <c r="Q18" s="215" t="e">
        <f>IF('Pipeline WEB'!#REF!=0,"",'Pipeline WEB'!#REF!)</f>
        <v>#REF!</v>
      </c>
      <c r="R18" s="215" t="e">
        <f>IF('Pipeline WEB'!#REF!=0,"",VLOOKUP('Pipeline WEB'!#REF!,'Roll out'!$E$2:$F$78,2,))</f>
        <v>#REF!</v>
      </c>
      <c r="S18" s="55" t="e">
        <f>IF('Pipeline WEB'!#REF!=0,"",'Pipeline WEB'!#REF!)</f>
        <v>#REF!</v>
      </c>
      <c r="T18" s="55" t="e">
        <f>IF('Pipeline WEB'!#REF!=0,"",'Pipeline WEB'!#REF!)</f>
        <v>#REF!</v>
      </c>
      <c r="U18" s="55" t="e">
        <f>IF('Pipeline WEB'!#REF!=0,"",'Pipeline WEB'!#REF!)</f>
        <v>#REF!</v>
      </c>
      <c r="V18" s="215" t="e">
        <f>IF('Pipeline WEB'!#REF!=0,"",'Pipeline WEB'!#REF!)</f>
        <v>#REF!</v>
      </c>
      <c r="W18" s="216" t="e">
        <f>IF('Pipeline WEB'!#REF!=0,"",'Pipeline WEB'!#REF!)</f>
        <v>#REF!</v>
      </c>
      <c r="X18" s="215" t="e">
        <f>IF('Pipeline WEB'!#REF!=0,"",'Pipeline WEB'!#REF!)</f>
        <v>#REF!</v>
      </c>
      <c r="Y18" s="215" t="e">
        <f>IF('Pipeline WEB'!#REF!=0,"",'Pipeline WEB'!#REF!)</f>
        <v>#REF!</v>
      </c>
      <c r="Z18" s="215" t="e">
        <f>IF('Pipeline WEB'!#REF!=0,"",'Pipeline WEB'!#REF!)</f>
        <v>#REF!</v>
      </c>
      <c r="AA18" s="215" t="e">
        <f>IF('Pipeline WEB'!#REF!=0,"",'Pipeline WEB'!#REF!)</f>
        <v>#REF!</v>
      </c>
      <c r="AB18" s="215" t="e">
        <f>IF('Pipeline WEB'!#REF!=0,"",'Pipeline WEB'!#REF!)</f>
        <v>#REF!</v>
      </c>
      <c r="AC18" s="216" t="e">
        <f>IF('Pipeline WEB'!#REF!=0,"",'Pipeline WEB'!#REF!)</f>
        <v>#REF!</v>
      </c>
      <c r="AD18" s="216" t="e">
        <f>IF('Pipeline WEB'!#REF!=0,"",'Pipeline WEB'!#REF!)</f>
        <v>#REF!</v>
      </c>
      <c r="AE18" s="216" t="e">
        <f>IF('Pipeline WEB'!#REF!=0,"",'Pipeline WEB'!#REF!)</f>
        <v>#REF!</v>
      </c>
      <c r="AF18" s="215" t="e">
        <f>IF('Pipeline WEB'!#REF!=0,"",'Pipeline WEB'!#REF!)</f>
        <v>#REF!</v>
      </c>
      <c r="AG18" s="215" t="e">
        <f>IF('Pipeline WEB'!#REF!=0,"",'Pipeline WEB'!#REF!)</f>
        <v>#REF!</v>
      </c>
      <c r="AH18" s="223" t="e">
        <f>IF('Pipeline WEB'!#REF!=0,"",'Pipeline WEB'!#REF!)</f>
        <v>#REF!</v>
      </c>
    </row>
    <row r="19" spans="1:34" ht="30" customHeight="1" x14ac:dyDescent="0.3">
      <c r="A19" s="215"/>
      <c r="B19" s="215" t="e">
        <f>IF('Pipeline WEB'!#REF!=0,"",'Pipeline WEB'!#REF!)</f>
        <v>#REF!</v>
      </c>
      <c r="C19" s="215" t="e">
        <f>IF('Pipeline WEB'!#REF!=0,"",VLOOKUP('Pipeline WEB'!#REF!,'Roll out'!$E$2:$F$78,2,))</f>
        <v>#REF!</v>
      </c>
      <c r="D19" s="215" t="e">
        <f>IF('Pipeline WEB'!#REF!=0,"",'Pipeline WEB'!#REF!)</f>
        <v>#REF!</v>
      </c>
      <c r="E19" s="215" t="e">
        <f>IF('Pipeline WEB'!#REF!=0,"",VLOOKUP('Pipeline WEB'!#REF!,'Roll out'!$E$2:$F$78,2,))</f>
        <v>#REF!</v>
      </c>
      <c r="F19" s="215" t="e">
        <f>IF('Pipeline WEB'!#REF!=0,"",VLOOKUP('Pipeline WEB'!#REF!,'Roll out'!$E$2:$F$78,2,))</f>
        <v>#REF!</v>
      </c>
      <c r="G19" s="215" t="e">
        <f>IF('Pipeline WEB'!#REF!=0,"",VLOOKUP('Pipeline WEB'!#REF!,'Roll out'!$E$2:$F$78,2,))</f>
        <v>#REF!</v>
      </c>
      <c r="H19" s="215" t="e">
        <f>IF('Pipeline WEB'!#REF!=0,"",VLOOKUP('Pipeline WEB'!#REF!,'Roll out'!$E$2:$F$78,2,))</f>
        <v>#REF!</v>
      </c>
      <c r="I19" s="215" t="e">
        <f>IF('Pipeline WEB'!#REF!=0,"",VLOOKUP('Pipeline WEB'!#REF!,'Roll out'!$E$2:$F$78,2,))</f>
        <v>#REF!</v>
      </c>
      <c r="J19" s="215" t="e">
        <f>IF('Pipeline WEB'!#REF!=0,"",'Pipeline WEB'!#REF!)</f>
        <v>#REF!</v>
      </c>
      <c r="K19" s="215" t="e">
        <f>IF('Pipeline WEB'!#REF!=0,"",'Pipeline WEB'!#REF!)</f>
        <v>#REF!</v>
      </c>
      <c r="L19" s="223" t="e">
        <f>IF('Pipeline WEB'!#REF!=0,"",'Pipeline WEB'!#REF!)</f>
        <v>#REF!</v>
      </c>
      <c r="M19" s="215" t="e">
        <f>IF('Pipeline WEB'!#REF!=0,"",'Pipeline WEB'!#REF!)</f>
        <v>#REF!</v>
      </c>
      <c r="N19" s="215" t="e">
        <f>IF('Pipeline WEB'!#REF!=0,"",'Pipeline WEB'!#REF!)</f>
        <v>#REF!</v>
      </c>
      <c r="O19" s="223" t="e">
        <f>IF('Pipeline WEB'!#REF!=0,"",'Pipeline WEB'!#REF!)</f>
        <v>#REF!</v>
      </c>
      <c r="P19" s="215" t="e">
        <f>IF('Pipeline WEB'!#REF!=0,"",'Pipeline WEB'!#REF!)</f>
        <v>#REF!</v>
      </c>
      <c r="Q19" s="215" t="e">
        <f>IF('Pipeline WEB'!#REF!=0,"",'Pipeline WEB'!#REF!)</f>
        <v>#REF!</v>
      </c>
      <c r="R19" s="215" t="e">
        <f>IF('Pipeline WEB'!#REF!=0,"",VLOOKUP('Pipeline WEB'!#REF!,'Roll out'!$E$2:$F$78,2,))</f>
        <v>#REF!</v>
      </c>
      <c r="S19" s="55" t="e">
        <f>IF('Pipeline WEB'!#REF!=0,"",'Pipeline WEB'!#REF!)</f>
        <v>#REF!</v>
      </c>
      <c r="T19" s="55" t="e">
        <f>IF('Pipeline WEB'!#REF!=0,"",'Pipeline WEB'!#REF!)</f>
        <v>#REF!</v>
      </c>
      <c r="U19" s="55" t="e">
        <f>IF('Pipeline WEB'!#REF!=0,"",'Pipeline WEB'!#REF!)</f>
        <v>#REF!</v>
      </c>
      <c r="V19" s="215" t="e">
        <f>IF('Pipeline WEB'!#REF!=0,"",'Pipeline WEB'!#REF!)</f>
        <v>#REF!</v>
      </c>
      <c r="W19" s="216" t="e">
        <f>IF('Pipeline WEB'!#REF!=0,"",'Pipeline WEB'!#REF!)</f>
        <v>#REF!</v>
      </c>
      <c r="X19" s="215" t="e">
        <f>IF('Pipeline WEB'!#REF!=0,"",'Pipeline WEB'!#REF!)</f>
        <v>#REF!</v>
      </c>
      <c r="Y19" s="215" t="e">
        <f>IF('Pipeline WEB'!#REF!=0,"",'Pipeline WEB'!#REF!)</f>
        <v>#REF!</v>
      </c>
      <c r="Z19" s="215" t="e">
        <f>IF('Pipeline WEB'!#REF!=0,"",'Pipeline WEB'!#REF!)</f>
        <v>#REF!</v>
      </c>
      <c r="AA19" s="215" t="e">
        <f>IF('Pipeline WEB'!#REF!=0,"",'Pipeline WEB'!#REF!)</f>
        <v>#REF!</v>
      </c>
      <c r="AB19" s="215" t="e">
        <f>IF('Pipeline WEB'!#REF!=0,"",'Pipeline WEB'!#REF!)</f>
        <v>#REF!</v>
      </c>
      <c r="AC19" s="216" t="e">
        <f>IF('Pipeline WEB'!#REF!=0,"",'Pipeline WEB'!#REF!)</f>
        <v>#REF!</v>
      </c>
      <c r="AD19" s="216" t="e">
        <f>IF('Pipeline WEB'!#REF!=0,"",'Pipeline WEB'!#REF!)</f>
        <v>#REF!</v>
      </c>
      <c r="AE19" s="216" t="e">
        <f>IF('Pipeline WEB'!#REF!=0,"",'Pipeline WEB'!#REF!)</f>
        <v>#REF!</v>
      </c>
      <c r="AF19" s="215" t="e">
        <f>IF('Pipeline WEB'!#REF!=0,"",'Pipeline WEB'!#REF!)</f>
        <v>#REF!</v>
      </c>
      <c r="AG19" s="215" t="e">
        <f>IF('Pipeline WEB'!#REF!=0,"",'Pipeline WEB'!#REF!)</f>
        <v>#REF!</v>
      </c>
      <c r="AH19" s="223" t="e">
        <f>IF('Pipeline WEB'!#REF!=0,"",'Pipeline WEB'!#REF!)</f>
        <v>#REF!</v>
      </c>
    </row>
    <row r="20" spans="1:34" ht="30" customHeight="1" x14ac:dyDescent="0.3">
      <c r="A20" s="215"/>
      <c r="B20" s="215">
        <f>IF('Pipeline WEB'!B8=0,"",'Pipeline WEB'!B8)</f>
        <v>5</v>
      </c>
      <c r="C20" s="215" t="str">
        <f>IF('Pipeline WEB'!C8=0,"",VLOOKUP('Pipeline WEB'!C8,'Roll out'!$E$2:$F$78,2,))</f>
        <v>SPAIN</v>
      </c>
      <c r="D20" s="215" t="str">
        <f>IF('Pipeline WEB'!D8=0,"",'Pipeline WEB'!D8)</f>
        <v>GDES T4S</v>
      </c>
      <c r="E20" s="215" t="str">
        <f>IF('Pipeline WEB'!E8=0,"",VLOOKUP('Pipeline WEB'!E8,'Roll out'!$E$2:$F$78,2,))</f>
        <v>OFFER</v>
      </c>
      <c r="F20" s="215" t="str">
        <f>IF('Pipeline WEB'!F8=0,"",VLOOKUP('Pipeline WEB'!F8,'Roll out'!$E$2:$F$78,2,))</f>
        <v>NEW BUSINESS</v>
      </c>
      <c r="G20" s="215" t="str">
        <f>IF('Pipeline WEB'!G8=0,"",VLOOKUP('Pipeline WEB'!G8,'Roll out'!$E$2:$F$78,2,))</f>
        <v>ONE SHOT</v>
      </c>
      <c r="H20" s="215" t="str">
        <f>IF('Pipeline WEB'!H8=0,"",VLOOKUP('Pipeline WEB'!H8,'Roll out'!$E$2:$F$78,2,))</f>
        <v>NUCLEAR SERVICES</v>
      </c>
      <c r="I20" s="215" t="str">
        <f>IF('Pipeline WEB'!I8=0,"",VLOOKUP('Pipeline WEB'!I8,'Roll out'!$E$2:$F$78,2,))</f>
        <v>INNOVATION &amp; R&amp;D</v>
      </c>
      <c r="J20" s="215" t="str">
        <f>IF('Pipeline WEB'!J8=0,"",'Pipeline WEB'!J8)</f>
        <v>CN COFRENTES</v>
      </c>
      <c r="K20" s="215" t="str">
        <f>IF('Pipeline WEB'!K8=0,"",'Pipeline WEB'!K8)</f>
        <v>ESPAÑA</v>
      </c>
      <c r="L20" s="223" t="str">
        <f>IF('Pipeline WEB'!L8=0,"",'Pipeline WEB'!L8)</f>
        <v>IBERDROLA</v>
      </c>
      <c r="M20" s="215" t="str">
        <f>IF('Pipeline WEB'!M8=0,"",'Pipeline WEB'!M8)</f>
        <v/>
      </c>
      <c r="N20" s="215" t="str">
        <f>IF('Pipeline WEB'!N8=0,"",'Pipeline WEB'!N8)</f>
        <v/>
      </c>
      <c r="O20" s="223" t="str">
        <f>IF('Pipeline WEB'!O8=0,"",'Pipeline WEB'!O8)</f>
        <v>IMPLANTACIÓN FILTRABRIS</v>
      </c>
      <c r="P20" s="215" t="str">
        <f>IF('Pipeline WEB'!P8=0,"",'Pipeline WEB'!P8)</f>
        <v>Implantación y pruebas en obra del sistema FILTRABRIS</v>
      </c>
      <c r="Q20" s="215" t="str">
        <f>IF('Pipeline WEB'!Q8=0,"",'Pipeline WEB'!Q8)</f>
        <v>INGENIERÍA DE DISEÑO/IDI/CONSULTORÍA TECNOLÓGICA</v>
      </c>
      <c r="R20" s="215" t="str">
        <f>IF('Pipeline WEB'!R8=0,"",VLOOKUP('Pipeline WEB'!R8,'Roll out'!$E$2:$F$78,2,))</f>
        <v>OPEN</v>
      </c>
      <c r="S20" s="55">
        <f>IF('Pipeline WEB'!S8=0,"",'Pipeline WEB'!S8)</f>
        <v>6897</v>
      </c>
      <c r="T20" s="55" t="str">
        <f>IF('Pipeline WEB'!T8=0,"",'Pipeline WEB'!T8)</f>
        <v>EUR</v>
      </c>
      <c r="U20" s="55" t="str">
        <f>IF('Pipeline WEB'!U8=0,"",'Pipeline WEB'!U8)</f>
        <v/>
      </c>
      <c r="V20" s="215">
        <f>IF('Pipeline WEB'!V8=0,"",'Pipeline WEB'!V8)</f>
        <v>10</v>
      </c>
      <c r="W20" s="216">
        <f>IF('Pipeline WEB'!W8=0,"",'Pipeline WEB'!W8)</f>
        <v>43089</v>
      </c>
      <c r="X20" s="215" t="str">
        <f>IF('Pipeline WEB'!X8=0,"",'Pipeline WEB'!X8)</f>
        <v>Belén López</v>
      </c>
      <c r="Y20" s="215" t="str">
        <f>IF('Pipeline WEB'!Y8=0,"",'Pipeline WEB'!Y8)</f>
        <v/>
      </c>
      <c r="Z20" s="215" t="str">
        <f>IF('Pipeline WEB'!Z8=0,"",'Pipeline WEB'!Z8)</f>
        <v/>
      </c>
      <c r="AA20" s="215" t="str">
        <f>IF('Pipeline WEB'!AA8=0,"",'Pipeline WEB'!AA8)</f>
        <v/>
      </c>
      <c r="AB20" s="215" t="str">
        <f>IF('Pipeline WEB'!AB8=0,"",'Pipeline WEB'!AB8)</f>
        <v/>
      </c>
      <c r="AC20" s="216">
        <f>IF('Pipeline WEB'!AC8=0,"",'Pipeline WEB'!AC8)</f>
        <v>43089</v>
      </c>
      <c r="AD20" s="216">
        <f>IF('Pipeline WEB'!AD8=0,"",'Pipeline WEB'!AD8)</f>
        <v>43089</v>
      </c>
      <c r="AE20" s="216">
        <f>IF('Pipeline WEB'!AE8=0,"",'Pipeline WEB'!AE8)</f>
        <v>43119</v>
      </c>
      <c r="AF20" s="215" t="str">
        <f>IF('Pipeline WEB'!AF8=0,"",'Pipeline WEB'!AF8)</f>
        <v>1 MES</v>
      </c>
      <c r="AG20" s="215" t="str">
        <f>IF('Pipeline WEB'!AG8=0,"",'Pipeline WEB'!AG8)</f>
        <v/>
      </c>
      <c r="AH20" s="223" t="str">
        <f>IF('Pipeline WEB'!AH8=0,"",'Pipeline WEB'!AH8)</f>
        <v/>
      </c>
    </row>
    <row r="21" spans="1:34" ht="30" customHeight="1" x14ac:dyDescent="0.3">
      <c r="A21" s="215"/>
      <c r="B21" s="215">
        <f>IF('Pipeline WEB'!B9=0,"",'Pipeline WEB'!B9)</f>
        <v>4</v>
      </c>
      <c r="C21" s="215" t="str">
        <f>IF('Pipeline WEB'!C9=0,"",VLOOKUP('Pipeline WEB'!C9,'Roll out'!$E$2:$F$78,2,))</f>
        <v>SPAIN</v>
      </c>
      <c r="D21" s="215" t="str">
        <f>IF('Pipeline WEB'!D9=0,"",'Pipeline WEB'!D9)</f>
        <v>GDES T4S</v>
      </c>
      <c r="E21" s="215" t="str">
        <f>IF('Pipeline WEB'!E9=0,"",VLOOKUP('Pipeline WEB'!E9,'Roll out'!$E$2:$F$78,2,))</f>
        <v>OFFER</v>
      </c>
      <c r="F21" s="215" t="str">
        <f>IF('Pipeline WEB'!F9=0,"",VLOOKUP('Pipeline WEB'!F9,'Roll out'!$E$2:$F$78,2,))</f>
        <v>NEW BUSINESS</v>
      </c>
      <c r="G21" s="215" t="str">
        <f>IF('Pipeline WEB'!G9=0,"",VLOOKUP('Pipeline WEB'!G9,'Roll out'!$E$2:$F$78,2,))</f>
        <v>ONE SHOT</v>
      </c>
      <c r="H21" s="215" t="str">
        <f>IF('Pipeline WEB'!H9=0,"",VLOOKUP('Pipeline WEB'!H9,'Roll out'!$E$2:$F$78,2,))</f>
        <v>NUCLEAR SERVICES</v>
      </c>
      <c r="I21" s="215" t="str">
        <f>IF('Pipeline WEB'!I9=0,"",VLOOKUP('Pipeline WEB'!I9,'Roll out'!$E$2:$F$78,2,))</f>
        <v>INNOVATION &amp; R&amp;D</v>
      </c>
      <c r="J21" s="215" t="str">
        <f>IF('Pipeline WEB'!J9=0,"",'Pipeline WEB'!J9)</f>
        <v>CN COFRENTES</v>
      </c>
      <c r="K21" s="215" t="str">
        <f>IF('Pipeline WEB'!K9=0,"",'Pipeline WEB'!K9)</f>
        <v>ESPAÑA</v>
      </c>
      <c r="L21" s="223" t="str">
        <f>IF('Pipeline WEB'!L9=0,"",'Pipeline WEB'!L9)</f>
        <v>IBERDROLA</v>
      </c>
      <c r="M21" s="215" t="str">
        <f>IF('Pipeline WEB'!M9=0,"",'Pipeline WEB'!M9)</f>
        <v/>
      </c>
      <c r="N21" s="215" t="str">
        <f>IF('Pipeline WEB'!N9=0,"",'Pipeline WEB'!N9)</f>
        <v/>
      </c>
      <c r="O21" s="223" t="str">
        <f>IF('Pipeline WEB'!O9=0,"",'Pipeline WEB'!O9)</f>
        <v>IMPLANTACIÓN RESHAND</v>
      </c>
      <c r="P21" s="215" t="str">
        <f>IF('Pipeline WEB'!P9=0,"",'Pipeline WEB'!P9)</f>
        <v>Implantación y pruebas en obra del equipo RESHAND</v>
      </c>
      <c r="Q21" s="215" t="str">
        <f>IF('Pipeline WEB'!Q9=0,"",'Pipeline WEB'!Q9)</f>
        <v>INGENIERÍA DE DISEÑO/IDI/CONSULTORÍA TECNOLÓGICA</v>
      </c>
      <c r="R21" s="215" t="str">
        <f>IF('Pipeline WEB'!R9=0,"",VLOOKUP('Pipeline WEB'!R9,'Roll out'!$E$2:$F$78,2,))</f>
        <v>OPEN</v>
      </c>
      <c r="S21" s="55">
        <f>IF('Pipeline WEB'!S9=0,"",'Pipeline WEB'!S9)</f>
        <v>6897</v>
      </c>
      <c r="T21" s="55" t="str">
        <f>IF('Pipeline WEB'!T9=0,"",'Pipeline WEB'!T9)</f>
        <v>EUR</v>
      </c>
      <c r="U21" s="55" t="str">
        <f>IF('Pipeline WEB'!U9=0,"",'Pipeline WEB'!U9)</f>
        <v/>
      </c>
      <c r="V21" s="215">
        <f>IF('Pipeline WEB'!V9=0,"",'Pipeline WEB'!V9)</f>
        <v>10</v>
      </c>
      <c r="W21" s="216">
        <f>IF('Pipeline WEB'!W9=0,"",'Pipeline WEB'!W9)</f>
        <v>43089</v>
      </c>
      <c r="X21" s="215" t="str">
        <f>IF('Pipeline WEB'!X9=0,"",'Pipeline WEB'!X9)</f>
        <v>Belén López</v>
      </c>
      <c r="Y21" s="215" t="str">
        <f>IF('Pipeline WEB'!Y9=0,"",'Pipeline WEB'!Y9)</f>
        <v/>
      </c>
      <c r="Z21" s="215" t="str">
        <f>IF('Pipeline WEB'!Z9=0,"",'Pipeline WEB'!Z9)</f>
        <v/>
      </c>
      <c r="AA21" s="215" t="str">
        <f>IF('Pipeline WEB'!AA9=0,"",'Pipeline WEB'!AA9)</f>
        <v/>
      </c>
      <c r="AB21" s="215" t="str">
        <f>IF('Pipeline WEB'!AB9=0,"",'Pipeline WEB'!AB9)</f>
        <v/>
      </c>
      <c r="AC21" s="216">
        <f>IF('Pipeline WEB'!AC9=0,"",'Pipeline WEB'!AC9)</f>
        <v>43089</v>
      </c>
      <c r="AD21" s="216">
        <f>IF('Pipeline WEB'!AD9=0,"",'Pipeline WEB'!AD9)</f>
        <v>43089</v>
      </c>
      <c r="AE21" s="216">
        <f>IF('Pipeline WEB'!AE9=0,"",'Pipeline WEB'!AE9)</f>
        <v>43119</v>
      </c>
      <c r="AF21" s="215" t="str">
        <f>IF('Pipeline WEB'!AF9=0,"",'Pipeline WEB'!AF9)</f>
        <v>1 MES</v>
      </c>
      <c r="AG21" s="215" t="str">
        <f>IF('Pipeline WEB'!AG9=0,"",'Pipeline WEB'!AG9)</f>
        <v/>
      </c>
      <c r="AH21" s="223" t="str">
        <f>IF('Pipeline WEB'!AH9=0,"",'Pipeline WEB'!AH9)</f>
        <v/>
      </c>
    </row>
    <row r="22" spans="1:34" ht="30" customHeight="1" x14ac:dyDescent="0.3">
      <c r="A22" s="215"/>
      <c r="B22" s="215">
        <f>IF('Pipeline WEB'!B10=0,"",'Pipeline WEB'!B10)</f>
        <v>2</v>
      </c>
      <c r="C22" s="215" t="str">
        <f>IF('Pipeline WEB'!C10=0,"",VLOOKUP('Pipeline WEB'!C10,'Roll out'!$E$2:$F$78,2,))</f>
        <v>SPAIN</v>
      </c>
      <c r="D22" s="215" t="str">
        <f>IF('Pipeline WEB'!D10=0,"",'Pipeline WEB'!D10)</f>
        <v>GDES TITANIA</v>
      </c>
      <c r="E22" s="215" t="str">
        <f>IF('Pipeline WEB'!E10=0,"",VLOOKUP('Pipeline WEB'!E10,'Roll out'!$E$2:$F$78,2,))</f>
        <v>OFFER</v>
      </c>
      <c r="F22" s="215" t="str">
        <f>IF('Pipeline WEB'!F10=0,"",VLOOKUP('Pipeline WEB'!F10,'Roll out'!$E$2:$F$78,2,))</f>
        <v>NEW BUSINESS</v>
      </c>
      <c r="G22" s="215" t="str">
        <f>IF('Pipeline WEB'!G10=0,"",VLOOKUP('Pipeline WEB'!G10,'Roll out'!$E$2:$F$78,2,))</f>
        <v>ONE SHOT</v>
      </c>
      <c r="H22" s="215" t="str">
        <f>IF('Pipeline WEB'!H10=0,"",VLOOKUP('Pipeline WEB'!H10,'Roll out'!$E$2:$F$78,2,))</f>
        <v>NUCLEAR SERVICES</v>
      </c>
      <c r="I22" s="215" t="str">
        <f>IF('Pipeline WEB'!I10=0,"",VLOOKUP('Pipeline WEB'!I10,'Roll out'!$E$2:$F$78,2,))</f>
        <v>INNOVATION &amp; R&amp;D</v>
      </c>
      <c r="J22" s="215" t="str">
        <f>IF('Pipeline WEB'!J10=0,"",'Pipeline WEB'!J10)</f>
        <v>CN COFRENTES</v>
      </c>
      <c r="K22" s="215" t="str">
        <f>IF('Pipeline WEB'!K10=0,"",'Pipeline WEB'!K10)</f>
        <v>ESPAÑA</v>
      </c>
      <c r="L22" s="223" t="str">
        <f>IF('Pipeline WEB'!L10=0,"",'Pipeline WEB'!L10)</f>
        <v>IBERDROLA</v>
      </c>
      <c r="M22" s="215" t="str">
        <f>IF('Pipeline WEB'!M10=0,"",'Pipeline WEB'!M10)</f>
        <v/>
      </c>
      <c r="N22" s="215" t="str">
        <f>IF('Pipeline WEB'!N10=0,"",'Pipeline WEB'!N10)</f>
        <v/>
      </c>
      <c r="O22" s="223" t="str">
        <f>IF('Pipeline WEB'!O10=0,"",'Pipeline WEB'!O10)</f>
        <v>BOW 2017</v>
      </c>
      <c r="P22" s="215" t="str">
        <f>IF('Pipeline WEB'!P10=0,"",'Pipeline WEB'!P10)</f>
        <v>Apoyo en la operación de la máquina de medida de canales de combustible de C.N. Cofrentes, Diciembre 2017.</v>
      </c>
      <c r="Q22" s="215" t="str">
        <f>IF('Pipeline WEB'!Q10=0,"",'Pipeline WEB'!Q10)</f>
        <v>INGENIERÍA DE DISEÑO/IDI/CONSULTORÍA TECNOLÓGICA</v>
      </c>
      <c r="R22" s="215" t="str">
        <f>IF('Pipeline WEB'!R10=0,"",VLOOKUP('Pipeline WEB'!R10,'Roll out'!$E$2:$F$78,2,))</f>
        <v>WON</v>
      </c>
      <c r="S22" s="55">
        <f>IF('Pipeline WEB'!S10=0,"",'Pipeline WEB'!S10)</f>
        <v>5440</v>
      </c>
      <c r="T22" s="55" t="str">
        <f>IF('Pipeline WEB'!T10=0,"",'Pipeline WEB'!T10)</f>
        <v>EUR</v>
      </c>
      <c r="U22" s="55" t="str">
        <f>IF('Pipeline WEB'!U10=0,"",'Pipeline WEB'!U10)</f>
        <v/>
      </c>
      <c r="V22" s="215">
        <f>IF('Pipeline WEB'!V10=0,"",'Pipeline WEB'!V10)</f>
        <v>10</v>
      </c>
      <c r="W22" s="216">
        <f>IF('Pipeline WEB'!W10=0,"",'Pipeline WEB'!W10)</f>
        <v>43074</v>
      </c>
      <c r="X22" s="215" t="str">
        <f>IF('Pipeline WEB'!X10=0,"",'Pipeline WEB'!X10)</f>
        <v>Belén López</v>
      </c>
      <c r="Y22" s="215" t="str">
        <f>IF('Pipeline WEB'!Y10=0,"",'Pipeline WEB'!Y10)</f>
        <v/>
      </c>
      <c r="Z22" s="215" t="str">
        <f>IF('Pipeline WEB'!Z10=0,"",'Pipeline WEB'!Z10)</f>
        <v/>
      </c>
      <c r="AA22" s="215" t="str">
        <f>IF('Pipeline WEB'!AA10=0,"",'Pipeline WEB'!AA10)</f>
        <v/>
      </c>
      <c r="AB22" s="215" t="str">
        <f>IF('Pipeline WEB'!AB10=0,"",'Pipeline WEB'!AB10)</f>
        <v/>
      </c>
      <c r="AC22" s="216">
        <f>IF('Pipeline WEB'!AC10=0,"",'Pipeline WEB'!AC10)</f>
        <v>43074</v>
      </c>
      <c r="AD22" s="216">
        <f>IF('Pipeline WEB'!AD10=0,"",'Pipeline WEB'!AD10)</f>
        <v>43074</v>
      </c>
      <c r="AE22" s="216">
        <f>IF('Pipeline WEB'!AE10=0,"",'Pipeline WEB'!AE10)</f>
        <v>43104</v>
      </c>
      <c r="AF22" s="215" t="str">
        <f>IF('Pipeline WEB'!AF10=0,"",'Pipeline WEB'!AF10)</f>
        <v>1 MES</v>
      </c>
      <c r="AG22" s="215" t="str">
        <f>IF('Pipeline WEB'!AG10=0,"",'Pipeline WEB'!AG10)</f>
        <v/>
      </c>
      <c r="AH22" s="223" t="str">
        <f>IF('Pipeline WEB'!AH10=0,"",'Pipeline WEB'!AH10)</f>
        <v/>
      </c>
    </row>
    <row r="23" spans="1:34" ht="30" customHeight="1" x14ac:dyDescent="0.3">
      <c r="A23" s="215"/>
      <c r="B23" s="215">
        <f>IF('Pipeline WEB'!B11=0,"",'Pipeline WEB'!B11)</f>
        <v>3</v>
      </c>
      <c r="C23" s="215" t="str">
        <f>IF('Pipeline WEB'!C11=0,"",VLOOKUP('Pipeline WEB'!C11,'Roll out'!$E$2:$F$78,2,))</f>
        <v>SPAIN</v>
      </c>
      <c r="D23" s="215" t="str">
        <f>IF('Pipeline WEB'!D11=0,"",'Pipeline WEB'!D11)</f>
        <v>GDES TITANIA</v>
      </c>
      <c r="E23" s="215" t="str">
        <f>IF('Pipeline WEB'!E11=0,"",VLOOKUP('Pipeline WEB'!E11,'Roll out'!$E$2:$F$78,2,))</f>
        <v>OFFER</v>
      </c>
      <c r="F23" s="215" t="str">
        <f>IF('Pipeline WEB'!F11=0,"",VLOOKUP('Pipeline WEB'!F11,'Roll out'!$E$2:$F$78,2,))</f>
        <v>NEW BUSINESS</v>
      </c>
      <c r="G23" s="215" t="str">
        <f>IF('Pipeline WEB'!G11=0,"",VLOOKUP('Pipeline WEB'!G11,'Roll out'!$E$2:$F$78,2,))</f>
        <v>ONE SHOT</v>
      </c>
      <c r="H23" s="215" t="str">
        <f>IF('Pipeline WEB'!H11=0,"",VLOOKUP('Pipeline WEB'!H11,'Roll out'!$E$2:$F$78,2,))</f>
        <v>NUCLEAR SERVICES</v>
      </c>
      <c r="I23" s="215" t="str">
        <f>IF('Pipeline WEB'!I11=0,"",VLOOKUP('Pipeline WEB'!I11,'Roll out'!$E$2:$F$78,2,))</f>
        <v>INNOVATION &amp; R&amp;D</v>
      </c>
      <c r="J23" s="215" t="str">
        <f>IF('Pipeline WEB'!J11=0,"",'Pipeline WEB'!J11)</f>
        <v>CN COFRENTES</v>
      </c>
      <c r="K23" s="215" t="str">
        <f>IF('Pipeline WEB'!K11=0,"",'Pipeline WEB'!K11)</f>
        <v>ESPAÑA</v>
      </c>
      <c r="L23" s="223" t="str">
        <f>IF('Pipeline WEB'!L11=0,"",'Pipeline WEB'!L11)</f>
        <v>IBERDROLA</v>
      </c>
      <c r="M23" s="215" t="str">
        <f>IF('Pipeline WEB'!M11=0,"",'Pipeline WEB'!M11)</f>
        <v/>
      </c>
      <c r="N23" s="215" t="str">
        <f>IF('Pipeline WEB'!N11=0,"",'Pipeline WEB'!N11)</f>
        <v/>
      </c>
      <c r="O23" s="223" t="str">
        <f>IF('Pipeline WEB'!O11=0,"",'Pipeline WEB'!O11)</f>
        <v>SIPPING 2015</v>
      </c>
      <c r="P23" s="215" t="str">
        <f>IF('Pipeline WEB'!P11=0,"",'Pipeline WEB'!P11)</f>
        <v>Apoyo al departamento de Ingeniería del Reactor de CN Cofrentes en la ejecución del procedimiento SIPPING para la inspección de la integridad del combustible nuclear</v>
      </c>
      <c r="Q23" s="215" t="str">
        <f>IF('Pipeline WEB'!Q11=0,"",'Pipeline WEB'!Q11)</f>
        <v>INGENIERÍA DE DISEÑO/IDI/CONSULTORÍA TECNOLÓGICA</v>
      </c>
      <c r="R23" s="215" t="str">
        <f>IF('Pipeline WEB'!R11=0,"",VLOOKUP('Pipeline WEB'!R11,'Roll out'!$E$2:$F$78,2,))</f>
        <v>WON</v>
      </c>
      <c r="S23" s="55">
        <f>IF('Pipeline WEB'!S11=0,"",'Pipeline WEB'!S11)</f>
        <v>5984</v>
      </c>
      <c r="T23" s="55" t="str">
        <f>IF('Pipeline WEB'!T11=0,"",'Pipeline WEB'!T11)</f>
        <v>EUR</v>
      </c>
      <c r="U23" s="55" t="str">
        <f>IF('Pipeline WEB'!U11=0,"",'Pipeline WEB'!U11)</f>
        <v/>
      </c>
      <c r="V23" s="215">
        <f>IF('Pipeline WEB'!V11=0,"",'Pipeline WEB'!V11)</f>
        <v>10</v>
      </c>
      <c r="W23" s="216">
        <f>IF('Pipeline WEB'!W11=0,"",'Pipeline WEB'!W11)</f>
        <v>42118</v>
      </c>
      <c r="X23" s="215" t="str">
        <f>IF('Pipeline WEB'!X11=0,"",'Pipeline WEB'!X11)</f>
        <v>Belén López</v>
      </c>
      <c r="Y23" s="215" t="str">
        <f>IF('Pipeline WEB'!Y11=0,"",'Pipeline WEB'!Y11)</f>
        <v/>
      </c>
      <c r="Z23" s="215">
        <f>IF('Pipeline WEB'!Z11=0,"",'Pipeline WEB'!Z11)</f>
        <v>4503177597</v>
      </c>
      <c r="AA23" s="215" t="str">
        <f>IF('Pipeline WEB'!AA11=0,"",'Pipeline WEB'!AA11)</f>
        <v/>
      </c>
      <c r="AB23" s="215" t="str">
        <f>IF('Pipeline WEB'!AB11=0,"",'Pipeline WEB'!AB11)</f>
        <v/>
      </c>
      <c r="AC23" s="216">
        <f>IF('Pipeline WEB'!AC11=0,"",'Pipeline WEB'!AC11)</f>
        <v>42118</v>
      </c>
      <c r="AD23" s="216">
        <f>IF('Pipeline WEB'!AD11=0,"",'Pipeline WEB'!AD11)</f>
        <v>42118</v>
      </c>
      <c r="AE23" s="216">
        <f>IF('Pipeline WEB'!AE11=0,"",'Pipeline WEB'!AE11)</f>
        <v>42148</v>
      </c>
      <c r="AF23" s="215" t="str">
        <f>IF('Pipeline WEB'!AF11=0,"",'Pipeline WEB'!AF11)</f>
        <v>1 MES</v>
      </c>
      <c r="AG23" s="215" t="str">
        <f>IF('Pipeline WEB'!AG11=0,"",'Pipeline WEB'!AG11)</f>
        <v/>
      </c>
      <c r="AH23" s="223" t="str">
        <f>IF('Pipeline WEB'!AH11=0,"",'Pipeline WEB'!AH11)</f>
        <v/>
      </c>
    </row>
    <row r="24" spans="1:34" ht="30" customHeight="1" x14ac:dyDescent="0.3">
      <c r="A24" s="215"/>
      <c r="B24" s="215">
        <f>IF('Pipeline WEB'!B12=0,"",'Pipeline WEB'!B12)</f>
        <v>4</v>
      </c>
      <c r="C24" s="215" t="str">
        <f>IF('Pipeline WEB'!C12=0,"",VLOOKUP('Pipeline WEB'!C12,'Roll out'!$E$2:$F$78,2,))</f>
        <v>SPAIN</v>
      </c>
      <c r="D24" s="215" t="str">
        <f>IF('Pipeline WEB'!D12=0,"",'Pipeline WEB'!D12)</f>
        <v>GDES TITANIA</v>
      </c>
      <c r="E24" s="215" t="str">
        <f>IF('Pipeline WEB'!E12=0,"",VLOOKUP('Pipeline WEB'!E12,'Roll out'!$E$2:$F$78,2,))</f>
        <v>OFFER</v>
      </c>
      <c r="F24" s="215" t="str">
        <f>IF('Pipeline WEB'!F12=0,"",VLOOKUP('Pipeline WEB'!F12,'Roll out'!$E$2:$F$78,2,))</f>
        <v>NEW BUSINESS</v>
      </c>
      <c r="G24" s="215" t="str">
        <f>IF('Pipeline WEB'!G12=0,"",VLOOKUP('Pipeline WEB'!G12,'Roll out'!$E$2:$F$78,2,))</f>
        <v>ONE SHOT</v>
      </c>
      <c r="H24" s="215" t="str">
        <f>IF('Pipeline WEB'!H12=0,"",VLOOKUP('Pipeline WEB'!H12,'Roll out'!$E$2:$F$78,2,))</f>
        <v>NUCLEAR SERVICES</v>
      </c>
      <c r="I24" s="215" t="str">
        <f>IF('Pipeline WEB'!I12=0,"",VLOOKUP('Pipeline WEB'!I12,'Roll out'!$E$2:$F$78,2,))</f>
        <v>INNOVATION &amp; R&amp;D</v>
      </c>
      <c r="J24" s="215" t="str">
        <f>IF('Pipeline WEB'!J12=0,"",'Pipeline WEB'!J12)</f>
        <v>CN COFRENTES</v>
      </c>
      <c r="K24" s="215" t="str">
        <f>IF('Pipeline WEB'!K12=0,"",'Pipeline WEB'!K12)</f>
        <v>ESPAÑA</v>
      </c>
      <c r="L24" s="223" t="str">
        <f>IF('Pipeline WEB'!L12=0,"",'Pipeline WEB'!L12)</f>
        <v>IBERDROLA</v>
      </c>
      <c r="M24" s="215" t="str">
        <f>IF('Pipeline WEB'!M12=0,"",'Pipeline WEB'!M12)</f>
        <v/>
      </c>
      <c r="N24" s="215" t="str">
        <f>IF('Pipeline WEB'!N12=0,"",'Pipeline WEB'!N12)</f>
        <v/>
      </c>
      <c r="O24" s="223" t="str">
        <f>IF('Pipeline WEB'!O12=0,"",'Pipeline WEB'!O12)</f>
        <v>MAQUINA BOW 2015</v>
      </c>
      <c r="P24" s="215" t="str">
        <f>IF('Pipeline WEB'!P12=0,"",'Pipeline WEB'!P12)</f>
        <v>Apoyo al departamento de Ingeniería del Reactor de CN Cofrentes para procedimiento de medida  de canales de combustible durante la 20ª Recarga de la C.N. Cofrentes</v>
      </c>
      <c r="Q24" s="215" t="str">
        <f>IF('Pipeline WEB'!Q12=0,"",'Pipeline WEB'!Q12)</f>
        <v>INGENIERÍA DE DISEÑO/IDI/CONSULTORÍA TECNOLÓGICA</v>
      </c>
      <c r="R24" s="215" t="str">
        <f>IF('Pipeline WEB'!R12=0,"",VLOOKUP('Pipeline WEB'!R12,'Roll out'!$E$2:$F$78,2,))</f>
        <v>WON</v>
      </c>
      <c r="S24" s="55">
        <f>IF('Pipeline WEB'!S12=0,"",'Pipeline WEB'!S12)</f>
        <v>4030</v>
      </c>
      <c r="T24" s="55" t="str">
        <f>IF('Pipeline WEB'!T12=0,"",'Pipeline WEB'!T12)</f>
        <v>EUR</v>
      </c>
      <c r="U24" s="55" t="str">
        <f>IF('Pipeline WEB'!U12=0,"",'Pipeline WEB'!U12)</f>
        <v/>
      </c>
      <c r="V24" s="215">
        <f>IF('Pipeline WEB'!V12=0,"",'Pipeline WEB'!V12)</f>
        <v>10</v>
      </c>
      <c r="W24" s="216">
        <f>IF('Pipeline WEB'!W12=0,"",'Pipeline WEB'!W12)</f>
        <v>42276</v>
      </c>
      <c r="X24" s="215" t="str">
        <f>IF('Pipeline WEB'!X12=0,"",'Pipeline WEB'!X12)</f>
        <v>Belén López</v>
      </c>
      <c r="Y24" s="215" t="str">
        <f>IF('Pipeline WEB'!Y12=0,"",'Pipeline WEB'!Y12)</f>
        <v/>
      </c>
      <c r="Z24" s="215">
        <f>IF('Pipeline WEB'!Z12=0,"",'Pipeline WEB'!Z12)</f>
        <v>4503341098</v>
      </c>
      <c r="AA24" s="215" t="str">
        <f>IF('Pipeline WEB'!AA12=0,"",'Pipeline WEB'!AA12)</f>
        <v/>
      </c>
      <c r="AB24" s="215" t="str">
        <f>IF('Pipeline WEB'!AB12=0,"",'Pipeline WEB'!AB12)</f>
        <v/>
      </c>
      <c r="AC24" s="216">
        <f>IF('Pipeline WEB'!AC12=0,"",'Pipeline WEB'!AC12)</f>
        <v>42276</v>
      </c>
      <c r="AD24" s="216">
        <f>IF('Pipeline WEB'!AD12=0,"",'Pipeline WEB'!AD12)</f>
        <v>42276</v>
      </c>
      <c r="AE24" s="216">
        <f>IF('Pipeline WEB'!AE12=0,"",'Pipeline WEB'!AE12)</f>
        <v>42306</v>
      </c>
      <c r="AF24" s="215" t="str">
        <f>IF('Pipeline WEB'!AF12=0,"",'Pipeline WEB'!AF12)</f>
        <v>1 MES</v>
      </c>
      <c r="AG24" s="215" t="str">
        <f>IF('Pipeline WEB'!AG12=0,"",'Pipeline WEB'!AG12)</f>
        <v/>
      </c>
      <c r="AH24" s="223" t="str">
        <f>IF('Pipeline WEB'!AH12=0,"",'Pipeline WEB'!AH12)</f>
        <v/>
      </c>
    </row>
    <row r="25" spans="1:34" ht="30" customHeight="1" x14ac:dyDescent="0.3">
      <c r="A25" s="215"/>
      <c r="B25" s="215">
        <f>IF('Pipeline WEB'!B13=0,"",'Pipeline WEB'!B13)</f>
        <v>2</v>
      </c>
      <c r="C25" s="215" t="str">
        <f>IF('Pipeline WEB'!C13=0,"",VLOOKUP('Pipeline WEB'!C13,'Roll out'!$E$2:$F$78,2,))</f>
        <v>SPAIN</v>
      </c>
      <c r="D25" s="215" t="str">
        <f>IF('Pipeline WEB'!D13=0,"",'Pipeline WEB'!D13)</f>
        <v>GDES TITANIA</v>
      </c>
      <c r="E25" s="215" t="str">
        <f>IF('Pipeline WEB'!E13=0,"",VLOOKUP('Pipeline WEB'!E13,'Roll out'!$E$2:$F$78,2,))</f>
        <v>OFFER</v>
      </c>
      <c r="F25" s="215" t="str">
        <f>IF('Pipeline WEB'!F13=0,"",VLOOKUP('Pipeline WEB'!F13,'Roll out'!$E$2:$F$78,2,))</f>
        <v>NEW BUSINESS</v>
      </c>
      <c r="G25" s="215" t="str">
        <f>IF('Pipeline WEB'!G13=0,"",VLOOKUP('Pipeline WEB'!G13,'Roll out'!$E$2:$F$78,2,))</f>
        <v>ONE SHOT</v>
      </c>
      <c r="H25" s="215" t="str">
        <f>IF('Pipeline WEB'!H13=0,"",VLOOKUP('Pipeline WEB'!H13,'Roll out'!$E$2:$F$78,2,))</f>
        <v>NUCLEAR SERVICES</v>
      </c>
      <c r="I25" s="215" t="str">
        <f>IF('Pipeline WEB'!I13=0,"",VLOOKUP('Pipeline WEB'!I13,'Roll out'!$E$2:$F$78,2,))</f>
        <v>INNOVATION &amp; R&amp;D</v>
      </c>
      <c r="J25" s="215" t="str">
        <f>IF('Pipeline WEB'!J13=0,"",'Pipeline WEB'!J13)</f>
        <v>CN COFRENTES</v>
      </c>
      <c r="K25" s="215" t="str">
        <f>IF('Pipeline WEB'!K13=0,"",'Pipeline WEB'!K13)</f>
        <v>ESPAÑA</v>
      </c>
      <c r="L25" s="223" t="str">
        <f>IF('Pipeline WEB'!L13=0,"",'Pipeline WEB'!L13)</f>
        <v>IBERDROLA</v>
      </c>
      <c r="M25" s="215" t="str">
        <f>IF('Pipeline WEB'!M13=0,"",'Pipeline WEB'!M13)</f>
        <v/>
      </c>
      <c r="N25" s="215" t="str">
        <f>IF('Pipeline WEB'!N13=0,"",'Pipeline WEB'!N13)</f>
        <v/>
      </c>
      <c r="O25" s="223" t="str">
        <f>IF('Pipeline WEB'!O13=0,"",'Pipeline WEB'!O13)</f>
        <v>SIPPING ABRIL 16</v>
      </c>
      <c r="P25" s="215" t="str">
        <f>IF('Pipeline WEB'!P13=0,"",'Pipeline WEB'!P13)</f>
        <v>Desarrollo de nuevas funcionalidades de la máquina de SIPPING para la inspección de la integridad del combustible nuclear durante el año 2016.</v>
      </c>
      <c r="Q25" s="215" t="str">
        <f>IF('Pipeline WEB'!Q13=0,"",'Pipeline WEB'!Q13)</f>
        <v>INGENIERÍA DE DISEÑO/IDI/CONSULTORÍA TECNOLÓGICA</v>
      </c>
      <c r="R25" s="215" t="str">
        <f>IF('Pipeline WEB'!R13=0,"",VLOOKUP('Pipeline WEB'!R13,'Roll out'!$E$2:$F$78,2,))</f>
        <v>WON</v>
      </c>
      <c r="S25" s="55">
        <f>IF('Pipeline WEB'!S13=0,"",'Pipeline WEB'!S13)</f>
        <v>8704</v>
      </c>
      <c r="T25" s="55" t="str">
        <f>IF('Pipeline WEB'!T13=0,"",'Pipeline WEB'!T13)</f>
        <v>EUR</v>
      </c>
      <c r="U25" s="55" t="str">
        <f>IF('Pipeline WEB'!U13=0,"",'Pipeline WEB'!U13)</f>
        <v/>
      </c>
      <c r="V25" s="215">
        <f>IF('Pipeline WEB'!V13=0,"",'Pipeline WEB'!V13)</f>
        <v>10</v>
      </c>
      <c r="W25" s="216">
        <f>IF('Pipeline WEB'!W13=0,"",'Pipeline WEB'!W13)</f>
        <v>42485</v>
      </c>
      <c r="X25" s="215" t="str">
        <f>IF('Pipeline WEB'!X13=0,"",'Pipeline WEB'!X13)</f>
        <v>Belén López</v>
      </c>
      <c r="Y25" s="215" t="str">
        <f>IF('Pipeline WEB'!Y13=0,"",'Pipeline WEB'!Y13)</f>
        <v/>
      </c>
      <c r="Z25" s="215">
        <f>IF('Pipeline WEB'!Z13=0,"",'Pipeline WEB'!Z13)</f>
        <v>4503545765</v>
      </c>
      <c r="AA25" s="215" t="str">
        <f>IF('Pipeline WEB'!AA13=0,"",'Pipeline WEB'!AA13)</f>
        <v/>
      </c>
      <c r="AB25" s="215" t="str">
        <f>IF('Pipeline WEB'!AB13=0,"",'Pipeline WEB'!AB13)</f>
        <v/>
      </c>
      <c r="AC25" s="216">
        <f>IF('Pipeline WEB'!AC13=0,"",'Pipeline WEB'!AC13)</f>
        <v>42485</v>
      </c>
      <c r="AD25" s="216">
        <f>IF('Pipeline WEB'!AD13=0,"",'Pipeline WEB'!AD13)</f>
        <v>42485</v>
      </c>
      <c r="AE25" s="216">
        <f>IF('Pipeline WEB'!AE13=0,"",'Pipeline WEB'!AE13)</f>
        <v>42515</v>
      </c>
      <c r="AF25" s="215" t="str">
        <f>IF('Pipeline WEB'!AF13=0,"",'Pipeline WEB'!AF13)</f>
        <v>1 MES</v>
      </c>
      <c r="AG25" s="215" t="str">
        <f>IF('Pipeline WEB'!AG13=0,"",'Pipeline WEB'!AG13)</f>
        <v/>
      </c>
      <c r="AH25" s="223" t="str">
        <f>IF('Pipeline WEB'!AH13=0,"",'Pipeline WEB'!AH13)</f>
        <v/>
      </c>
    </row>
    <row r="26" spans="1:34" ht="30" customHeight="1" x14ac:dyDescent="0.3">
      <c r="A26" s="215"/>
      <c r="B26" s="215">
        <f>IF('Pipeline WEB'!B14=0,"",'Pipeline WEB'!B14)</f>
        <v>4</v>
      </c>
      <c r="C26" s="215" t="str">
        <f>IF('Pipeline WEB'!C14=0,"",VLOOKUP('Pipeline WEB'!C14,'Roll out'!$E$2:$F$78,2,))</f>
        <v>SPAIN</v>
      </c>
      <c r="D26" s="215" t="str">
        <f>IF('Pipeline WEB'!D14=0,"",'Pipeline WEB'!D14)</f>
        <v>GDES TITANIA</v>
      </c>
      <c r="E26" s="215" t="str">
        <f>IF('Pipeline WEB'!E14=0,"",VLOOKUP('Pipeline WEB'!E14,'Roll out'!$E$2:$F$78,2,))</f>
        <v>OFFER</v>
      </c>
      <c r="F26" s="215" t="str">
        <f>IF('Pipeline WEB'!F14=0,"",VLOOKUP('Pipeline WEB'!F14,'Roll out'!$E$2:$F$78,2,))</f>
        <v>NEW BUSINESS</v>
      </c>
      <c r="G26" s="215" t="str">
        <f>IF('Pipeline WEB'!G14=0,"",VLOOKUP('Pipeline WEB'!G14,'Roll out'!$E$2:$F$78,2,))</f>
        <v>ONE SHOT</v>
      </c>
      <c r="H26" s="215" t="str">
        <f>IF('Pipeline WEB'!H14=0,"",VLOOKUP('Pipeline WEB'!H14,'Roll out'!$E$2:$F$78,2,))</f>
        <v>NUCLEAR SERVICES</v>
      </c>
      <c r="I26" s="215" t="str">
        <f>IF('Pipeline WEB'!I14=0,"",VLOOKUP('Pipeline WEB'!I14,'Roll out'!$E$2:$F$78,2,))</f>
        <v>INNOVATION &amp; R&amp;D</v>
      </c>
      <c r="J26" s="215" t="str">
        <f>IF('Pipeline WEB'!J14=0,"",'Pipeline WEB'!J14)</f>
        <v>CN COFRENTES</v>
      </c>
      <c r="K26" s="215" t="str">
        <f>IF('Pipeline WEB'!K14=0,"",'Pipeline WEB'!K14)</f>
        <v>ESPAÑA</v>
      </c>
      <c r="L26" s="223" t="str">
        <f>IF('Pipeline WEB'!L14=0,"",'Pipeline WEB'!L14)</f>
        <v>IBERDROLA</v>
      </c>
      <c r="M26" s="215" t="str">
        <f>IF('Pipeline WEB'!M14=0,"",'Pipeline WEB'!M14)</f>
        <v/>
      </c>
      <c r="N26" s="215" t="str">
        <f>IF('Pipeline WEB'!N14=0,"",'Pipeline WEB'!N14)</f>
        <v/>
      </c>
      <c r="O26" s="223" t="str">
        <f>IF('Pipeline WEB'!O14=0,"",'Pipeline WEB'!O14)</f>
        <v>MAQUINA BOW</v>
      </c>
      <c r="P26" s="215" t="str">
        <f>IF('Pipeline WEB'!P14=0,"",'Pipeline WEB'!P14)</f>
        <v>Aprovisionamiento de repuestos y supervisión de la reparación de la máquina de medida de canales de combustible de C.N. Cofrentes.</v>
      </c>
      <c r="Q26" s="215" t="str">
        <f>IF('Pipeline WEB'!Q14=0,"",'Pipeline WEB'!Q14)</f>
        <v>INGENIERÍA DE DISEÑO/IDI/CONSULTORÍA TECNOLÓGICA</v>
      </c>
      <c r="R26" s="215" t="str">
        <f>IF('Pipeline WEB'!R14=0,"",VLOOKUP('Pipeline WEB'!R14,'Roll out'!$E$2:$F$78,2,))</f>
        <v>WON</v>
      </c>
      <c r="S26" s="55">
        <f>IF('Pipeline WEB'!S14=0,"",'Pipeline WEB'!S14)</f>
        <v>28421</v>
      </c>
      <c r="T26" s="55" t="str">
        <f>IF('Pipeline WEB'!T14=0,"",'Pipeline WEB'!T14)</f>
        <v>EUR</v>
      </c>
      <c r="U26" s="55" t="str">
        <f>IF('Pipeline WEB'!U14=0,"",'Pipeline WEB'!U14)</f>
        <v/>
      </c>
      <c r="V26" s="215">
        <f>IF('Pipeline WEB'!V14=0,"",'Pipeline WEB'!V14)</f>
        <v>10</v>
      </c>
      <c r="W26" s="216">
        <f>IF('Pipeline WEB'!W14=0,"",'Pipeline WEB'!W14)</f>
        <v>42615</v>
      </c>
      <c r="X26" s="215" t="str">
        <f>IF('Pipeline WEB'!X14=0,"",'Pipeline WEB'!X14)</f>
        <v>Belén López</v>
      </c>
      <c r="Y26" s="215" t="str">
        <f>IF('Pipeline WEB'!Y14=0,"",'Pipeline WEB'!Y14)</f>
        <v/>
      </c>
      <c r="Z26" s="215">
        <f>IF('Pipeline WEB'!Z14=0,"",'Pipeline WEB'!Z14)</f>
        <v>4503705026</v>
      </c>
      <c r="AA26" s="215" t="str">
        <f>IF('Pipeline WEB'!AA14=0,"",'Pipeline WEB'!AA14)</f>
        <v/>
      </c>
      <c r="AB26" s="215" t="str">
        <f>IF('Pipeline WEB'!AB14=0,"",'Pipeline WEB'!AB14)</f>
        <v/>
      </c>
      <c r="AC26" s="216">
        <f>IF('Pipeline WEB'!AC14=0,"",'Pipeline WEB'!AC14)</f>
        <v>42615</v>
      </c>
      <c r="AD26" s="216">
        <f>IF('Pipeline WEB'!AD14=0,"",'Pipeline WEB'!AD14)</f>
        <v>42615</v>
      </c>
      <c r="AE26" s="216">
        <f>IF('Pipeline WEB'!AE14=0,"",'Pipeline WEB'!AE14)</f>
        <v>42645</v>
      </c>
      <c r="AF26" s="215" t="str">
        <f>IF('Pipeline WEB'!AF14=0,"",'Pipeline WEB'!AF14)</f>
        <v>1 MES</v>
      </c>
      <c r="AG26" s="215" t="str">
        <f>IF('Pipeline WEB'!AG14=0,"",'Pipeline WEB'!AG14)</f>
        <v/>
      </c>
      <c r="AH26" s="223" t="str">
        <f>IF('Pipeline WEB'!AH14=0,"",'Pipeline WEB'!AH14)</f>
        <v/>
      </c>
    </row>
    <row r="27" spans="1:34" ht="30" customHeight="1" x14ac:dyDescent="0.3">
      <c r="A27" s="215"/>
      <c r="B27" s="215">
        <f>IF('Pipeline WEB'!B15=0,"",'Pipeline WEB'!B15)</f>
        <v>5</v>
      </c>
      <c r="C27" s="215" t="str">
        <f>IF('Pipeline WEB'!C15=0,"",VLOOKUP('Pipeline WEB'!C15,'Roll out'!$E$2:$F$78,2,))</f>
        <v>SPAIN</v>
      </c>
      <c r="D27" s="215" t="str">
        <f>IF('Pipeline WEB'!D15=0,"",'Pipeline WEB'!D15)</f>
        <v>GDES TITANIA</v>
      </c>
      <c r="E27" s="215" t="str">
        <f>IF('Pipeline WEB'!E15=0,"",VLOOKUP('Pipeline WEB'!E15,'Roll out'!$E$2:$F$78,2,))</f>
        <v>OFFER</v>
      </c>
      <c r="F27" s="215" t="str">
        <f>IF('Pipeline WEB'!F15=0,"",VLOOKUP('Pipeline WEB'!F15,'Roll out'!$E$2:$F$78,2,))</f>
        <v>NEW BUSINESS</v>
      </c>
      <c r="G27" s="215" t="str">
        <f>IF('Pipeline WEB'!G15=0,"",VLOOKUP('Pipeline WEB'!G15,'Roll out'!$E$2:$F$78,2,))</f>
        <v>ONE SHOT</v>
      </c>
      <c r="H27" s="215" t="str">
        <f>IF('Pipeline WEB'!H15=0,"",VLOOKUP('Pipeline WEB'!H15,'Roll out'!$E$2:$F$78,2,))</f>
        <v>NUCLEAR SERVICES</v>
      </c>
      <c r="I27" s="215" t="str">
        <f>IF('Pipeline WEB'!I15=0,"",VLOOKUP('Pipeline WEB'!I15,'Roll out'!$E$2:$F$78,2,))</f>
        <v>INNOVATION &amp; R&amp;D</v>
      </c>
      <c r="J27" s="215" t="str">
        <f>IF('Pipeline WEB'!J15=0,"",'Pipeline WEB'!J15)</f>
        <v>CN COFRENTES</v>
      </c>
      <c r="K27" s="215" t="str">
        <f>IF('Pipeline WEB'!K15=0,"",'Pipeline WEB'!K15)</f>
        <v>ESPAÑA</v>
      </c>
      <c r="L27" s="223" t="str">
        <f>IF('Pipeline WEB'!L15=0,"",'Pipeline WEB'!L15)</f>
        <v>IBERDROLA</v>
      </c>
      <c r="M27" s="215" t="str">
        <f>IF('Pipeline WEB'!M15=0,"",'Pipeline WEB'!M15)</f>
        <v/>
      </c>
      <c r="N27" s="215" t="str">
        <f>IF('Pipeline WEB'!N15=0,"",'Pipeline WEB'!N15)</f>
        <v/>
      </c>
      <c r="O27" s="223" t="str">
        <f>IF('Pipeline WEB'!O15=0,"",'Pipeline WEB'!O15)</f>
        <v>TIEMPO RESPUESTA 2017</v>
      </c>
      <c r="P27" s="215" t="str">
        <f>IF('Pipeline WEB'!P15=0,"",'Pipeline WEB'!P15)</f>
        <v>Servicio de Medida de Tiempo de Respuesta de Transmisores de Presión y Presión Diferencial en la Central Nuclear de  Cofrentes durante el año 2017</v>
      </c>
      <c r="Q27" s="215" t="str">
        <f>IF('Pipeline WEB'!Q15=0,"",'Pipeline WEB'!Q15)</f>
        <v>INGENIERÍA DE DISEÑO/IDI/CONSULTORÍA TECNOLÓGICA</v>
      </c>
      <c r="R27" s="215" t="str">
        <f>IF('Pipeline WEB'!R15=0,"",VLOOKUP('Pipeline WEB'!R15,'Roll out'!$E$2:$F$78,2,))</f>
        <v>WON</v>
      </c>
      <c r="S27" s="55">
        <f>IF('Pipeline WEB'!S15=0,"",'Pipeline WEB'!S15)</f>
        <v>12133</v>
      </c>
      <c r="T27" s="55" t="str">
        <f>IF('Pipeline WEB'!T15=0,"",'Pipeline WEB'!T15)</f>
        <v>EUR</v>
      </c>
      <c r="U27" s="55" t="str">
        <f>IF('Pipeline WEB'!U15=0,"",'Pipeline WEB'!U15)</f>
        <v/>
      </c>
      <c r="V27" s="215">
        <f>IF('Pipeline WEB'!V15=0,"",'Pipeline WEB'!V15)</f>
        <v>10</v>
      </c>
      <c r="W27" s="216">
        <f>IF('Pipeline WEB'!W15=0,"",'Pipeline WEB'!W15)</f>
        <v>42692</v>
      </c>
      <c r="X27" s="215" t="str">
        <f>IF('Pipeline WEB'!X15=0,"",'Pipeline WEB'!X15)</f>
        <v>Belén López</v>
      </c>
      <c r="Y27" s="215" t="str">
        <f>IF('Pipeline WEB'!Y15=0,"",'Pipeline WEB'!Y15)</f>
        <v/>
      </c>
      <c r="Z27" s="215">
        <f>IF('Pipeline WEB'!Z15=0,"",'Pipeline WEB'!Z15)</f>
        <v>4503749981</v>
      </c>
      <c r="AA27" s="215" t="str">
        <f>IF('Pipeline WEB'!AA15=0,"",'Pipeline WEB'!AA15)</f>
        <v/>
      </c>
      <c r="AB27" s="215" t="str">
        <f>IF('Pipeline WEB'!AB15=0,"",'Pipeline WEB'!AB15)</f>
        <v/>
      </c>
      <c r="AC27" s="216">
        <f>IF('Pipeline WEB'!AC15=0,"",'Pipeline WEB'!AC15)</f>
        <v>42692</v>
      </c>
      <c r="AD27" s="216">
        <f>IF('Pipeline WEB'!AD15=0,"",'Pipeline WEB'!AD15)</f>
        <v>42692</v>
      </c>
      <c r="AE27" s="216">
        <f>IF('Pipeline WEB'!AE15=0,"",'Pipeline WEB'!AE15)</f>
        <v>42722</v>
      </c>
      <c r="AF27" s="215" t="str">
        <f>IF('Pipeline WEB'!AF15=0,"",'Pipeline WEB'!AF15)</f>
        <v>1 MES</v>
      </c>
      <c r="AG27" s="215" t="str">
        <f>IF('Pipeline WEB'!AG15=0,"",'Pipeline WEB'!AG15)</f>
        <v/>
      </c>
      <c r="AH27" s="223" t="str">
        <f>IF('Pipeline WEB'!AH15=0,"",'Pipeline WEB'!AH15)</f>
        <v/>
      </c>
    </row>
    <row r="28" spans="1:34" ht="30" customHeight="1" x14ac:dyDescent="0.3">
      <c r="A28" s="215"/>
      <c r="B28" s="215">
        <f>IF('Pipeline WEB'!B16=0,"",'Pipeline WEB'!B16)</f>
        <v>1</v>
      </c>
      <c r="C28" s="215" t="str">
        <f>IF('Pipeline WEB'!C16=0,"",VLOOKUP('Pipeline WEB'!C16,'Roll out'!$E$2:$F$78,2,))</f>
        <v>SPAIN</v>
      </c>
      <c r="D28" s="215" t="str">
        <f>IF('Pipeline WEB'!D16=0,"",'Pipeline WEB'!D16)</f>
        <v>GDES TITANIA</v>
      </c>
      <c r="E28" s="215" t="str">
        <f>IF('Pipeline WEB'!E16=0,"",VLOOKUP('Pipeline WEB'!E16,'Roll out'!$E$2:$F$78,2,))</f>
        <v>OFFER</v>
      </c>
      <c r="F28" s="215" t="str">
        <f>IF('Pipeline WEB'!F16=0,"",VLOOKUP('Pipeline WEB'!F16,'Roll out'!$E$2:$F$78,2,))</f>
        <v>NEW BUSINESS</v>
      </c>
      <c r="G28" s="215" t="str">
        <f>IF('Pipeline WEB'!G16=0,"",VLOOKUP('Pipeline WEB'!G16,'Roll out'!$E$2:$F$78,2,))</f>
        <v>ONE SHOT</v>
      </c>
      <c r="H28" s="215" t="str">
        <f>IF('Pipeline WEB'!H16=0,"",VLOOKUP('Pipeline WEB'!H16,'Roll out'!$E$2:$F$78,2,))</f>
        <v>NUCLEAR SERVICES</v>
      </c>
      <c r="I28" s="215" t="str">
        <f>IF('Pipeline WEB'!I16=0,"",VLOOKUP('Pipeline WEB'!I16,'Roll out'!$E$2:$F$78,2,))</f>
        <v>INNOVATION &amp; R&amp;D</v>
      </c>
      <c r="J28" s="215" t="str">
        <f>IF('Pipeline WEB'!J16=0,"",'Pipeline WEB'!J16)</f>
        <v>CN COFRENTES</v>
      </c>
      <c r="K28" s="215" t="str">
        <f>IF('Pipeline WEB'!K16=0,"",'Pipeline WEB'!K16)</f>
        <v>ESPAÑA</v>
      </c>
      <c r="L28" s="223" t="str">
        <f>IF('Pipeline WEB'!L16=0,"",'Pipeline WEB'!L16)</f>
        <v>IBERDROLA</v>
      </c>
      <c r="M28" s="215" t="str">
        <f>IF('Pipeline WEB'!M16=0,"",'Pipeline WEB'!M16)</f>
        <v/>
      </c>
      <c r="N28" s="215" t="str">
        <f>IF('Pipeline WEB'!N16=0,"",'Pipeline WEB'!N16)</f>
        <v/>
      </c>
      <c r="O28" s="223" t="str">
        <f>IF('Pipeline WEB'!O16=0,"",'Pipeline WEB'!O16)</f>
        <v>MODELO SUBCRITICIDAD</v>
      </c>
      <c r="P28" s="215" t="str">
        <f>IF('Pipeline WEB'!P16=0,"",'Pipeline WEB'!P16)</f>
        <v>MODELO DE MARGEN DE SUBCRITICIDAD EN ARRANQUES Y CARGA DE COMBUSTIBLE</v>
      </c>
      <c r="Q28" s="215" t="str">
        <f>IF('Pipeline WEB'!Q16=0,"",'Pipeline WEB'!Q16)</f>
        <v>INGENIERÍA DE DISEÑO/IDI/CONSULTORÍA TECNOLÓGICA</v>
      </c>
      <c r="R28" s="215" t="str">
        <f>IF('Pipeline WEB'!R16=0,"",VLOOKUP('Pipeline WEB'!R16,'Roll out'!$E$2:$F$78,2,))</f>
        <v>WON</v>
      </c>
      <c r="S28" s="55">
        <f>IF('Pipeline WEB'!S16=0,"",'Pipeline WEB'!S16)</f>
        <v>5520</v>
      </c>
      <c r="T28" s="55" t="str">
        <f>IF('Pipeline WEB'!T16=0,"",'Pipeline WEB'!T16)</f>
        <v>EUR</v>
      </c>
      <c r="U28" s="55" t="str">
        <f>IF('Pipeline WEB'!U16=0,"",'Pipeline WEB'!U16)</f>
        <v/>
      </c>
      <c r="V28" s="215">
        <f>IF('Pipeline WEB'!V16=0,"",'Pipeline WEB'!V16)</f>
        <v>10</v>
      </c>
      <c r="W28" s="216">
        <f>IF('Pipeline WEB'!W16=0,"",'Pipeline WEB'!W16)</f>
        <v>42937</v>
      </c>
      <c r="X28" s="215" t="str">
        <f>IF('Pipeline WEB'!X16=0,"",'Pipeline WEB'!X16)</f>
        <v>Belén López</v>
      </c>
      <c r="Y28" s="215" t="str">
        <f>IF('Pipeline WEB'!Y16=0,"",'Pipeline WEB'!Y16)</f>
        <v/>
      </c>
      <c r="Z28" s="215">
        <f>IF('Pipeline WEB'!Z16=0,"",'Pipeline WEB'!Z16)</f>
        <v>4503996232</v>
      </c>
      <c r="AA28" s="215" t="str">
        <f>IF('Pipeline WEB'!AA16=0,"",'Pipeline WEB'!AA16)</f>
        <v/>
      </c>
      <c r="AB28" s="215" t="str">
        <f>IF('Pipeline WEB'!AB16=0,"",'Pipeline WEB'!AB16)</f>
        <v/>
      </c>
      <c r="AC28" s="216">
        <f>IF('Pipeline WEB'!AC16=0,"",'Pipeline WEB'!AC16)</f>
        <v>42937</v>
      </c>
      <c r="AD28" s="216">
        <f>IF('Pipeline WEB'!AD16=0,"",'Pipeline WEB'!AD16)</f>
        <v>42937</v>
      </c>
      <c r="AE28" s="216">
        <f>IF('Pipeline WEB'!AE16=0,"",'Pipeline WEB'!AE16)</f>
        <v>42967</v>
      </c>
      <c r="AF28" s="215" t="str">
        <f>IF('Pipeline WEB'!AF16=0,"",'Pipeline WEB'!AF16)</f>
        <v>1 MES</v>
      </c>
      <c r="AG28" s="215" t="str">
        <f>IF('Pipeline WEB'!AG16=0,"",'Pipeline WEB'!AG16)</f>
        <v/>
      </c>
      <c r="AH28" s="223" t="str">
        <f>IF('Pipeline WEB'!AH16=0,"",'Pipeline WEB'!AH16)</f>
        <v/>
      </c>
    </row>
    <row r="29" spans="1:34" ht="30" customHeight="1" x14ac:dyDescent="0.3">
      <c r="A29" s="215"/>
      <c r="B29" s="215">
        <f>IF('Pipeline WEB'!B17=0,"",'Pipeline WEB'!B17)</f>
        <v>2</v>
      </c>
      <c r="C29" s="215" t="str">
        <f>IF('Pipeline WEB'!C17=0,"",VLOOKUP('Pipeline WEB'!C17,'Roll out'!$E$2:$F$78,2,))</f>
        <v>SPAIN</v>
      </c>
      <c r="D29" s="215" t="str">
        <f>IF('Pipeline WEB'!D17=0,"",'Pipeline WEB'!D17)</f>
        <v>GDES T4S</v>
      </c>
      <c r="E29" s="215" t="str">
        <f>IF('Pipeline WEB'!E17=0,"",VLOOKUP('Pipeline WEB'!E17,'Roll out'!$E$2:$F$78,2,))</f>
        <v>OFFER</v>
      </c>
      <c r="F29" s="215" t="str">
        <f>IF('Pipeline WEB'!F17=0,"",VLOOKUP('Pipeline WEB'!F17,'Roll out'!$E$2:$F$78,2,))</f>
        <v>NEW BUSINESS</v>
      </c>
      <c r="G29" s="215" t="str">
        <f>IF('Pipeline WEB'!G17=0,"",VLOOKUP('Pipeline WEB'!G17,'Roll out'!$E$2:$F$78,2,))</f>
        <v>ONE SHOT</v>
      </c>
      <c r="H29" s="215" t="str">
        <f>IF('Pipeline WEB'!H17=0,"",VLOOKUP('Pipeline WEB'!H17,'Roll out'!$E$2:$F$78,2,))</f>
        <v>NUCLEAR SERVICES</v>
      </c>
      <c r="I29" s="215" t="str">
        <f>IF('Pipeline WEB'!I17=0,"",VLOOKUP('Pipeline WEB'!I17,'Roll out'!$E$2:$F$78,2,))</f>
        <v>INNOVATION &amp; R&amp;D</v>
      </c>
      <c r="J29" s="215" t="str">
        <f>IF('Pipeline WEB'!J17=0,"",'Pipeline WEB'!J17)</f>
        <v>CN COFRENTES</v>
      </c>
      <c r="K29" s="215" t="str">
        <f>IF('Pipeline WEB'!K17=0,"",'Pipeline WEB'!K17)</f>
        <v>ESPAÑA</v>
      </c>
      <c r="L29" s="223" t="str">
        <f>IF('Pipeline WEB'!L17=0,"",'Pipeline WEB'!L17)</f>
        <v>IBERDROLA</v>
      </c>
      <c r="M29" s="215" t="str">
        <f>IF('Pipeline WEB'!M17=0,"",'Pipeline WEB'!M17)</f>
        <v/>
      </c>
      <c r="N29" s="215" t="str">
        <f>IF('Pipeline WEB'!N17=0,"",'Pipeline WEB'!N17)</f>
        <v/>
      </c>
      <c r="O29" s="223" t="str">
        <f>IF('Pipeline WEB'!O17=0,"",'Pipeline WEB'!O17)</f>
        <v>OFF GAS_AMPLIACIÓN</v>
      </c>
      <c r="P29" s="215" t="str">
        <f>IF('Pipeline WEB'!P17=0,"",'Pipeline WEB'!P17)</f>
        <v>Servicios adicionales relativos al Sistema de monitorización en continuo del OffGas: cambios en los modos de toma de muestras, suministro de equipos para deshumidificación y retención de condensados y suministro de repuestos mínimos</v>
      </c>
      <c r="Q29" s="215" t="str">
        <f>IF('Pipeline WEB'!Q17=0,"",'Pipeline WEB'!Q17)</f>
        <v>INGENIERÍA DE DISEÑO/IDI/CONSULTORÍA TECNOLÓGICA</v>
      </c>
      <c r="R29" s="215" t="str">
        <f>IF('Pipeline WEB'!R17=0,"",VLOOKUP('Pipeline WEB'!R17,'Roll out'!$E$2:$F$78,2,))</f>
        <v>WON</v>
      </c>
      <c r="S29" s="55">
        <f>IF('Pipeline WEB'!S17=0,"",'Pipeline WEB'!S17)</f>
        <v>26858</v>
      </c>
      <c r="T29" s="55" t="str">
        <f>IF('Pipeline WEB'!T17=0,"",'Pipeline WEB'!T17)</f>
        <v>EUR</v>
      </c>
      <c r="U29" s="55" t="str">
        <f>IF('Pipeline WEB'!U17=0,"",'Pipeline WEB'!U17)</f>
        <v/>
      </c>
      <c r="V29" s="215">
        <f>IF('Pipeline WEB'!V17=0,"",'Pipeline WEB'!V17)</f>
        <v>10</v>
      </c>
      <c r="W29" s="216">
        <f>IF('Pipeline WEB'!W17=0,"",'Pipeline WEB'!W17)</f>
        <v>42591</v>
      </c>
      <c r="X29" s="215" t="str">
        <f>IF('Pipeline WEB'!X17=0,"",'Pipeline WEB'!X17)</f>
        <v>Belén López</v>
      </c>
      <c r="Y29" s="215" t="str">
        <f>IF('Pipeline WEB'!Y17=0,"",'Pipeline WEB'!Y17)</f>
        <v/>
      </c>
      <c r="Z29" s="215" t="str">
        <f>IF('Pipeline WEB'!Z17=0,"",'Pipeline WEB'!Z17)</f>
        <v/>
      </c>
      <c r="AA29" s="215" t="str">
        <f>IF('Pipeline WEB'!AA17=0,"",'Pipeline WEB'!AA17)</f>
        <v/>
      </c>
      <c r="AB29" s="215" t="str">
        <f>IF('Pipeline WEB'!AB17=0,"",'Pipeline WEB'!AB17)</f>
        <v/>
      </c>
      <c r="AC29" s="216">
        <f>IF('Pipeline WEB'!AC17=0,"",'Pipeline WEB'!AC17)</f>
        <v>42591</v>
      </c>
      <c r="AD29" s="216">
        <f>IF('Pipeline WEB'!AD17=0,"",'Pipeline WEB'!AD17)</f>
        <v>42591</v>
      </c>
      <c r="AE29" s="216">
        <f>IF('Pipeline WEB'!AE17=0,"",'Pipeline WEB'!AE17)</f>
        <v>42621</v>
      </c>
      <c r="AF29" s="215" t="str">
        <f>IF('Pipeline WEB'!AF17=0,"",'Pipeline WEB'!AF17)</f>
        <v>1 MES</v>
      </c>
      <c r="AG29" s="215" t="str">
        <f>IF('Pipeline WEB'!AG17=0,"",'Pipeline WEB'!AG17)</f>
        <v/>
      </c>
      <c r="AH29" s="223" t="str">
        <f>IF('Pipeline WEB'!AH17=0,"",'Pipeline WEB'!AH17)</f>
        <v/>
      </c>
    </row>
    <row r="30" spans="1:34" ht="30" customHeight="1" x14ac:dyDescent="0.3">
      <c r="A30" s="215"/>
      <c r="B30" s="215">
        <f>IF('Pipeline WEB'!B18=0,"",'Pipeline WEB'!B18)</f>
        <v>3</v>
      </c>
      <c r="C30" s="215" t="str">
        <f>IF('Pipeline WEB'!C18=0,"",VLOOKUP('Pipeline WEB'!C18,'Roll out'!$E$2:$F$78,2,))</f>
        <v>SPAIN</v>
      </c>
      <c r="D30" s="215" t="str">
        <f>IF('Pipeline WEB'!D18=0,"",'Pipeline WEB'!D18)</f>
        <v>GDES T4S</v>
      </c>
      <c r="E30" s="215" t="str">
        <f>IF('Pipeline WEB'!E18=0,"",VLOOKUP('Pipeline WEB'!E18,'Roll out'!$E$2:$F$78,2,))</f>
        <v>OFFER</v>
      </c>
      <c r="F30" s="215" t="str">
        <f>IF('Pipeline WEB'!F18=0,"",VLOOKUP('Pipeline WEB'!F18,'Roll out'!$E$2:$F$78,2,))</f>
        <v>NEW BUSINESS</v>
      </c>
      <c r="G30" s="215" t="str">
        <f>IF('Pipeline WEB'!G18=0,"",VLOOKUP('Pipeline WEB'!G18,'Roll out'!$E$2:$F$78,2,))</f>
        <v>ONE SHOT</v>
      </c>
      <c r="H30" s="215" t="str">
        <f>IF('Pipeline WEB'!H18=0,"",VLOOKUP('Pipeline WEB'!H18,'Roll out'!$E$2:$F$78,2,))</f>
        <v>NUCLEAR SERVICES</v>
      </c>
      <c r="I30" s="215" t="str">
        <f>IF('Pipeline WEB'!I18=0,"",VLOOKUP('Pipeline WEB'!I18,'Roll out'!$E$2:$F$78,2,))</f>
        <v>INNOVATION &amp; R&amp;D</v>
      </c>
      <c r="J30" s="215" t="str">
        <f>IF('Pipeline WEB'!J18=0,"",'Pipeline WEB'!J18)</f>
        <v>CN COFRENTES</v>
      </c>
      <c r="K30" s="215" t="str">
        <f>IF('Pipeline WEB'!K18=0,"",'Pipeline WEB'!K18)</f>
        <v>ESPAÑA</v>
      </c>
      <c r="L30" s="223" t="str">
        <f>IF('Pipeline WEB'!L18=0,"",'Pipeline WEB'!L18)</f>
        <v>IBERDROLA</v>
      </c>
      <c r="M30" s="215" t="str">
        <f>IF('Pipeline WEB'!M18=0,"",'Pipeline WEB'!M18)</f>
        <v/>
      </c>
      <c r="N30" s="215" t="str">
        <f>IF('Pipeline WEB'!N18=0,"",'Pipeline WEB'!N18)</f>
        <v/>
      </c>
      <c r="O30" s="223" t="str">
        <f>IF('Pipeline WEB'!O18=0,"",'Pipeline WEB'!O18)</f>
        <v>FILTRABRIS</v>
      </c>
      <c r="P30" s="215" t="str">
        <f>IF('Pipeline WEB'!P18=0,"",'Pipeline WEB'!P18)</f>
        <v>Desarrollo y construcción de un sistema de aspirado y filtrado para el análisis de debris en centrales nucleares</v>
      </c>
      <c r="Q30" s="215" t="str">
        <f>IF('Pipeline WEB'!Q18=0,"",'Pipeline WEB'!Q18)</f>
        <v>INGENIERÍA DE DISEÑO/IDI/CONSULTORÍA TECNOLÓGICA</v>
      </c>
      <c r="R30" s="215" t="str">
        <f>IF('Pipeline WEB'!R18=0,"",VLOOKUP('Pipeline WEB'!R18,'Roll out'!$E$2:$F$78,2,))</f>
        <v>WON</v>
      </c>
      <c r="S30" s="55">
        <f>IF('Pipeline WEB'!S18=0,"",'Pipeline WEB'!S18)</f>
        <v>98485</v>
      </c>
      <c r="T30" s="55" t="str">
        <f>IF('Pipeline WEB'!T18=0,"",'Pipeline WEB'!T18)</f>
        <v>EUR</v>
      </c>
      <c r="U30" s="55" t="str">
        <f>IF('Pipeline WEB'!U18=0,"",'Pipeline WEB'!U18)</f>
        <v/>
      </c>
      <c r="V30" s="215">
        <f>IF('Pipeline WEB'!V18=0,"",'Pipeline WEB'!V18)</f>
        <v>10</v>
      </c>
      <c r="W30" s="216">
        <f>IF('Pipeline WEB'!W18=0,"",'Pipeline WEB'!W18)</f>
        <v>42612</v>
      </c>
      <c r="X30" s="215" t="str">
        <f>IF('Pipeline WEB'!X18=0,"",'Pipeline WEB'!X18)</f>
        <v>Belén López</v>
      </c>
      <c r="Y30" s="215" t="str">
        <f>IF('Pipeline WEB'!Y18=0,"",'Pipeline WEB'!Y18)</f>
        <v/>
      </c>
      <c r="Z30" s="215">
        <f>IF('Pipeline WEB'!Z18=0,"",'Pipeline WEB'!Z18)</f>
        <v>4503813016</v>
      </c>
      <c r="AA30" s="215" t="str">
        <f>IF('Pipeline WEB'!AA18=0,"",'Pipeline WEB'!AA18)</f>
        <v/>
      </c>
      <c r="AB30" s="215" t="str">
        <f>IF('Pipeline WEB'!AB18=0,"",'Pipeline WEB'!AB18)</f>
        <v/>
      </c>
      <c r="AC30" s="216">
        <f>IF('Pipeline WEB'!AC18=0,"",'Pipeline WEB'!AC18)</f>
        <v>42612</v>
      </c>
      <c r="AD30" s="216">
        <f>IF('Pipeline WEB'!AD18=0,"",'Pipeline WEB'!AD18)</f>
        <v>42612</v>
      </c>
      <c r="AE30" s="216">
        <f>IF('Pipeline WEB'!AE18=0,"",'Pipeline WEB'!AE18)</f>
        <v>42642</v>
      </c>
      <c r="AF30" s="215" t="str">
        <f>IF('Pipeline WEB'!AF18=0,"",'Pipeline WEB'!AF18)</f>
        <v>1 MES</v>
      </c>
      <c r="AG30" s="215" t="str">
        <f>IF('Pipeline WEB'!AG18=0,"",'Pipeline WEB'!AG18)</f>
        <v/>
      </c>
      <c r="AH30" s="223" t="str">
        <f>IF('Pipeline WEB'!AH18=0,"",'Pipeline WEB'!AH18)</f>
        <v/>
      </c>
    </row>
    <row r="31" spans="1:34" ht="30" customHeight="1" x14ac:dyDescent="0.3">
      <c r="A31" s="215"/>
      <c r="B31" s="215">
        <f>IF('Pipeline WEB'!B19=0,"",'Pipeline WEB'!B19)</f>
        <v>2</v>
      </c>
      <c r="C31" s="215" t="str">
        <f>IF('Pipeline WEB'!C19=0,"",VLOOKUP('Pipeline WEB'!C19,'Roll out'!$E$2:$F$78,2,))</f>
        <v>SPAIN</v>
      </c>
      <c r="D31" s="215" t="str">
        <f>IF('Pipeline WEB'!D19=0,"",'Pipeline WEB'!D19)</f>
        <v>GDES T4S</v>
      </c>
      <c r="E31" s="215" t="str">
        <f>IF('Pipeline WEB'!E19=0,"",VLOOKUP('Pipeline WEB'!E19,'Roll out'!$E$2:$F$78,2,))</f>
        <v>OFFER</v>
      </c>
      <c r="F31" s="215" t="str">
        <f>IF('Pipeline WEB'!F19=0,"",VLOOKUP('Pipeline WEB'!F19,'Roll out'!$E$2:$F$78,2,))</f>
        <v>NEW BUSINESS</v>
      </c>
      <c r="G31" s="215" t="str">
        <f>IF('Pipeline WEB'!G19=0,"",VLOOKUP('Pipeline WEB'!G19,'Roll out'!$E$2:$F$78,2,))</f>
        <v>ONE SHOT</v>
      </c>
      <c r="H31" s="215" t="str">
        <f>IF('Pipeline WEB'!H19=0,"",VLOOKUP('Pipeline WEB'!H19,'Roll out'!$E$2:$F$78,2,))</f>
        <v>NUCLEAR SERVICES</v>
      </c>
      <c r="I31" s="215" t="str">
        <f>IF('Pipeline WEB'!I19=0,"",VLOOKUP('Pipeline WEB'!I19,'Roll out'!$E$2:$F$78,2,))</f>
        <v>INNOVATION &amp; R&amp;D</v>
      </c>
      <c r="J31" s="215" t="str">
        <f>IF('Pipeline WEB'!J19=0,"",'Pipeline WEB'!J19)</f>
        <v>CN COFRENTES</v>
      </c>
      <c r="K31" s="215" t="str">
        <f>IF('Pipeline WEB'!K19=0,"",'Pipeline WEB'!K19)</f>
        <v>ESPAÑA</v>
      </c>
      <c r="L31" s="223" t="str">
        <f>IF('Pipeline WEB'!L19=0,"",'Pipeline WEB'!L19)</f>
        <v>IBERDROLA</v>
      </c>
      <c r="M31" s="215" t="str">
        <f>IF('Pipeline WEB'!M19=0,"",'Pipeline WEB'!M19)</f>
        <v/>
      </c>
      <c r="N31" s="215" t="str">
        <f>IF('Pipeline WEB'!N19=0,"",'Pipeline WEB'!N19)</f>
        <v/>
      </c>
      <c r="O31" s="223" t="str">
        <f>IF('Pipeline WEB'!O19=0,"",'Pipeline WEB'!O19)</f>
        <v>ASPIRACIÓN FILTRABRIS</v>
      </c>
      <c r="P31" s="215" t="str">
        <f>IF('Pipeline WEB'!P19=0,"",'Pipeline WEB'!P19)</f>
        <v>Ampliación de la funcionalidad del sistema FILTRABRIS, con un sistema de aspiración localizada</v>
      </c>
      <c r="Q31" s="215" t="str">
        <f>IF('Pipeline WEB'!Q19=0,"",'Pipeline WEB'!Q19)</f>
        <v>INGENIERÍA DE DISEÑO/IDI/CONSULTORÍA TECNOLÓGICA</v>
      </c>
      <c r="R31" s="215" t="str">
        <f>IF('Pipeline WEB'!R19=0,"",VLOOKUP('Pipeline WEB'!R19,'Roll out'!$E$2:$F$78,2,))</f>
        <v>WON</v>
      </c>
      <c r="S31" s="55">
        <f>IF('Pipeline WEB'!S19=0,"",'Pipeline WEB'!S19)</f>
        <v>7777</v>
      </c>
      <c r="T31" s="55" t="str">
        <f>IF('Pipeline WEB'!T19=0,"",'Pipeline WEB'!T19)</f>
        <v>EUR</v>
      </c>
      <c r="U31" s="55" t="str">
        <f>IF('Pipeline WEB'!U19=0,"",'Pipeline WEB'!U19)</f>
        <v/>
      </c>
      <c r="V31" s="215">
        <f>IF('Pipeline WEB'!V19=0,"",'Pipeline WEB'!V19)</f>
        <v>10</v>
      </c>
      <c r="W31" s="216">
        <f>IF('Pipeline WEB'!W19=0,"",'Pipeline WEB'!W19)</f>
        <v>42937</v>
      </c>
      <c r="X31" s="215" t="str">
        <f>IF('Pipeline WEB'!X19=0,"",'Pipeline WEB'!X19)</f>
        <v>Belén López</v>
      </c>
      <c r="Y31" s="215" t="str">
        <f>IF('Pipeline WEB'!Y19=0,"",'Pipeline WEB'!Y19)</f>
        <v/>
      </c>
      <c r="Z31" s="215">
        <f>IF('Pipeline WEB'!Z19=0,"",'Pipeline WEB'!Z19)</f>
        <v>4503999294</v>
      </c>
      <c r="AA31" s="215" t="str">
        <f>IF('Pipeline WEB'!AA19=0,"",'Pipeline WEB'!AA19)</f>
        <v/>
      </c>
      <c r="AB31" s="215" t="str">
        <f>IF('Pipeline WEB'!AB19=0,"",'Pipeline WEB'!AB19)</f>
        <v/>
      </c>
      <c r="AC31" s="216">
        <f>IF('Pipeline WEB'!AC19=0,"",'Pipeline WEB'!AC19)</f>
        <v>42937</v>
      </c>
      <c r="AD31" s="216">
        <f>IF('Pipeline WEB'!AD19=0,"",'Pipeline WEB'!AD19)</f>
        <v>42937</v>
      </c>
      <c r="AE31" s="216">
        <f>IF('Pipeline WEB'!AE19=0,"",'Pipeline WEB'!AE19)</f>
        <v>42967</v>
      </c>
      <c r="AF31" s="215" t="str">
        <f>IF('Pipeline WEB'!AF19=0,"",'Pipeline WEB'!AF19)</f>
        <v>1 MES</v>
      </c>
      <c r="AG31" s="215" t="str">
        <f>IF('Pipeline WEB'!AG19=0,"",'Pipeline WEB'!AG19)</f>
        <v/>
      </c>
      <c r="AH31" s="223" t="str">
        <f>IF('Pipeline WEB'!AH19=0,"",'Pipeline WEB'!AH19)</f>
        <v/>
      </c>
    </row>
    <row r="32" spans="1:34" ht="30" customHeight="1" x14ac:dyDescent="0.3">
      <c r="A32" s="215"/>
      <c r="B32" s="215">
        <f>IF('Pipeline WEB'!B20=0,"",'Pipeline WEB'!B20)</f>
        <v>1</v>
      </c>
      <c r="C32" s="215" t="str">
        <f>IF('Pipeline WEB'!C20=0,"",VLOOKUP('Pipeline WEB'!C20,'Roll out'!$E$2:$F$78,2,))</f>
        <v>SPAIN</v>
      </c>
      <c r="D32" s="215" t="str">
        <f>IF('Pipeline WEB'!D20=0,"",'Pipeline WEB'!D20)</f>
        <v>GDES T4S</v>
      </c>
      <c r="E32" s="215" t="str">
        <f>IF('Pipeline WEB'!E20=0,"",VLOOKUP('Pipeline WEB'!E20,'Roll out'!$E$2:$F$78,2,))</f>
        <v>OFFER</v>
      </c>
      <c r="F32" s="215" t="str">
        <f>IF('Pipeline WEB'!F20=0,"",VLOOKUP('Pipeline WEB'!F20,'Roll out'!$E$2:$F$78,2,))</f>
        <v>NEW BUSINESS</v>
      </c>
      <c r="G32" s="215" t="str">
        <f>IF('Pipeline WEB'!G20=0,"",VLOOKUP('Pipeline WEB'!G20,'Roll out'!$E$2:$F$78,2,))</f>
        <v>ONE SHOT</v>
      </c>
      <c r="H32" s="215" t="str">
        <f>IF('Pipeline WEB'!H20=0,"",VLOOKUP('Pipeline WEB'!H20,'Roll out'!$E$2:$F$78,2,))</f>
        <v>NUCLEAR SERVICES</v>
      </c>
      <c r="I32" s="215" t="str">
        <f>IF('Pipeline WEB'!I20=0,"",VLOOKUP('Pipeline WEB'!I20,'Roll out'!$E$2:$F$78,2,))</f>
        <v>INNOVATION &amp; R&amp;D</v>
      </c>
      <c r="J32" s="215" t="str">
        <f>IF('Pipeline WEB'!J20=0,"",'Pipeline WEB'!J20)</f>
        <v>CN COFRENTES</v>
      </c>
      <c r="K32" s="215" t="str">
        <f>IF('Pipeline WEB'!K20=0,"",'Pipeline WEB'!K20)</f>
        <v>ESPAÑA</v>
      </c>
      <c r="L32" s="223" t="str">
        <f>IF('Pipeline WEB'!L20=0,"",'Pipeline WEB'!L20)</f>
        <v>IBERDROLA</v>
      </c>
      <c r="M32" s="215" t="str">
        <f>IF('Pipeline WEB'!M20=0,"",'Pipeline WEB'!M20)</f>
        <v/>
      </c>
      <c r="N32" s="215" t="str">
        <f>IF('Pipeline WEB'!N20=0,"",'Pipeline WEB'!N20)</f>
        <v/>
      </c>
      <c r="O32" s="223" t="str">
        <f>IF('Pipeline WEB'!O20=0,"",'Pipeline WEB'!O20)</f>
        <v>RESHAND</v>
      </c>
      <c r="P32" s="215" t="str">
        <f>IF('Pipeline WEB'!P20=0,"",'Pipeline WEB'!P20)</f>
        <v>Desarrollo y construcción de un equipo para el rescate de objetos del interior de las piscinas de contención de las Centrales Nucleares</v>
      </c>
      <c r="Q32" s="215" t="str">
        <f>IF('Pipeline WEB'!Q20=0,"",'Pipeline WEB'!Q20)</f>
        <v>INGENIERÍA DE DISEÑO/IDI/CONSULTORÍA TECNOLÓGICA</v>
      </c>
      <c r="R32" s="215" t="str">
        <f>IF('Pipeline WEB'!R20=0,"",VLOOKUP('Pipeline WEB'!R20,'Roll out'!$E$2:$F$78,2,))</f>
        <v>WON</v>
      </c>
      <c r="S32" s="55">
        <f>IF('Pipeline WEB'!S20=0,"",'Pipeline WEB'!S20)</f>
        <v>87747</v>
      </c>
      <c r="T32" s="55" t="str">
        <f>IF('Pipeline WEB'!T20=0,"",'Pipeline WEB'!T20)</f>
        <v>EUR</v>
      </c>
      <c r="U32" s="55" t="str">
        <f>IF('Pipeline WEB'!U20=0,"",'Pipeline WEB'!U20)</f>
        <v/>
      </c>
      <c r="V32" s="215">
        <f>IF('Pipeline WEB'!V20=0,"",'Pipeline WEB'!V20)</f>
        <v>10</v>
      </c>
      <c r="W32" s="216">
        <f>IF('Pipeline WEB'!W20=0,"",'Pipeline WEB'!W20)</f>
        <v>42923</v>
      </c>
      <c r="X32" s="215" t="str">
        <f>IF('Pipeline WEB'!X20=0,"",'Pipeline WEB'!X20)</f>
        <v>Belén López</v>
      </c>
      <c r="Y32" s="215" t="str">
        <f>IF('Pipeline WEB'!Y20=0,"",'Pipeline WEB'!Y20)</f>
        <v/>
      </c>
      <c r="Z32" s="215">
        <f>IF('Pipeline WEB'!Z20=0,"",'Pipeline WEB'!Z20)</f>
        <v>4503978307</v>
      </c>
      <c r="AA32" s="215" t="str">
        <f>IF('Pipeline WEB'!AA20=0,"",'Pipeline WEB'!AA20)</f>
        <v/>
      </c>
      <c r="AB32" s="215" t="str">
        <f>IF('Pipeline WEB'!AB20=0,"",'Pipeline WEB'!AB20)</f>
        <v/>
      </c>
      <c r="AC32" s="216">
        <f>IF('Pipeline WEB'!AC20=0,"",'Pipeline WEB'!AC20)</f>
        <v>42923</v>
      </c>
      <c r="AD32" s="216">
        <f>IF('Pipeline WEB'!AD20=0,"",'Pipeline WEB'!AD20)</f>
        <v>42923</v>
      </c>
      <c r="AE32" s="216">
        <f>IF('Pipeline WEB'!AE20=0,"",'Pipeline WEB'!AE20)</f>
        <v>42953</v>
      </c>
      <c r="AF32" s="215" t="str">
        <f>IF('Pipeline WEB'!AF20=0,"",'Pipeline WEB'!AF20)</f>
        <v>1 MES</v>
      </c>
      <c r="AG32" s="215" t="str">
        <f>IF('Pipeline WEB'!AG20=0,"",'Pipeline WEB'!AG20)</f>
        <v/>
      </c>
      <c r="AH32" s="223" t="str">
        <f>IF('Pipeline WEB'!AH20=0,"",'Pipeline WEB'!AH20)</f>
        <v/>
      </c>
    </row>
    <row r="33" spans="1:34" ht="30" customHeight="1" x14ac:dyDescent="0.3">
      <c r="A33" s="215"/>
      <c r="B33" s="215">
        <f>IF('Pipeline WEB'!B21=0,"",'Pipeline WEB'!B21)</f>
        <v>316</v>
      </c>
      <c r="C33" s="215" t="str">
        <f>IF('Pipeline WEB'!C21=0,"",VLOOKUP('Pipeline WEB'!C21,'Roll out'!$E$2:$F$78,2,))</f>
        <v>SPAIN</v>
      </c>
      <c r="D33" s="215" t="str">
        <f>IF('Pipeline WEB'!D21=0,"",'Pipeline WEB'!D21)</f>
        <v>GDES SAU</v>
      </c>
      <c r="E33" s="215" t="str">
        <f>IF('Pipeline WEB'!E21=0,"",VLOOKUP('Pipeline WEB'!E21,'Roll out'!$E$2:$F$78,2,))</f>
        <v>OFFER</v>
      </c>
      <c r="F33" s="215" t="str">
        <f>IF('Pipeline WEB'!F21=0,"",VLOOKUP('Pipeline WEB'!F21,'Roll out'!$E$2:$F$78,2,))</f>
        <v>EXISTING BUSINESS</v>
      </c>
      <c r="G33" s="215" t="str">
        <f>IF('Pipeline WEB'!G21=0,"",VLOOKUP('Pipeline WEB'!G21,'Roll out'!$E$2:$F$78,2,))</f>
        <v>RENEWABLE</v>
      </c>
      <c r="H33" s="215" t="str">
        <f>IF('Pipeline WEB'!H21=0,"",VLOOKUP('Pipeline WEB'!H21,'Roll out'!$E$2:$F$78,2,))</f>
        <v>NUCLEAR SERVICES</v>
      </c>
      <c r="I33" s="215" t="str">
        <f>IF('Pipeline WEB'!I21=0,"",VLOOKUP('Pipeline WEB'!I21,'Roll out'!$E$2:$F$78,2,))</f>
        <v>O&amp;M SUPPORT</v>
      </c>
      <c r="J33" s="215" t="str">
        <f>IF('Pipeline WEB'!J21=0,"",'Pipeline WEB'!J21)</f>
        <v>CN COFRENTES</v>
      </c>
      <c r="K33" s="215" t="str">
        <f>IF('Pipeline WEB'!K21=0,"",'Pipeline WEB'!K21)</f>
        <v>ESPAÑA</v>
      </c>
      <c r="L33" s="223" t="str">
        <f>IF('Pipeline WEB'!L21=0,"",'Pipeline WEB'!L21)</f>
        <v>IBERDROLA</v>
      </c>
      <c r="M33" s="215" t="str">
        <f>IF('Pipeline WEB'!M21=0,"",'Pipeline WEB'!M21)</f>
        <v>Petición por Correo Luis López</v>
      </c>
      <c r="N33" s="215" t="str">
        <f>IF('Pipeline WEB'!N21=0,"",'Pipeline WEB'!N21)</f>
        <v>GDES-NUC/IBE/OF/2017/316-R.00</v>
      </c>
      <c r="O33" s="223" t="str">
        <f>IF('Pipeline WEB'!O21=0,"",'Pipeline WEB'!O21)</f>
        <v>ALQUILER DEL EQUIPO  DE FILTRADO SUMERGIBLES PARA APOYO AL PROYECTO DE CORTES DE BARRAS Y CANALES</v>
      </c>
      <c r="P33" s="215" t="str">
        <f>IF('Pipeline WEB'!P21=0,"",'Pipeline WEB'!P21)</f>
        <v>ALQUILER DEL EQUIPO  DE FILTRADO SUMERGIBLES PARA APOYO AL PROYECTO DE CORTES DE BARRAS Y CANALES</v>
      </c>
      <c r="Q33" s="215" t="str">
        <f>IF('Pipeline WEB'!Q21=0,"",'Pipeline WEB'!Q21)</f>
        <v>LIMPIEZA INDUSTRIAL</v>
      </c>
      <c r="R33" s="215" t="str">
        <f>IF('Pipeline WEB'!R21=0,"",VLOOKUP('Pipeline WEB'!R21,'Roll out'!$E$2:$F$78,2,))</f>
        <v>WON</v>
      </c>
      <c r="S33" s="55">
        <f>IF('Pipeline WEB'!S21=0,"",'Pipeline WEB'!S21)</f>
        <v>5768</v>
      </c>
      <c r="T33" s="55" t="str">
        <f>IF('Pipeline WEB'!T21=0,"",'Pipeline WEB'!T21)</f>
        <v>EUR</v>
      </c>
      <c r="U33" s="55" t="str">
        <f>IF('Pipeline WEB'!U21=0,"",'Pipeline WEB'!U21)</f>
        <v/>
      </c>
      <c r="V33" s="215">
        <f>IF('Pipeline WEB'!V21=0,"",'Pipeline WEB'!V21)</f>
        <v>10</v>
      </c>
      <c r="W33" s="216">
        <f>IF('Pipeline WEB'!W21=0,"",'Pipeline WEB'!W21)</f>
        <v>42865</v>
      </c>
      <c r="X33" s="215" t="str">
        <f>IF('Pipeline WEB'!X21=0,"",'Pipeline WEB'!X21)</f>
        <v>Inmaculada Pastor</v>
      </c>
      <c r="Y33" s="215" t="str">
        <f>IF('Pipeline WEB'!Y21=0,"",'Pipeline WEB'!Y21)</f>
        <v/>
      </c>
      <c r="Z33" s="215">
        <f>IF('Pipeline WEB'!Z21=0,"",'Pipeline WEB'!Z21)</f>
        <v>4503905706</v>
      </c>
      <c r="AA33" s="215" t="str">
        <f>IF('Pipeline WEB'!AA21=0,"",'Pipeline WEB'!AA21)</f>
        <v/>
      </c>
      <c r="AB33" s="215">
        <f>IF('Pipeline WEB'!AB21=0,"",'Pipeline WEB'!AB21)</f>
        <v>80</v>
      </c>
      <c r="AC33" s="216">
        <f>IF('Pipeline WEB'!AC21=0,"",'Pipeline WEB'!AC21)</f>
        <v>42865</v>
      </c>
      <c r="AD33" s="216">
        <f>IF('Pipeline WEB'!AD21=0,"",'Pipeline WEB'!AD21)</f>
        <v>43709</v>
      </c>
      <c r="AE33" s="216">
        <f>IF('Pipeline WEB'!AE21=0,"",'Pipeline WEB'!AE21)</f>
        <v>43252</v>
      </c>
      <c r="AF33" s="215" t="str">
        <f>IF('Pipeline WEB'!AF21=0,"",'Pipeline WEB'!AF21)</f>
        <v>RECARGA</v>
      </c>
      <c r="AG33" s="215" t="str">
        <f>IF('Pipeline WEB'!AG21=0,"",'Pipeline WEB'!AG21)</f>
        <v/>
      </c>
      <c r="AH33" s="223" t="str">
        <f>IF('Pipeline WEB'!AH21=0,"",'Pipeline WEB'!AH21)</f>
        <v/>
      </c>
    </row>
    <row r="34" spans="1:34" ht="30" customHeight="1" x14ac:dyDescent="0.3">
      <c r="A34" s="215"/>
      <c r="B34" s="215">
        <f>IF('Pipeline WEB'!B22=0,"",'Pipeline WEB'!B22)</f>
        <v>315</v>
      </c>
      <c r="C34" s="215" t="str">
        <f>IF('Pipeline WEB'!C22=0,"",VLOOKUP('Pipeline WEB'!C22,'Roll out'!$E$2:$F$78,2,))</f>
        <v>SPAIN</v>
      </c>
      <c r="D34" s="215" t="str">
        <f>IF('Pipeline WEB'!D22=0,"",'Pipeline WEB'!D22)</f>
        <v>GDES SAU</v>
      </c>
      <c r="E34" s="215" t="str">
        <f>IF('Pipeline WEB'!E22=0,"",VLOOKUP('Pipeline WEB'!E22,'Roll out'!$E$2:$F$78,2,))</f>
        <v>OFFER</v>
      </c>
      <c r="F34" s="215" t="str">
        <f>IF('Pipeline WEB'!F22=0,"",VLOOKUP('Pipeline WEB'!F22,'Roll out'!$E$2:$F$78,2,))</f>
        <v>OUT OF RANKING</v>
      </c>
      <c r="G34" s="215" t="str">
        <f>IF('Pipeline WEB'!G22=0,"",VLOOKUP('Pipeline WEB'!G22,'Roll out'!$E$2:$F$78,2,))</f>
        <v>RENEWABLE</v>
      </c>
      <c r="H34" s="215" t="str">
        <f>IF('Pipeline WEB'!H22=0,"",VLOOKUP('Pipeline WEB'!H22,'Roll out'!$E$2:$F$78,2,))</f>
        <v>NUCLEAR SERVICES</v>
      </c>
      <c r="I34" s="215" t="str">
        <f>IF('Pipeline WEB'!I22=0,"",VLOOKUP('Pipeline WEB'!I22,'Roll out'!$E$2:$F$78,2,))</f>
        <v>O&amp;M SUPPORT</v>
      </c>
      <c r="J34" s="215" t="str">
        <f>IF('Pipeline WEB'!J22=0,"",'Pipeline WEB'!J22)</f>
        <v>CN COFRENTES</v>
      </c>
      <c r="K34" s="215" t="str">
        <f>IF('Pipeline WEB'!K22=0,"",'Pipeline WEB'!K22)</f>
        <v>ESPAÑA</v>
      </c>
      <c r="L34" s="223" t="str">
        <f>IF('Pipeline WEB'!L22=0,"",'Pipeline WEB'!L22)</f>
        <v>IBERDROLA</v>
      </c>
      <c r="M34" s="215" t="str">
        <f>IF('Pipeline WEB'!M22=0,"",'Pipeline WEB'!M22)</f>
        <v>Licitación 744420</v>
      </c>
      <c r="N34" s="215" t="str">
        <f>IF('Pipeline WEB'!N22=0,"",'Pipeline WEB'!N22)</f>
        <v>GDES-NUC/IBE/OF/2017/315-R.00</v>
      </c>
      <c r="O34" s="223" t="str">
        <f>IF('Pipeline WEB'!O22=0,"",'Pipeline WEB'!O22)</f>
        <v>MONTAJE DE PUERTA PCI-SISMICO</v>
      </c>
      <c r="P34" s="215" t="str">
        <f>IF('Pipeline WEB'!P22=0,"",'Pipeline WEB'!P22)</f>
        <v>MONTAJE DE PUERTA PCI-SISMICO</v>
      </c>
      <c r="Q34" s="215" t="str">
        <f>IF('Pipeline WEB'!Q22=0,"",'Pipeline WEB'!Q22)</f>
        <v>MANTENIMIENTO PREVENTIVO/PREDITIVO DE INSTALACIONES</v>
      </c>
      <c r="R34" s="215" t="str">
        <f>IF('Pipeline WEB'!R22=0,"",VLOOKUP('Pipeline WEB'!R22,'Roll out'!$E$2:$F$78,2,))</f>
        <v>LOST</v>
      </c>
      <c r="S34" s="55">
        <f>IF('Pipeline WEB'!S22=0,"",'Pipeline WEB'!S22)</f>
        <v>34300</v>
      </c>
      <c r="T34" s="55" t="str">
        <f>IF('Pipeline WEB'!T22=0,"",'Pipeline WEB'!T22)</f>
        <v>EUR</v>
      </c>
      <c r="U34" s="55" t="str">
        <f>IF('Pipeline WEB'!U22=0,"",'Pipeline WEB'!U22)</f>
        <v/>
      </c>
      <c r="V34" s="215">
        <f>IF('Pipeline WEB'!V22=0,"",'Pipeline WEB'!V22)</f>
        <v>10</v>
      </c>
      <c r="W34" s="216">
        <f>IF('Pipeline WEB'!W22=0,"",'Pipeline WEB'!W22)</f>
        <v>42852</v>
      </c>
      <c r="X34" s="215" t="str">
        <f>IF('Pipeline WEB'!X22=0,"",'Pipeline WEB'!X22)</f>
        <v>Inmaculada Pastor</v>
      </c>
      <c r="Y34" s="215" t="str">
        <f>IF('Pipeline WEB'!Y22=0,"",'Pipeline WEB'!Y22)</f>
        <v/>
      </c>
      <c r="Z34" s="215" t="str">
        <f>IF('Pipeline WEB'!Z22=0,"",'Pipeline WEB'!Z22)</f>
        <v/>
      </c>
      <c r="AA34" s="215" t="str">
        <f>IF('Pipeline WEB'!AA22=0,"",'Pipeline WEB'!AA22)</f>
        <v/>
      </c>
      <c r="AB34" s="215">
        <f>IF('Pipeline WEB'!AB22=0,"",'Pipeline WEB'!AB22)</f>
        <v>20</v>
      </c>
      <c r="AC34" s="216">
        <f>IF('Pipeline WEB'!AC22=0,"",'Pipeline WEB'!AC22)</f>
        <v>42852</v>
      </c>
      <c r="AD34" s="216">
        <f>IF('Pipeline WEB'!AD22=0,"",'Pipeline WEB'!AD22)</f>
        <v>42865</v>
      </c>
      <c r="AE34" s="216">
        <f>IF('Pipeline WEB'!AE22=0,"",'Pipeline WEB'!AE22)</f>
        <v>42865</v>
      </c>
      <c r="AF34" s="215" t="str">
        <f>IF('Pipeline WEB'!AF22=0,"",'Pipeline WEB'!AF22)</f>
        <v>1 DÍA</v>
      </c>
      <c r="AG34" s="215" t="str">
        <f>IF('Pipeline WEB'!AG22=0,"",'Pipeline WEB'!AG22)</f>
        <v>OTROS</v>
      </c>
      <c r="AH34" s="223" t="str">
        <f>IF('Pipeline WEB'!AH22=0,"",'Pipeline WEB'!AH22)</f>
        <v/>
      </c>
    </row>
    <row r="35" spans="1:34" ht="30" customHeight="1" x14ac:dyDescent="0.3">
      <c r="A35" s="215"/>
      <c r="B35" s="215">
        <f>IF('Pipeline WEB'!B23=0,"",'Pipeline WEB'!B23)</f>
        <v>314</v>
      </c>
      <c r="C35" s="215" t="str">
        <f>IF('Pipeline WEB'!C23=0,"",VLOOKUP('Pipeline WEB'!C23,'Roll out'!$E$2:$F$78,2,))</f>
        <v>SPAIN</v>
      </c>
      <c r="D35" s="215" t="str">
        <f>IF('Pipeline WEB'!D23=0,"",'Pipeline WEB'!D23)</f>
        <v>GDES SAU</v>
      </c>
      <c r="E35" s="215" t="str">
        <f>IF('Pipeline WEB'!E23=0,"",VLOOKUP('Pipeline WEB'!E23,'Roll out'!$E$2:$F$78,2,))</f>
        <v>OFFER</v>
      </c>
      <c r="F35" s="215" t="str">
        <f>IF('Pipeline WEB'!F23=0,"",VLOOKUP('Pipeline WEB'!F23,'Roll out'!$E$2:$F$78,2,))</f>
        <v>EXISTING BUSINESS</v>
      </c>
      <c r="G35" s="215" t="str">
        <f>IF('Pipeline WEB'!G23=0,"",VLOOKUP('Pipeline WEB'!G23,'Roll out'!$E$2:$F$78,2,))</f>
        <v>RENEWABLE</v>
      </c>
      <c r="H35" s="215" t="str">
        <f>IF('Pipeline WEB'!H23=0,"",VLOOKUP('Pipeline WEB'!H23,'Roll out'!$E$2:$F$78,2,))</f>
        <v>NUCLEAR SERVICES</v>
      </c>
      <c r="I35" s="215" t="str">
        <f>IF('Pipeline WEB'!I23=0,"",VLOOKUP('Pipeline WEB'!I23,'Roll out'!$E$2:$F$78,2,))</f>
        <v>O&amp;M SUPPORT</v>
      </c>
      <c r="J35" s="215" t="str">
        <f>IF('Pipeline WEB'!J23=0,"",'Pipeline WEB'!J23)</f>
        <v>CN COFRENTES</v>
      </c>
      <c r="K35" s="215" t="str">
        <f>IF('Pipeline WEB'!K23=0,"",'Pipeline WEB'!K23)</f>
        <v>ESPAÑA</v>
      </c>
      <c r="L35" s="223" t="str">
        <f>IF('Pipeline WEB'!L23=0,"",'Pipeline WEB'!L23)</f>
        <v>IBERDROLA</v>
      </c>
      <c r="M35" s="215" t="str">
        <f>IF('Pipeline WEB'!M23=0,"",'Pipeline WEB'!M23)</f>
        <v>Licitación 743669</v>
      </c>
      <c r="N35" s="215" t="str">
        <f>IF('Pipeline WEB'!N23=0,"",'Pipeline WEB'!N23)</f>
        <v>GDES-NUC/IBE/OF/2017/314-R.00</v>
      </c>
      <c r="O35" s="223" t="str">
        <f>IF('Pipeline WEB'!O23=0,"",'Pipeline WEB'!O23)</f>
        <v>ESTRUCTURAS Y SOPORTES RECOMBINADORES</v>
      </c>
      <c r="P35" s="215" t="str">
        <f>IF('Pipeline WEB'!P23=0,"",'Pipeline WEB'!P23)</f>
        <v>ESTRUCTURAS Y SOPORTES RECOMBINADORES</v>
      </c>
      <c r="Q35" s="215" t="str">
        <f>IF('Pipeline WEB'!Q23=0,"",'Pipeline WEB'!Q23)</f>
        <v>MANTENIMIENTO PREVENTIVO/PREDITIVO DE INSTALACIONES</v>
      </c>
      <c r="R35" s="215" t="str">
        <f>IF('Pipeline WEB'!R23=0,"",VLOOKUP('Pipeline WEB'!R23,'Roll out'!$E$2:$F$78,2,))</f>
        <v>WON</v>
      </c>
      <c r="S35" s="55">
        <f>IF('Pipeline WEB'!S23=0,"",'Pipeline WEB'!S23)</f>
        <v>28960</v>
      </c>
      <c r="T35" s="55" t="str">
        <f>IF('Pipeline WEB'!T23=0,"",'Pipeline WEB'!T23)</f>
        <v>EUR</v>
      </c>
      <c r="U35" s="55" t="str">
        <f>IF('Pipeline WEB'!U23=0,"",'Pipeline WEB'!U23)</f>
        <v/>
      </c>
      <c r="V35" s="215">
        <f>IF('Pipeline WEB'!V23=0,"",'Pipeline WEB'!V23)</f>
        <v>10</v>
      </c>
      <c r="W35" s="216">
        <f>IF('Pipeline WEB'!W23=0,"",'Pipeline WEB'!W23)</f>
        <v>42852</v>
      </c>
      <c r="X35" s="215" t="str">
        <f>IF('Pipeline WEB'!X23=0,"",'Pipeline WEB'!X23)</f>
        <v>Inmaculada Pastor</v>
      </c>
      <c r="Y35" s="215" t="str">
        <f>IF('Pipeline WEB'!Y23=0,"",'Pipeline WEB'!Y23)</f>
        <v/>
      </c>
      <c r="Z35" s="215">
        <f>IF('Pipeline WEB'!Z23=0,"",'Pipeline WEB'!Z23)</f>
        <v>4503905706</v>
      </c>
      <c r="AA35" s="215" t="str">
        <f>IF('Pipeline WEB'!AA23=0,"",'Pipeline WEB'!AA23)</f>
        <v/>
      </c>
      <c r="AB35" s="215">
        <f>IF('Pipeline WEB'!AB23=0,"",'Pipeline WEB'!AB23)</f>
        <v>80</v>
      </c>
      <c r="AC35" s="216">
        <f>IF('Pipeline WEB'!AC23=0,"",'Pipeline WEB'!AC23)</f>
        <v>42852</v>
      </c>
      <c r="AD35" s="216">
        <f>IF('Pipeline WEB'!AD23=0,"",'Pipeline WEB'!AD23)</f>
        <v>42852</v>
      </c>
      <c r="AE35" s="216">
        <f>IF('Pipeline WEB'!AE23=0,"",'Pipeline WEB'!AE23)</f>
        <v>42882</v>
      </c>
      <c r="AF35" s="215" t="str">
        <f>IF('Pipeline WEB'!AF23=0,"",'Pipeline WEB'!AF23)</f>
        <v>1 MES</v>
      </c>
      <c r="AG35" s="215" t="str">
        <f>IF('Pipeline WEB'!AG23=0,"",'Pipeline WEB'!AG23)</f>
        <v/>
      </c>
      <c r="AH35" s="223" t="str">
        <f>IF('Pipeline WEB'!AH23=0,"",'Pipeline WEB'!AH23)</f>
        <v/>
      </c>
    </row>
    <row r="36" spans="1:34" ht="30" customHeight="1" x14ac:dyDescent="0.3">
      <c r="A36" s="215"/>
      <c r="B36" s="215">
        <f>IF('Pipeline WEB'!B24=0,"",'Pipeline WEB'!B24)</f>
        <v>313</v>
      </c>
      <c r="C36" s="215" t="str">
        <f>IF('Pipeline WEB'!C24=0,"",VLOOKUP('Pipeline WEB'!C24,'Roll out'!$E$2:$F$78,2,))</f>
        <v>SPAIN</v>
      </c>
      <c r="D36" s="215" t="str">
        <f>IF('Pipeline WEB'!D24=0,"",'Pipeline WEB'!D24)</f>
        <v>GDES SAU</v>
      </c>
      <c r="E36" s="215" t="str">
        <f>IF('Pipeline WEB'!E24=0,"",VLOOKUP('Pipeline WEB'!E24,'Roll out'!$E$2:$F$78,2,))</f>
        <v>OFFER</v>
      </c>
      <c r="F36" s="215" t="str">
        <f>IF('Pipeline WEB'!F24=0,"",VLOOKUP('Pipeline WEB'!F24,'Roll out'!$E$2:$F$78,2,))</f>
        <v>EXISTING BUSINESS</v>
      </c>
      <c r="G36" s="215" t="str">
        <f>IF('Pipeline WEB'!G24=0,"",VLOOKUP('Pipeline WEB'!G24,'Roll out'!$E$2:$F$78,2,))</f>
        <v>RENEWABLE</v>
      </c>
      <c r="H36" s="215" t="str">
        <f>IF('Pipeline WEB'!H24=0,"",VLOOKUP('Pipeline WEB'!H24,'Roll out'!$E$2:$F$78,2,))</f>
        <v>NUCLEAR SERVICES</v>
      </c>
      <c r="I36" s="215" t="str">
        <f>IF('Pipeline WEB'!I24=0,"",VLOOKUP('Pipeline WEB'!I24,'Roll out'!$E$2:$F$78,2,))</f>
        <v>O&amp;M SUPPORT</v>
      </c>
      <c r="J36" s="215" t="str">
        <f>IF('Pipeline WEB'!J24=0,"",'Pipeline WEB'!J24)</f>
        <v>CN COFRENTES</v>
      </c>
      <c r="K36" s="215" t="str">
        <f>IF('Pipeline WEB'!K24=0,"",'Pipeline WEB'!K24)</f>
        <v>ESPAÑA</v>
      </c>
      <c r="L36" s="223" t="str">
        <f>IF('Pipeline WEB'!L24=0,"",'Pipeline WEB'!L24)</f>
        <v>REVANTI</v>
      </c>
      <c r="M36" s="215" t="str">
        <f>IF('Pipeline WEB'!M24=0,"",'Pipeline WEB'!M24)</f>
        <v>Correo eléctrónico Juan José Broseta 20/04/2017</v>
      </c>
      <c r="N36" s="215" t="str">
        <f>IF('Pipeline WEB'!N24=0,"",'Pipeline WEB'!N24)</f>
        <v>GDES-NUC/IBE/OF/2017/313-R.00</v>
      </c>
      <c r="O36" s="223" t="str">
        <f>IF('Pipeline WEB'!O24=0,"",'Pipeline WEB'!O24)</f>
        <v>ADECUACIÓN DE MATERIALES PREVIO A SU TRATAMIENTO EN LA ESTACIÓN DE CHORRO</v>
      </c>
      <c r="P36" s="215" t="str">
        <f>IF('Pipeline WEB'!P24=0,"",'Pipeline WEB'!P24)</f>
        <v>ADECUACIÓN DE MATERIALES PREVIO A SU TRATAMIENTO EN LA ESTACIÓN DE CHORRO</v>
      </c>
      <c r="Q36" s="215" t="str">
        <f>IF('Pipeline WEB'!Q24=0,"",'Pipeline WEB'!Q24)</f>
        <v xml:space="preserve">GESTIÓN RESIDUOS (GENERAL) </v>
      </c>
      <c r="R36" s="215" t="str">
        <f>IF('Pipeline WEB'!R24=0,"",VLOOKUP('Pipeline WEB'!R24,'Roll out'!$E$2:$F$78,2,))</f>
        <v>WON</v>
      </c>
      <c r="S36" s="55">
        <f>IF('Pipeline WEB'!S24=0,"",'Pipeline WEB'!S24)</f>
        <v>5480.15</v>
      </c>
      <c r="T36" s="55" t="str">
        <f>IF('Pipeline WEB'!T24=0,"",'Pipeline WEB'!T24)</f>
        <v>EUR</v>
      </c>
      <c r="U36" s="55" t="str">
        <f>IF('Pipeline WEB'!U24=0,"",'Pipeline WEB'!U24)</f>
        <v/>
      </c>
      <c r="V36" s="215">
        <f>IF('Pipeline WEB'!V24=0,"",'Pipeline WEB'!V24)</f>
        <v>10</v>
      </c>
      <c r="W36" s="216">
        <f>IF('Pipeline WEB'!W24=0,"",'Pipeline WEB'!W24)</f>
        <v>42845</v>
      </c>
      <c r="X36" s="215" t="str">
        <f>IF('Pipeline WEB'!X24=0,"",'Pipeline WEB'!X24)</f>
        <v>Inmaculada Pastor</v>
      </c>
      <c r="Y36" s="215" t="str">
        <f>IF('Pipeline WEB'!Y24=0,"",'Pipeline WEB'!Y24)</f>
        <v/>
      </c>
      <c r="Z36" s="215" t="str">
        <f>IF('Pipeline WEB'!Z24=0,"",'Pipeline WEB'!Z24)</f>
        <v/>
      </c>
      <c r="AA36" s="215" t="str">
        <f>IF('Pipeline WEB'!AA24=0,"",'Pipeline WEB'!AA24)</f>
        <v/>
      </c>
      <c r="AB36" s="215">
        <f>IF('Pipeline WEB'!AB24=0,"",'Pipeline WEB'!AB24)</f>
        <v>80</v>
      </c>
      <c r="AC36" s="216">
        <f>IF('Pipeline WEB'!AC24=0,"",'Pipeline WEB'!AC24)</f>
        <v>42845</v>
      </c>
      <c r="AD36" s="216">
        <f>IF('Pipeline WEB'!AD24=0,"",'Pipeline WEB'!AD24)</f>
        <v>42845</v>
      </c>
      <c r="AE36" s="216">
        <f>IF('Pipeline WEB'!AE24=0,"",'Pipeline WEB'!AE24)</f>
        <v>42852</v>
      </c>
      <c r="AF36" s="215" t="str">
        <f>IF('Pipeline WEB'!AF24=0,"",'Pipeline WEB'!AF24)</f>
        <v>1 SEM</v>
      </c>
      <c r="AG36" s="215" t="str">
        <f>IF('Pipeline WEB'!AG24=0,"",'Pipeline WEB'!AG24)</f>
        <v/>
      </c>
      <c r="AH36" s="223" t="str">
        <f>IF('Pipeline WEB'!AH24=0,"",'Pipeline WEB'!AH24)</f>
        <v/>
      </c>
    </row>
    <row r="37" spans="1:34" ht="30" customHeight="1" x14ac:dyDescent="0.3">
      <c r="A37" s="215"/>
      <c r="B37" s="215">
        <f>IF('Pipeline WEB'!B25=0,"",'Pipeline WEB'!B25)</f>
        <v>312</v>
      </c>
      <c r="C37" s="215" t="str">
        <f>IF('Pipeline WEB'!C25=0,"",VLOOKUP('Pipeline WEB'!C25,'Roll out'!$E$2:$F$78,2,))</f>
        <v>SPAIN</v>
      </c>
      <c r="D37" s="215" t="str">
        <f>IF('Pipeline WEB'!D25=0,"",'Pipeline WEB'!D25)</f>
        <v>GDES SAU</v>
      </c>
      <c r="E37" s="215" t="str">
        <f>IF('Pipeline WEB'!E25=0,"",VLOOKUP('Pipeline WEB'!E25,'Roll out'!$E$2:$F$78,2,))</f>
        <v>OFFER</v>
      </c>
      <c r="F37" s="215" t="str">
        <f>IF('Pipeline WEB'!F25=0,"",VLOOKUP('Pipeline WEB'!F25,'Roll out'!$E$2:$F$78,2,))</f>
        <v>OUT OF RANKING</v>
      </c>
      <c r="G37" s="215" t="str">
        <f>IF('Pipeline WEB'!G25=0,"",VLOOKUP('Pipeline WEB'!G25,'Roll out'!$E$2:$F$78,2,))</f>
        <v>RENEWABLE</v>
      </c>
      <c r="H37" s="215" t="str">
        <f>IF('Pipeline WEB'!H25=0,"",VLOOKUP('Pipeline WEB'!H25,'Roll out'!$E$2:$F$78,2,))</f>
        <v>NUCLEAR SERVICES</v>
      </c>
      <c r="I37" s="215" t="str">
        <f>IF('Pipeline WEB'!I25=0,"",VLOOKUP('Pipeline WEB'!I25,'Roll out'!$E$2:$F$78,2,))</f>
        <v>O&amp;M SUPPORT</v>
      </c>
      <c r="J37" s="215" t="str">
        <f>IF('Pipeline WEB'!J25=0,"",'Pipeline WEB'!J25)</f>
        <v>CN COFRENTES</v>
      </c>
      <c r="K37" s="215" t="str">
        <f>IF('Pipeline WEB'!K25=0,"",'Pipeline WEB'!K25)</f>
        <v>ESPAÑA</v>
      </c>
      <c r="L37" s="223" t="str">
        <f>IF('Pipeline WEB'!L25=0,"",'Pipeline WEB'!L25)</f>
        <v>IBERDROLA</v>
      </c>
      <c r="M37" s="215" t="str">
        <f>IF('Pipeline WEB'!M25=0,"",'Pipeline WEB'!M25)</f>
        <v>Licitación 742826</v>
      </c>
      <c r="N37" s="215" t="str">
        <f>IF('Pipeline WEB'!N25=0,"",'Pipeline WEB'!N25)</f>
        <v>GDES-NUC/IBE/OF/2017/312-R.00</v>
      </c>
      <c r="O37" s="223" t="str">
        <f>IF('Pipeline WEB'!O25=0,"",'Pipeline WEB'!O25)</f>
        <v>REHABILITACIÓN VESTUARIO VPR-2-CNC</v>
      </c>
      <c r="P37" s="215" t="str">
        <f>IF('Pipeline WEB'!P25=0,"",'Pipeline WEB'!P25)</f>
        <v>REHABILITACIÓN VESTUARIO VPR-2</v>
      </c>
      <c r="Q37" s="215" t="str">
        <f>IF('Pipeline WEB'!Q25=0,"",'Pipeline WEB'!Q25)</f>
        <v>DESCONTAMINACIÓN</v>
      </c>
      <c r="R37" s="215" t="str">
        <f>IF('Pipeline WEB'!R25=0,"",VLOOKUP('Pipeline WEB'!R25,'Roll out'!$E$2:$F$78,2,))</f>
        <v>NOT PURSUED</v>
      </c>
      <c r="S37" s="55">
        <f>IF('Pipeline WEB'!S25=0,"",'Pipeline WEB'!S25)</f>
        <v>122593</v>
      </c>
      <c r="T37" s="55" t="str">
        <f>IF('Pipeline WEB'!T25=0,"",'Pipeline WEB'!T25)</f>
        <v>EUR</v>
      </c>
      <c r="U37" s="55" t="str">
        <f>IF('Pipeline WEB'!U25=0,"",'Pipeline WEB'!U25)</f>
        <v/>
      </c>
      <c r="V37" s="215">
        <f>IF('Pipeline WEB'!V25=0,"",'Pipeline WEB'!V25)</f>
        <v>10</v>
      </c>
      <c r="W37" s="216">
        <f>IF('Pipeline WEB'!W25=0,"",'Pipeline WEB'!W25)</f>
        <v>42831</v>
      </c>
      <c r="X37" s="215" t="str">
        <f>IF('Pipeline WEB'!X25=0,"",'Pipeline WEB'!X25)</f>
        <v>Inmaculada Pastor</v>
      </c>
      <c r="Y37" s="215" t="str">
        <f>IF('Pipeline WEB'!Y25=0,"",'Pipeline WEB'!Y25)</f>
        <v/>
      </c>
      <c r="Z37" s="215" t="str">
        <f>IF('Pipeline WEB'!Z25=0,"",'Pipeline WEB'!Z25)</f>
        <v/>
      </c>
      <c r="AA37" s="215" t="str">
        <f>IF('Pipeline WEB'!AA25=0,"",'Pipeline WEB'!AA25)</f>
        <v/>
      </c>
      <c r="AB37" s="215">
        <f>IF('Pipeline WEB'!AB25=0,"",'Pipeline WEB'!AB25)</f>
        <v>20</v>
      </c>
      <c r="AC37" s="216">
        <f>IF('Pipeline WEB'!AC25=0,"",'Pipeline WEB'!AC25)</f>
        <v>42831</v>
      </c>
      <c r="AD37" s="216">
        <f>IF('Pipeline WEB'!AD25=0,"",'Pipeline WEB'!AD25)</f>
        <v>43709</v>
      </c>
      <c r="AE37" s="216">
        <f>IF('Pipeline WEB'!AE25=0,"",'Pipeline WEB'!AE25)</f>
        <v>43252</v>
      </c>
      <c r="AF37" s="215" t="str">
        <f>IF('Pipeline WEB'!AF25=0,"",'Pipeline WEB'!AF25)</f>
        <v>RECARGA</v>
      </c>
      <c r="AG37" s="215" t="str">
        <f>IF('Pipeline WEB'!AG25=0,"",'Pipeline WEB'!AG25)</f>
        <v>OTROS</v>
      </c>
      <c r="AH37" s="223" t="str">
        <f>IF('Pipeline WEB'!AH25=0,"",'Pipeline WEB'!AH25)</f>
        <v/>
      </c>
    </row>
    <row r="38" spans="1:34" ht="30" customHeight="1" x14ac:dyDescent="0.3">
      <c r="A38" s="215"/>
      <c r="B38" s="215">
        <f>IF('Pipeline WEB'!B26=0,"",'Pipeline WEB'!B26)</f>
        <v>311</v>
      </c>
      <c r="C38" s="215" t="str">
        <f>IF('Pipeline WEB'!C26=0,"",VLOOKUP('Pipeline WEB'!C26,'Roll out'!$E$2:$F$78,2,))</f>
        <v>SPAIN</v>
      </c>
      <c r="D38" s="215" t="str">
        <f>IF('Pipeline WEB'!D26=0,"",'Pipeline WEB'!D26)</f>
        <v>GDES SAU</v>
      </c>
      <c r="E38" s="215" t="str">
        <f>IF('Pipeline WEB'!E26=0,"",VLOOKUP('Pipeline WEB'!E26,'Roll out'!$E$2:$F$78,2,))</f>
        <v>OFFER</v>
      </c>
      <c r="F38" s="215" t="str">
        <f>IF('Pipeline WEB'!F26=0,"",VLOOKUP('Pipeline WEB'!F26,'Roll out'!$E$2:$F$78,2,))</f>
        <v>NEW BUSINESS</v>
      </c>
      <c r="G38" s="215" t="str">
        <f>IF('Pipeline WEB'!G26=0,"",VLOOKUP('Pipeline WEB'!G26,'Roll out'!$E$2:$F$78,2,))</f>
        <v>RENEWABLE</v>
      </c>
      <c r="H38" s="215" t="str">
        <f>IF('Pipeline WEB'!H26=0,"",VLOOKUP('Pipeline WEB'!H26,'Roll out'!$E$2:$F$78,2,))</f>
        <v>NUCLEAR SERVICES</v>
      </c>
      <c r="I38" s="215" t="str">
        <f>IF('Pipeline WEB'!I26=0,"",VLOOKUP('Pipeline WEB'!I26,'Roll out'!$E$2:$F$78,2,))</f>
        <v>O&amp;M SUPPORT</v>
      </c>
      <c r="J38" s="215" t="str">
        <f>IF('Pipeline WEB'!J26=0,"",'Pipeline WEB'!J26)</f>
        <v>CN COFRENTES</v>
      </c>
      <c r="K38" s="215" t="str">
        <f>IF('Pipeline WEB'!K26=0,"",'Pipeline WEB'!K26)</f>
        <v>ESPAÑA</v>
      </c>
      <c r="L38" s="223" t="str">
        <f>IF('Pipeline WEB'!L26=0,"",'Pipeline WEB'!L26)</f>
        <v>IBERDROLA</v>
      </c>
      <c r="M38" s="215" t="str">
        <f>IF('Pipeline WEB'!M26=0,"",'Pipeline WEB'!M26)</f>
        <v>Licitación 742649</v>
      </c>
      <c r="N38" s="215" t="str">
        <f>IF('Pipeline WEB'!N26=0,"",'Pipeline WEB'!N26)</f>
        <v>GDES-NUC/IBE/OF/2017/311-R.01</v>
      </c>
      <c r="O38" s="223" t="str">
        <f>IF('Pipeline WEB'!O26=0,"",'Pipeline WEB'!O26)</f>
        <v>SUPERVISIÓN CORTE DE BARRAS Y CANALES -CNC</v>
      </c>
      <c r="P38" s="215" t="str">
        <f>IF('Pipeline WEB'!P26=0,"",'Pipeline WEB'!P26)</f>
        <v>SUPERVISIÓN EJECUCIÓN EN PLANTA DE CORTE DE BARRAS Y CANALES</v>
      </c>
      <c r="Q38" s="215" t="str">
        <f>IF('Pipeline WEB'!Q26=0,"",'Pipeline WEB'!Q26)</f>
        <v>LIMPIEZA INDUSTRIAL</v>
      </c>
      <c r="R38" s="215" t="str">
        <f>IF('Pipeline WEB'!R26=0,"",VLOOKUP('Pipeline WEB'!R26,'Roll out'!$E$2:$F$78,2,))</f>
        <v>LOST</v>
      </c>
      <c r="S38" s="55">
        <f>IF('Pipeline WEB'!S26=0,"",'Pipeline WEB'!S26)</f>
        <v>18165</v>
      </c>
      <c r="T38" s="55" t="str">
        <f>IF('Pipeline WEB'!T26=0,"",'Pipeline WEB'!T26)</f>
        <v>EUR</v>
      </c>
      <c r="U38" s="55" t="str">
        <f>IF('Pipeline WEB'!U26=0,"",'Pipeline WEB'!U26)</f>
        <v/>
      </c>
      <c r="V38" s="215">
        <f>IF('Pipeline WEB'!V26=0,"",'Pipeline WEB'!V26)</f>
        <v>10</v>
      </c>
      <c r="W38" s="216">
        <f>IF('Pipeline WEB'!W26=0,"",'Pipeline WEB'!W26)</f>
        <v>42915</v>
      </c>
      <c r="X38" s="215" t="str">
        <f>IF('Pipeline WEB'!X26=0,"",'Pipeline WEB'!X26)</f>
        <v>Inmaculada Pastor</v>
      </c>
      <c r="Y38" s="215" t="str">
        <f>IF('Pipeline WEB'!Y26=0,"",'Pipeline WEB'!Y26)</f>
        <v/>
      </c>
      <c r="Z38" s="215" t="str">
        <f>IF('Pipeline WEB'!Z26=0,"",'Pipeline WEB'!Z26)</f>
        <v/>
      </c>
      <c r="AA38" s="215" t="str">
        <f>IF('Pipeline WEB'!AA26=0,"",'Pipeline WEB'!AA26)</f>
        <v/>
      </c>
      <c r="AB38" s="215">
        <f>IF('Pipeline WEB'!AB26=0,"",'Pipeline WEB'!AB26)</f>
        <v>50</v>
      </c>
      <c r="AC38" s="216">
        <f>IF('Pipeline WEB'!AC26=0,"",'Pipeline WEB'!AC26)</f>
        <v>42915</v>
      </c>
      <c r="AD38" s="216">
        <f>IF('Pipeline WEB'!AD26=0,"",'Pipeline WEB'!AD26)</f>
        <v>42915</v>
      </c>
      <c r="AE38" s="216">
        <f>IF('Pipeline WEB'!AE26=0,"",'Pipeline WEB'!AE26)</f>
        <v>42945</v>
      </c>
      <c r="AF38" s="215" t="str">
        <f>IF('Pipeline WEB'!AF26=0,"",'Pipeline WEB'!AF26)</f>
        <v>1 MES</v>
      </c>
      <c r="AG38" s="215" t="str">
        <f>IF('Pipeline WEB'!AG26=0,"",'Pipeline WEB'!AG26)</f>
        <v>PRECIO</v>
      </c>
      <c r="AH38" s="223" t="str">
        <f>IF('Pipeline WEB'!AH26=0,"",'Pipeline WEB'!AH26)</f>
        <v/>
      </c>
    </row>
    <row r="39" spans="1:34" ht="30" customHeight="1" x14ac:dyDescent="0.3">
      <c r="A39" s="215"/>
      <c r="B39" s="215">
        <f>IF('Pipeline WEB'!B27=0,"",'Pipeline WEB'!B27)</f>
        <v>310</v>
      </c>
      <c r="C39" s="215" t="str">
        <f>IF('Pipeline WEB'!C27=0,"",VLOOKUP('Pipeline WEB'!C27,'Roll out'!$E$2:$F$78,2,))</f>
        <v>SPAIN</v>
      </c>
      <c r="D39" s="215" t="str">
        <f>IF('Pipeline WEB'!D27=0,"",'Pipeline WEB'!D27)</f>
        <v>GDES SAU</v>
      </c>
      <c r="E39" s="215" t="str">
        <f>IF('Pipeline WEB'!E27=0,"",VLOOKUP('Pipeline WEB'!E27,'Roll out'!$E$2:$F$78,2,))</f>
        <v>OFFER</v>
      </c>
      <c r="F39" s="215" t="str">
        <f>IF('Pipeline WEB'!F27=0,"",VLOOKUP('Pipeline WEB'!F27,'Roll out'!$E$2:$F$78,2,))</f>
        <v>NEW BUSINESS</v>
      </c>
      <c r="G39" s="215" t="str">
        <f>IF('Pipeline WEB'!G27=0,"",VLOOKUP('Pipeline WEB'!G27,'Roll out'!$E$2:$F$78,2,))</f>
        <v>RENEWABLE</v>
      </c>
      <c r="H39" s="215" t="str">
        <f>IF('Pipeline WEB'!H27=0,"",VLOOKUP('Pipeline WEB'!H27,'Roll out'!$E$2:$F$78,2,))</f>
        <v>NUCLEAR SERVICES</v>
      </c>
      <c r="I39" s="215" t="str">
        <f>IF('Pipeline WEB'!I27=0,"",VLOOKUP('Pipeline WEB'!I27,'Roll out'!$E$2:$F$78,2,))</f>
        <v>O&amp;M SUPPORT</v>
      </c>
      <c r="J39" s="215" t="str">
        <f>IF('Pipeline WEB'!J27=0,"",'Pipeline WEB'!J27)</f>
        <v>CN COFRENTES</v>
      </c>
      <c r="K39" s="215" t="str">
        <f>IF('Pipeline WEB'!K27=0,"",'Pipeline WEB'!K27)</f>
        <v>ESPAÑA</v>
      </c>
      <c r="L39" s="223" t="str">
        <f>IF('Pipeline WEB'!L27=0,"",'Pipeline WEB'!L27)</f>
        <v>IBERDROLA</v>
      </c>
      <c r="M39" s="215" t="str">
        <f>IF('Pipeline WEB'!M27=0,"",'Pipeline WEB'!M27)</f>
        <v>Licitación 742458</v>
      </c>
      <c r="N39" s="215" t="str">
        <f>IF('Pipeline WEB'!N27=0,"",'Pipeline WEB'!N27)</f>
        <v>GDES-NUC/IBE/OF/2017/310-R.0</v>
      </c>
      <c r="O39" s="223" t="str">
        <f>IF('Pipeline WEB'!O27=0,"",'Pipeline WEB'!O27)</f>
        <v>TÉCTYL-CNC</v>
      </c>
      <c r="P39" s="215" t="str">
        <f>IF('Pipeline WEB'!P27=0,"",'Pipeline WEB'!P27)</f>
        <v>LIMPIEZA Y REPOSICIÓN TÉCTYL EN ROTOR LPB</v>
      </c>
      <c r="Q39" s="215" t="str">
        <f>IF('Pipeline WEB'!Q27=0,"",'Pipeline WEB'!Q27)</f>
        <v>LIMPIEZA INDUSTRIAL</v>
      </c>
      <c r="R39" s="215" t="str">
        <f>IF('Pipeline WEB'!R27=0,"",VLOOKUP('Pipeline WEB'!R27,'Roll out'!$E$2:$F$78,2,))</f>
        <v>LOST</v>
      </c>
      <c r="S39" s="55">
        <f>IF('Pipeline WEB'!S27=0,"",'Pipeline WEB'!S27)</f>
        <v>32819</v>
      </c>
      <c r="T39" s="55" t="str">
        <f>IF('Pipeline WEB'!T27=0,"",'Pipeline WEB'!T27)</f>
        <v>EUR</v>
      </c>
      <c r="U39" s="55" t="str">
        <f>IF('Pipeline WEB'!U27=0,"",'Pipeline WEB'!U27)</f>
        <v/>
      </c>
      <c r="V39" s="215">
        <f>IF('Pipeline WEB'!V27=0,"",'Pipeline WEB'!V27)</f>
        <v>10</v>
      </c>
      <c r="W39" s="216">
        <f>IF('Pipeline WEB'!W27=0,"",'Pipeline WEB'!W27)</f>
        <v>42888</v>
      </c>
      <c r="X39" s="215" t="str">
        <f>IF('Pipeline WEB'!X27=0,"",'Pipeline WEB'!X27)</f>
        <v>Inmaculada Pastor</v>
      </c>
      <c r="Y39" s="215" t="str">
        <f>IF('Pipeline WEB'!Y27=0,"",'Pipeline WEB'!Y27)</f>
        <v/>
      </c>
      <c r="Z39" s="215" t="str">
        <f>IF('Pipeline WEB'!Z27=0,"",'Pipeline WEB'!Z27)</f>
        <v/>
      </c>
      <c r="AA39" s="215" t="str">
        <f>IF('Pipeline WEB'!AA27=0,"",'Pipeline WEB'!AA27)</f>
        <v/>
      </c>
      <c r="AB39" s="215">
        <f>IF('Pipeline WEB'!AB27=0,"",'Pipeline WEB'!AB27)</f>
        <v>80</v>
      </c>
      <c r="AC39" s="216">
        <f>IF('Pipeline WEB'!AC27=0,"",'Pipeline WEB'!AC27)</f>
        <v>42888</v>
      </c>
      <c r="AD39" s="216">
        <f>IF('Pipeline WEB'!AD27=0,"",'Pipeline WEB'!AD27)</f>
        <v>42888</v>
      </c>
      <c r="AE39" s="216">
        <f>IF('Pipeline WEB'!AE27=0,"",'Pipeline WEB'!AE27)</f>
        <v>42918</v>
      </c>
      <c r="AF39" s="215" t="str">
        <f>IF('Pipeline WEB'!AF27=0,"",'Pipeline WEB'!AF27)</f>
        <v>1 MES</v>
      </c>
      <c r="AG39" s="215" t="str">
        <f>IF('Pipeline WEB'!AG27=0,"",'Pipeline WEB'!AG27)</f>
        <v>PRECIO</v>
      </c>
      <c r="AH39" s="223" t="str">
        <f>IF('Pipeline WEB'!AH27=0,"",'Pipeline WEB'!AH27)</f>
        <v/>
      </c>
    </row>
    <row r="40" spans="1:34" ht="30" customHeight="1" x14ac:dyDescent="0.3">
      <c r="A40" s="215"/>
      <c r="B40" s="215">
        <f>IF('Pipeline WEB'!B28=0,"",'Pipeline WEB'!B28)</f>
        <v>309</v>
      </c>
      <c r="C40" s="215" t="str">
        <f>IF('Pipeline WEB'!C28=0,"",VLOOKUP('Pipeline WEB'!C28,'Roll out'!$E$2:$F$78,2,))</f>
        <v>SPAIN</v>
      </c>
      <c r="D40" s="215" t="str">
        <f>IF('Pipeline WEB'!D28=0,"",'Pipeline WEB'!D28)</f>
        <v>GDES SAU</v>
      </c>
      <c r="E40" s="215" t="str">
        <f>IF('Pipeline WEB'!E28=0,"",VLOOKUP('Pipeline WEB'!E28,'Roll out'!$E$2:$F$78,2,))</f>
        <v>OFFER</v>
      </c>
      <c r="F40" s="215" t="str">
        <f>IF('Pipeline WEB'!F28=0,"",VLOOKUP('Pipeline WEB'!F28,'Roll out'!$E$2:$F$78,2,))</f>
        <v>EXISTING BUSINESS</v>
      </c>
      <c r="G40" s="215" t="str">
        <f>IF('Pipeline WEB'!G28=0,"",VLOOKUP('Pipeline WEB'!G28,'Roll out'!$E$2:$F$78,2,))</f>
        <v>RENEWABLE</v>
      </c>
      <c r="H40" s="215" t="str">
        <f>IF('Pipeline WEB'!H28=0,"",VLOOKUP('Pipeline WEB'!H28,'Roll out'!$E$2:$F$78,2,))</f>
        <v>NUCLEAR SERVICES</v>
      </c>
      <c r="I40" s="215" t="str">
        <f>IF('Pipeline WEB'!I28=0,"",VLOOKUP('Pipeline WEB'!I28,'Roll out'!$E$2:$F$78,2,))</f>
        <v>O&amp;M SUPPORT</v>
      </c>
      <c r="J40" s="215" t="str">
        <f>IF('Pipeline WEB'!J28=0,"",'Pipeline WEB'!J28)</f>
        <v>CN COFRENTES</v>
      </c>
      <c r="K40" s="215" t="str">
        <f>IF('Pipeline WEB'!K28=0,"",'Pipeline WEB'!K28)</f>
        <v>ESPAÑA</v>
      </c>
      <c r="L40" s="223" t="str">
        <f>IF('Pipeline WEB'!L28=0,"",'Pipeline WEB'!L28)</f>
        <v>IBERDROLA</v>
      </c>
      <c r="M40" s="215" t="str">
        <f>IF('Pipeline WEB'!M28=0,"",'Pipeline WEB'!M28)</f>
        <v>Licitación 741370</v>
      </c>
      <c r="N40" s="215" t="str">
        <f>IF('Pipeline WEB'!N28=0,"",'Pipeline WEB'!N28)</f>
        <v>GDES-NUC/IBE/OF/2017/309-R.0</v>
      </c>
      <c r="O40" s="223" t="str">
        <f>IF('Pipeline WEB'!O28=0,"",'Pipeline WEB'!O28)</f>
        <v>TÚNEL DE VAPOR -R21-CNC</v>
      </c>
      <c r="P40" s="215" t="str">
        <f>IF('Pipeline WEB'!P28=0,"",'Pipeline WEB'!P28)</f>
        <v>TRABAJOS EN TÚNEL DE VAPOR DURANTE RECARGA 21</v>
      </c>
      <c r="Q40" s="215" t="str">
        <f>IF('Pipeline WEB'!Q28=0,"",'Pipeline WEB'!Q28)</f>
        <v>DESCONTAMINACIÓN</v>
      </c>
      <c r="R40" s="215" t="str">
        <f>IF('Pipeline WEB'!R28=0,"",VLOOKUP('Pipeline WEB'!R28,'Roll out'!$E$2:$F$78,2,))</f>
        <v>WON</v>
      </c>
      <c r="S40" s="55">
        <f>IF('Pipeline WEB'!S28=0,"",'Pipeline WEB'!S28)</f>
        <v>173695</v>
      </c>
      <c r="T40" s="55" t="str">
        <f>IF('Pipeline WEB'!T28=0,"",'Pipeline WEB'!T28)</f>
        <v>EUR</v>
      </c>
      <c r="U40" s="55" t="str">
        <f>IF('Pipeline WEB'!U28=0,"",'Pipeline WEB'!U28)</f>
        <v/>
      </c>
      <c r="V40" s="215">
        <f>IF('Pipeline WEB'!V28=0,"",'Pipeline WEB'!V28)</f>
        <v>10</v>
      </c>
      <c r="W40" s="216">
        <f>IF('Pipeline WEB'!W28=0,"",'Pipeline WEB'!W28)</f>
        <v>42808</v>
      </c>
      <c r="X40" s="215" t="str">
        <f>IF('Pipeline WEB'!X28=0,"",'Pipeline WEB'!X28)</f>
        <v>Inmaculada Pastor</v>
      </c>
      <c r="Y40" s="215" t="str">
        <f>IF('Pipeline WEB'!Y28=0,"",'Pipeline WEB'!Y28)</f>
        <v/>
      </c>
      <c r="Z40" s="215">
        <f>IF('Pipeline WEB'!Z28=0,"",'Pipeline WEB'!Z28)</f>
        <v>4503919490</v>
      </c>
      <c r="AA40" s="215" t="str">
        <f>IF('Pipeline WEB'!AA28=0,"",'Pipeline WEB'!AA28)</f>
        <v/>
      </c>
      <c r="AB40" s="215">
        <f>IF('Pipeline WEB'!AB28=0,"",'Pipeline WEB'!AB28)</f>
        <v>80</v>
      </c>
      <c r="AC40" s="216">
        <f>IF('Pipeline WEB'!AC28=0,"",'Pipeline WEB'!AC28)</f>
        <v>42808</v>
      </c>
      <c r="AD40" s="216">
        <f>IF('Pipeline WEB'!AD28=0,"",'Pipeline WEB'!AD28)</f>
        <v>43709</v>
      </c>
      <c r="AE40" s="216">
        <f>IF('Pipeline WEB'!AE28=0,"",'Pipeline WEB'!AE28)</f>
        <v>43252</v>
      </c>
      <c r="AF40" s="215" t="str">
        <f>IF('Pipeline WEB'!AF28=0,"",'Pipeline WEB'!AF28)</f>
        <v>RECARGA</v>
      </c>
      <c r="AG40" s="215" t="str">
        <f>IF('Pipeline WEB'!AG28=0,"",'Pipeline WEB'!AG28)</f>
        <v/>
      </c>
      <c r="AH40" s="223" t="str">
        <f>IF('Pipeline WEB'!AH28=0,"",'Pipeline WEB'!AH28)</f>
        <v/>
      </c>
    </row>
    <row r="41" spans="1:34" ht="30" customHeight="1" x14ac:dyDescent="0.3">
      <c r="A41" s="215"/>
      <c r="B41" s="215">
        <f>IF('Pipeline WEB'!B29=0,"",'Pipeline WEB'!B29)</f>
        <v>308</v>
      </c>
      <c r="C41" s="215" t="str">
        <f>IF('Pipeline WEB'!C29=0,"",VLOOKUP('Pipeline WEB'!C29,'Roll out'!$E$2:$F$78,2,))</f>
        <v>SPAIN</v>
      </c>
      <c r="D41" s="215" t="str">
        <f>IF('Pipeline WEB'!D29=0,"",'Pipeline WEB'!D29)</f>
        <v>GDES SAU</v>
      </c>
      <c r="E41" s="215" t="str">
        <f>IF('Pipeline WEB'!E29=0,"",VLOOKUP('Pipeline WEB'!E29,'Roll out'!$E$2:$F$78,2,))</f>
        <v>OFFER</v>
      </c>
      <c r="F41" s="215" t="str">
        <f>IF('Pipeline WEB'!F29=0,"",VLOOKUP('Pipeline WEB'!F29,'Roll out'!$E$2:$F$78,2,))</f>
        <v>EXISTING BUSINESS</v>
      </c>
      <c r="G41" s="215" t="str">
        <f>IF('Pipeline WEB'!G29=0,"",VLOOKUP('Pipeline WEB'!G29,'Roll out'!$E$2:$F$78,2,))</f>
        <v>RENEWABLE</v>
      </c>
      <c r="H41" s="215" t="str">
        <f>IF('Pipeline WEB'!H29=0,"",VLOOKUP('Pipeline WEB'!H29,'Roll out'!$E$2:$F$78,2,))</f>
        <v>NUCLEAR SERVICES</v>
      </c>
      <c r="I41" s="215" t="str">
        <f>IF('Pipeline WEB'!I29=0,"",VLOOKUP('Pipeline WEB'!I29,'Roll out'!$E$2:$F$78,2,))</f>
        <v>O&amp;M SUPPORT</v>
      </c>
      <c r="J41" s="215" t="str">
        <f>IF('Pipeline WEB'!J29=0,"",'Pipeline WEB'!J29)</f>
        <v>CN COFRENTES</v>
      </c>
      <c r="K41" s="215" t="str">
        <f>IF('Pipeline WEB'!K29=0,"",'Pipeline WEB'!K29)</f>
        <v>ESPAÑA</v>
      </c>
      <c r="L41" s="223" t="str">
        <f>IF('Pipeline WEB'!L29=0,"",'Pipeline WEB'!L29)</f>
        <v>IBERDROLA</v>
      </c>
      <c r="M41" s="215" t="str">
        <f>IF('Pipeline WEB'!M29=0,"",'Pipeline WEB'!M29)</f>
        <v>Licitación 740437</v>
      </c>
      <c r="N41" s="215" t="str">
        <f>IF('Pipeline WEB'!N29=0,"",'Pipeline WEB'!N29)</f>
        <v>GDES-NUC/IBE/OF/2017/308-R.0</v>
      </c>
      <c r="O41" s="223" t="str">
        <f>IF('Pipeline WEB'!O29=0,"",'Pipeline WEB'!O29)</f>
        <v>RECUPERACIÓN DE PLANTA - R21-CNC</v>
      </c>
      <c r="P41" s="215" t="str">
        <f>IF('Pipeline WEB'!P29=0,"",'Pipeline WEB'!P29)</f>
        <v>RECUPERACIÓN DE PLANTA - RECARGA 21</v>
      </c>
      <c r="Q41" s="215" t="str">
        <f>IF('Pipeline WEB'!Q29=0,"",'Pipeline WEB'!Q29)</f>
        <v>DESCONTAMINACIÓN</v>
      </c>
      <c r="R41" s="215" t="str">
        <f>IF('Pipeline WEB'!R29=0,"",VLOOKUP('Pipeline WEB'!R29,'Roll out'!$E$2:$F$78,2,))</f>
        <v>WON</v>
      </c>
      <c r="S41" s="55">
        <f>IF('Pipeline WEB'!S29=0,"",'Pipeline WEB'!S29)</f>
        <v>98876</v>
      </c>
      <c r="T41" s="55" t="str">
        <f>IF('Pipeline WEB'!T29=0,"",'Pipeline WEB'!T29)</f>
        <v>EUR</v>
      </c>
      <c r="U41" s="55" t="str">
        <f>IF('Pipeline WEB'!U29=0,"",'Pipeline WEB'!U29)</f>
        <v/>
      </c>
      <c r="V41" s="215">
        <f>IF('Pipeline WEB'!V29=0,"",'Pipeline WEB'!V29)</f>
        <v>10</v>
      </c>
      <c r="W41" s="216">
        <f>IF('Pipeline WEB'!W29=0,"",'Pipeline WEB'!W29)</f>
        <v>42817</v>
      </c>
      <c r="X41" s="215" t="str">
        <f>IF('Pipeline WEB'!X29=0,"",'Pipeline WEB'!X29)</f>
        <v>Inmaculada Pastor</v>
      </c>
      <c r="Y41" s="215" t="str">
        <f>IF('Pipeline WEB'!Y29=0,"",'Pipeline WEB'!Y29)</f>
        <v/>
      </c>
      <c r="Z41" s="215">
        <f>IF('Pipeline WEB'!Z29=0,"",'Pipeline WEB'!Z29)</f>
        <v>4503867633</v>
      </c>
      <c r="AA41" s="215" t="str">
        <f>IF('Pipeline WEB'!AA29=0,"",'Pipeline WEB'!AA29)</f>
        <v/>
      </c>
      <c r="AB41" s="215">
        <f>IF('Pipeline WEB'!AB29=0,"",'Pipeline WEB'!AB29)</f>
        <v>80</v>
      </c>
      <c r="AC41" s="216">
        <f>IF('Pipeline WEB'!AC29=0,"",'Pipeline WEB'!AC29)</f>
        <v>42817</v>
      </c>
      <c r="AD41" s="216">
        <f>IF('Pipeline WEB'!AD29=0,"",'Pipeline WEB'!AD29)</f>
        <v>43709</v>
      </c>
      <c r="AE41" s="216">
        <f>IF('Pipeline WEB'!AE29=0,"",'Pipeline WEB'!AE29)</f>
        <v>43252</v>
      </c>
      <c r="AF41" s="215" t="str">
        <f>IF('Pipeline WEB'!AF29=0,"",'Pipeline WEB'!AF29)</f>
        <v>RECARGA</v>
      </c>
      <c r="AG41" s="215" t="str">
        <f>IF('Pipeline WEB'!AG29=0,"",'Pipeline WEB'!AG29)</f>
        <v/>
      </c>
      <c r="AH41" s="223" t="str">
        <f>IF('Pipeline WEB'!AH29=0,"",'Pipeline WEB'!AH29)</f>
        <v/>
      </c>
    </row>
    <row r="42" spans="1:34" ht="30" customHeight="1" x14ac:dyDescent="0.3">
      <c r="A42" s="215"/>
      <c r="B42" s="215">
        <f>IF('Pipeline WEB'!B30=0,"",'Pipeline WEB'!B30)</f>
        <v>307</v>
      </c>
      <c r="C42" s="215" t="str">
        <f>IF('Pipeline WEB'!C30=0,"",VLOOKUP('Pipeline WEB'!C30,'Roll out'!$E$2:$F$78,2,))</f>
        <v>SPAIN</v>
      </c>
      <c r="D42" s="215" t="str">
        <f>IF('Pipeline WEB'!D30=0,"",'Pipeline WEB'!D30)</f>
        <v>GDES SAU</v>
      </c>
      <c r="E42" s="215" t="str">
        <f>IF('Pipeline WEB'!E30=0,"",VLOOKUP('Pipeline WEB'!E30,'Roll out'!$E$2:$F$78,2,))</f>
        <v>OFFER</v>
      </c>
      <c r="F42" s="215" t="str">
        <f>IF('Pipeline WEB'!F30=0,"",VLOOKUP('Pipeline WEB'!F30,'Roll out'!$E$2:$F$78,2,))</f>
        <v>EXISTING BUSINESS</v>
      </c>
      <c r="G42" s="215" t="str">
        <f>IF('Pipeline WEB'!G30=0,"",VLOOKUP('Pipeline WEB'!G30,'Roll out'!$E$2:$F$78,2,))</f>
        <v>RENEWABLE</v>
      </c>
      <c r="H42" s="215" t="str">
        <f>IF('Pipeline WEB'!H30=0,"",VLOOKUP('Pipeline WEB'!H30,'Roll out'!$E$2:$F$78,2,))</f>
        <v>NUCLEAR SERVICES</v>
      </c>
      <c r="I42" s="215" t="str">
        <f>IF('Pipeline WEB'!I30=0,"",VLOOKUP('Pipeline WEB'!I30,'Roll out'!$E$2:$F$78,2,))</f>
        <v>O&amp;M SUPPORT</v>
      </c>
      <c r="J42" s="215" t="str">
        <f>IF('Pipeline WEB'!J30=0,"",'Pipeline WEB'!J30)</f>
        <v>CN COFRENTES</v>
      </c>
      <c r="K42" s="215" t="str">
        <f>IF('Pipeline WEB'!K30=0,"",'Pipeline WEB'!K30)</f>
        <v>ESPAÑA</v>
      </c>
      <c r="L42" s="223" t="str">
        <f>IF('Pipeline WEB'!L30=0,"",'Pipeline WEB'!L30)</f>
        <v>IBERDROLA</v>
      </c>
      <c r="M42" s="215" t="str">
        <f>IF('Pipeline WEB'!M30=0,"",'Pipeline WEB'!M30)</f>
        <v>Llamada Raúl Redondo</v>
      </c>
      <c r="N42" s="215" t="str">
        <f>IF('Pipeline WEB'!N30=0,"",'Pipeline WEB'!N30)</f>
        <v>GDES-NUC/IBE/OF/2017/307-R.0</v>
      </c>
      <c r="O42" s="223" t="str">
        <f>IF('Pipeline WEB'!O30=0,"",'Pipeline WEB'!O30)</f>
        <v>Actualización de bases de datos y gestión de almacén de Productos Químicos</v>
      </c>
      <c r="P42" s="215" t="str">
        <f>IF('Pipeline WEB'!P30=0,"",'Pipeline WEB'!P30)</f>
        <v>Actualización de la base de datos de productos químicos en almacén. Listado y actualización de las fichas de seguridad de los productos químicos.</v>
      </c>
      <c r="Q42" s="215" t="str">
        <f>IF('Pipeline WEB'!Q30=0,"",'Pipeline WEB'!Q30)</f>
        <v xml:space="preserve">GESTIÓN RESIDUOS (GENERAL) </v>
      </c>
      <c r="R42" s="215" t="str">
        <f>IF('Pipeline WEB'!R30=0,"",VLOOKUP('Pipeline WEB'!R30,'Roll out'!$E$2:$F$78,2,))</f>
        <v>WON</v>
      </c>
      <c r="S42" s="55">
        <f>IF('Pipeline WEB'!S30=0,"",'Pipeline WEB'!S30)</f>
        <v>4724</v>
      </c>
      <c r="T42" s="55" t="str">
        <f>IF('Pipeline WEB'!T30=0,"",'Pipeline WEB'!T30)</f>
        <v>EUR</v>
      </c>
      <c r="U42" s="55" t="str">
        <f>IF('Pipeline WEB'!U30=0,"",'Pipeline WEB'!U30)</f>
        <v/>
      </c>
      <c r="V42" s="215">
        <f>IF('Pipeline WEB'!V30=0,"",'Pipeline WEB'!V30)</f>
        <v>10</v>
      </c>
      <c r="W42" s="216">
        <f>IF('Pipeline WEB'!W30=0,"",'Pipeline WEB'!W30)</f>
        <v>42796</v>
      </c>
      <c r="X42" s="215" t="str">
        <f>IF('Pipeline WEB'!X30=0,"",'Pipeline WEB'!X30)</f>
        <v>Inmaculada Pastor</v>
      </c>
      <c r="Y42" s="215" t="str">
        <f>IF('Pipeline WEB'!Y30=0,"",'Pipeline WEB'!Y30)</f>
        <v/>
      </c>
      <c r="Z42" s="215">
        <f>IF('Pipeline WEB'!Z30=0,"",'Pipeline WEB'!Z30)</f>
        <v>4503886621</v>
      </c>
      <c r="AA42" s="215" t="str">
        <f>IF('Pipeline WEB'!AA30=0,"",'Pipeline WEB'!AA30)</f>
        <v/>
      </c>
      <c r="AB42" s="215">
        <f>IF('Pipeline WEB'!AB30=0,"",'Pipeline WEB'!AB30)</f>
        <v>80</v>
      </c>
      <c r="AC42" s="216">
        <f>IF('Pipeline WEB'!AC30=0,"",'Pipeline WEB'!AC30)</f>
        <v>42796</v>
      </c>
      <c r="AD42" s="216">
        <f>IF('Pipeline WEB'!AD30=0,"",'Pipeline WEB'!AD30)</f>
        <v>42796</v>
      </c>
      <c r="AE42" s="216">
        <f>IF('Pipeline WEB'!AE30=0,"",'Pipeline WEB'!AE30)</f>
        <v>42803</v>
      </c>
      <c r="AF42" s="215" t="str">
        <f>IF('Pipeline WEB'!AF30=0,"",'Pipeline WEB'!AF30)</f>
        <v>1 SEM</v>
      </c>
      <c r="AG42" s="215" t="str">
        <f>IF('Pipeline WEB'!AG30=0,"",'Pipeline WEB'!AG30)</f>
        <v/>
      </c>
      <c r="AH42" s="223" t="str">
        <f>IF('Pipeline WEB'!AH30=0,"",'Pipeline WEB'!AH30)</f>
        <v/>
      </c>
    </row>
    <row r="43" spans="1:34" ht="30" customHeight="1" x14ac:dyDescent="0.3">
      <c r="A43" s="215"/>
      <c r="B43" s="215">
        <f>IF('Pipeline WEB'!B31=0,"",'Pipeline WEB'!B31)</f>
        <v>306</v>
      </c>
      <c r="C43" s="215" t="str">
        <f>IF('Pipeline WEB'!C31=0,"",VLOOKUP('Pipeline WEB'!C31,'Roll out'!$E$2:$F$78,2,))</f>
        <v>SPAIN</v>
      </c>
      <c r="D43" s="215" t="str">
        <f>IF('Pipeline WEB'!D31=0,"",'Pipeline WEB'!D31)</f>
        <v>GDES SAU</v>
      </c>
      <c r="E43" s="215" t="str">
        <f>IF('Pipeline WEB'!E31=0,"",VLOOKUP('Pipeline WEB'!E31,'Roll out'!$E$2:$F$78,2,))</f>
        <v>OFFER</v>
      </c>
      <c r="F43" s="215" t="str">
        <f>IF('Pipeline WEB'!F31=0,"",VLOOKUP('Pipeline WEB'!F31,'Roll out'!$E$2:$F$78,2,))</f>
        <v>EXISTING BUSINESS</v>
      </c>
      <c r="G43" s="215" t="str">
        <f>IF('Pipeline WEB'!G31=0,"",VLOOKUP('Pipeline WEB'!G31,'Roll out'!$E$2:$F$78,2,))</f>
        <v>RENEWABLE</v>
      </c>
      <c r="H43" s="215" t="str">
        <f>IF('Pipeline WEB'!H31=0,"",VLOOKUP('Pipeline WEB'!H31,'Roll out'!$E$2:$F$78,2,))</f>
        <v>NUCLEAR SERVICES</v>
      </c>
      <c r="I43" s="215" t="str">
        <f>IF('Pipeline WEB'!I31=0,"",VLOOKUP('Pipeline WEB'!I31,'Roll out'!$E$2:$F$78,2,))</f>
        <v>O&amp;M SUPPORT</v>
      </c>
      <c r="J43" s="215" t="str">
        <f>IF('Pipeline WEB'!J31=0,"",'Pipeline WEB'!J31)</f>
        <v>CN COFRENTES</v>
      </c>
      <c r="K43" s="215" t="str">
        <f>IF('Pipeline WEB'!K31=0,"",'Pipeline WEB'!K31)</f>
        <v>ESPAÑA</v>
      </c>
      <c r="L43" s="223" t="str">
        <f>IF('Pipeline WEB'!L31=0,"",'Pipeline WEB'!L31)</f>
        <v>IBERDROLA</v>
      </c>
      <c r="M43" s="215" t="str">
        <f>IF('Pipeline WEB'!M31=0,"",'Pipeline WEB'!M31)</f>
        <v>Licitación 740254</v>
      </c>
      <c r="N43" s="215" t="str">
        <f>IF('Pipeline WEB'!N31=0,"",'Pipeline WEB'!N31)</f>
        <v>GDES-NUC/IBE/OF/2017/306-R.0</v>
      </c>
      <c r="O43" s="223" t="str">
        <f>IF('Pipeline WEB'!O31=0,"",'Pipeline WEB'!O31)</f>
        <v>PR PARA CORTE DE BARRAS Y CANALES</v>
      </c>
      <c r="P43" s="215" t="str">
        <f>IF('Pipeline WEB'!P31=0,"",'Pipeline WEB'!P31)</f>
        <v>SERVICIO COMPLEMENTARIO DE PR PARA PROYECTO DE CORTE DE BARRAS Y CANALES</v>
      </c>
      <c r="Q43" s="215" t="str">
        <f>IF('Pipeline WEB'!Q31=0,"",'Pipeline WEB'!Q31)</f>
        <v>APOYO A OPERACIÓN PR</v>
      </c>
      <c r="R43" s="215" t="str">
        <f>IF('Pipeline WEB'!R31=0,"",VLOOKUP('Pipeline WEB'!R31,'Roll out'!$E$2:$F$78,2,))</f>
        <v>WON</v>
      </c>
      <c r="S43" s="55">
        <f>IF('Pipeline WEB'!S31=0,"",'Pipeline WEB'!S31)</f>
        <v>9226</v>
      </c>
      <c r="T43" s="55" t="str">
        <f>IF('Pipeline WEB'!T31=0,"",'Pipeline WEB'!T31)</f>
        <v>EUR</v>
      </c>
      <c r="U43" s="55" t="str">
        <f>IF('Pipeline WEB'!U31=0,"",'Pipeline WEB'!U31)</f>
        <v/>
      </c>
      <c r="V43" s="215">
        <f>IF('Pipeline WEB'!V31=0,"",'Pipeline WEB'!V31)</f>
        <v>10</v>
      </c>
      <c r="W43" s="216">
        <f>IF('Pipeline WEB'!W31=0,"",'Pipeline WEB'!W31)</f>
        <v>42789</v>
      </c>
      <c r="X43" s="215" t="str">
        <f>IF('Pipeline WEB'!X31=0,"",'Pipeline WEB'!X31)</f>
        <v>Inmaculada Pastor</v>
      </c>
      <c r="Y43" s="215" t="str">
        <f>IF('Pipeline WEB'!Y31=0,"",'Pipeline WEB'!Y31)</f>
        <v/>
      </c>
      <c r="Z43" s="215">
        <f>IF('Pipeline WEB'!Z31=0,"",'Pipeline WEB'!Z31)</f>
        <v>4503845429</v>
      </c>
      <c r="AA43" s="215" t="str">
        <f>IF('Pipeline WEB'!AA31=0,"",'Pipeline WEB'!AA31)</f>
        <v/>
      </c>
      <c r="AB43" s="215">
        <f>IF('Pipeline WEB'!AB31=0,"",'Pipeline WEB'!AB31)</f>
        <v>80</v>
      </c>
      <c r="AC43" s="216">
        <f>IF('Pipeline WEB'!AC31=0,"",'Pipeline WEB'!AC31)</f>
        <v>42789</v>
      </c>
      <c r="AD43" s="216">
        <f>IF('Pipeline WEB'!AD31=0,"",'Pipeline WEB'!AD31)</f>
        <v>42789</v>
      </c>
      <c r="AE43" s="216">
        <f>IF('Pipeline WEB'!AE31=0,"",'Pipeline WEB'!AE31)</f>
        <v>42796</v>
      </c>
      <c r="AF43" s="215" t="str">
        <f>IF('Pipeline WEB'!AF31=0,"",'Pipeline WEB'!AF31)</f>
        <v>1 SEM</v>
      </c>
      <c r="AG43" s="215" t="str">
        <f>IF('Pipeline WEB'!AG31=0,"",'Pipeline WEB'!AG31)</f>
        <v/>
      </c>
      <c r="AH43" s="223" t="str">
        <f>IF('Pipeline WEB'!AH31=0,"",'Pipeline WEB'!AH31)</f>
        <v/>
      </c>
    </row>
    <row r="44" spans="1:34" ht="30" customHeight="1" x14ac:dyDescent="0.3">
      <c r="A44" s="215"/>
      <c r="B44" s="215">
        <f>IF('Pipeline WEB'!B32=0,"",'Pipeline WEB'!B32)</f>
        <v>305</v>
      </c>
      <c r="C44" s="215" t="str">
        <f>IF('Pipeline WEB'!C32=0,"",VLOOKUP('Pipeline WEB'!C32,'Roll out'!$E$2:$F$78,2,))</f>
        <v>SPAIN</v>
      </c>
      <c r="D44" s="215" t="str">
        <f>IF('Pipeline WEB'!D32=0,"",'Pipeline WEB'!D32)</f>
        <v>GDES SAU</v>
      </c>
      <c r="E44" s="215" t="str">
        <f>IF('Pipeline WEB'!E32=0,"",VLOOKUP('Pipeline WEB'!E32,'Roll out'!$E$2:$F$78,2,))</f>
        <v>OFFER</v>
      </c>
      <c r="F44" s="215" t="str">
        <f>IF('Pipeline WEB'!F32=0,"",VLOOKUP('Pipeline WEB'!F32,'Roll out'!$E$2:$F$78,2,))</f>
        <v>EXISTING BUSINESS</v>
      </c>
      <c r="G44" s="215" t="str">
        <f>IF('Pipeline WEB'!G32=0,"",VLOOKUP('Pipeline WEB'!G32,'Roll out'!$E$2:$F$78,2,))</f>
        <v>RENEWABLE</v>
      </c>
      <c r="H44" s="215" t="str">
        <f>IF('Pipeline WEB'!H32=0,"",VLOOKUP('Pipeline WEB'!H32,'Roll out'!$E$2:$F$78,2,))</f>
        <v>NUCLEAR SERVICES</v>
      </c>
      <c r="I44" s="215" t="str">
        <f>IF('Pipeline WEB'!I32=0,"",VLOOKUP('Pipeline WEB'!I32,'Roll out'!$E$2:$F$78,2,))</f>
        <v>O&amp;M SUPPORT</v>
      </c>
      <c r="J44" s="215" t="str">
        <f>IF('Pipeline WEB'!J32=0,"",'Pipeline WEB'!J32)</f>
        <v>CN COFRENTES</v>
      </c>
      <c r="K44" s="215" t="str">
        <f>IF('Pipeline WEB'!K32=0,"",'Pipeline WEB'!K32)</f>
        <v>ESPAÑA</v>
      </c>
      <c r="L44" s="223" t="str">
        <f>IF('Pipeline WEB'!L32=0,"",'Pipeline WEB'!L32)</f>
        <v>IBERDROLA</v>
      </c>
      <c r="M44" s="215" t="str">
        <f>IF('Pipeline WEB'!M32=0,"",'Pipeline WEB'!M32)</f>
        <v>Correo de Fernando Albertos</v>
      </c>
      <c r="N44" s="215" t="str">
        <f>IF('Pipeline WEB'!N32=0,"",'Pipeline WEB'!N32)</f>
        <v>GDES-NUC/IBE/OF/2016/305-R.0</v>
      </c>
      <c r="O44" s="223" t="str">
        <f>IF('Pipeline WEB'!O32=0,"",'Pipeline WEB'!O32)</f>
        <v>ALQUILER REMOLQUE (FUKUSHIMA)</v>
      </c>
      <c r="P44" s="215" t="str">
        <f>IF('Pipeline WEB'!P32=0,"",'Pipeline WEB'!P32)</f>
        <v>Alquiler de remolque para traslado de equipos de Gestión de Emergencia con las siguientes características.</v>
      </c>
      <c r="Q44" s="215" t="str">
        <f>IF('Pipeline WEB'!Q32=0,"",'Pipeline WEB'!Q32)</f>
        <v>LIMPIEZA INDUSTRIAL</v>
      </c>
      <c r="R44" s="215" t="str">
        <f>IF('Pipeline WEB'!R32=0,"",VLOOKUP('Pipeline WEB'!R32,'Roll out'!$E$2:$F$78,2,))</f>
        <v>WON</v>
      </c>
      <c r="S44" s="55">
        <f>IF('Pipeline WEB'!S32=0,"",'Pipeline WEB'!S32)</f>
        <v>5091</v>
      </c>
      <c r="T44" s="55" t="str">
        <f>IF('Pipeline WEB'!T32=0,"",'Pipeline WEB'!T32)</f>
        <v>EUR</v>
      </c>
      <c r="U44" s="55" t="str">
        <f>IF('Pipeline WEB'!U32=0,"",'Pipeline WEB'!U32)</f>
        <v/>
      </c>
      <c r="V44" s="215">
        <f>IF('Pipeline WEB'!V32=0,"",'Pipeline WEB'!V32)</f>
        <v>10</v>
      </c>
      <c r="W44" s="216">
        <f>IF('Pipeline WEB'!W32=0,"",'Pipeline WEB'!W32)</f>
        <v>42816</v>
      </c>
      <c r="X44" s="215" t="str">
        <f>IF('Pipeline WEB'!X32=0,"",'Pipeline WEB'!X32)</f>
        <v>Inmaculada Pastor</v>
      </c>
      <c r="Y44" s="215" t="str">
        <f>IF('Pipeline WEB'!Y32=0,"",'Pipeline WEB'!Y32)</f>
        <v/>
      </c>
      <c r="Z44" s="215">
        <f>IF('Pipeline WEB'!Z32=0,"",'Pipeline WEB'!Z32)</f>
        <v>4503901343</v>
      </c>
      <c r="AA44" s="215" t="str">
        <f>IF('Pipeline WEB'!AA32=0,"",'Pipeline WEB'!AA32)</f>
        <v/>
      </c>
      <c r="AB44" s="215">
        <f>IF('Pipeline WEB'!AB32=0,"",'Pipeline WEB'!AB32)</f>
        <v>80</v>
      </c>
      <c r="AC44" s="216">
        <f>IF('Pipeline WEB'!AC32=0,"",'Pipeline WEB'!AC32)</f>
        <v>42816</v>
      </c>
      <c r="AD44" s="216">
        <f>IF('Pipeline WEB'!AD32=0,"",'Pipeline WEB'!AD32)</f>
        <v>42816</v>
      </c>
      <c r="AE44" s="216">
        <f>IF('Pipeline WEB'!AE32=0,"",'Pipeline WEB'!AE32)</f>
        <v>42823</v>
      </c>
      <c r="AF44" s="215" t="str">
        <f>IF('Pipeline WEB'!AF32=0,"",'Pipeline WEB'!AF32)</f>
        <v>1 SEM</v>
      </c>
      <c r="AG44" s="215" t="str">
        <f>IF('Pipeline WEB'!AG32=0,"",'Pipeline WEB'!AG32)</f>
        <v/>
      </c>
      <c r="AH44" s="223" t="str">
        <f>IF('Pipeline WEB'!AH32=0,"",'Pipeline WEB'!AH32)</f>
        <v/>
      </c>
    </row>
    <row r="45" spans="1:34" ht="30" customHeight="1" x14ac:dyDescent="0.3">
      <c r="A45" s="215"/>
      <c r="B45" s="215">
        <f>IF('Pipeline WEB'!B33=0,"",'Pipeline WEB'!B33)</f>
        <v>304</v>
      </c>
      <c r="C45" s="215" t="str">
        <f>IF('Pipeline WEB'!C33=0,"",VLOOKUP('Pipeline WEB'!C33,'Roll out'!$E$2:$F$78,2,))</f>
        <v>SPAIN</v>
      </c>
      <c r="D45" s="215" t="str">
        <f>IF('Pipeline WEB'!D33=0,"",'Pipeline WEB'!D33)</f>
        <v>GDES SAU</v>
      </c>
      <c r="E45" s="215" t="str">
        <f>IF('Pipeline WEB'!E33=0,"",VLOOKUP('Pipeline WEB'!E33,'Roll out'!$E$2:$F$78,2,))</f>
        <v>OFFER</v>
      </c>
      <c r="F45" s="215" t="str">
        <f>IF('Pipeline WEB'!F33=0,"",VLOOKUP('Pipeline WEB'!F33,'Roll out'!$E$2:$F$78,2,))</f>
        <v>EXISTING BUSINESS</v>
      </c>
      <c r="G45" s="215" t="str">
        <f>IF('Pipeline WEB'!G33=0,"",VLOOKUP('Pipeline WEB'!G33,'Roll out'!$E$2:$F$78,2,))</f>
        <v>RENEWABLE</v>
      </c>
      <c r="H45" s="215" t="str">
        <f>IF('Pipeline WEB'!H33=0,"",VLOOKUP('Pipeline WEB'!H33,'Roll out'!$E$2:$F$78,2,))</f>
        <v>NUCLEAR SERVICES</v>
      </c>
      <c r="I45" s="215" t="str">
        <f>IF('Pipeline WEB'!I33=0,"",VLOOKUP('Pipeline WEB'!I33,'Roll out'!$E$2:$F$78,2,))</f>
        <v>O&amp;M SUPPORT</v>
      </c>
      <c r="J45" s="215" t="str">
        <f>IF('Pipeline WEB'!J33=0,"",'Pipeline WEB'!J33)</f>
        <v>CN COFRENTES</v>
      </c>
      <c r="K45" s="215" t="str">
        <f>IF('Pipeline WEB'!K33=0,"",'Pipeline WEB'!K33)</f>
        <v>ESPAÑA</v>
      </c>
      <c r="L45" s="223" t="str">
        <f>IF('Pipeline WEB'!L33=0,"",'Pipeline WEB'!L33)</f>
        <v>IBERDROLA</v>
      </c>
      <c r="M45" s="215" t="str">
        <f>IF('Pipeline WEB'!M33=0,"",'Pipeline WEB'!M33)</f>
        <v>Licitación 739833</v>
      </c>
      <c r="N45" s="215" t="str">
        <f>IF('Pipeline WEB'!N33=0,"",'Pipeline WEB'!N33)</f>
        <v>GDES-NUC/IBE/OF/2016/304-R.0</v>
      </c>
      <c r="O45" s="223" t="str">
        <f>IF('Pipeline WEB'!O33=0,"",'Pipeline WEB'!O33)</f>
        <v>LODOS COFRENTES</v>
      </c>
      <c r="P45" s="215" t="str">
        <f>IF('Pipeline WEB'!P33=0,"",'Pipeline WEB'!P33)</f>
        <v>EXTRACCIÓN LODOS DE LAS BALSAS DE VERTIDO Y TRASLADO A VERTEDERO DE INERTES</v>
      </c>
      <c r="Q45" s="215" t="str">
        <f>IF('Pipeline WEB'!Q33=0,"",'Pipeline WEB'!Q33)</f>
        <v>LIMPIEZA INDUSTRIAL</v>
      </c>
      <c r="R45" s="215" t="str">
        <f>IF('Pipeline WEB'!R33=0,"",VLOOKUP('Pipeline WEB'!R33,'Roll out'!$E$2:$F$78,2,))</f>
        <v>LOST</v>
      </c>
      <c r="S45" s="55">
        <f>IF('Pipeline WEB'!S33=0,"",'Pipeline WEB'!S33)</f>
        <v>58125</v>
      </c>
      <c r="T45" s="55" t="str">
        <f>IF('Pipeline WEB'!T33=0,"",'Pipeline WEB'!T33)</f>
        <v>EUR</v>
      </c>
      <c r="U45" s="55" t="str">
        <f>IF('Pipeline WEB'!U33=0,"",'Pipeline WEB'!U33)</f>
        <v/>
      </c>
      <c r="V45" s="215">
        <f>IF('Pipeline WEB'!V33=0,"",'Pipeline WEB'!V33)</f>
        <v>10</v>
      </c>
      <c r="W45" s="216">
        <f>IF('Pipeline WEB'!W33=0,"",'Pipeline WEB'!W33)</f>
        <v>42776</v>
      </c>
      <c r="X45" s="215" t="str">
        <f>IF('Pipeline WEB'!X33=0,"",'Pipeline WEB'!X33)</f>
        <v>Inmaculada Pastor</v>
      </c>
      <c r="Y45" s="215" t="str">
        <f>IF('Pipeline WEB'!Y33=0,"",'Pipeline WEB'!Y33)</f>
        <v/>
      </c>
      <c r="Z45" s="215" t="str">
        <f>IF('Pipeline WEB'!Z33=0,"",'Pipeline WEB'!Z33)</f>
        <v/>
      </c>
      <c r="AA45" s="215" t="str">
        <f>IF('Pipeline WEB'!AA33=0,"",'Pipeline WEB'!AA33)</f>
        <v/>
      </c>
      <c r="AB45" s="215">
        <f>IF('Pipeline WEB'!AB33=0,"",'Pipeline WEB'!AB33)</f>
        <v>50</v>
      </c>
      <c r="AC45" s="216">
        <f>IF('Pipeline WEB'!AC33=0,"",'Pipeline WEB'!AC33)</f>
        <v>42776</v>
      </c>
      <c r="AD45" s="216">
        <f>IF('Pipeline WEB'!AD33=0,"",'Pipeline WEB'!AD33)</f>
        <v>42776</v>
      </c>
      <c r="AE45" s="216">
        <f>IF('Pipeline WEB'!AE33=0,"",'Pipeline WEB'!AE33)</f>
        <v>42806</v>
      </c>
      <c r="AF45" s="215" t="str">
        <f>IF('Pipeline WEB'!AF33=0,"",'Pipeline WEB'!AF33)</f>
        <v>1 MES</v>
      </c>
      <c r="AG45" s="215" t="str">
        <f>IF('Pipeline WEB'!AG33=0,"",'Pipeline WEB'!AG33)</f>
        <v>PRECIO</v>
      </c>
      <c r="AH45" s="223" t="str">
        <f>IF('Pipeline WEB'!AH33=0,"",'Pipeline WEB'!AH33)</f>
        <v/>
      </c>
    </row>
    <row r="46" spans="1:34" ht="30" customHeight="1" x14ac:dyDescent="0.3">
      <c r="A46" s="215"/>
      <c r="B46" s="215">
        <f>IF('Pipeline WEB'!B34=0,"",'Pipeline WEB'!B34)</f>
        <v>303</v>
      </c>
      <c r="C46" s="215" t="str">
        <f>IF('Pipeline WEB'!C34=0,"",VLOOKUP('Pipeline WEB'!C34,'Roll out'!$E$2:$F$78,2,))</f>
        <v>SPAIN</v>
      </c>
      <c r="D46" s="215" t="str">
        <f>IF('Pipeline WEB'!D34=0,"",'Pipeline WEB'!D34)</f>
        <v>GDES SAU</v>
      </c>
      <c r="E46" s="215" t="str">
        <f>IF('Pipeline WEB'!E34=0,"",VLOOKUP('Pipeline WEB'!E34,'Roll out'!$E$2:$F$78,2,))</f>
        <v>OFFER</v>
      </c>
      <c r="F46" s="215" t="str">
        <f>IF('Pipeline WEB'!F34=0,"",VLOOKUP('Pipeline WEB'!F34,'Roll out'!$E$2:$F$78,2,))</f>
        <v>EXISTING BUSINESS</v>
      </c>
      <c r="G46" s="215" t="str">
        <f>IF('Pipeline WEB'!G34=0,"",VLOOKUP('Pipeline WEB'!G34,'Roll out'!$E$2:$F$78,2,))</f>
        <v>RENEWABLE</v>
      </c>
      <c r="H46" s="215" t="str">
        <f>IF('Pipeline WEB'!H34=0,"",VLOOKUP('Pipeline WEB'!H34,'Roll out'!$E$2:$F$78,2,))</f>
        <v>NUCLEAR SERVICES</v>
      </c>
      <c r="I46" s="215" t="str">
        <f>IF('Pipeline WEB'!I34=0,"",VLOOKUP('Pipeline WEB'!I34,'Roll out'!$E$2:$F$78,2,))</f>
        <v>O&amp;M SUPPORT</v>
      </c>
      <c r="J46" s="215" t="str">
        <f>IF('Pipeline WEB'!J34=0,"",'Pipeline WEB'!J34)</f>
        <v>CN COFRENTES</v>
      </c>
      <c r="K46" s="215" t="str">
        <f>IF('Pipeline WEB'!K34=0,"",'Pipeline WEB'!K34)</f>
        <v>ESPAÑA</v>
      </c>
      <c r="L46" s="223" t="str">
        <f>IF('Pipeline WEB'!L34=0,"",'Pipeline WEB'!L34)</f>
        <v>IBERDROLA</v>
      </c>
      <c r="M46" s="215" t="str">
        <f>IF('Pipeline WEB'!M34=0,"",'Pipeline WEB'!M34)</f>
        <v>Correo electrónico JFF</v>
      </c>
      <c r="N46" s="215" t="str">
        <f>IF('Pipeline WEB'!N34=0,"",'Pipeline WEB'!N34)</f>
        <v>GDES-NUC/IBE/OF/2017/303-R.0</v>
      </c>
      <c r="O46" s="223" t="str">
        <f>IF('Pipeline WEB'!O34=0,"",'Pipeline WEB'!O34)</f>
        <v>LIMPIEZA PARA CORTE DE BARRAS Y CANALES</v>
      </c>
      <c r="P46" s="215" t="str">
        <f>IF('Pipeline WEB'!P34=0,"",'Pipeline WEB'!P34)</f>
        <v>ACTIVIDADES DE LIMPIEZA PARA CORTE DE BARRAS Y CANALES</v>
      </c>
      <c r="Q46" s="215" t="str">
        <f>IF('Pipeline WEB'!Q34=0,"",'Pipeline WEB'!Q34)</f>
        <v>LIMPIEZA INDUSTRIAL</v>
      </c>
      <c r="R46" s="215" t="str">
        <f>IF('Pipeline WEB'!R34=0,"",VLOOKUP('Pipeline WEB'!R34,'Roll out'!$E$2:$F$78,2,))</f>
        <v>WON</v>
      </c>
      <c r="S46" s="55">
        <f>IF('Pipeline WEB'!S34=0,"",'Pipeline WEB'!S34)</f>
        <v>5850</v>
      </c>
      <c r="T46" s="55" t="str">
        <f>IF('Pipeline WEB'!T34=0,"",'Pipeline WEB'!T34)</f>
        <v>EUR</v>
      </c>
      <c r="U46" s="55" t="str">
        <f>IF('Pipeline WEB'!U34=0,"",'Pipeline WEB'!U34)</f>
        <v/>
      </c>
      <c r="V46" s="215">
        <f>IF('Pipeline WEB'!V34=0,"",'Pipeline WEB'!V34)</f>
        <v>10</v>
      </c>
      <c r="W46" s="216">
        <f>IF('Pipeline WEB'!W34=0,"",'Pipeline WEB'!W34)</f>
        <v>42773</v>
      </c>
      <c r="X46" s="215" t="str">
        <f>IF('Pipeline WEB'!X34=0,"",'Pipeline WEB'!X34)</f>
        <v>Inmaculada Pastor</v>
      </c>
      <c r="Y46" s="215" t="str">
        <f>IF('Pipeline WEB'!Y34=0,"",'Pipeline WEB'!Y34)</f>
        <v/>
      </c>
      <c r="Z46" s="215">
        <f>IF('Pipeline WEB'!Z34=0,"",'Pipeline WEB'!Z34)</f>
        <v>4503838444</v>
      </c>
      <c r="AA46" s="215" t="str">
        <f>IF('Pipeline WEB'!AA34=0,"",'Pipeline WEB'!AA34)</f>
        <v/>
      </c>
      <c r="AB46" s="215">
        <f>IF('Pipeline WEB'!AB34=0,"",'Pipeline WEB'!AB34)</f>
        <v>80</v>
      </c>
      <c r="AC46" s="216">
        <f>IF('Pipeline WEB'!AC34=0,"",'Pipeline WEB'!AC34)</f>
        <v>42773</v>
      </c>
      <c r="AD46" s="216">
        <f>IF('Pipeline WEB'!AD34=0,"",'Pipeline WEB'!AD34)</f>
        <v>42773</v>
      </c>
      <c r="AE46" s="216">
        <f>IF('Pipeline WEB'!AE34=0,"",'Pipeline WEB'!AE34)</f>
        <v>42780</v>
      </c>
      <c r="AF46" s="215" t="str">
        <f>IF('Pipeline WEB'!AF34=0,"",'Pipeline WEB'!AF34)</f>
        <v>1 SEM</v>
      </c>
      <c r="AG46" s="215" t="str">
        <f>IF('Pipeline WEB'!AG34=0,"",'Pipeline WEB'!AG34)</f>
        <v/>
      </c>
      <c r="AH46" s="223" t="str">
        <f>IF('Pipeline WEB'!AH34=0,"",'Pipeline WEB'!AH34)</f>
        <v/>
      </c>
    </row>
    <row r="47" spans="1:34" ht="30" customHeight="1" x14ac:dyDescent="0.3">
      <c r="A47" s="215"/>
      <c r="B47" s="215">
        <f>IF('Pipeline WEB'!B35=0,"",'Pipeline WEB'!B35)</f>
        <v>302</v>
      </c>
      <c r="C47" s="215" t="str">
        <f>IF('Pipeline WEB'!C35=0,"",VLOOKUP('Pipeline WEB'!C35,'Roll out'!$E$2:$F$78,2,))</f>
        <v>SPAIN</v>
      </c>
      <c r="D47" s="215" t="str">
        <f>IF('Pipeline WEB'!D35=0,"",'Pipeline WEB'!D35)</f>
        <v>GDES SAU</v>
      </c>
      <c r="E47" s="215" t="str">
        <f>IF('Pipeline WEB'!E35=0,"",VLOOKUP('Pipeline WEB'!E35,'Roll out'!$E$2:$F$78,2,))</f>
        <v>OFFER</v>
      </c>
      <c r="F47" s="215" t="str">
        <f>IF('Pipeline WEB'!F35=0,"",VLOOKUP('Pipeline WEB'!F35,'Roll out'!$E$2:$F$78,2,))</f>
        <v>OUT OF RANKING</v>
      </c>
      <c r="G47" s="215" t="str">
        <f>IF('Pipeline WEB'!G35=0,"",VLOOKUP('Pipeline WEB'!G35,'Roll out'!$E$2:$F$78,2,))</f>
        <v>RENEWABLE</v>
      </c>
      <c r="H47" s="215" t="str">
        <f>IF('Pipeline WEB'!H35=0,"",VLOOKUP('Pipeline WEB'!H35,'Roll out'!$E$2:$F$78,2,))</f>
        <v>NUCLEAR SERVICES</v>
      </c>
      <c r="I47" s="215" t="str">
        <f>IF('Pipeline WEB'!I35=0,"",VLOOKUP('Pipeline WEB'!I35,'Roll out'!$E$2:$F$78,2,))</f>
        <v>O&amp;M SUPPORT</v>
      </c>
      <c r="J47" s="215" t="str">
        <f>IF('Pipeline WEB'!J35=0,"",'Pipeline WEB'!J35)</f>
        <v>CN COFRENTES</v>
      </c>
      <c r="K47" s="215" t="str">
        <f>IF('Pipeline WEB'!K35=0,"",'Pipeline WEB'!K35)</f>
        <v>ESPAÑA</v>
      </c>
      <c r="L47" s="223" t="str">
        <f>IF('Pipeline WEB'!L35=0,"",'Pipeline WEB'!L35)</f>
        <v>IBERDROLA</v>
      </c>
      <c r="M47" s="215" t="str">
        <f>IF('Pipeline WEB'!M35=0,"",'Pipeline WEB'!M35)</f>
        <v>Licitación 739333</v>
      </c>
      <c r="N47" s="215" t="str">
        <f>IF('Pipeline WEB'!N35=0,"",'Pipeline WEB'!N35)</f>
        <v>GDES-NUC/IBE/OF/2016/302-R.1</v>
      </c>
      <c r="O47" s="223" t="str">
        <f>IF('Pipeline WEB'!O35=0,"",'Pipeline WEB'!O35)</f>
        <v>Retirada y gestión de residuos de construcción y demolición</v>
      </c>
      <c r="P47" s="215" t="str">
        <f>IF('Pipeline WEB'!P35=0,"",'Pipeline WEB'!P35)</f>
        <v>Retirada y gestión de residuos de construcción y demolición</v>
      </c>
      <c r="Q47" s="215" t="str">
        <f>IF('Pipeline WEB'!Q35=0,"",'Pipeline WEB'!Q35)</f>
        <v xml:space="preserve">GESTIÓN RESIDUOS (GENERAL) </v>
      </c>
      <c r="R47" s="215" t="str">
        <f>IF('Pipeline WEB'!R35=0,"",VLOOKUP('Pipeline WEB'!R35,'Roll out'!$E$2:$F$78,2,))</f>
        <v>LOST</v>
      </c>
      <c r="S47" s="55">
        <f>IF('Pipeline WEB'!S35=0,"",'Pipeline WEB'!S35)</f>
        <v>39136</v>
      </c>
      <c r="T47" s="55" t="str">
        <f>IF('Pipeline WEB'!T35=0,"",'Pipeline WEB'!T35)</f>
        <v>EUR</v>
      </c>
      <c r="U47" s="55" t="str">
        <f>IF('Pipeline WEB'!U35=0,"",'Pipeline WEB'!U35)</f>
        <v/>
      </c>
      <c r="V47" s="215">
        <f>IF('Pipeline WEB'!V35=0,"",'Pipeline WEB'!V35)</f>
        <v>10</v>
      </c>
      <c r="W47" s="216">
        <f>IF('Pipeline WEB'!W35=0,"",'Pipeline WEB'!W35)</f>
        <v>42765</v>
      </c>
      <c r="X47" s="215" t="str">
        <f>IF('Pipeline WEB'!X35=0,"",'Pipeline WEB'!X35)</f>
        <v>Inmaculada Pastor</v>
      </c>
      <c r="Y47" s="215" t="str">
        <f>IF('Pipeline WEB'!Y35=0,"",'Pipeline WEB'!Y35)</f>
        <v/>
      </c>
      <c r="Z47" s="215" t="str">
        <f>IF('Pipeline WEB'!Z35=0,"",'Pipeline WEB'!Z35)</f>
        <v/>
      </c>
      <c r="AA47" s="215" t="str">
        <f>IF('Pipeline WEB'!AA35=0,"",'Pipeline WEB'!AA35)</f>
        <v/>
      </c>
      <c r="AB47" s="215">
        <f>IF('Pipeline WEB'!AB35=0,"",'Pipeline WEB'!AB35)</f>
        <v>20</v>
      </c>
      <c r="AC47" s="216">
        <f>IF('Pipeline WEB'!AC35=0,"",'Pipeline WEB'!AC35)</f>
        <v>42765</v>
      </c>
      <c r="AD47" s="216">
        <f>IF('Pipeline WEB'!AD35=0,"",'Pipeline WEB'!AD35)</f>
        <v>42765</v>
      </c>
      <c r="AE47" s="216">
        <f>IF('Pipeline WEB'!AE35=0,"",'Pipeline WEB'!AE35)</f>
        <v>42772</v>
      </c>
      <c r="AF47" s="215" t="str">
        <f>IF('Pipeline WEB'!AF35=0,"",'Pipeline WEB'!AF35)</f>
        <v>1 SEM</v>
      </c>
      <c r="AG47" s="215" t="str">
        <f>IF('Pipeline WEB'!AG35=0,"",'Pipeline WEB'!AG35)</f>
        <v>OTROS</v>
      </c>
      <c r="AH47" s="223" t="str">
        <f>IF('Pipeline WEB'!AH35=0,"",'Pipeline WEB'!AH35)</f>
        <v/>
      </c>
    </row>
    <row r="48" spans="1:34" ht="30" customHeight="1" x14ac:dyDescent="0.3">
      <c r="A48" s="215"/>
      <c r="B48" s="215">
        <f>IF('Pipeline WEB'!B36=0,"",'Pipeline WEB'!B36)</f>
        <v>301</v>
      </c>
      <c r="C48" s="215" t="str">
        <f>IF('Pipeline WEB'!C36=0,"",VLOOKUP('Pipeline WEB'!C36,'Roll out'!$E$2:$F$78,2,))</f>
        <v>SPAIN</v>
      </c>
      <c r="D48" s="215" t="str">
        <f>IF('Pipeline WEB'!D36=0,"",'Pipeline WEB'!D36)</f>
        <v>GDES SAU</v>
      </c>
      <c r="E48" s="215" t="str">
        <f>IF('Pipeline WEB'!E36=0,"",VLOOKUP('Pipeline WEB'!E36,'Roll out'!$E$2:$F$78,2,))</f>
        <v>OFFER</v>
      </c>
      <c r="F48" s="215" t="str">
        <f>IF('Pipeline WEB'!F36=0,"",VLOOKUP('Pipeline WEB'!F36,'Roll out'!$E$2:$F$78,2,))</f>
        <v>OUT OF RANKING</v>
      </c>
      <c r="G48" s="215" t="str">
        <f>IF('Pipeline WEB'!G36=0,"",VLOOKUP('Pipeline WEB'!G36,'Roll out'!$E$2:$F$78,2,))</f>
        <v>RENEWABLE</v>
      </c>
      <c r="H48" s="215" t="str">
        <f>IF('Pipeline WEB'!H36=0,"",VLOOKUP('Pipeline WEB'!H36,'Roll out'!$E$2:$F$78,2,))</f>
        <v>NUCLEAR SERVICES</v>
      </c>
      <c r="I48" s="215" t="str">
        <f>IF('Pipeline WEB'!I36=0,"",VLOOKUP('Pipeline WEB'!I36,'Roll out'!$E$2:$F$78,2,))</f>
        <v>O&amp;M SUPPORT</v>
      </c>
      <c r="J48" s="215" t="str">
        <f>IF('Pipeline WEB'!J36=0,"",'Pipeline WEB'!J36)</f>
        <v>CN COFRENTES</v>
      </c>
      <c r="K48" s="215" t="str">
        <f>IF('Pipeline WEB'!K36=0,"",'Pipeline WEB'!K36)</f>
        <v>ESPAÑA</v>
      </c>
      <c r="L48" s="223" t="str">
        <f>IF('Pipeline WEB'!L36=0,"",'Pipeline WEB'!L36)</f>
        <v>IBERDROLA</v>
      </c>
      <c r="M48" s="215" t="str">
        <f>IF('Pipeline WEB'!M36=0,"",'Pipeline WEB'!M36)</f>
        <v>Licitación 739002</v>
      </c>
      <c r="N48" s="215" t="str">
        <f>IF('Pipeline WEB'!N36=0,"",'Pipeline WEB'!N36)</f>
        <v>GDES-NUC/IBE/OF/2016/301-R.0</v>
      </c>
      <c r="O48" s="223" t="str">
        <f>IF('Pipeline WEB'!O36=0,"",'Pipeline WEB'!O36)</f>
        <v>Reparaciones mecánicas en CNC</v>
      </c>
      <c r="P48" s="215" t="str">
        <f>IF('Pipeline WEB'!P36=0,"",'Pipeline WEB'!P36)</f>
        <v>Reparaciones mecánicas en CNC</v>
      </c>
      <c r="Q48" s="215" t="str">
        <f>IF('Pipeline WEB'!Q36=0,"",'Pipeline WEB'!Q36)</f>
        <v>MANTENIMIENTO PREVENTIVO/PREDITIVO DE INSTALACIONES</v>
      </c>
      <c r="R48" s="215" t="str">
        <f>IF('Pipeline WEB'!R36=0,"",VLOOKUP('Pipeline WEB'!R36,'Roll out'!$E$2:$F$78,2,))</f>
        <v>LOST</v>
      </c>
      <c r="S48" s="55">
        <f>IF('Pipeline WEB'!S36=0,"",'Pipeline WEB'!S36)</f>
        <v>331136</v>
      </c>
      <c r="T48" s="55" t="str">
        <f>IF('Pipeline WEB'!T36=0,"",'Pipeline WEB'!T36)</f>
        <v>EUR</v>
      </c>
      <c r="U48" s="55" t="str">
        <f>IF('Pipeline WEB'!U36=0,"",'Pipeline WEB'!U36)</f>
        <v/>
      </c>
      <c r="V48" s="215">
        <f>IF('Pipeline WEB'!V36=0,"",'Pipeline WEB'!V36)</f>
        <v>10</v>
      </c>
      <c r="W48" s="216">
        <f>IF('Pipeline WEB'!W36=0,"",'Pipeline WEB'!W36)</f>
        <v>42762</v>
      </c>
      <c r="X48" s="215" t="str">
        <f>IF('Pipeline WEB'!X36=0,"",'Pipeline WEB'!X36)</f>
        <v>Inmaculada Pastor</v>
      </c>
      <c r="Y48" s="215" t="str">
        <f>IF('Pipeline WEB'!Y36=0,"",'Pipeline WEB'!Y36)</f>
        <v/>
      </c>
      <c r="Z48" s="215" t="str">
        <f>IF('Pipeline WEB'!Z36=0,"",'Pipeline WEB'!Z36)</f>
        <v/>
      </c>
      <c r="AA48" s="215" t="str">
        <f>IF('Pipeline WEB'!AA36=0,"",'Pipeline WEB'!AA36)</f>
        <v/>
      </c>
      <c r="AB48" s="215">
        <f>IF('Pipeline WEB'!AB36=0,"",'Pipeline WEB'!AB36)</f>
        <v>20</v>
      </c>
      <c r="AC48" s="216">
        <f>IF('Pipeline WEB'!AC36=0,"",'Pipeline WEB'!AC36)</f>
        <v>42762</v>
      </c>
      <c r="AD48" s="216">
        <f>IF('Pipeline WEB'!AD36=0,"",'Pipeline WEB'!AD36)</f>
        <v>42762</v>
      </c>
      <c r="AE48" s="216">
        <f>IF('Pipeline WEB'!AE36=0,"",'Pipeline WEB'!AE36)</f>
        <v>42769</v>
      </c>
      <c r="AF48" s="215" t="str">
        <f>IF('Pipeline WEB'!AF36=0,"",'Pipeline WEB'!AF36)</f>
        <v>1 SEM</v>
      </c>
      <c r="AG48" s="215" t="str">
        <f>IF('Pipeline WEB'!AG36=0,"",'Pipeline WEB'!AG36)</f>
        <v>OTROS</v>
      </c>
      <c r="AH48" s="223" t="str">
        <f>IF('Pipeline WEB'!AH36=0,"",'Pipeline WEB'!AH36)</f>
        <v/>
      </c>
    </row>
    <row r="49" spans="1:34" ht="30" customHeight="1" x14ac:dyDescent="0.3">
      <c r="A49" s="215"/>
      <c r="B49" s="215" t="str">
        <f>IF('Pipeline WEB'!B37=0,"",'Pipeline WEB'!B37)</f>
        <v/>
      </c>
      <c r="C49" s="215" t="str">
        <f>IF('Pipeline WEB'!C37=0,"",VLOOKUP('Pipeline WEB'!C37,'Roll out'!$E$2:$F$78,2,))</f>
        <v/>
      </c>
      <c r="D49" s="215" t="str">
        <f>IF('Pipeline WEB'!D37=0,"",'Pipeline WEB'!D37)</f>
        <v/>
      </c>
      <c r="E49" s="215" t="str">
        <f>IF('Pipeline WEB'!E37=0,"",VLOOKUP('Pipeline WEB'!E37,'Roll out'!$E$2:$F$78,2,))</f>
        <v/>
      </c>
      <c r="F49" s="215" t="str">
        <f>IF('Pipeline WEB'!F37=0,"",VLOOKUP('Pipeline WEB'!F37,'Roll out'!$E$2:$F$78,2,))</f>
        <v/>
      </c>
      <c r="G49" s="215" t="str">
        <f>IF('Pipeline WEB'!G37=0,"",VLOOKUP('Pipeline WEB'!G37,'Roll out'!$E$2:$F$78,2,))</f>
        <v/>
      </c>
      <c r="H49" s="215" t="str">
        <f>IF('Pipeline WEB'!H37=0,"",VLOOKUP('Pipeline WEB'!H37,'Roll out'!$E$2:$F$78,2,))</f>
        <v/>
      </c>
      <c r="I49" s="215" t="str">
        <f>IF('Pipeline WEB'!I37=0,"",VLOOKUP('Pipeline WEB'!I37,'Roll out'!$E$2:$F$78,2,))</f>
        <v/>
      </c>
      <c r="J49" s="215" t="str">
        <f>IF('Pipeline WEB'!J37=0,"",'Pipeline WEB'!J37)</f>
        <v/>
      </c>
      <c r="K49" s="215" t="str">
        <f>IF('Pipeline WEB'!K37=0,"",'Pipeline WEB'!K37)</f>
        <v/>
      </c>
      <c r="L49" s="223" t="str">
        <f>IF('Pipeline WEB'!L37=0,"",'Pipeline WEB'!L37)</f>
        <v/>
      </c>
      <c r="M49" s="215" t="str">
        <f>IF('Pipeline WEB'!M37=0,"",'Pipeline WEB'!M37)</f>
        <v/>
      </c>
      <c r="N49" s="215" t="str">
        <f>IF('Pipeline WEB'!N37=0,"",'Pipeline WEB'!N37)</f>
        <v/>
      </c>
      <c r="O49" s="223" t="str">
        <f>IF('Pipeline WEB'!O37=0,"",'Pipeline WEB'!O37)</f>
        <v/>
      </c>
      <c r="P49" s="215" t="str">
        <f>IF('Pipeline WEB'!P37=0,"",'Pipeline WEB'!P37)</f>
        <v/>
      </c>
      <c r="Q49" s="215" t="str">
        <f>IF('Pipeline WEB'!Q37=0,"",'Pipeline WEB'!Q37)</f>
        <v/>
      </c>
      <c r="R49" s="215" t="str">
        <f>IF('Pipeline WEB'!R37=0,"",VLOOKUP('Pipeline WEB'!R37,'Roll out'!$E$2:$F$78,2,))</f>
        <v/>
      </c>
      <c r="S49" s="55" t="str">
        <f>IF('Pipeline WEB'!S37=0,"",'Pipeline WEB'!S37)</f>
        <v/>
      </c>
      <c r="T49" s="55" t="str">
        <f>IF('Pipeline WEB'!T37=0,"",'Pipeline WEB'!T37)</f>
        <v/>
      </c>
      <c r="U49" s="55" t="str">
        <f>IF('Pipeline WEB'!U37=0,"",'Pipeline WEB'!U37)</f>
        <v/>
      </c>
      <c r="V49" s="215" t="str">
        <f>IF('Pipeline WEB'!V37=0,"",'Pipeline WEB'!V37)</f>
        <v/>
      </c>
      <c r="W49" s="216" t="str">
        <f>IF('Pipeline WEB'!W37=0,"",'Pipeline WEB'!W37)</f>
        <v/>
      </c>
      <c r="X49" s="215" t="str">
        <f>IF('Pipeline WEB'!X37=0,"",'Pipeline WEB'!X37)</f>
        <v/>
      </c>
      <c r="Y49" s="215" t="str">
        <f>IF('Pipeline WEB'!Y37=0,"",'Pipeline WEB'!Y37)</f>
        <v/>
      </c>
      <c r="Z49" s="215" t="str">
        <f>IF('Pipeline WEB'!Z37=0,"",'Pipeline WEB'!Z37)</f>
        <v/>
      </c>
      <c r="AA49" s="215" t="str">
        <f>IF('Pipeline WEB'!AA37=0,"",'Pipeline WEB'!AA37)</f>
        <v/>
      </c>
      <c r="AB49" s="215" t="str">
        <f>IF('Pipeline WEB'!AB37=0,"",'Pipeline WEB'!AB37)</f>
        <v/>
      </c>
      <c r="AC49" s="216" t="str">
        <f>IF('Pipeline WEB'!AC37=0,"",'Pipeline WEB'!AC37)</f>
        <v/>
      </c>
      <c r="AD49" s="216" t="str">
        <f>IF('Pipeline WEB'!AD37=0,"",'Pipeline WEB'!AD37)</f>
        <v/>
      </c>
      <c r="AE49" s="216" t="str">
        <f>IF('Pipeline WEB'!AE37=0,"",'Pipeline WEB'!AE37)</f>
        <v/>
      </c>
      <c r="AF49" s="215" t="str">
        <f>IF('Pipeline WEB'!AF37=0,"",'Pipeline WEB'!AF37)</f>
        <v/>
      </c>
      <c r="AG49" s="215" t="str">
        <f>IF('Pipeline WEB'!AG37=0,"",'Pipeline WEB'!AG37)</f>
        <v/>
      </c>
      <c r="AH49" s="223" t="str">
        <f>IF('Pipeline WEB'!AH37=0,"",'Pipeline WEB'!AH37)</f>
        <v/>
      </c>
    </row>
    <row r="50" spans="1:34" ht="30" customHeight="1" x14ac:dyDescent="0.3">
      <c r="A50" s="215"/>
      <c r="B50" s="215" t="str">
        <f>IF('Pipeline WEB'!B38=0,"",'Pipeline WEB'!B38)</f>
        <v/>
      </c>
      <c r="C50" s="215" t="str">
        <f>IF('Pipeline WEB'!C38=0,"",VLOOKUP('Pipeline WEB'!C38,'Roll out'!$E$2:$F$78,2,))</f>
        <v/>
      </c>
      <c r="D50" s="215" t="str">
        <f>IF('Pipeline WEB'!D38=0,"",'Pipeline WEB'!D38)</f>
        <v/>
      </c>
      <c r="E50" s="215" t="str">
        <f>IF('Pipeline WEB'!E38=0,"",VLOOKUP('Pipeline WEB'!E38,'Roll out'!$E$2:$F$78,2,))</f>
        <v/>
      </c>
      <c r="F50" s="215" t="str">
        <f>IF('Pipeline WEB'!F38=0,"",VLOOKUP('Pipeline WEB'!F38,'Roll out'!$E$2:$F$78,2,))</f>
        <v/>
      </c>
      <c r="G50" s="215" t="str">
        <f>IF('Pipeline WEB'!G38=0,"",VLOOKUP('Pipeline WEB'!G38,'Roll out'!$E$2:$F$78,2,))</f>
        <v/>
      </c>
      <c r="H50" s="215" t="str">
        <f>IF('Pipeline WEB'!H38=0,"",VLOOKUP('Pipeline WEB'!H38,'Roll out'!$E$2:$F$78,2,))</f>
        <v/>
      </c>
      <c r="I50" s="215" t="str">
        <f>IF('Pipeline WEB'!I38=0,"",VLOOKUP('Pipeline WEB'!I38,'Roll out'!$E$2:$F$78,2,))</f>
        <v/>
      </c>
      <c r="J50" s="215" t="str">
        <f>IF('Pipeline WEB'!J38=0,"",'Pipeline WEB'!J38)</f>
        <v/>
      </c>
      <c r="K50" s="215" t="str">
        <f>IF('Pipeline WEB'!K38=0,"",'Pipeline WEB'!K38)</f>
        <v/>
      </c>
      <c r="L50" s="223" t="str">
        <f>IF('Pipeline WEB'!L38=0,"",'Pipeline WEB'!L38)</f>
        <v/>
      </c>
      <c r="M50" s="215" t="str">
        <f>IF('Pipeline WEB'!M38=0,"",'Pipeline WEB'!M38)</f>
        <v/>
      </c>
      <c r="N50" s="215" t="str">
        <f>IF('Pipeline WEB'!N38=0,"",'Pipeline WEB'!N38)</f>
        <v/>
      </c>
      <c r="O50" s="223" t="str">
        <f>IF('Pipeline WEB'!O38=0,"",'Pipeline WEB'!O38)</f>
        <v/>
      </c>
      <c r="P50" s="215" t="str">
        <f>IF('Pipeline WEB'!P38=0,"",'Pipeline WEB'!P38)</f>
        <v/>
      </c>
      <c r="Q50" s="215" t="str">
        <f>IF('Pipeline WEB'!Q38=0,"",'Pipeline WEB'!Q38)</f>
        <v/>
      </c>
      <c r="R50" s="215" t="str">
        <f>IF('Pipeline WEB'!R38=0,"",VLOOKUP('Pipeline WEB'!R38,'Roll out'!$E$2:$F$78,2,))</f>
        <v/>
      </c>
      <c r="S50" s="55" t="str">
        <f>IF('Pipeline WEB'!S38=0,"",'Pipeline WEB'!S38)</f>
        <v/>
      </c>
      <c r="T50" s="55" t="str">
        <f>IF('Pipeline WEB'!T38=0,"",'Pipeline WEB'!T38)</f>
        <v/>
      </c>
      <c r="U50" s="55" t="str">
        <f>IF('Pipeline WEB'!U38=0,"",'Pipeline WEB'!U38)</f>
        <v/>
      </c>
      <c r="V50" s="215" t="str">
        <f>IF('Pipeline WEB'!V38=0,"",'Pipeline WEB'!V38)</f>
        <v/>
      </c>
      <c r="W50" s="216" t="str">
        <f>IF('Pipeline WEB'!W38=0,"",'Pipeline WEB'!W38)</f>
        <v/>
      </c>
      <c r="X50" s="215" t="str">
        <f>IF('Pipeline WEB'!X38=0,"",'Pipeline WEB'!X38)</f>
        <v/>
      </c>
      <c r="Y50" s="215" t="str">
        <f>IF('Pipeline WEB'!Y38=0,"",'Pipeline WEB'!Y38)</f>
        <v/>
      </c>
      <c r="Z50" s="215" t="str">
        <f>IF('Pipeline WEB'!Z38=0,"",'Pipeline WEB'!Z38)</f>
        <v/>
      </c>
      <c r="AA50" s="215" t="str">
        <f>IF('Pipeline WEB'!AA38=0,"",'Pipeline WEB'!AA38)</f>
        <v/>
      </c>
      <c r="AB50" s="215" t="str">
        <f>IF('Pipeline WEB'!AB38=0,"",'Pipeline WEB'!AB38)</f>
        <v/>
      </c>
      <c r="AC50" s="216" t="str">
        <f>IF('Pipeline WEB'!AC38=0,"",'Pipeline WEB'!AC38)</f>
        <v/>
      </c>
      <c r="AD50" s="216" t="str">
        <f>IF('Pipeline WEB'!AD38=0,"",'Pipeline WEB'!AD38)</f>
        <v/>
      </c>
      <c r="AE50" s="216" t="str">
        <f>IF('Pipeline WEB'!AE38=0,"",'Pipeline WEB'!AE38)</f>
        <v/>
      </c>
      <c r="AF50" s="215" t="str">
        <f>IF('Pipeline WEB'!AF38=0,"",'Pipeline WEB'!AF38)</f>
        <v/>
      </c>
      <c r="AG50" s="215" t="str">
        <f>IF('Pipeline WEB'!AG38=0,"",'Pipeline WEB'!AG38)</f>
        <v/>
      </c>
      <c r="AH50" s="223" t="str">
        <f>IF('Pipeline WEB'!AH38=0,"",'Pipeline WEB'!AH38)</f>
        <v/>
      </c>
    </row>
    <row r="51" spans="1:34" ht="30" customHeight="1" x14ac:dyDescent="0.3">
      <c r="A51" s="215"/>
      <c r="B51" s="215" t="str">
        <f>IF('Pipeline WEB'!B39=0,"",'Pipeline WEB'!B39)</f>
        <v/>
      </c>
      <c r="C51" s="215" t="str">
        <f>IF('Pipeline WEB'!C39=0,"",VLOOKUP('Pipeline WEB'!C39,'Roll out'!$E$2:$F$78,2,))</f>
        <v/>
      </c>
      <c r="D51" s="215" t="str">
        <f>IF('Pipeline WEB'!D39=0,"",'Pipeline WEB'!D39)</f>
        <v/>
      </c>
      <c r="E51" s="215" t="str">
        <f>IF('Pipeline WEB'!E39=0,"",VLOOKUP('Pipeline WEB'!E39,'Roll out'!$E$2:$F$78,2,))</f>
        <v/>
      </c>
      <c r="F51" s="215" t="str">
        <f>IF('Pipeline WEB'!F39=0,"",VLOOKUP('Pipeline WEB'!F39,'Roll out'!$E$2:$F$78,2,))</f>
        <v/>
      </c>
      <c r="G51" s="215" t="str">
        <f>IF('Pipeline WEB'!G39=0,"",VLOOKUP('Pipeline WEB'!G39,'Roll out'!$E$2:$F$78,2,))</f>
        <v/>
      </c>
      <c r="H51" s="215" t="str">
        <f>IF('Pipeline WEB'!H39=0,"",VLOOKUP('Pipeline WEB'!H39,'Roll out'!$E$2:$F$78,2,))</f>
        <v/>
      </c>
      <c r="I51" s="215" t="str">
        <f>IF('Pipeline WEB'!I39=0,"",VLOOKUP('Pipeline WEB'!I39,'Roll out'!$E$2:$F$78,2,))</f>
        <v/>
      </c>
      <c r="J51" s="215" t="str">
        <f>IF('Pipeline WEB'!J39=0,"",'Pipeline WEB'!J39)</f>
        <v/>
      </c>
      <c r="K51" s="215" t="str">
        <f>IF('Pipeline WEB'!K39=0,"",'Pipeline WEB'!K39)</f>
        <v/>
      </c>
      <c r="L51" s="223" t="str">
        <f>IF('Pipeline WEB'!L39=0,"",'Pipeline WEB'!L39)</f>
        <v/>
      </c>
      <c r="M51" s="215" t="str">
        <f>IF('Pipeline WEB'!M39=0,"",'Pipeline WEB'!M39)</f>
        <v/>
      </c>
      <c r="N51" s="215" t="str">
        <f>IF('Pipeline WEB'!N39=0,"",'Pipeline WEB'!N39)</f>
        <v/>
      </c>
      <c r="O51" s="223" t="str">
        <f>IF('Pipeline WEB'!O39=0,"",'Pipeline WEB'!O39)</f>
        <v/>
      </c>
      <c r="P51" s="215" t="str">
        <f>IF('Pipeline WEB'!P39=0,"",'Pipeline WEB'!P39)</f>
        <v/>
      </c>
      <c r="Q51" s="215" t="str">
        <f>IF('Pipeline WEB'!Q39=0,"",'Pipeline WEB'!Q39)</f>
        <v/>
      </c>
      <c r="R51" s="215" t="str">
        <f>IF('Pipeline WEB'!R39=0,"",VLOOKUP('Pipeline WEB'!R39,'Roll out'!$E$2:$F$78,2,))</f>
        <v/>
      </c>
      <c r="S51" s="55" t="str">
        <f>IF('Pipeline WEB'!S39=0,"",'Pipeline WEB'!S39)</f>
        <v/>
      </c>
      <c r="T51" s="55" t="str">
        <f>IF('Pipeline WEB'!T39=0,"",'Pipeline WEB'!T39)</f>
        <v/>
      </c>
      <c r="U51" s="55" t="str">
        <f>IF('Pipeline WEB'!U39=0,"",'Pipeline WEB'!U39)</f>
        <v/>
      </c>
      <c r="V51" s="215" t="str">
        <f>IF('Pipeline WEB'!V39=0,"",'Pipeline WEB'!V39)</f>
        <v/>
      </c>
      <c r="W51" s="216" t="str">
        <f>IF('Pipeline WEB'!W39=0,"",'Pipeline WEB'!W39)</f>
        <v/>
      </c>
      <c r="X51" s="215" t="str">
        <f>IF('Pipeline WEB'!X39=0,"",'Pipeline WEB'!X39)</f>
        <v/>
      </c>
      <c r="Y51" s="215" t="str">
        <f>IF('Pipeline WEB'!Y39=0,"",'Pipeline WEB'!Y39)</f>
        <v/>
      </c>
      <c r="Z51" s="215" t="str">
        <f>IF('Pipeline WEB'!Z39=0,"",'Pipeline WEB'!Z39)</f>
        <v/>
      </c>
      <c r="AA51" s="215" t="str">
        <f>IF('Pipeline WEB'!AA39=0,"",'Pipeline WEB'!AA39)</f>
        <v/>
      </c>
      <c r="AB51" s="215" t="str">
        <f>IF('Pipeline WEB'!AB39=0,"",'Pipeline WEB'!AB39)</f>
        <v/>
      </c>
      <c r="AC51" s="216" t="str">
        <f>IF('Pipeline WEB'!AC39=0,"",'Pipeline WEB'!AC39)</f>
        <v/>
      </c>
      <c r="AD51" s="216" t="str">
        <f>IF('Pipeline WEB'!AD39=0,"",'Pipeline WEB'!AD39)</f>
        <v/>
      </c>
      <c r="AE51" s="216" t="str">
        <f>IF('Pipeline WEB'!AE39=0,"",'Pipeline WEB'!AE39)</f>
        <v/>
      </c>
      <c r="AF51" s="215" t="str">
        <f>IF('Pipeline WEB'!AF39=0,"",'Pipeline WEB'!AF39)</f>
        <v/>
      </c>
      <c r="AG51" s="215" t="str">
        <f>IF('Pipeline WEB'!AG39=0,"",'Pipeline WEB'!AG39)</f>
        <v/>
      </c>
      <c r="AH51" s="223" t="str">
        <f>IF('Pipeline WEB'!AH39=0,"",'Pipeline WEB'!AH39)</f>
        <v/>
      </c>
    </row>
    <row r="52" spans="1:34" ht="30" customHeight="1" x14ac:dyDescent="0.3">
      <c r="A52" s="218"/>
      <c r="B52" s="215" t="str">
        <f>IF('Pipeline WEB'!B40=0,"",'Pipeline WEB'!B40)</f>
        <v/>
      </c>
      <c r="C52" s="215" t="str">
        <f>IF('Pipeline WEB'!C40=0,"",VLOOKUP('Pipeline WEB'!C40,'Roll out'!$E$2:$F$78,2,))</f>
        <v/>
      </c>
      <c r="D52" s="215" t="str">
        <f>IF('Pipeline WEB'!D40=0,"",'Pipeline WEB'!D40)</f>
        <v/>
      </c>
      <c r="E52" s="215" t="str">
        <f>IF('Pipeline WEB'!E40=0,"",VLOOKUP('Pipeline WEB'!E40,'Roll out'!$E$2:$F$78,2,))</f>
        <v/>
      </c>
      <c r="F52" s="215" t="str">
        <f>IF('Pipeline WEB'!F40=0,"",VLOOKUP('Pipeline WEB'!F40,'Roll out'!$E$2:$F$78,2,))</f>
        <v/>
      </c>
      <c r="G52" s="215" t="str">
        <f>IF('Pipeline WEB'!G40=0,"",VLOOKUP('Pipeline WEB'!G40,'Roll out'!$E$2:$F$78,2,))</f>
        <v/>
      </c>
      <c r="H52" s="215" t="str">
        <f>IF('Pipeline WEB'!H40=0,"",VLOOKUP('Pipeline WEB'!H40,'Roll out'!$E$2:$F$78,2,))</f>
        <v/>
      </c>
      <c r="I52" s="215" t="str">
        <f>IF('Pipeline WEB'!I40=0,"",VLOOKUP('Pipeline WEB'!I40,'Roll out'!$E$2:$F$78,2,))</f>
        <v/>
      </c>
      <c r="J52" s="215" t="str">
        <f>IF('Pipeline WEB'!J40=0,"",'Pipeline WEB'!J40)</f>
        <v/>
      </c>
      <c r="K52" s="215" t="str">
        <f>IF('Pipeline WEB'!K40=0,"",'Pipeline WEB'!K40)</f>
        <v/>
      </c>
      <c r="L52" s="223" t="str">
        <f>IF('Pipeline WEB'!L40=0,"",'Pipeline WEB'!L40)</f>
        <v/>
      </c>
      <c r="M52" s="215" t="str">
        <f>IF('Pipeline WEB'!M40=0,"",'Pipeline WEB'!M40)</f>
        <v/>
      </c>
      <c r="N52" s="215" t="str">
        <f>IF('Pipeline WEB'!N40=0,"",'Pipeline WEB'!N40)</f>
        <v/>
      </c>
      <c r="O52" s="223" t="str">
        <f>IF('Pipeline WEB'!O40=0,"",'Pipeline WEB'!O40)</f>
        <v/>
      </c>
      <c r="P52" s="215" t="str">
        <f>IF('Pipeline WEB'!P40=0,"",'Pipeline WEB'!P40)</f>
        <v/>
      </c>
      <c r="Q52" s="215" t="str">
        <f>IF('Pipeline WEB'!Q40=0,"",'Pipeline WEB'!Q40)</f>
        <v/>
      </c>
      <c r="R52" s="215" t="str">
        <f>IF('Pipeline WEB'!R40=0,"",VLOOKUP('Pipeline WEB'!R40,'Roll out'!$E$2:$F$78,2,))</f>
        <v/>
      </c>
      <c r="S52" s="55" t="str">
        <f>IF('Pipeline WEB'!S40=0,"",'Pipeline WEB'!S40)</f>
        <v/>
      </c>
      <c r="T52" s="55" t="str">
        <f>IF('Pipeline WEB'!T40=0,"",'Pipeline WEB'!T40)</f>
        <v/>
      </c>
      <c r="U52" s="55" t="str">
        <f>IF('Pipeline WEB'!U40=0,"",'Pipeline WEB'!U40)</f>
        <v/>
      </c>
      <c r="V52" s="215" t="str">
        <f>IF('Pipeline WEB'!V40=0,"",'Pipeline WEB'!V40)</f>
        <v/>
      </c>
      <c r="W52" s="216" t="str">
        <f>IF('Pipeline WEB'!W40=0,"",'Pipeline WEB'!W40)</f>
        <v/>
      </c>
      <c r="X52" s="215" t="str">
        <f>IF('Pipeline WEB'!X40=0,"",'Pipeline WEB'!X40)</f>
        <v/>
      </c>
      <c r="Y52" s="215" t="str">
        <f>IF('Pipeline WEB'!Y40=0,"",'Pipeline WEB'!Y40)</f>
        <v/>
      </c>
      <c r="Z52" s="215" t="str">
        <f>IF('Pipeline WEB'!Z40=0,"",'Pipeline WEB'!Z40)</f>
        <v/>
      </c>
      <c r="AA52" s="215" t="str">
        <f>IF('Pipeline WEB'!AA40=0,"",'Pipeline WEB'!AA40)</f>
        <v/>
      </c>
      <c r="AB52" s="215" t="str">
        <f>IF('Pipeline WEB'!AB40=0,"",'Pipeline WEB'!AB40)</f>
        <v/>
      </c>
      <c r="AC52" s="216" t="str">
        <f>IF('Pipeline WEB'!AC40=0,"",'Pipeline WEB'!AC40)</f>
        <v/>
      </c>
      <c r="AD52" s="216" t="str">
        <f>IF('Pipeline WEB'!AD40=0,"",'Pipeline WEB'!AD40)</f>
        <v/>
      </c>
      <c r="AE52" s="216" t="str">
        <f>IF('Pipeline WEB'!AE40=0,"",'Pipeline WEB'!AE40)</f>
        <v/>
      </c>
      <c r="AF52" s="215" t="str">
        <f>IF('Pipeline WEB'!AF40=0,"",'Pipeline WEB'!AF40)</f>
        <v/>
      </c>
      <c r="AG52" s="215" t="str">
        <f>IF('Pipeline WEB'!AG40=0,"",'Pipeline WEB'!AG40)</f>
        <v/>
      </c>
      <c r="AH52" s="223" t="str">
        <f>IF('Pipeline WEB'!AH40=0,"",'Pipeline WEB'!AH40)</f>
        <v/>
      </c>
    </row>
    <row r="53" spans="1:34" ht="30" customHeight="1" x14ac:dyDescent="0.3">
      <c r="A53" s="218"/>
      <c r="B53" s="215" t="str">
        <f>IF('Pipeline WEB'!B41=0,"",'Pipeline WEB'!B41)</f>
        <v/>
      </c>
      <c r="C53" s="215" t="str">
        <f>IF('Pipeline WEB'!C41=0,"",VLOOKUP('Pipeline WEB'!C41,'Roll out'!$E$2:$F$78,2,))</f>
        <v/>
      </c>
      <c r="D53" s="215" t="str">
        <f>IF('Pipeline WEB'!D41=0,"",'Pipeline WEB'!D41)</f>
        <v/>
      </c>
      <c r="E53" s="215" t="str">
        <f>IF('Pipeline WEB'!E41=0,"",VLOOKUP('Pipeline WEB'!E41,'Roll out'!$E$2:$F$78,2,))</f>
        <v/>
      </c>
      <c r="F53" s="215" t="str">
        <f>IF('Pipeline WEB'!F41=0,"",VLOOKUP('Pipeline WEB'!F41,'Roll out'!$E$2:$F$78,2,))</f>
        <v/>
      </c>
      <c r="G53" s="215" t="str">
        <f>IF('Pipeline WEB'!G41=0,"",VLOOKUP('Pipeline WEB'!G41,'Roll out'!$E$2:$F$78,2,))</f>
        <v/>
      </c>
      <c r="H53" s="215" t="str">
        <f>IF('Pipeline WEB'!H41=0,"",VLOOKUP('Pipeline WEB'!H41,'Roll out'!$E$2:$F$78,2,))</f>
        <v/>
      </c>
      <c r="I53" s="215" t="str">
        <f>IF('Pipeline WEB'!I41=0,"",VLOOKUP('Pipeline WEB'!I41,'Roll out'!$E$2:$F$78,2,))</f>
        <v/>
      </c>
      <c r="J53" s="215" t="str">
        <f>IF('Pipeline WEB'!J41=0,"",'Pipeline WEB'!J41)</f>
        <v/>
      </c>
      <c r="K53" s="215" t="str">
        <f>IF('Pipeline WEB'!K41=0,"",'Pipeline WEB'!K41)</f>
        <v/>
      </c>
      <c r="L53" s="223" t="str">
        <f>IF('Pipeline WEB'!L41=0,"",'Pipeline WEB'!L41)</f>
        <v/>
      </c>
      <c r="M53" s="215" t="str">
        <f>IF('Pipeline WEB'!M41=0,"",'Pipeline WEB'!M41)</f>
        <v/>
      </c>
      <c r="N53" s="215" t="str">
        <f>IF('Pipeline WEB'!N41=0,"",'Pipeline WEB'!N41)</f>
        <v/>
      </c>
      <c r="O53" s="223" t="str">
        <f>IF('Pipeline WEB'!O41=0,"",'Pipeline WEB'!O41)</f>
        <v/>
      </c>
      <c r="P53" s="215" t="str">
        <f>IF('Pipeline WEB'!P41=0,"",'Pipeline WEB'!P41)</f>
        <v/>
      </c>
      <c r="Q53" s="215" t="str">
        <f>IF('Pipeline WEB'!Q41=0,"",'Pipeline WEB'!Q41)</f>
        <v/>
      </c>
      <c r="R53" s="215" t="str">
        <f>IF('Pipeline WEB'!R41=0,"",VLOOKUP('Pipeline WEB'!R41,'Roll out'!$E$2:$F$78,2,))</f>
        <v/>
      </c>
      <c r="S53" s="55" t="str">
        <f>IF('Pipeline WEB'!S41=0,"",'Pipeline WEB'!S41)</f>
        <v/>
      </c>
      <c r="T53" s="55" t="str">
        <f>IF('Pipeline WEB'!T41=0,"",'Pipeline WEB'!T41)</f>
        <v/>
      </c>
      <c r="U53" s="55" t="str">
        <f>IF('Pipeline WEB'!U41=0,"",'Pipeline WEB'!U41)</f>
        <v/>
      </c>
      <c r="V53" s="215" t="str">
        <f>IF('Pipeline WEB'!V41=0,"",'Pipeline WEB'!V41)</f>
        <v/>
      </c>
      <c r="W53" s="216" t="str">
        <f>IF('Pipeline WEB'!W41=0,"",'Pipeline WEB'!W41)</f>
        <v/>
      </c>
      <c r="X53" s="215" t="str">
        <f>IF('Pipeline WEB'!X41=0,"",'Pipeline WEB'!X41)</f>
        <v/>
      </c>
      <c r="Y53" s="215" t="str">
        <f>IF('Pipeline WEB'!Y41=0,"",'Pipeline WEB'!Y41)</f>
        <v/>
      </c>
      <c r="Z53" s="215" t="str">
        <f>IF('Pipeline WEB'!Z41=0,"",'Pipeline WEB'!Z41)</f>
        <v/>
      </c>
      <c r="AA53" s="215" t="str">
        <f>IF('Pipeline WEB'!AA41=0,"",'Pipeline WEB'!AA41)</f>
        <v/>
      </c>
      <c r="AB53" s="215" t="str">
        <f>IF('Pipeline WEB'!AB41=0,"",'Pipeline WEB'!AB41)</f>
        <v/>
      </c>
      <c r="AC53" s="216" t="str">
        <f>IF('Pipeline WEB'!AC41=0,"",'Pipeline WEB'!AC41)</f>
        <v/>
      </c>
      <c r="AD53" s="216" t="str">
        <f>IF('Pipeline WEB'!AD41=0,"",'Pipeline WEB'!AD41)</f>
        <v/>
      </c>
      <c r="AE53" s="216" t="str">
        <f>IF('Pipeline WEB'!AE41=0,"",'Pipeline WEB'!AE41)</f>
        <v/>
      </c>
      <c r="AF53" s="215" t="str">
        <f>IF('Pipeline WEB'!AF41=0,"",'Pipeline WEB'!AF41)</f>
        <v/>
      </c>
      <c r="AG53" s="215" t="str">
        <f>IF('Pipeline WEB'!AG41=0,"",'Pipeline WEB'!AG41)</f>
        <v/>
      </c>
      <c r="AH53" s="223" t="str">
        <f>IF('Pipeline WEB'!AH41=0,"",'Pipeline WEB'!AH41)</f>
        <v/>
      </c>
    </row>
    <row r="54" spans="1:34" ht="30" customHeight="1" x14ac:dyDescent="0.3">
      <c r="A54" s="218"/>
      <c r="B54" s="215" t="str">
        <f>IF('Pipeline WEB'!B42=0,"",'Pipeline WEB'!B42)</f>
        <v/>
      </c>
      <c r="C54" s="215" t="str">
        <f>IF('Pipeline WEB'!C42=0,"",VLOOKUP('Pipeline WEB'!C42,'Roll out'!$E$2:$F$78,2,))</f>
        <v/>
      </c>
      <c r="D54" s="215" t="str">
        <f>IF('Pipeline WEB'!D42=0,"",'Pipeline WEB'!D42)</f>
        <v/>
      </c>
      <c r="E54" s="215" t="str">
        <f>IF('Pipeline WEB'!E42=0,"",VLOOKUP('Pipeline WEB'!E42,'Roll out'!$E$2:$F$78,2,))</f>
        <v/>
      </c>
      <c r="F54" s="215" t="str">
        <f>IF('Pipeline WEB'!F42=0,"",VLOOKUP('Pipeline WEB'!F42,'Roll out'!$E$2:$F$78,2,))</f>
        <v/>
      </c>
      <c r="G54" s="215" t="str">
        <f>IF('Pipeline WEB'!G42=0,"",VLOOKUP('Pipeline WEB'!G42,'Roll out'!$E$2:$F$78,2,))</f>
        <v/>
      </c>
      <c r="H54" s="215" t="str">
        <f>IF('Pipeline WEB'!H42=0,"",VLOOKUP('Pipeline WEB'!H42,'Roll out'!$E$2:$F$78,2,))</f>
        <v/>
      </c>
      <c r="I54" s="215" t="str">
        <f>IF('Pipeline WEB'!I42=0,"",VLOOKUP('Pipeline WEB'!I42,'Roll out'!$E$2:$F$78,2,))</f>
        <v/>
      </c>
      <c r="J54" s="215" t="str">
        <f>IF('Pipeline WEB'!J42=0,"",'Pipeline WEB'!J42)</f>
        <v/>
      </c>
      <c r="K54" s="215" t="str">
        <f>IF('Pipeline WEB'!K42=0,"",'Pipeline WEB'!K42)</f>
        <v/>
      </c>
      <c r="L54" s="223" t="str">
        <f>IF('Pipeline WEB'!L42=0,"",'Pipeline WEB'!L42)</f>
        <v/>
      </c>
      <c r="M54" s="215" t="str">
        <f>IF('Pipeline WEB'!M42=0,"",'Pipeline WEB'!M42)</f>
        <v/>
      </c>
      <c r="N54" s="215" t="str">
        <f>IF('Pipeline WEB'!N42=0,"",'Pipeline WEB'!N42)</f>
        <v/>
      </c>
      <c r="O54" s="223" t="str">
        <f>IF('Pipeline WEB'!O42=0,"",'Pipeline WEB'!O42)</f>
        <v/>
      </c>
      <c r="P54" s="215" t="str">
        <f>IF('Pipeline WEB'!P42=0,"",'Pipeline WEB'!P42)</f>
        <v/>
      </c>
      <c r="Q54" s="215" t="str">
        <f>IF('Pipeline WEB'!Q42=0,"",'Pipeline WEB'!Q42)</f>
        <v/>
      </c>
      <c r="R54" s="215" t="str">
        <f>IF('Pipeline WEB'!R42=0,"",VLOOKUP('Pipeline WEB'!R42,'Roll out'!$E$2:$F$78,2,))</f>
        <v/>
      </c>
      <c r="S54" s="55" t="str">
        <f>IF('Pipeline WEB'!S42=0,"",'Pipeline WEB'!S42)</f>
        <v/>
      </c>
      <c r="T54" s="55" t="str">
        <f>IF('Pipeline WEB'!T42=0,"",'Pipeline WEB'!T42)</f>
        <v/>
      </c>
      <c r="U54" s="55" t="str">
        <f>IF('Pipeline WEB'!U42=0,"",'Pipeline WEB'!U42)</f>
        <v/>
      </c>
      <c r="V54" s="215" t="str">
        <f>IF('Pipeline WEB'!V42=0,"",'Pipeline WEB'!V42)</f>
        <v/>
      </c>
      <c r="W54" s="216" t="str">
        <f>IF('Pipeline WEB'!W42=0,"",'Pipeline WEB'!W42)</f>
        <v/>
      </c>
      <c r="X54" s="215" t="str">
        <f>IF('Pipeline WEB'!X42=0,"",'Pipeline WEB'!X42)</f>
        <v/>
      </c>
      <c r="Y54" s="215" t="str">
        <f>IF('Pipeline WEB'!Y42=0,"",'Pipeline WEB'!Y42)</f>
        <v/>
      </c>
      <c r="Z54" s="215" t="str">
        <f>IF('Pipeline WEB'!Z42=0,"",'Pipeline WEB'!Z42)</f>
        <v/>
      </c>
      <c r="AA54" s="215" t="str">
        <f>IF('Pipeline WEB'!AA42=0,"",'Pipeline WEB'!AA42)</f>
        <v/>
      </c>
      <c r="AB54" s="215" t="str">
        <f>IF('Pipeline WEB'!AB42=0,"",'Pipeline WEB'!AB42)</f>
        <v/>
      </c>
      <c r="AC54" s="216" t="str">
        <f>IF('Pipeline WEB'!AC42=0,"",'Pipeline WEB'!AC42)</f>
        <v/>
      </c>
      <c r="AD54" s="216" t="str">
        <f>IF('Pipeline WEB'!AD42=0,"",'Pipeline WEB'!AD42)</f>
        <v/>
      </c>
      <c r="AE54" s="216" t="str">
        <f>IF('Pipeline WEB'!AE42=0,"",'Pipeline WEB'!AE42)</f>
        <v/>
      </c>
      <c r="AF54" s="215" t="str">
        <f>IF('Pipeline WEB'!AF42=0,"",'Pipeline WEB'!AF42)</f>
        <v/>
      </c>
      <c r="AG54" s="215" t="str">
        <f>IF('Pipeline WEB'!AG42=0,"",'Pipeline WEB'!AG42)</f>
        <v/>
      </c>
      <c r="AH54" s="223" t="str">
        <f>IF('Pipeline WEB'!AH42=0,"",'Pipeline WEB'!AH42)</f>
        <v/>
      </c>
    </row>
    <row r="55" spans="1:34" ht="30" customHeight="1" x14ac:dyDescent="0.3">
      <c r="A55" s="218"/>
      <c r="B55" s="215" t="str">
        <f>IF('Pipeline WEB'!B43=0,"",'Pipeline WEB'!B43)</f>
        <v/>
      </c>
      <c r="C55" s="215" t="str">
        <f>IF('Pipeline WEB'!C43=0,"",VLOOKUP('Pipeline WEB'!C43,'Roll out'!$E$2:$F$78,2,))</f>
        <v/>
      </c>
      <c r="D55" s="215" t="str">
        <f>IF('Pipeline WEB'!D43=0,"",'Pipeline WEB'!D43)</f>
        <v/>
      </c>
      <c r="E55" s="215" t="str">
        <f>IF('Pipeline WEB'!E43=0,"",VLOOKUP('Pipeline WEB'!E43,'Roll out'!$E$2:$F$78,2,))</f>
        <v/>
      </c>
      <c r="F55" s="215" t="str">
        <f>IF('Pipeline WEB'!F43=0,"",VLOOKUP('Pipeline WEB'!F43,'Roll out'!$E$2:$F$78,2,))</f>
        <v/>
      </c>
      <c r="G55" s="215" t="str">
        <f>IF('Pipeline WEB'!G43=0,"",VLOOKUP('Pipeline WEB'!G43,'Roll out'!$E$2:$F$78,2,))</f>
        <v/>
      </c>
      <c r="H55" s="215" t="str">
        <f>IF('Pipeline WEB'!H43=0,"",VLOOKUP('Pipeline WEB'!H43,'Roll out'!$E$2:$F$78,2,))</f>
        <v/>
      </c>
      <c r="I55" s="215" t="str">
        <f>IF('Pipeline WEB'!I43=0,"",VLOOKUP('Pipeline WEB'!I43,'Roll out'!$E$2:$F$78,2,))</f>
        <v/>
      </c>
      <c r="J55" s="215" t="str">
        <f>IF('Pipeline WEB'!J43=0,"",'Pipeline WEB'!J43)</f>
        <v/>
      </c>
      <c r="K55" s="215" t="str">
        <f>IF('Pipeline WEB'!K43=0,"",'Pipeline WEB'!K43)</f>
        <v/>
      </c>
      <c r="L55" s="223" t="str">
        <f>IF('Pipeline WEB'!L43=0,"",'Pipeline WEB'!L43)</f>
        <v/>
      </c>
      <c r="M55" s="215" t="str">
        <f>IF('Pipeline WEB'!M43=0,"",'Pipeline WEB'!M43)</f>
        <v/>
      </c>
      <c r="N55" s="215" t="str">
        <f>IF('Pipeline WEB'!N43=0,"",'Pipeline WEB'!N43)</f>
        <v/>
      </c>
      <c r="O55" s="223" t="str">
        <f>IF('Pipeline WEB'!O43=0,"",'Pipeline WEB'!O43)</f>
        <v/>
      </c>
      <c r="P55" s="215" t="str">
        <f>IF('Pipeline WEB'!P43=0,"",'Pipeline WEB'!P43)</f>
        <v/>
      </c>
      <c r="Q55" s="215" t="str">
        <f>IF('Pipeline WEB'!Q43=0,"",'Pipeline WEB'!Q43)</f>
        <v/>
      </c>
      <c r="R55" s="215" t="str">
        <f>IF('Pipeline WEB'!R43=0,"",VLOOKUP('Pipeline WEB'!R43,'Roll out'!$E$2:$F$78,2,))</f>
        <v/>
      </c>
      <c r="S55" s="55" t="str">
        <f>IF('Pipeline WEB'!S43=0,"",'Pipeline WEB'!S43)</f>
        <v/>
      </c>
      <c r="T55" s="55" t="str">
        <f>IF('Pipeline WEB'!T43=0,"",'Pipeline WEB'!T43)</f>
        <v/>
      </c>
      <c r="U55" s="55" t="str">
        <f>IF('Pipeline WEB'!U43=0,"",'Pipeline WEB'!U43)</f>
        <v/>
      </c>
      <c r="V55" s="215" t="str">
        <f>IF('Pipeline WEB'!V43=0,"",'Pipeline WEB'!V43)</f>
        <v/>
      </c>
      <c r="W55" s="216" t="str">
        <f>IF('Pipeline WEB'!W43=0,"",'Pipeline WEB'!W43)</f>
        <v/>
      </c>
      <c r="X55" s="215" t="str">
        <f>IF('Pipeline WEB'!X43=0,"",'Pipeline WEB'!X43)</f>
        <v/>
      </c>
      <c r="Y55" s="215" t="str">
        <f>IF('Pipeline WEB'!Y43=0,"",'Pipeline WEB'!Y43)</f>
        <v/>
      </c>
      <c r="Z55" s="215" t="str">
        <f>IF('Pipeline WEB'!Z43=0,"",'Pipeline WEB'!Z43)</f>
        <v/>
      </c>
      <c r="AA55" s="215" t="str">
        <f>IF('Pipeline WEB'!AA43=0,"",'Pipeline WEB'!AA43)</f>
        <v/>
      </c>
      <c r="AB55" s="215" t="str">
        <f>IF('Pipeline WEB'!AB43=0,"",'Pipeline WEB'!AB43)</f>
        <v/>
      </c>
      <c r="AC55" s="216" t="str">
        <f>IF('Pipeline WEB'!AC43=0,"",'Pipeline WEB'!AC43)</f>
        <v/>
      </c>
      <c r="AD55" s="216" t="str">
        <f>IF('Pipeline WEB'!AD43=0,"",'Pipeline WEB'!AD43)</f>
        <v/>
      </c>
      <c r="AE55" s="216" t="str">
        <f>IF('Pipeline WEB'!AE43=0,"",'Pipeline WEB'!AE43)</f>
        <v/>
      </c>
      <c r="AF55" s="215" t="str">
        <f>IF('Pipeline WEB'!AF43=0,"",'Pipeline WEB'!AF43)</f>
        <v/>
      </c>
      <c r="AG55" s="215" t="str">
        <f>IF('Pipeline WEB'!AG43=0,"",'Pipeline WEB'!AG43)</f>
        <v/>
      </c>
      <c r="AH55" s="223" t="str">
        <f>IF('Pipeline WEB'!AH43=0,"",'Pipeline WEB'!AH43)</f>
        <v/>
      </c>
    </row>
    <row r="56" spans="1:34" ht="30" customHeight="1" x14ac:dyDescent="0.3">
      <c r="A56" s="218"/>
      <c r="B56" s="215" t="str">
        <f>IF('Pipeline WEB'!B44=0,"",'Pipeline WEB'!B44)</f>
        <v/>
      </c>
      <c r="C56" s="215" t="str">
        <f>IF('Pipeline WEB'!C44=0,"",VLOOKUP('Pipeline WEB'!C44,'Roll out'!$E$2:$F$78,2,))</f>
        <v/>
      </c>
      <c r="D56" s="215" t="str">
        <f>IF('Pipeline WEB'!D44=0,"",'Pipeline WEB'!D44)</f>
        <v/>
      </c>
      <c r="E56" s="215" t="str">
        <f>IF('Pipeline WEB'!E44=0,"",VLOOKUP('Pipeline WEB'!E44,'Roll out'!$E$2:$F$78,2,))</f>
        <v/>
      </c>
      <c r="F56" s="215" t="str">
        <f>IF('Pipeline WEB'!F44=0,"",VLOOKUP('Pipeline WEB'!F44,'Roll out'!$E$2:$F$78,2,))</f>
        <v/>
      </c>
      <c r="G56" s="215" t="str">
        <f>IF('Pipeline WEB'!G44=0,"",VLOOKUP('Pipeline WEB'!G44,'Roll out'!$E$2:$F$78,2,))</f>
        <v/>
      </c>
      <c r="H56" s="215" t="str">
        <f>IF('Pipeline WEB'!H44=0,"",VLOOKUP('Pipeline WEB'!H44,'Roll out'!$E$2:$F$78,2,))</f>
        <v/>
      </c>
      <c r="I56" s="215" t="str">
        <f>IF('Pipeline WEB'!I44=0,"",VLOOKUP('Pipeline WEB'!I44,'Roll out'!$E$2:$F$78,2,))</f>
        <v/>
      </c>
      <c r="J56" s="215" t="str">
        <f>IF('Pipeline WEB'!J44=0,"",'Pipeline WEB'!J44)</f>
        <v/>
      </c>
      <c r="K56" s="215" t="str">
        <f>IF('Pipeline WEB'!K44=0,"",'Pipeline WEB'!K44)</f>
        <v/>
      </c>
      <c r="L56" s="223" t="str">
        <f>IF('Pipeline WEB'!L44=0,"",'Pipeline WEB'!L44)</f>
        <v/>
      </c>
      <c r="M56" s="215" t="str">
        <f>IF('Pipeline WEB'!M44=0,"",'Pipeline WEB'!M44)</f>
        <v/>
      </c>
      <c r="N56" s="215" t="str">
        <f>IF('Pipeline WEB'!N44=0,"",'Pipeline WEB'!N44)</f>
        <v/>
      </c>
      <c r="O56" s="223" t="str">
        <f>IF('Pipeline WEB'!O44=0,"",'Pipeline WEB'!O44)</f>
        <v/>
      </c>
      <c r="P56" s="215" t="str">
        <f>IF('Pipeline WEB'!P44=0,"",'Pipeline WEB'!P44)</f>
        <v/>
      </c>
      <c r="Q56" s="215" t="str">
        <f>IF('Pipeline WEB'!Q44=0,"",'Pipeline WEB'!Q44)</f>
        <v/>
      </c>
      <c r="R56" s="215" t="str">
        <f>IF('Pipeline WEB'!R44=0,"",VLOOKUP('Pipeline WEB'!R44,'Roll out'!$E$2:$F$78,2,))</f>
        <v/>
      </c>
      <c r="S56" s="55" t="str">
        <f>IF('Pipeline WEB'!S44=0,"",'Pipeline WEB'!S44)</f>
        <v/>
      </c>
      <c r="T56" s="55" t="str">
        <f>IF('Pipeline WEB'!T44=0,"",'Pipeline WEB'!T44)</f>
        <v/>
      </c>
      <c r="U56" s="55" t="str">
        <f>IF('Pipeline WEB'!U44=0,"",'Pipeline WEB'!U44)</f>
        <v/>
      </c>
      <c r="V56" s="215" t="str">
        <f>IF('Pipeline WEB'!V44=0,"",'Pipeline WEB'!V44)</f>
        <v/>
      </c>
      <c r="W56" s="216" t="str">
        <f>IF('Pipeline WEB'!W44=0,"",'Pipeline WEB'!W44)</f>
        <v/>
      </c>
      <c r="X56" s="215" t="str">
        <f>IF('Pipeline WEB'!X44=0,"",'Pipeline WEB'!X44)</f>
        <v/>
      </c>
      <c r="Y56" s="215" t="str">
        <f>IF('Pipeline WEB'!Y44=0,"",'Pipeline WEB'!Y44)</f>
        <v/>
      </c>
      <c r="Z56" s="215" t="str">
        <f>IF('Pipeline WEB'!Z44=0,"",'Pipeline WEB'!Z44)</f>
        <v/>
      </c>
      <c r="AA56" s="215" t="str">
        <f>IF('Pipeline WEB'!AA44=0,"",'Pipeline WEB'!AA44)</f>
        <v/>
      </c>
      <c r="AB56" s="215" t="str">
        <f>IF('Pipeline WEB'!AB44=0,"",'Pipeline WEB'!AB44)</f>
        <v/>
      </c>
      <c r="AC56" s="216" t="str">
        <f>IF('Pipeline WEB'!AC44=0,"",'Pipeline WEB'!AC44)</f>
        <v/>
      </c>
      <c r="AD56" s="216" t="str">
        <f>IF('Pipeline WEB'!AD44=0,"",'Pipeline WEB'!AD44)</f>
        <v/>
      </c>
      <c r="AE56" s="216" t="str">
        <f>IF('Pipeline WEB'!AE44=0,"",'Pipeline WEB'!AE44)</f>
        <v/>
      </c>
      <c r="AF56" s="215" t="str">
        <f>IF('Pipeline WEB'!AF44=0,"",'Pipeline WEB'!AF44)</f>
        <v/>
      </c>
      <c r="AG56" s="215" t="str">
        <f>IF('Pipeline WEB'!AG44=0,"",'Pipeline WEB'!AG44)</f>
        <v/>
      </c>
      <c r="AH56" s="223" t="str">
        <f>IF('Pipeline WEB'!AH44=0,"",'Pipeline WEB'!AH44)</f>
        <v/>
      </c>
    </row>
    <row r="57" spans="1:34" ht="30" customHeight="1" x14ac:dyDescent="0.3">
      <c r="A57" s="218"/>
      <c r="B57" s="215" t="str">
        <f>IF('Pipeline WEB'!B45=0,"",'Pipeline WEB'!B45)</f>
        <v/>
      </c>
      <c r="C57" s="215" t="str">
        <f>IF('Pipeline WEB'!C45=0,"",VLOOKUP('Pipeline WEB'!C45,'Roll out'!$E$2:$F$78,2,))</f>
        <v/>
      </c>
      <c r="D57" s="215" t="str">
        <f>IF('Pipeline WEB'!D45=0,"",'Pipeline WEB'!D45)</f>
        <v/>
      </c>
      <c r="E57" s="215" t="str">
        <f>IF('Pipeline WEB'!E45=0,"",VLOOKUP('Pipeline WEB'!E45,'Roll out'!$E$2:$F$78,2,))</f>
        <v/>
      </c>
      <c r="F57" s="215" t="str">
        <f>IF('Pipeline WEB'!F45=0,"",VLOOKUP('Pipeline WEB'!F45,'Roll out'!$E$2:$F$78,2,))</f>
        <v/>
      </c>
      <c r="G57" s="215" t="str">
        <f>IF('Pipeline WEB'!G45=0,"",VLOOKUP('Pipeline WEB'!G45,'Roll out'!$E$2:$F$78,2,))</f>
        <v/>
      </c>
      <c r="H57" s="215" t="str">
        <f>IF('Pipeline WEB'!H45=0,"",VLOOKUP('Pipeline WEB'!H45,'Roll out'!$E$2:$F$78,2,))</f>
        <v/>
      </c>
      <c r="I57" s="215" t="str">
        <f>IF('Pipeline WEB'!I45=0,"",VLOOKUP('Pipeline WEB'!I45,'Roll out'!$E$2:$F$78,2,))</f>
        <v/>
      </c>
      <c r="J57" s="215" t="str">
        <f>IF('Pipeline WEB'!J45=0,"",'Pipeline WEB'!J45)</f>
        <v/>
      </c>
      <c r="K57" s="215" t="str">
        <f>IF('Pipeline WEB'!K45=0,"",'Pipeline WEB'!K45)</f>
        <v/>
      </c>
      <c r="L57" s="223" t="str">
        <f>IF('Pipeline WEB'!L45=0,"",'Pipeline WEB'!L45)</f>
        <v/>
      </c>
      <c r="M57" s="215" t="str">
        <f>IF('Pipeline WEB'!M45=0,"",'Pipeline WEB'!M45)</f>
        <v/>
      </c>
      <c r="N57" s="215" t="str">
        <f>IF('Pipeline WEB'!N45=0,"",'Pipeline WEB'!N45)</f>
        <v/>
      </c>
      <c r="O57" s="223" t="str">
        <f>IF('Pipeline WEB'!O45=0,"",'Pipeline WEB'!O45)</f>
        <v/>
      </c>
      <c r="P57" s="215" t="str">
        <f>IF('Pipeline WEB'!P45=0,"",'Pipeline WEB'!P45)</f>
        <v/>
      </c>
      <c r="Q57" s="215" t="str">
        <f>IF('Pipeline WEB'!Q45=0,"",'Pipeline WEB'!Q45)</f>
        <v/>
      </c>
      <c r="R57" s="215" t="str">
        <f>IF('Pipeline WEB'!R45=0,"",VLOOKUP('Pipeline WEB'!R45,'Roll out'!$E$2:$F$78,2,))</f>
        <v/>
      </c>
      <c r="S57" s="55" t="str">
        <f>IF('Pipeline WEB'!S45=0,"",'Pipeline WEB'!S45)</f>
        <v/>
      </c>
      <c r="T57" s="55" t="str">
        <f>IF('Pipeline WEB'!T45=0,"",'Pipeline WEB'!T45)</f>
        <v/>
      </c>
      <c r="U57" s="55" t="str">
        <f>IF('Pipeline WEB'!U45=0,"",'Pipeline WEB'!U45)</f>
        <v/>
      </c>
      <c r="V57" s="215" t="str">
        <f>IF('Pipeline WEB'!V45=0,"",'Pipeline WEB'!V45)</f>
        <v/>
      </c>
      <c r="W57" s="216" t="str">
        <f>IF('Pipeline WEB'!W45=0,"",'Pipeline WEB'!W45)</f>
        <v/>
      </c>
      <c r="X57" s="215" t="str">
        <f>IF('Pipeline WEB'!X45=0,"",'Pipeline WEB'!X45)</f>
        <v/>
      </c>
      <c r="Y57" s="215" t="str">
        <f>IF('Pipeline WEB'!Y45=0,"",'Pipeline WEB'!Y45)</f>
        <v/>
      </c>
      <c r="Z57" s="215" t="str">
        <f>IF('Pipeline WEB'!Z45=0,"",'Pipeline WEB'!Z45)</f>
        <v/>
      </c>
      <c r="AA57" s="215" t="str">
        <f>IF('Pipeline WEB'!AA45=0,"",'Pipeline WEB'!AA45)</f>
        <v/>
      </c>
      <c r="AB57" s="215" t="str">
        <f>IF('Pipeline WEB'!AB45=0,"",'Pipeline WEB'!AB45)</f>
        <v/>
      </c>
      <c r="AC57" s="216" t="str">
        <f>IF('Pipeline WEB'!AC45=0,"",'Pipeline WEB'!AC45)</f>
        <v/>
      </c>
      <c r="AD57" s="216" t="str">
        <f>IF('Pipeline WEB'!AD45=0,"",'Pipeline WEB'!AD45)</f>
        <v/>
      </c>
      <c r="AE57" s="216" t="str">
        <f>IF('Pipeline WEB'!AE45=0,"",'Pipeline WEB'!AE45)</f>
        <v/>
      </c>
      <c r="AF57" s="215" t="str">
        <f>IF('Pipeline WEB'!AF45=0,"",'Pipeline WEB'!AF45)</f>
        <v/>
      </c>
      <c r="AG57" s="215" t="str">
        <f>IF('Pipeline WEB'!AG45=0,"",'Pipeline WEB'!AG45)</f>
        <v/>
      </c>
      <c r="AH57" s="223" t="str">
        <f>IF('Pipeline WEB'!AH45=0,"",'Pipeline WEB'!AH45)</f>
        <v/>
      </c>
    </row>
    <row r="58" spans="1:34" ht="30" customHeight="1" x14ac:dyDescent="0.3">
      <c r="A58" s="218"/>
      <c r="B58" s="215" t="str">
        <f>IF('Pipeline WEB'!B46=0,"",'Pipeline WEB'!B46)</f>
        <v/>
      </c>
      <c r="C58" s="215" t="str">
        <f>IF('Pipeline WEB'!C46=0,"",VLOOKUP('Pipeline WEB'!C46,'Roll out'!$E$2:$F$78,2,))</f>
        <v/>
      </c>
      <c r="D58" s="215" t="str">
        <f>IF('Pipeline WEB'!D46=0,"",'Pipeline WEB'!D46)</f>
        <v/>
      </c>
      <c r="E58" s="215" t="str">
        <f>IF('Pipeline WEB'!E46=0,"",VLOOKUP('Pipeline WEB'!E46,'Roll out'!$E$2:$F$78,2,))</f>
        <v/>
      </c>
      <c r="F58" s="215" t="str">
        <f>IF('Pipeline WEB'!F46=0,"",VLOOKUP('Pipeline WEB'!F46,'Roll out'!$E$2:$F$78,2,))</f>
        <v/>
      </c>
      <c r="G58" s="215" t="str">
        <f>IF('Pipeline WEB'!G46=0,"",VLOOKUP('Pipeline WEB'!G46,'Roll out'!$E$2:$F$78,2,))</f>
        <v/>
      </c>
      <c r="H58" s="215" t="str">
        <f>IF('Pipeline WEB'!H46=0,"",VLOOKUP('Pipeline WEB'!H46,'Roll out'!$E$2:$F$78,2,))</f>
        <v/>
      </c>
      <c r="I58" s="215" t="str">
        <f>IF('Pipeline WEB'!I46=0,"",VLOOKUP('Pipeline WEB'!I46,'Roll out'!$E$2:$F$78,2,))</f>
        <v/>
      </c>
      <c r="J58" s="215" t="str">
        <f>IF('Pipeline WEB'!J46=0,"",'Pipeline WEB'!J46)</f>
        <v/>
      </c>
      <c r="K58" s="215" t="str">
        <f>IF('Pipeline WEB'!K46=0,"",'Pipeline WEB'!K46)</f>
        <v/>
      </c>
      <c r="L58" s="223" t="str">
        <f>IF('Pipeline WEB'!L46=0,"",'Pipeline WEB'!L46)</f>
        <v/>
      </c>
      <c r="M58" s="215" t="str">
        <f>IF('Pipeline WEB'!M46=0,"",'Pipeline WEB'!M46)</f>
        <v/>
      </c>
      <c r="N58" s="215" t="str">
        <f>IF('Pipeline WEB'!N46=0,"",'Pipeline WEB'!N46)</f>
        <v/>
      </c>
      <c r="O58" s="223" t="str">
        <f>IF('Pipeline WEB'!O46=0,"",'Pipeline WEB'!O46)</f>
        <v/>
      </c>
      <c r="P58" s="215" t="str">
        <f>IF('Pipeline WEB'!P46=0,"",'Pipeline WEB'!P46)</f>
        <v/>
      </c>
      <c r="Q58" s="215" t="str">
        <f>IF('Pipeline WEB'!Q46=0,"",'Pipeline WEB'!Q46)</f>
        <v/>
      </c>
      <c r="R58" s="215" t="str">
        <f>IF('Pipeline WEB'!R46=0,"",VLOOKUP('Pipeline WEB'!R46,'Roll out'!$E$2:$F$78,2,))</f>
        <v/>
      </c>
      <c r="S58" s="55" t="str">
        <f>IF('Pipeline WEB'!S46=0,"",'Pipeline WEB'!S46)</f>
        <v/>
      </c>
      <c r="T58" s="55" t="str">
        <f>IF('Pipeline WEB'!T46=0,"",'Pipeline WEB'!T46)</f>
        <v/>
      </c>
      <c r="U58" s="55" t="str">
        <f>IF('Pipeline WEB'!U46=0,"",'Pipeline WEB'!U46)</f>
        <v/>
      </c>
      <c r="V58" s="215" t="str">
        <f>IF('Pipeline WEB'!V46=0,"",'Pipeline WEB'!V46)</f>
        <v/>
      </c>
      <c r="W58" s="216" t="str">
        <f>IF('Pipeline WEB'!W46=0,"",'Pipeline WEB'!W46)</f>
        <v/>
      </c>
      <c r="X58" s="215" t="str">
        <f>IF('Pipeline WEB'!X46=0,"",'Pipeline WEB'!X46)</f>
        <v/>
      </c>
      <c r="Y58" s="215" t="str">
        <f>IF('Pipeline WEB'!Y46=0,"",'Pipeline WEB'!Y46)</f>
        <v/>
      </c>
      <c r="Z58" s="215" t="str">
        <f>IF('Pipeline WEB'!Z46=0,"",'Pipeline WEB'!Z46)</f>
        <v/>
      </c>
      <c r="AA58" s="215" t="str">
        <f>IF('Pipeline WEB'!AA46=0,"",'Pipeline WEB'!AA46)</f>
        <v/>
      </c>
      <c r="AB58" s="215" t="str">
        <f>IF('Pipeline WEB'!AB46=0,"",'Pipeline WEB'!AB46)</f>
        <v/>
      </c>
      <c r="AC58" s="216" t="str">
        <f>IF('Pipeline WEB'!AC46=0,"",'Pipeline WEB'!AC46)</f>
        <v/>
      </c>
      <c r="AD58" s="216" t="str">
        <f>IF('Pipeline WEB'!AD46=0,"",'Pipeline WEB'!AD46)</f>
        <v/>
      </c>
      <c r="AE58" s="216" t="str">
        <f>IF('Pipeline WEB'!AE46=0,"",'Pipeline WEB'!AE46)</f>
        <v/>
      </c>
      <c r="AF58" s="215" t="str">
        <f>IF('Pipeline WEB'!AF46=0,"",'Pipeline WEB'!AF46)</f>
        <v/>
      </c>
      <c r="AG58" s="215" t="str">
        <f>IF('Pipeline WEB'!AG46=0,"",'Pipeline WEB'!AG46)</f>
        <v/>
      </c>
      <c r="AH58" s="223" t="str">
        <f>IF('Pipeline WEB'!AH46=0,"",'Pipeline WEB'!AH46)</f>
        <v/>
      </c>
    </row>
    <row r="59" spans="1:34" ht="30" customHeight="1" x14ac:dyDescent="0.3">
      <c r="A59" s="218"/>
      <c r="B59" s="215" t="str">
        <f>IF('Pipeline WEB'!B47=0,"",'Pipeline WEB'!B47)</f>
        <v/>
      </c>
      <c r="C59" s="215" t="str">
        <f>IF('Pipeline WEB'!C47=0,"",VLOOKUP('Pipeline WEB'!C47,'Roll out'!$E$2:$F$78,2,))</f>
        <v/>
      </c>
      <c r="D59" s="215" t="str">
        <f>IF('Pipeline WEB'!D47=0,"",'Pipeline WEB'!D47)</f>
        <v/>
      </c>
      <c r="E59" s="215" t="str">
        <f>IF('Pipeline WEB'!E47=0,"",VLOOKUP('Pipeline WEB'!E47,'Roll out'!$E$2:$F$78,2,))</f>
        <v/>
      </c>
      <c r="F59" s="215" t="str">
        <f>IF('Pipeline WEB'!F47=0,"",VLOOKUP('Pipeline WEB'!F47,'Roll out'!$E$2:$F$78,2,))</f>
        <v/>
      </c>
      <c r="G59" s="215" t="str">
        <f>IF('Pipeline WEB'!G47=0,"",VLOOKUP('Pipeline WEB'!G47,'Roll out'!$E$2:$F$78,2,))</f>
        <v/>
      </c>
      <c r="H59" s="215" t="str">
        <f>IF('Pipeline WEB'!H47=0,"",VLOOKUP('Pipeline WEB'!H47,'Roll out'!$E$2:$F$78,2,))</f>
        <v/>
      </c>
      <c r="I59" s="215" t="str">
        <f>IF('Pipeline WEB'!I47=0,"",VLOOKUP('Pipeline WEB'!I47,'Roll out'!$E$2:$F$78,2,))</f>
        <v/>
      </c>
      <c r="J59" s="215" t="str">
        <f>IF('Pipeline WEB'!J47=0,"",'Pipeline WEB'!J47)</f>
        <v/>
      </c>
      <c r="K59" s="215" t="str">
        <f>IF('Pipeline WEB'!K47=0,"",'Pipeline WEB'!K47)</f>
        <v/>
      </c>
      <c r="L59" s="223" t="str">
        <f>IF('Pipeline WEB'!L47=0,"",'Pipeline WEB'!L47)</f>
        <v/>
      </c>
      <c r="M59" s="215" t="str">
        <f>IF('Pipeline WEB'!M47=0,"",'Pipeline WEB'!M47)</f>
        <v/>
      </c>
      <c r="N59" s="215" t="str">
        <f>IF('Pipeline WEB'!N47=0,"",'Pipeline WEB'!N47)</f>
        <v/>
      </c>
      <c r="O59" s="223" t="str">
        <f>IF('Pipeline WEB'!O47=0,"",'Pipeline WEB'!O47)</f>
        <v/>
      </c>
      <c r="P59" s="215" t="str">
        <f>IF('Pipeline WEB'!P47=0,"",'Pipeline WEB'!P47)</f>
        <v/>
      </c>
      <c r="Q59" s="215" t="str">
        <f>IF('Pipeline WEB'!Q47=0,"",'Pipeline WEB'!Q47)</f>
        <v/>
      </c>
      <c r="R59" s="215" t="str">
        <f>IF('Pipeline WEB'!R47=0,"",VLOOKUP('Pipeline WEB'!R47,'Roll out'!$E$2:$F$78,2,))</f>
        <v/>
      </c>
      <c r="S59" s="55" t="str">
        <f>IF('Pipeline WEB'!S47=0,"",'Pipeline WEB'!S47)</f>
        <v/>
      </c>
      <c r="T59" s="55" t="str">
        <f>IF('Pipeline WEB'!T47=0,"",'Pipeline WEB'!T47)</f>
        <v/>
      </c>
      <c r="U59" s="55" t="str">
        <f>IF('Pipeline WEB'!U47=0,"",'Pipeline WEB'!U47)</f>
        <v/>
      </c>
      <c r="V59" s="215" t="str">
        <f>IF('Pipeline WEB'!V47=0,"",'Pipeline WEB'!V47)</f>
        <v/>
      </c>
      <c r="W59" s="216" t="str">
        <f>IF('Pipeline WEB'!W47=0,"",'Pipeline WEB'!W47)</f>
        <v/>
      </c>
      <c r="X59" s="215" t="str">
        <f>IF('Pipeline WEB'!X47=0,"",'Pipeline WEB'!X47)</f>
        <v/>
      </c>
      <c r="Y59" s="215" t="str">
        <f>IF('Pipeline WEB'!Y47=0,"",'Pipeline WEB'!Y47)</f>
        <v/>
      </c>
      <c r="Z59" s="215" t="str">
        <f>IF('Pipeline WEB'!Z47=0,"",'Pipeline WEB'!Z47)</f>
        <v/>
      </c>
      <c r="AA59" s="215" t="str">
        <f>IF('Pipeline WEB'!AA47=0,"",'Pipeline WEB'!AA47)</f>
        <v/>
      </c>
      <c r="AB59" s="215" t="str">
        <f>IF('Pipeline WEB'!AB47=0,"",'Pipeline WEB'!AB47)</f>
        <v/>
      </c>
      <c r="AC59" s="216" t="str">
        <f>IF('Pipeline WEB'!AC47=0,"",'Pipeline WEB'!AC47)</f>
        <v/>
      </c>
      <c r="AD59" s="216" t="str">
        <f>IF('Pipeline WEB'!AD47=0,"",'Pipeline WEB'!AD47)</f>
        <v/>
      </c>
      <c r="AE59" s="216" t="str">
        <f>IF('Pipeline WEB'!AE47=0,"",'Pipeline WEB'!AE47)</f>
        <v/>
      </c>
      <c r="AF59" s="215" t="str">
        <f>IF('Pipeline WEB'!AF47=0,"",'Pipeline WEB'!AF47)</f>
        <v/>
      </c>
      <c r="AG59" s="215" t="str">
        <f>IF('Pipeline WEB'!AG47=0,"",'Pipeline WEB'!AG47)</f>
        <v/>
      </c>
      <c r="AH59" s="223" t="str">
        <f>IF('Pipeline WEB'!AH47=0,"",'Pipeline WEB'!AH47)</f>
        <v/>
      </c>
    </row>
    <row r="60" spans="1:34" ht="30" customHeight="1" x14ac:dyDescent="0.3">
      <c r="A60" s="218"/>
      <c r="B60" s="215" t="str">
        <f>IF('Pipeline WEB'!B48=0,"",'Pipeline WEB'!B48)</f>
        <v/>
      </c>
      <c r="C60" s="215" t="str">
        <f>IF('Pipeline WEB'!C48=0,"",VLOOKUP('Pipeline WEB'!C48,'Roll out'!$E$2:$F$78,2,))</f>
        <v/>
      </c>
      <c r="D60" s="215" t="str">
        <f>IF('Pipeline WEB'!D48=0,"",'Pipeline WEB'!D48)</f>
        <v/>
      </c>
      <c r="E60" s="215" t="str">
        <f>IF('Pipeline WEB'!E48=0,"",VLOOKUP('Pipeline WEB'!E48,'Roll out'!$E$2:$F$78,2,))</f>
        <v/>
      </c>
      <c r="F60" s="215" t="str">
        <f>IF('Pipeline WEB'!F48=0,"",VLOOKUP('Pipeline WEB'!F48,'Roll out'!$E$2:$F$78,2,))</f>
        <v/>
      </c>
      <c r="G60" s="215" t="str">
        <f>IF('Pipeline WEB'!G48=0,"",VLOOKUP('Pipeline WEB'!G48,'Roll out'!$E$2:$F$78,2,))</f>
        <v/>
      </c>
      <c r="H60" s="215" t="str">
        <f>IF('Pipeline WEB'!H48=0,"",VLOOKUP('Pipeline WEB'!H48,'Roll out'!$E$2:$F$78,2,))</f>
        <v/>
      </c>
      <c r="I60" s="215" t="str">
        <f>IF('Pipeline WEB'!I48=0,"",VLOOKUP('Pipeline WEB'!I48,'Roll out'!$E$2:$F$78,2,))</f>
        <v/>
      </c>
      <c r="J60" s="215" t="str">
        <f>IF('Pipeline WEB'!J48=0,"",'Pipeline WEB'!J48)</f>
        <v/>
      </c>
      <c r="K60" s="215" t="str">
        <f>IF('Pipeline WEB'!K48=0,"",'Pipeline WEB'!K48)</f>
        <v/>
      </c>
      <c r="L60" s="223" t="str">
        <f>IF('Pipeline WEB'!L48=0,"",'Pipeline WEB'!L48)</f>
        <v/>
      </c>
      <c r="M60" s="215" t="str">
        <f>IF('Pipeline WEB'!M48=0,"",'Pipeline WEB'!M48)</f>
        <v/>
      </c>
      <c r="N60" s="215" t="str">
        <f>IF('Pipeline WEB'!N48=0,"",'Pipeline WEB'!N48)</f>
        <v/>
      </c>
      <c r="O60" s="223" t="str">
        <f>IF('Pipeline WEB'!O48=0,"",'Pipeline WEB'!O48)</f>
        <v/>
      </c>
      <c r="P60" s="215" t="str">
        <f>IF('Pipeline WEB'!P48=0,"",'Pipeline WEB'!P48)</f>
        <v/>
      </c>
      <c r="Q60" s="215" t="str">
        <f>IF('Pipeline WEB'!Q48=0,"",'Pipeline WEB'!Q48)</f>
        <v/>
      </c>
      <c r="R60" s="215" t="str">
        <f>IF('Pipeline WEB'!R48=0,"",VLOOKUP('Pipeline WEB'!R48,'Roll out'!$E$2:$F$78,2,))</f>
        <v/>
      </c>
      <c r="S60" s="55" t="str">
        <f>IF('Pipeline WEB'!S48=0,"",'Pipeline WEB'!S48)</f>
        <v/>
      </c>
      <c r="T60" s="55" t="str">
        <f>IF('Pipeline WEB'!T48=0,"",'Pipeline WEB'!T48)</f>
        <v/>
      </c>
      <c r="U60" s="55" t="str">
        <f>IF('Pipeline WEB'!U48=0,"",'Pipeline WEB'!U48)</f>
        <v/>
      </c>
      <c r="V60" s="215" t="str">
        <f>IF('Pipeline WEB'!V48=0,"",'Pipeline WEB'!V48)</f>
        <v/>
      </c>
      <c r="W60" s="216" t="str">
        <f>IF('Pipeline WEB'!W48=0,"",'Pipeline WEB'!W48)</f>
        <v/>
      </c>
      <c r="X60" s="215" t="str">
        <f>IF('Pipeline WEB'!X48=0,"",'Pipeline WEB'!X48)</f>
        <v/>
      </c>
      <c r="Y60" s="215" t="str">
        <f>IF('Pipeline WEB'!Y48=0,"",'Pipeline WEB'!Y48)</f>
        <v/>
      </c>
      <c r="Z60" s="215" t="str">
        <f>IF('Pipeline WEB'!Z48=0,"",'Pipeline WEB'!Z48)</f>
        <v/>
      </c>
      <c r="AA60" s="215" t="str">
        <f>IF('Pipeline WEB'!AA48=0,"",'Pipeline WEB'!AA48)</f>
        <v/>
      </c>
      <c r="AB60" s="215" t="str">
        <f>IF('Pipeline WEB'!AB48=0,"",'Pipeline WEB'!AB48)</f>
        <v/>
      </c>
      <c r="AC60" s="216" t="str">
        <f>IF('Pipeline WEB'!AC48=0,"",'Pipeline WEB'!AC48)</f>
        <v/>
      </c>
      <c r="AD60" s="216" t="str">
        <f>IF('Pipeline WEB'!AD48=0,"",'Pipeline WEB'!AD48)</f>
        <v/>
      </c>
      <c r="AE60" s="216" t="str">
        <f>IF('Pipeline WEB'!AE48=0,"",'Pipeline WEB'!AE48)</f>
        <v/>
      </c>
      <c r="AF60" s="215" t="str">
        <f>IF('Pipeline WEB'!AF48=0,"",'Pipeline WEB'!AF48)</f>
        <v/>
      </c>
      <c r="AG60" s="215" t="str">
        <f>IF('Pipeline WEB'!AG48=0,"",'Pipeline WEB'!AG48)</f>
        <v/>
      </c>
      <c r="AH60" s="223" t="str">
        <f>IF('Pipeline WEB'!AH48=0,"",'Pipeline WEB'!AH48)</f>
        <v/>
      </c>
    </row>
    <row r="61" spans="1:34" ht="30" customHeight="1" x14ac:dyDescent="0.3">
      <c r="A61" s="218"/>
      <c r="B61" s="215" t="str">
        <f>IF('Pipeline WEB'!B49=0,"",'Pipeline WEB'!B49)</f>
        <v/>
      </c>
      <c r="C61" s="215" t="str">
        <f>IF('Pipeline WEB'!C49=0,"",VLOOKUP('Pipeline WEB'!C49,'Roll out'!$E$2:$F$78,2,))</f>
        <v/>
      </c>
      <c r="D61" s="215" t="str">
        <f>IF('Pipeline WEB'!D49=0,"",'Pipeline WEB'!D49)</f>
        <v/>
      </c>
      <c r="E61" s="215" t="str">
        <f>IF('Pipeline WEB'!E49=0,"",VLOOKUP('Pipeline WEB'!E49,'Roll out'!$E$2:$F$78,2,))</f>
        <v/>
      </c>
      <c r="F61" s="215" t="str">
        <f>IF('Pipeline WEB'!F49=0,"",VLOOKUP('Pipeline WEB'!F49,'Roll out'!$E$2:$F$78,2,))</f>
        <v/>
      </c>
      <c r="G61" s="215" t="str">
        <f>IF('Pipeline WEB'!G49=0,"",VLOOKUP('Pipeline WEB'!G49,'Roll out'!$E$2:$F$78,2,))</f>
        <v/>
      </c>
      <c r="H61" s="215" t="str">
        <f>IF('Pipeline WEB'!H49=0,"",VLOOKUP('Pipeline WEB'!H49,'Roll out'!$E$2:$F$78,2,))</f>
        <v/>
      </c>
      <c r="I61" s="215" t="str">
        <f>IF('Pipeline WEB'!I49=0,"",VLOOKUP('Pipeline WEB'!I49,'Roll out'!$E$2:$F$78,2,))</f>
        <v/>
      </c>
      <c r="J61" s="215" t="str">
        <f>IF('Pipeline WEB'!J49=0,"",'Pipeline WEB'!J49)</f>
        <v/>
      </c>
      <c r="K61" s="215" t="str">
        <f>IF('Pipeline WEB'!K49=0,"",'Pipeline WEB'!K49)</f>
        <v/>
      </c>
      <c r="L61" s="223" t="str">
        <f>IF('Pipeline WEB'!L49=0,"",'Pipeline WEB'!L49)</f>
        <v/>
      </c>
      <c r="M61" s="215" t="str">
        <f>IF('Pipeline WEB'!M49=0,"",'Pipeline WEB'!M49)</f>
        <v/>
      </c>
      <c r="N61" s="215" t="str">
        <f>IF('Pipeline WEB'!N49=0,"",'Pipeline WEB'!N49)</f>
        <v/>
      </c>
      <c r="O61" s="223" t="str">
        <f>IF('Pipeline WEB'!O49=0,"",'Pipeline WEB'!O49)</f>
        <v/>
      </c>
      <c r="P61" s="215" t="str">
        <f>IF('Pipeline WEB'!P49=0,"",'Pipeline WEB'!P49)</f>
        <v/>
      </c>
      <c r="Q61" s="215" t="str">
        <f>IF('Pipeline WEB'!Q49=0,"",'Pipeline WEB'!Q49)</f>
        <v/>
      </c>
      <c r="R61" s="215" t="str">
        <f>IF('Pipeline WEB'!R49=0,"",VLOOKUP('Pipeline WEB'!R49,'Roll out'!$E$2:$F$78,2,))</f>
        <v/>
      </c>
      <c r="S61" s="55" t="str">
        <f>IF('Pipeline WEB'!S49=0,"",'Pipeline WEB'!S49)</f>
        <v/>
      </c>
      <c r="T61" s="55" t="str">
        <f>IF('Pipeline WEB'!T49=0,"",'Pipeline WEB'!T49)</f>
        <v/>
      </c>
      <c r="U61" s="55" t="str">
        <f>IF('Pipeline WEB'!U49=0,"",'Pipeline WEB'!U49)</f>
        <v/>
      </c>
      <c r="V61" s="215" t="str">
        <f>IF('Pipeline WEB'!V49=0,"",'Pipeline WEB'!V49)</f>
        <v/>
      </c>
      <c r="W61" s="216" t="str">
        <f>IF('Pipeline WEB'!W49=0,"",'Pipeline WEB'!W49)</f>
        <v/>
      </c>
      <c r="X61" s="215" t="str">
        <f>IF('Pipeline WEB'!X49=0,"",'Pipeline WEB'!X49)</f>
        <v/>
      </c>
      <c r="Y61" s="215" t="str">
        <f>IF('Pipeline WEB'!Y49=0,"",'Pipeline WEB'!Y49)</f>
        <v/>
      </c>
      <c r="Z61" s="215" t="str">
        <f>IF('Pipeline WEB'!Z49=0,"",'Pipeline WEB'!Z49)</f>
        <v/>
      </c>
      <c r="AA61" s="215" t="str">
        <f>IF('Pipeline WEB'!AA49=0,"",'Pipeline WEB'!AA49)</f>
        <v/>
      </c>
      <c r="AB61" s="215" t="str">
        <f>IF('Pipeline WEB'!AB49=0,"",'Pipeline WEB'!AB49)</f>
        <v/>
      </c>
      <c r="AC61" s="216" t="str">
        <f>IF('Pipeline WEB'!AC49=0,"",'Pipeline WEB'!AC49)</f>
        <v/>
      </c>
      <c r="AD61" s="216" t="str">
        <f>IF('Pipeline WEB'!AD49=0,"",'Pipeline WEB'!AD49)</f>
        <v/>
      </c>
      <c r="AE61" s="216" t="str">
        <f>IF('Pipeline WEB'!AE49=0,"",'Pipeline WEB'!AE49)</f>
        <v/>
      </c>
      <c r="AF61" s="215" t="str">
        <f>IF('Pipeline WEB'!AF49=0,"",'Pipeline WEB'!AF49)</f>
        <v/>
      </c>
      <c r="AG61" s="215" t="str">
        <f>IF('Pipeline WEB'!AG49=0,"",'Pipeline WEB'!AG49)</f>
        <v/>
      </c>
      <c r="AH61" s="223" t="str">
        <f>IF('Pipeline WEB'!AH49=0,"",'Pipeline WEB'!AH49)</f>
        <v/>
      </c>
    </row>
    <row r="62" spans="1:34" ht="30" customHeight="1" x14ac:dyDescent="0.3">
      <c r="A62" s="218"/>
      <c r="B62" s="215" t="str">
        <f>IF('Pipeline WEB'!B50=0,"",'Pipeline WEB'!B50)</f>
        <v/>
      </c>
      <c r="C62" s="215" t="str">
        <f>IF('Pipeline WEB'!C50=0,"",VLOOKUP('Pipeline WEB'!C50,'Roll out'!$E$2:$F$78,2,))</f>
        <v/>
      </c>
      <c r="D62" s="215" t="str">
        <f>IF('Pipeline WEB'!D50=0,"",'Pipeline WEB'!D50)</f>
        <v/>
      </c>
      <c r="E62" s="215" t="str">
        <f>IF('Pipeline WEB'!E50=0,"",VLOOKUP('Pipeline WEB'!E50,'Roll out'!$E$2:$F$78,2,))</f>
        <v/>
      </c>
      <c r="F62" s="215" t="str">
        <f>IF('Pipeline WEB'!F50=0,"",VLOOKUP('Pipeline WEB'!F50,'Roll out'!$E$2:$F$78,2,))</f>
        <v/>
      </c>
      <c r="G62" s="215" t="str">
        <f>IF('Pipeline WEB'!G50=0,"",VLOOKUP('Pipeline WEB'!G50,'Roll out'!$E$2:$F$78,2,))</f>
        <v/>
      </c>
      <c r="H62" s="215" t="str">
        <f>IF('Pipeline WEB'!H50=0,"",VLOOKUP('Pipeline WEB'!H50,'Roll out'!$E$2:$F$78,2,))</f>
        <v/>
      </c>
      <c r="I62" s="215" t="str">
        <f>IF('Pipeline WEB'!I50=0,"",VLOOKUP('Pipeline WEB'!I50,'Roll out'!$E$2:$F$78,2,))</f>
        <v/>
      </c>
      <c r="J62" s="215" t="str">
        <f>IF('Pipeline WEB'!J50=0,"",'Pipeline WEB'!J50)</f>
        <v/>
      </c>
      <c r="K62" s="215" t="str">
        <f>IF('Pipeline WEB'!K50=0,"",'Pipeline WEB'!K50)</f>
        <v/>
      </c>
      <c r="L62" s="223" t="str">
        <f>IF('Pipeline WEB'!L50=0,"",'Pipeline WEB'!L50)</f>
        <v/>
      </c>
      <c r="M62" s="215" t="str">
        <f>IF('Pipeline WEB'!M50=0,"",'Pipeline WEB'!M50)</f>
        <v/>
      </c>
      <c r="N62" s="215" t="str">
        <f>IF('Pipeline WEB'!N50=0,"",'Pipeline WEB'!N50)</f>
        <v/>
      </c>
      <c r="O62" s="223" t="str">
        <f>IF('Pipeline WEB'!O50=0,"",'Pipeline WEB'!O50)</f>
        <v/>
      </c>
      <c r="P62" s="215" t="str">
        <f>IF('Pipeline WEB'!P50=0,"",'Pipeline WEB'!P50)</f>
        <v/>
      </c>
      <c r="Q62" s="215" t="str">
        <f>IF('Pipeline WEB'!Q50=0,"",'Pipeline WEB'!Q50)</f>
        <v/>
      </c>
      <c r="R62" s="215" t="str">
        <f>IF('Pipeline WEB'!R50=0,"",VLOOKUP('Pipeline WEB'!R50,'Roll out'!$E$2:$F$78,2,))</f>
        <v/>
      </c>
      <c r="S62" s="55" t="str">
        <f>IF('Pipeline WEB'!S50=0,"",'Pipeline WEB'!S50)</f>
        <v/>
      </c>
      <c r="T62" s="55" t="str">
        <f>IF('Pipeline WEB'!T50=0,"",'Pipeline WEB'!T50)</f>
        <v/>
      </c>
      <c r="U62" s="55" t="str">
        <f>IF('Pipeline WEB'!U50=0,"",'Pipeline WEB'!U50)</f>
        <v/>
      </c>
      <c r="V62" s="215" t="str">
        <f>IF('Pipeline WEB'!V50=0,"",'Pipeline WEB'!V50)</f>
        <v/>
      </c>
      <c r="W62" s="216" t="str">
        <f>IF('Pipeline WEB'!W50=0,"",'Pipeline WEB'!W50)</f>
        <v/>
      </c>
      <c r="X62" s="215" t="str">
        <f>IF('Pipeline WEB'!X50=0,"",'Pipeline WEB'!X50)</f>
        <v/>
      </c>
      <c r="Y62" s="215" t="str">
        <f>IF('Pipeline WEB'!Y50=0,"",'Pipeline WEB'!Y50)</f>
        <v/>
      </c>
      <c r="Z62" s="215" t="str">
        <f>IF('Pipeline WEB'!Z50=0,"",'Pipeline WEB'!Z50)</f>
        <v/>
      </c>
      <c r="AA62" s="215" t="str">
        <f>IF('Pipeline WEB'!AA50=0,"",'Pipeline WEB'!AA50)</f>
        <v/>
      </c>
      <c r="AB62" s="215" t="str">
        <f>IF('Pipeline WEB'!AB50=0,"",'Pipeline WEB'!AB50)</f>
        <v/>
      </c>
      <c r="AC62" s="216" t="str">
        <f>IF('Pipeline WEB'!AC50=0,"",'Pipeline WEB'!AC50)</f>
        <v/>
      </c>
      <c r="AD62" s="216" t="str">
        <f>IF('Pipeline WEB'!AD50=0,"",'Pipeline WEB'!AD50)</f>
        <v/>
      </c>
      <c r="AE62" s="216" t="str">
        <f>IF('Pipeline WEB'!AE50=0,"",'Pipeline WEB'!AE50)</f>
        <v/>
      </c>
      <c r="AF62" s="215" t="str">
        <f>IF('Pipeline WEB'!AF50=0,"",'Pipeline WEB'!AF50)</f>
        <v/>
      </c>
      <c r="AG62" s="215" t="str">
        <f>IF('Pipeline WEB'!AG50=0,"",'Pipeline WEB'!AG50)</f>
        <v/>
      </c>
      <c r="AH62" s="223" t="str">
        <f>IF('Pipeline WEB'!AH50=0,"",'Pipeline WEB'!AH50)</f>
        <v/>
      </c>
    </row>
    <row r="63" spans="1:34" ht="30" customHeight="1" x14ac:dyDescent="0.3">
      <c r="A63" s="218"/>
      <c r="B63" s="215" t="str">
        <f>IF('Pipeline WEB'!B51=0,"",'Pipeline WEB'!B51)</f>
        <v/>
      </c>
      <c r="C63" s="215" t="str">
        <f>IF('Pipeline WEB'!C51=0,"",VLOOKUP('Pipeline WEB'!C51,'Roll out'!$E$2:$F$78,2,))</f>
        <v/>
      </c>
      <c r="D63" s="215" t="str">
        <f>IF('Pipeline WEB'!D51=0,"",'Pipeline WEB'!D51)</f>
        <v/>
      </c>
      <c r="E63" s="215" t="str">
        <f>IF('Pipeline WEB'!E51=0,"",VLOOKUP('Pipeline WEB'!E51,'Roll out'!$E$2:$F$78,2,))</f>
        <v/>
      </c>
      <c r="F63" s="215" t="str">
        <f>IF('Pipeline WEB'!F51=0,"",VLOOKUP('Pipeline WEB'!F51,'Roll out'!$E$2:$F$78,2,))</f>
        <v/>
      </c>
      <c r="G63" s="215" t="str">
        <f>IF('Pipeline WEB'!G51=0,"",VLOOKUP('Pipeline WEB'!G51,'Roll out'!$E$2:$F$78,2,))</f>
        <v/>
      </c>
      <c r="H63" s="215" t="str">
        <f>IF('Pipeline WEB'!H51=0,"",VLOOKUP('Pipeline WEB'!H51,'Roll out'!$E$2:$F$78,2,))</f>
        <v/>
      </c>
      <c r="I63" s="215" t="str">
        <f>IF('Pipeline WEB'!I51=0,"",VLOOKUP('Pipeline WEB'!I51,'Roll out'!$E$2:$F$78,2,))</f>
        <v/>
      </c>
      <c r="J63" s="215" t="str">
        <f>IF('Pipeline WEB'!J51=0,"",'Pipeline WEB'!J51)</f>
        <v/>
      </c>
      <c r="K63" s="215" t="str">
        <f>IF('Pipeline WEB'!K51=0,"",'Pipeline WEB'!K51)</f>
        <v/>
      </c>
      <c r="L63" s="223" t="str">
        <f>IF('Pipeline WEB'!L51=0,"",'Pipeline WEB'!L51)</f>
        <v/>
      </c>
      <c r="M63" s="215" t="str">
        <f>IF('Pipeline WEB'!M51=0,"",'Pipeline WEB'!M51)</f>
        <v/>
      </c>
      <c r="N63" s="215" t="str">
        <f>IF('Pipeline WEB'!N51=0,"",'Pipeline WEB'!N51)</f>
        <v/>
      </c>
      <c r="O63" s="223" t="str">
        <f>IF('Pipeline WEB'!O51=0,"",'Pipeline WEB'!O51)</f>
        <v/>
      </c>
      <c r="P63" s="215" t="str">
        <f>IF('Pipeline WEB'!P51=0,"",'Pipeline WEB'!P51)</f>
        <v/>
      </c>
      <c r="Q63" s="215" t="str">
        <f>IF('Pipeline WEB'!Q51=0,"",'Pipeline WEB'!Q51)</f>
        <v/>
      </c>
      <c r="R63" s="215" t="str">
        <f>IF('Pipeline WEB'!R51=0,"",VLOOKUP('Pipeline WEB'!R51,'Roll out'!$E$2:$F$78,2,))</f>
        <v/>
      </c>
      <c r="S63" s="55" t="str">
        <f>IF('Pipeline WEB'!S51=0,"",'Pipeline WEB'!S51)</f>
        <v/>
      </c>
      <c r="T63" s="55" t="str">
        <f>IF('Pipeline WEB'!T51=0,"",'Pipeline WEB'!T51)</f>
        <v/>
      </c>
      <c r="U63" s="55" t="str">
        <f>IF('Pipeline WEB'!U51=0,"",'Pipeline WEB'!U51)</f>
        <v/>
      </c>
      <c r="V63" s="215" t="str">
        <f>IF('Pipeline WEB'!V51=0,"",'Pipeline WEB'!V51)</f>
        <v/>
      </c>
      <c r="W63" s="216" t="str">
        <f>IF('Pipeline WEB'!W51=0,"",'Pipeline WEB'!W51)</f>
        <v/>
      </c>
      <c r="X63" s="215" t="str">
        <f>IF('Pipeline WEB'!X51=0,"",'Pipeline WEB'!X51)</f>
        <v/>
      </c>
      <c r="Y63" s="215" t="str">
        <f>IF('Pipeline WEB'!Y51=0,"",'Pipeline WEB'!Y51)</f>
        <v/>
      </c>
      <c r="Z63" s="215" t="str">
        <f>IF('Pipeline WEB'!Z51=0,"",'Pipeline WEB'!Z51)</f>
        <v/>
      </c>
      <c r="AA63" s="215" t="str">
        <f>IF('Pipeline WEB'!AA51=0,"",'Pipeline WEB'!AA51)</f>
        <v/>
      </c>
      <c r="AB63" s="215" t="str">
        <f>IF('Pipeline WEB'!AB51=0,"",'Pipeline WEB'!AB51)</f>
        <v/>
      </c>
      <c r="AC63" s="216" t="str">
        <f>IF('Pipeline WEB'!AC51=0,"",'Pipeline WEB'!AC51)</f>
        <v/>
      </c>
      <c r="AD63" s="216" t="str">
        <f>IF('Pipeline WEB'!AD51=0,"",'Pipeline WEB'!AD51)</f>
        <v/>
      </c>
      <c r="AE63" s="216" t="str">
        <f>IF('Pipeline WEB'!AE51=0,"",'Pipeline WEB'!AE51)</f>
        <v/>
      </c>
      <c r="AF63" s="215" t="str">
        <f>IF('Pipeline WEB'!AF51=0,"",'Pipeline WEB'!AF51)</f>
        <v/>
      </c>
      <c r="AG63" s="215" t="str">
        <f>IF('Pipeline WEB'!AG51=0,"",'Pipeline WEB'!AG51)</f>
        <v/>
      </c>
      <c r="AH63" s="223" t="str">
        <f>IF('Pipeline WEB'!AH51=0,"",'Pipeline WEB'!AH51)</f>
        <v/>
      </c>
    </row>
    <row r="64" spans="1:34" ht="30" customHeight="1" x14ac:dyDescent="0.3">
      <c r="A64" s="218"/>
      <c r="B64" s="215" t="str">
        <f>IF('Pipeline WEB'!B52=0,"",'Pipeline WEB'!B52)</f>
        <v/>
      </c>
      <c r="C64" s="215" t="str">
        <f>IF('Pipeline WEB'!C52=0,"",VLOOKUP('Pipeline WEB'!C52,'Roll out'!$E$2:$F$78,2,))</f>
        <v/>
      </c>
      <c r="D64" s="215" t="str">
        <f>IF('Pipeline WEB'!D52=0,"",'Pipeline WEB'!D52)</f>
        <v/>
      </c>
      <c r="E64" s="215" t="str">
        <f>IF('Pipeline WEB'!E52=0,"",VLOOKUP('Pipeline WEB'!E52,'Roll out'!$E$2:$F$78,2,))</f>
        <v/>
      </c>
      <c r="F64" s="215" t="str">
        <f>IF('Pipeline WEB'!F52=0,"",VLOOKUP('Pipeline WEB'!F52,'Roll out'!$E$2:$F$78,2,))</f>
        <v/>
      </c>
      <c r="G64" s="215" t="str">
        <f>IF('Pipeline WEB'!G52=0,"",VLOOKUP('Pipeline WEB'!G52,'Roll out'!$E$2:$F$78,2,))</f>
        <v/>
      </c>
      <c r="H64" s="215" t="str">
        <f>IF('Pipeline WEB'!H52=0,"",VLOOKUP('Pipeline WEB'!H52,'Roll out'!$E$2:$F$78,2,))</f>
        <v/>
      </c>
      <c r="I64" s="215" t="str">
        <f>IF('Pipeline WEB'!I52=0,"",VLOOKUP('Pipeline WEB'!I52,'Roll out'!$E$2:$F$78,2,))</f>
        <v/>
      </c>
      <c r="J64" s="215" t="str">
        <f>IF('Pipeline WEB'!J52=0,"",'Pipeline WEB'!J52)</f>
        <v/>
      </c>
      <c r="K64" s="215" t="str">
        <f>IF('Pipeline WEB'!K52=0,"",'Pipeline WEB'!K52)</f>
        <v/>
      </c>
      <c r="L64" s="223" t="str">
        <f>IF('Pipeline WEB'!L52=0,"",'Pipeline WEB'!L52)</f>
        <v/>
      </c>
      <c r="M64" s="215" t="str">
        <f>IF('Pipeline WEB'!M52=0,"",'Pipeline WEB'!M52)</f>
        <v/>
      </c>
      <c r="N64" s="215" t="str">
        <f>IF('Pipeline WEB'!N52=0,"",'Pipeline WEB'!N52)</f>
        <v/>
      </c>
      <c r="O64" s="223" t="str">
        <f>IF('Pipeline WEB'!O52=0,"",'Pipeline WEB'!O52)</f>
        <v/>
      </c>
      <c r="P64" s="215" t="str">
        <f>IF('Pipeline WEB'!P52=0,"",'Pipeline WEB'!P52)</f>
        <v/>
      </c>
      <c r="Q64" s="215" t="str">
        <f>IF('Pipeline WEB'!Q52=0,"",'Pipeline WEB'!Q52)</f>
        <v/>
      </c>
      <c r="R64" s="215" t="str">
        <f>IF('Pipeline WEB'!R52=0,"",VLOOKUP('Pipeline WEB'!R52,'Roll out'!$E$2:$F$78,2,))</f>
        <v/>
      </c>
      <c r="S64" s="55" t="str">
        <f>IF('Pipeline WEB'!S52=0,"",'Pipeline WEB'!S52)</f>
        <v/>
      </c>
      <c r="T64" s="55" t="str">
        <f>IF('Pipeline WEB'!T52=0,"",'Pipeline WEB'!T52)</f>
        <v/>
      </c>
      <c r="U64" s="55" t="str">
        <f>IF('Pipeline WEB'!U52=0,"",'Pipeline WEB'!U52)</f>
        <v/>
      </c>
      <c r="V64" s="215" t="str">
        <f>IF('Pipeline WEB'!V52=0,"",'Pipeline WEB'!V52)</f>
        <v/>
      </c>
      <c r="W64" s="216" t="str">
        <f>IF('Pipeline WEB'!W52=0,"",'Pipeline WEB'!W52)</f>
        <v/>
      </c>
      <c r="X64" s="215" t="str">
        <f>IF('Pipeline WEB'!X52=0,"",'Pipeline WEB'!X52)</f>
        <v/>
      </c>
      <c r="Y64" s="215" t="str">
        <f>IF('Pipeline WEB'!Y52=0,"",'Pipeline WEB'!Y52)</f>
        <v/>
      </c>
      <c r="Z64" s="215" t="str">
        <f>IF('Pipeline WEB'!Z52=0,"",'Pipeline WEB'!Z52)</f>
        <v/>
      </c>
      <c r="AA64" s="215" t="str">
        <f>IF('Pipeline WEB'!AA52=0,"",'Pipeline WEB'!AA52)</f>
        <v/>
      </c>
      <c r="AB64" s="215" t="str">
        <f>IF('Pipeline WEB'!AB52=0,"",'Pipeline WEB'!AB52)</f>
        <v/>
      </c>
      <c r="AC64" s="216" t="str">
        <f>IF('Pipeline WEB'!AC52=0,"",'Pipeline WEB'!AC52)</f>
        <v/>
      </c>
      <c r="AD64" s="216" t="str">
        <f>IF('Pipeline WEB'!AD52=0,"",'Pipeline WEB'!AD52)</f>
        <v/>
      </c>
      <c r="AE64" s="216" t="str">
        <f>IF('Pipeline WEB'!AE52=0,"",'Pipeline WEB'!AE52)</f>
        <v/>
      </c>
      <c r="AF64" s="215" t="str">
        <f>IF('Pipeline WEB'!AF52=0,"",'Pipeline WEB'!AF52)</f>
        <v/>
      </c>
      <c r="AG64" s="215" t="str">
        <f>IF('Pipeline WEB'!AG52=0,"",'Pipeline WEB'!AG52)</f>
        <v/>
      </c>
      <c r="AH64" s="223" t="str">
        <f>IF('Pipeline WEB'!AH52=0,"",'Pipeline WEB'!AH52)</f>
        <v/>
      </c>
    </row>
    <row r="65" spans="1:34" ht="30" customHeight="1" x14ac:dyDescent="0.3">
      <c r="A65" s="218"/>
      <c r="B65" s="215" t="str">
        <f>IF('Pipeline WEB'!B53=0,"",'Pipeline WEB'!B53)</f>
        <v/>
      </c>
      <c r="C65" s="215" t="str">
        <f>IF('Pipeline WEB'!C53=0,"",VLOOKUP('Pipeline WEB'!C53,'Roll out'!$E$2:$F$78,2,))</f>
        <v/>
      </c>
      <c r="D65" s="215" t="str">
        <f>IF('Pipeline WEB'!D53=0,"",'Pipeline WEB'!D53)</f>
        <v/>
      </c>
      <c r="E65" s="215" t="str">
        <f>IF('Pipeline WEB'!E53=0,"",VLOOKUP('Pipeline WEB'!E53,'Roll out'!$E$2:$F$78,2,))</f>
        <v/>
      </c>
      <c r="F65" s="215" t="str">
        <f>IF('Pipeline WEB'!F53=0,"",VLOOKUP('Pipeline WEB'!F53,'Roll out'!$E$2:$F$78,2,))</f>
        <v/>
      </c>
      <c r="G65" s="215" t="str">
        <f>IF('Pipeline WEB'!G53=0,"",VLOOKUP('Pipeline WEB'!G53,'Roll out'!$E$2:$F$78,2,))</f>
        <v/>
      </c>
      <c r="H65" s="215" t="str">
        <f>IF('Pipeline WEB'!H53=0,"",VLOOKUP('Pipeline WEB'!H53,'Roll out'!$E$2:$F$78,2,))</f>
        <v/>
      </c>
      <c r="I65" s="215" t="str">
        <f>IF('Pipeline WEB'!I53=0,"",VLOOKUP('Pipeline WEB'!I53,'Roll out'!$E$2:$F$78,2,))</f>
        <v/>
      </c>
      <c r="J65" s="215" t="str">
        <f>IF('Pipeline WEB'!J53=0,"",'Pipeline WEB'!J53)</f>
        <v/>
      </c>
      <c r="K65" s="215" t="str">
        <f>IF('Pipeline WEB'!K53=0,"",'Pipeline WEB'!K53)</f>
        <v/>
      </c>
      <c r="L65" s="223" t="str">
        <f>IF('Pipeline WEB'!L53=0,"",'Pipeline WEB'!L53)</f>
        <v/>
      </c>
      <c r="M65" s="215" t="str">
        <f>IF('Pipeline WEB'!M53=0,"",'Pipeline WEB'!M53)</f>
        <v/>
      </c>
      <c r="N65" s="215" t="str">
        <f>IF('Pipeline WEB'!N53=0,"",'Pipeline WEB'!N53)</f>
        <v/>
      </c>
      <c r="O65" s="223" t="str">
        <f>IF('Pipeline WEB'!O53=0,"",'Pipeline WEB'!O53)</f>
        <v/>
      </c>
      <c r="P65" s="215" t="str">
        <f>IF('Pipeline WEB'!P53=0,"",'Pipeline WEB'!P53)</f>
        <v/>
      </c>
      <c r="Q65" s="215" t="str">
        <f>IF('Pipeline WEB'!Q53=0,"",'Pipeline WEB'!Q53)</f>
        <v/>
      </c>
      <c r="R65" s="215" t="str">
        <f>IF('Pipeline WEB'!R53=0,"",VLOOKUP('Pipeline WEB'!R53,'Roll out'!$E$2:$F$78,2,))</f>
        <v/>
      </c>
      <c r="S65" s="55" t="str">
        <f>IF('Pipeline WEB'!S53=0,"",'Pipeline WEB'!S53)</f>
        <v/>
      </c>
      <c r="T65" s="55" t="str">
        <f>IF('Pipeline WEB'!T53=0,"",'Pipeline WEB'!T53)</f>
        <v/>
      </c>
      <c r="U65" s="55" t="str">
        <f>IF('Pipeline WEB'!U53=0,"",'Pipeline WEB'!U53)</f>
        <v/>
      </c>
      <c r="V65" s="215" t="str">
        <f>IF('Pipeline WEB'!V53=0,"",'Pipeline WEB'!V53)</f>
        <v/>
      </c>
      <c r="W65" s="216" t="str">
        <f>IF('Pipeline WEB'!W53=0,"",'Pipeline WEB'!W53)</f>
        <v/>
      </c>
      <c r="X65" s="215" t="str">
        <f>IF('Pipeline WEB'!X53=0,"",'Pipeline WEB'!X53)</f>
        <v/>
      </c>
      <c r="Y65" s="215" t="str">
        <f>IF('Pipeline WEB'!Y53=0,"",'Pipeline WEB'!Y53)</f>
        <v/>
      </c>
      <c r="Z65" s="215" t="str">
        <f>IF('Pipeline WEB'!Z53=0,"",'Pipeline WEB'!Z53)</f>
        <v/>
      </c>
      <c r="AA65" s="215" t="str">
        <f>IF('Pipeline WEB'!AA53=0,"",'Pipeline WEB'!AA53)</f>
        <v/>
      </c>
      <c r="AB65" s="215" t="str">
        <f>IF('Pipeline WEB'!AB53=0,"",'Pipeline WEB'!AB53)</f>
        <v/>
      </c>
      <c r="AC65" s="216" t="str">
        <f>IF('Pipeline WEB'!AC53=0,"",'Pipeline WEB'!AC53)</f>
        <v/>
      </c>
      <c r="AD65" s="216" t="str">
        <f>IF('Pipeline WEB'!AD53=0,"",'Pipeline WEB'!AD53)</f>
        <v/>
      </c>
      <c r="AE65" s="216" t="str">
        <f>IF('Pipeline WEB'!AE53=0,"",'Pipeline WEB'!AE53)</f>
        <v/>
      </c>
      <c r="AF65" s="215" t="str">
        <f>IF('Pipeline WEB'!AF53=0,"",'Pipeline WEB'!AF53)</f>
        <v/>
      </c>
      <c r="AG65" s="215" t="str">
        <f>IF('Pipeline WEB'!AG53=0,"",'Pipeline WEB'!AG53)</f>
        <v/>
      </c>
      <c r="AH65" s="223" t="str">
        <f>IF('Pipeline WEB'!AH53=0,"",'Pipeline WEB'!AH53)</f>
        <v/>
      </c>
    </row>
    <row r="66" spans="1:34" ht="30" customHeight="1" x14ac:dyDescent="0.3">
      <c r="A66" s="218"/>
      <c r="B66" s="215" t="str">
        <f>IF('Pipeline WEB'!B54=0,"",'Pipeline WEB'!B54)</f>
        <v/>
      </c>
      <c r="C66" s="215" t="str">
        <f>IF('Pipeline WEB'!C54=0,"",VLOOKUP('Pipeline WEB'!C54,'Roll out'!$E$2:$F$78,2,))</f>
        <v/>
      </c>
      <c r="D66" s="215" t="str">
        <f>IF('Pipeline WEB'!D54=0,"",'Pipeline WEB'!D54)</f>
        <v/>
      </c>
      <c r="E66" s="215" t="str">
        <f>IF('Pipeline WEB'!E54=0,"",VLOOKUP('Pipeline WEB'!E54,'Roll out'!$E$2:$F$78,2,))</f>
        <v/>
      </c>
      <c r="F66" s="215" t="str">
        <f>IF('Pipeline WEB'!F54=0,"",VLOOKUP('Pipeline WEB'!F54,'Roll out'!$E$2:$F$78,2,))</f>
        <v/>
      </c>
      <c r="G66" s="215" t="str">
        <f>IF('Pipeline WEB'!G54=0,"",VLOOKUP('Pipeline WEB'!G54,'Roll out'!$E$2:$F$78,2,))</f>
        <v/>
      </c>
      <c r="H66" s="215" t="str">
        <f>IF('Pipeline WEB'!H54=0,"",VLOOKUP('Pipeline WEB'!H54,'Roll out'!$E$2:$F$78,2,))</f>
        <v/>
      </c>
      <c r="I66" s="215" t="str">
        <f>IF('Pipeline WEB'!I54=0,"",VLOOKUP('Pipeline WEB'!I54,'Roll out'!$E$2:$F$78,2,))</f>
        <v/>
      </c>
      <c r="J66" s="215" t="str">
        <f>IF('Pipeline WEB'!J54=0,"",'Pipeline WEB'!J54)</f>
        <v/>
      </c>
      <c r="K66" s="215" t="str">
        <f>IF('Pipeline WEB'!K54=0,"",'Pipeline WEB'!K54)</f>
        <v/>
      </c>
      <c r="L66" s="223" t="str">
        <f>IF('Pipeline WEB'!L54=0,"",'Pipeline WEB'!L54)</f>
        <v/>
      </c>
      <c r="M66" s="215" t="str">
        <f>IF('Pipeline WEB'!M54=0,"",'Pipeline WEB'!M54)</f>
        <v/>
      </c>
      <c r="N66" s="215" t="str">
        <f>IF('Pipeline WEB'!N54=0,"",'Pipeline WEB'!N54)</f>
        <v/>
      </c>
      <c r="O66" s="223" t="str">
        <f>IF('Pipeline WEB'!O54=0,"",'Pipeline WEB'!O54)</f>
        <v/>
      </c>
      <c r="P66" s="215" t="str">
        <f>IF('Pipeline WEB'!P54=0,"",'Pipeline WEB'!P54)</f>
        <v/>
      </c>
      <c r="Q66" s="215" t="str">
        <f>IF('Pipeline WEB'!Q54=0,"",'Pipeline WEB'!Q54)</f>
        <v/>
      </c>
      <c r="R66" s="215" t="str">
        <f>IF('Pipeline WEB'!R54=0,"",VLOOKUP('Pipeline WEB'!R54,'Roll out'!$E$2:$F$78,2,))</f>
        <v/>
      </c>
      <c r="S66" s="55" t="str">
        <f>IF('Pipeline WEB'!S54=0,"",'Pipeline WEB'!S54)</f>
        <v/>
      </c>
      <c r="T66" s="55" t="str">
        <f>IF('Pipeline WEB'!T54=0,"",'Pipeline WEB'!T54)</f>
        <v/>
      </c>
      <c r="U66" s="55" t="str">
        <f>IF('Pipeline WEB'!U54=0,"",'Pipeline WEB'!U54)</f>
        <v/>
      </c>
      <c r="V66" s="215" t="str">
        <f>IF('Pipeline WEB'!V54=0,"",'Pipeline WEB'!V54)</f>
        <v/>
      </c>
      <c r="W66" s="216" t="str">
        <f>IF('Pipeline WEB'!W54=0,"",'Pipeline WEB'!W54)</f>
        <v/>
      </c>
      <c r="X66" s="215" t="str">
        <f>IF('Pipeline WEB'!X54=0,"",'Pipeline WEB'!X54)</f>
        <v/>
      </c>
      <c r="Y66" s="215" t="str">
        <f>IF('Pipeline WEB'!Y54=0,"",'Pipeline WEB'!Y54)</f>
        <v/>
      </c>
      <c r="Z66" s="215" t="str">
        <f>IF('Pipeline WEB'!Z54=0,"",'Pipeline WEB'!Z54)</f>
        <v/>
      </c>
      <c r="AA66" s="215" t="str">
        <f>IF('Pipeline WEB'!AA54=0,"",'Pipeline WEB'!AA54)</f>
        <v/>
      </c>
      <c r="AB66" s="215" t="str">
        <f>IF('Pipeline WEB'!AB54=0,"",'Pipeline WEB'!AB54)</f>
        <v/>
      </c>
      <c r="AC66" s="216" t="str">
        <f>IF('Pipeline WEB'!AC54=0,"",'Pipeline WEB'!AC54)</f>
        <v/>
      </c>
      <c r="AD66" s="216" t="str">
        <f>IF('Pipeline WEB'!AD54=0,"",'Pipeline WEB'!AD54)</f>
        <v/>
      </c>
      <c r="AE66" s="216" t="str">
        <f>IF('Pipeline WEB'!AE54=0,"",'Pipeline WEB'!AE54)</f>
        <v/>
      </c>
      <c r="AF66" s="215" t="str">
        <f>IF('Pipeline WEB'!AF54=0,"",'Pipeline WEB'!AF54)</f>
        <v/>
      </c>
      <c r="AG66" s="215" t="str">
        <f>IF('Pipeline WEB'!AG54=0,"",'Pipeline WEB'!AG54)</f>
        <v/>
      </c>
      <c r="AH66" s="223" t="str">
        <f>IF('Pipeline WEB'!AH54=0,"",'Pipeline WEB'!AH54)</f>
        <v/>
      </c>
    </row>
    <row r="67" spans="1:34" ht="30" customHeight="1" x14ac:dyDescent="0.3">
      <c r="A67" s="218"/>
      <c r="B67" s="215" t="str">
        <f>IF('Pipeline WEB'!B55=0,"",'Pipeline WEB'!B55)</f>
        <v/>
      </c>
      <c r="C67" s="215" t="str">
        <f>IF('Pipeline WEB'!C55=0,"",VLOOKUP('Pipeline WEB'!C55,'Roll out'!$E$2:$F$78,2,))</f>
        <v/>
      </c>
      <c r="D67" s="215" t="str">
        <f>IF('Pipeline WEB'!D55=0,"",'Pipeline WEB'!D55)</f>
        <v/>
      </c>
      <c r="E67" s="215" t="str">
        <f>IF('Pipeline WEB'!E55=0,"",VLOOKUP('Pipeline WEB'!E55,'Roll out'!$E$2:$F$78,2,))</f>
        <v/>
      </c>
      <c r="F67" s="215" t="str">
        <f>IF('Pipeline WEB'!F55=0,"",VLOOKUP('Pipeline WEB'!F55,'Roll out'!$E$2:$F$78,2,))</f>
        <v/>
      </c>
      <c r="G67" s="215" t="str">
        <f>IF('Pipeline WEB'!G55=0,"",VLOOKUP('Pipeline WEB'!G55,'Roll out'!$E$2:$F$78,2,))</f>
        <v/>
      </c>
      <c r="H67" s="215" t="str">
        <f>IF('Pipeline WEB'!H55=0,"",VLOOKUP('Pipeline WEB'!H55,'Roll out'!$E$2:$F$78,2,))</f>
        <v/>
      </c>
      <c r="I67" s="215" t="str">
        <f>IF('Pipeline WEB'!I55=0,"",VLOOKUP('Pipeline WEB'!I55,'Roll out'!$E$2:$F$78,2,))</f>
        <v/>
      </c>
      <c r="J67" s="215" t="str">
        <f>IF('Pipeline WEB'!J55=0,"",'Pipeline WEB'!J55)</f>
        <v/>
      </c>
      <c r="K67" s="215" t="str">
        <f>IF('Pipeline WEB'!K55=0,"",'Pipeline WEB'!K55)</f>
        <v/>
      </c>
      <c r="L67" s="223" t="str">
        <f>IF('Pipeline WEB'!L55=0,"",'Pipeline WEB'!L55)</f>
        <v/>
      </c>
      <c r="M67" s="215" t="str">
        <f>IF('Pipeline WEB'!M55=0,"",'Pipeline WEB'!M55)</f>
        <v/>
      </c>
      <c r="N67" s="215" t="str">
        <f>IF('Pipeline WEB'!N55=0,"",'Pipeline WEB'!N55)</f>
        <v/>
      </c>
      <c r="O67" s="223" t="str">
        <f>IF('Pipeline WEB'!O55=0,"",'Pipeline WEB'!O55)</f>
        <v/>
      </c>
      <c r="P67" s="215" t="str">
        <f>IF('Pipeline WEB'!P55=0,"",'Pipeline WEB'!P55)</f>
        <v/>
      </c>
      <c r="Q67" s="215" t="str">
        <f>IF('Pipeline WEB'!Q55=0,"",'Pipeline WEB'!Q55)</f>
        <v/>
      </c>
      <c r="R67" s="215" t="str">
        <f>IF('Pipeline WEB'!R55=0,"",VLOOKUP('Pipeline WEB'!R55,'Roll out'!$E$2:$F$78,2,))</f>
        <v/>
      </c>
      <c r="S67" s="55" t="str">
        <f>IF('Pipeline WEB'!S55=0,"",'Pipeline WEB'!S55)</f>
        <v/>
      </c>
      <c r="T67" s="55" t="str">
        <f>IF('Pipeline WEB'!T55=0,"",'Pipeline WEB'!T55)</f>
        <v/>
      </c>
      <c r="U67" s="55" t="str">
        <f>IF('Pipeline WEB'!U55=0,"",'Pipeline WEB'!U55)</f>
        <v/>
      </c>
      <c r="V67" s="215" t="str">
        <f>IF('Pipeline WEB'!V55=0,"",'Pipeline WEB'!V55)</f>
        <v/>
      </c>
      <c r="W67" s="216" t="str">
        <f>IF('Pipeline WEB'!W55=0,"",'Pipeline WEB'!W55)</f>
        <v/>
      </c>
      <c r="X67" s="215" t="str">
        <f>IF('Pipeline WEB'!X55=0,"",'Pipeline WEB'!X55)</f>
        <v/>
      </c>
      <c r="Y67" s="215" t="str">
        <f>IF('Pipeline WEB'!Y55=0,"",'Pipeline WEB'!Y55)</f>
        <v/>
      </c>
      <c r="Z67" s="215" t="str">
        <f>IF('Pipeline WEB'!Z55=0,"",'Pipeline WEB'!Z55)</f>
        <v/>
      </c>
      <c r="AA67" s="215" t="str">
        <f>IF('Pipeline WEB'!AA55=0,"",'Pipeline WEB'!AA55)</f>
        <v/>
      </c>
      <c r="AB67" s="215" t="str">
        <f>IF('Pipeline WEB'!AB55=0,"",'Pipeline WEB'!AB55)</f>
        <v/>
      </c>
      <c r="AC67" s="216" t="str">
        <f>IF('Pipeline WEB'!AC55=0,"",'Pipeline WEB'!AC55)</f>
        <v/>
      </c>
      <c r="AD67" s="216" t="str">
        <f>IF('Pipeline WEB'!AD55=0,"",'Pipeline WEB'!AD55)</f>
        <v/>
      </c>
      <c r="AE67" s="216" t="str">
        <f>IF('Pipeline WEB'!AE55=0,"",'Pipeline WEB'!AE55)</f>
        <v/>
      </c>
      <c r="AF67" s="215" t="str">
        <f>IF('Pipeline WEB'!AF55=0,"",'Pipeline WEB'!AF55)</f>
        <v/>
      </c>
      <c r="AG67" s="215" t="str">
        <f>IF('Pipeline WEB'!AG55=0,"",'Pipeline WEB'!AG55)</f>
        <v/>
      </c>
      <c r="AH67" s="223" t="str">
        <f>IF('Pipeline WEB'!AH55=0,"",'Pipeline WEB'!AH55)</f>
        <v/>
      </c>
    </row>
    <row r="68" spans="1:34" ht="30" customHeight="1" x14ac:dyDescent="0.3">
      <c r="A68" s="218"/>
      <c r="B68" s="215" t="str">
        <f>IF('Pipeline WEB'!B56=0,"",'Pipeline WEB'!B56)</f>
        <v/>
      </c>
      <c r="C68" s="215" t="str">
        <f>IF('Pipeline WEB'!C56=0,"",VLOOKUP('Pipeline WEB'!C56,'Roll out'!$E$2:$F$78,2,))</f>
        <v/>
      </c>
      <c r="D68" s="215" t="str">
        <f>IF('Pipeline WEB'!D56=0,"",'Pipeline WEB'!D56)</f>
        <v/>
      </c>
      <c r="E68" s="215" t="str">
        <f>IF('Pipeline WEB'!E56=0,"",VLOOKUP('Pipeline WEB'!E56,'Roll out'!$E$2:$F$78,2,))</f>
        <v/>
      </c>
      <c r="F68" s="215" t="str">
        <f>IF('Pipeline WEB'!F56=0,"",VLOOKUP('Pipeline WEB'!F56,'Roll out'!$E$2:$F$78,2,))</f>
        <v/>
      </c>
      <c r="G68" s="215" t="str">
        <f>IF('Pipeline WEB'!G56=0,"",VLOOKUP('Pipeline WEB'!G56,'Roll out'!$E$2:$F$78,2,))</f>
        <v/>
      </c>
      <c r="H68" s="215" t="str">
        <f>IF('Pipeline WEB'!H56=0,"",VLOOKUP('Pipeline WEB'!H56,'Roll out'!$E$2:$F$78,2,))</f>
        <v/>
      </c>
      <c r="I68" s="215" t="str">
        <f>IF('Pipeline WEB'!I56=0,"",VLOOKUP('Pipeline WEB'!I56,'Roll out'!$E$2:$F$78,2,))</f>
        <v/>
      </c>
      <c r="J68" s="215" t="str">
        <f>IF('Pipeline WEB'!J56=0,"",'Pipeline WEB'!J56)</f>
        <v/>
      </c>
      <c r="K68" s="215" t="str">
        <f>IF('Pipeline WEB'!K56=0,"",'Pipeline WEB'!K56)</f>
        <v/>
      </c>
      <c r="L68" s="223" t="str">
        <f>IF('Pipeline WEB'!L56=0,"",'Pipeline WEB'!L56)</f>
        <v/>
      </c>
      <c r="M68" s="215" t="str">
        <f>IF('Pipeline WEB'!M56=0,"",'Pipeline WEB'!M56)</f>
        <v/>
      </c>
      <c r="N68" s="215" t="str">
        <f>IF('Pipeline WEB'!N56=0,"",'Pipeline WEB'!N56)</f>
        <v/>
      </c>
      <c r="O68" s="223" t="str">
        <f>IF('Pipeline WEB'!O56=0,"",'Pipeline WEB'!O56)</f>
        <v/>
      </c>
      <c r="P68" s="215" t="str">
        <f>IF('Pipeline WEB'!P56=0,"",'Pipeline WEB'!P56)</f>
        <v/>
      </c>
      <c r="Q68" s="215" t="str">
        <f>IF('Pipeline WEB'!Q56=0,"",'Pipeline WEB'!Q56)</f>
        <v/>
      </c>
      <c r="R68" s="215" t="str">
        <f>IF('Pipeline WEB'!R56=0,"",VLOOKUP('Pipeline WEB'!R56,'Roll out'!$E$2:$F$78,2,))</f>
        <v/>
      </c>
      <c r="S68" s="55" t="str">
        <f>IF('Pipeline WEB'!S56=0,"",'Pipeline WEB'!S56)</f>
        <v/>
      </c>
      <c r="T68" s="55" t="str">
        <f>IF('Pipeline WEB'!T56=0,"",'Pipeline WEB'!T56)</f>
        <v/>
      </c>
      <c r="U68" s="55" t="str">
        <f>IF('Pipeline WEB'!U56=0,"",'Pipeline WEB'!U56)</f>
        <v/>
      </c>
      <c r="V68" s="215" t="str">
        <f>IF('Pipeline WEB'!V56=0,"",'Pipeline WEB'!V56)</f>
        <v/>
      </c>
      <c r="W68" s="216" t="str">
        <f>IF('Pipeline WEB'!W56=0,"",'Pipeline WEB'!W56)</f>
        <v/>
      </c>
      <c r="X68" s="215" t="str">
        <f>IF('Pipeline WEB'!X56=0,"",'Pipeline WEB'!X56)</f>
        <v/>
      </c>
      <c r="Y68" s="215" t="str">
        <f>IF('Pipeline WEB'!Y56=0,"",'Pipeline WEB'!Y56)</f>
        <v/>
      </c>
      <c r="Z68" s="215" t="str">
        <f>IF('Pipeline WEB'!Z56=0,"",'Pipeline WEB'!Z56)</f>
        <v/>
      </c>
      <c r="AA68" s="215" t="str">
        <f>IF('Pipeline WEB'!AA56=0,"",'Pipeline WEB'!AA56)</f>
        <v/>
      </c>
      <c r="AB68" s="215" t="str">
        <f>IF('Pipeline WEB'!AB56=0,"",'Pipeline WEB'!AB56)</f>
        <v/>
      </c>
      <c r="AC68" s="216" t="str">
        <f>IF('Pipeline WEB'!AC56=0,"",'Pipeline WEB'!AC56)</f>
        <v/>
      </c>
      <c r="AD68" s="216" t="str">
        <f>IF('Pipeline WEB'!AD56=0,"",'Pipeline WEB'!AD56)</f>
        <v/>
      </c>
      <c r="AE68" s="216" t="str">
        <f>IF('Pipeline WEB'!AE56=0,"",'Pipeline WEB'!AE56)</f>
        <v/>
      </c>
      <c r="AF68" s="215" t="str">
        <f>IF('Pipeline WEB'!AF56=0,"",'Pipeline WEB'!AF56)</f>
        <v/>
      </c>
      <c r="AG68" s="215" t="str">
        <f>IF('Pipeline WEB'!AG56=0,"",'Pipeline WEB'!AG56)</f>
        <v/>
      </c>
      <c r="AH68" s="223" t="str">
        <f>IF('Pipeline WEB'!AH56=0,"",'Pipeline WEB'!AH56)</f>
        <v/>
      </c>
    </row>
    <row r="69" spans="1:34" ht="30" customHeight="1" x14ac:dyDescent="0.3">
      <c r="A69" s="218"/>
      <c r="B69" s="215" t="str">
        <f>IF('Pipeline WEB'!B57=0,"",'Pipeline WEB'!B57)</f>
        <v/>
      </c>
      <c r="C69" s="215" t="str">
        <f>IF('Pipeline WEB'!C57=0,"",VLOOKUP('Pipeline WEB'!C57,'Roll out'!$E$2:$F$78,2,))</f>
        <v/>
      </c>
      <c r="D69" s="215" t="str">
        <f>IF('Pipeline WEB'!D57=0,"",'Pipeline WEB'!D57)</f>
        <v/>
      </c>
      <c r="E69" s="215" t="str">
        <f>IF('Pipeline WEB'!E57=0,"",VLOOKUP('Pipeline WEB'!E57,'Roll out'!$E$2:$F$78,2,))</f>
        <v/>
      </c>
      <c r="F69" s="215" t="str">
        <f>IF('Pipeline WEB'!F57=0,"",VLOOKUP('Pipeline WEB'!F57,'Roll out'!$E$2:$F$78,2,))</f>
        <v/>
      </c>
      <c r="G69" s="215" t="str">
        <f>IF('Pipeline WEB'!G57=0,"",VLOOKUP('Pipeline WEB'!G57,'Roll out'!$E$2:$F$78,2,))</f>
        <v/>
      </c>
      <c r="H69" s="215" t="str">
        <f>IF('Pipeline WEB'!H57=0,"",VLOOKUP('Pipeline WEB'!H57,'Roll out'!$E$2:$F$78,2,))</f>
        <v/>
      </c>
      <c r="I69" s="215" t="str">
        <f>IF('Pipeline WEB'!I57=0,"",VLOOKUP('Pipeline WEB'!I57,'Roll out'!$E$2:$F$78,2,))</f>
        <v/>
      </c>
      <c r="J69" s="215" t="str">
        <f>IF('Pipeline WEB'!J57=0,"",'Pipeline WEB'!J57)</f>
        <v/>
      </c>
      <c r="K69" s="215" t="str">
        <f>IF('Pipeline WEB'!K57=0,"",'Pipeline WEB'!K57)</f>
        <v/>
      </c>
      <c r="L69" s="223" t="str">
        <f>IF('Pipeline WEB'!L57=0,"",'Pipeline WEB'!L57)</f>
        <v/>
      </c>
      <c r="M69" s="215" t="str">
        <f>IF('Pipeline WEB'!M57=0,"",'Pipeline WEB'!M57)</f>
        <v/>
      </c>
      <c r="N69" s="215" t="str">
        <f>IF('Pipeline WEB'!N57=0,"",'Pipeline WEB'!N57)</f>
        <v/>
      </c>
      <c r="O69" s="223" t="str">
        <f>IF('Pipeline WEB'!O57=0,"",'Pipeline WEB'!O57)</f>
        <v/>
      </c>
      <c r="P69" s="215" t="str">
        <f>IF('Pipeline WEB'!P57=0,"",'Pipeline WEB'!P57)</f>
        <v/>
      </c>
      <c r="Q69" s="215" t="str">
        <f>IF('Pipeline WEB'!Q57=0,"",'Pipeline WEB'!Q57)</f>
        <v/>
      </c>
      <c r="R69" s="215" t="str">
        <f>IF('Pipeline WEB'!R57=0,"",VLOOKUP('Pipeline WEB'!R57,'Roll out'!$E$2:$F$78,2,))</f>
        <v/>
      </c>
      <c r="S69" s="55" t="str">
        <f>IF('Pipeline WEB'!S57=0,"",'Pipeline WEB'!S57)</f>
        <v/>
      </c>
      <c r="T69" s="55" t="str">
        <f>IF('Pipeline WEB'!T57=0,"",'Pipeline WEB'!T57)</f>
        <v/>
      </c>
      <c r="U69" s="55" t="str">
        <f>IF('Pipeline WEB'!U57=0,"",'Pipeline WEB'!U57)</f>
        <v/>
      </c>
      <c r="V69" s="215" t="str">
        <f>IF('Pipeline WEB'!V57=0,"",'Pipeline WEB'!V57)</f>
        <v/>
      </c>
      <c r="W69" s="216" t="str">
        <f>IF('Pipeline WEB'!W57=0,"",'Pipeline WEB'!W57)</f>
        <v/>
      </c>
      <c r="X69" s="215" t="str">
        <f>IF('Pipeline WEB'!X57=0,"",'Pipeline WEB'!X57)</f>
        <v/>
      </c>
      <c r="Y69" s="215" t="str">
        <f>IF('Pipeline WEB'!Y57=0,"",'Pipeline WEB'!Y57)</f>
        <v/>
      </c>
      <c r="Z69" s="215" t="str">
        <f>IF('Pipeline WEB'!Z57=0,"",'Pipeline WEB'!Z57)</f>
        <v/>
      </c>
      <c r="AA69" s="215" t="str">
        <f>IF('Pipeline WEB'!AA57=0,"",'Pipeline WEB'!AA57)</f>
        <v/>
      </c>
      <c r="AB69" s="215" t="str">
        <f>IF('Pipeline WEB'!AB57=0,"",'Pipeline WEB'!AB57)</f>
        <v/>
      </c>
      <c r="AC69" s="216" t="str">
        <f>IF('Pipeline WEB'!AC57=0,"",'Pipeline WEB'!AC57)</f>
        <v/>
      </c>
      <c r="AD69" s="216" t="str">
        <f>IF('Pipeline WEB'!AD57=0,"",'Pipeline WEB'!AD57)</f>
        <v/>
      </c>
      <c r="AE69" s="216" t="str">
        <f>IF('Pipeline WEB'!AE57=0,"",'Pipeline WEB'!AE57)</f>
        <v/>
      </c>
      <c r="AF69" s="215" t="str">
        <f>IF('Pipeline WEB'!AF57=0,"",'Pipeline WEB'!AF57)</f>
        <v/>
      </c>
      <c r="AG69" s="215" t="str">
        <f>IF('Pipeline WEB'!AG57=0,"",'Pipeline WEB'!AG57)</f>
        <v/>
      </c>
      <c r="AH69" s="223" t="str">
        <f>IF('Pipeline WEB'!AH57=0,"",'Pipeline WEB'!AH57)</f>
        <v/>
      </c>
    </row>
    <row r="70" spans="1:34" ht="30" customHeight="1" x14ac:dyDescent="0.3">
      <c r="A70" s="218"/>
      <c r="B70" s="215" t="str">
        <f>IF('Pipeline WEB'!B58=0,"",'Pipeline WEB'!B58)</f>
        <v/>
      </c>
      <c r="C70" s="215" t="str">
        <f>IF('Pipeline WEB'!C58=0,"",VLOOKUP('Pipeline WEB'!C58,'Roll out'!$E$2:$F$78,2,))</f>
        <v/>
      </c>
      <c r="D70" s="215" t="str">
        <f>IF('Pipeline WEB'!D58=0,"",'Pipeline WEB'!D58)</f>
        <v/>
      </c>
      <c r="E70" s="215" t="str">
        <f>IF('Pipeline WEB'!E58=0,"",VLOOKUP('Pipeline WEB'!E58,'Roll out'!$E$2:$F$78,2,))</f>
        <v/>
      </c>
      <c r="F70" s="215" t="str">
        <f>IF('Pipeline WEB'!F58=0,"",VLOOKUP('Pipeline WEB'!F58,'Roll out'!$E$2:$F$78,2,))</f>
        <v/>
      </c>
      <c r="G70" s="215" t="str">
        <f>IF('Pipeline WEB'!G58=0,"",VLOOKUP('Pipeline WEB'!G58,'Roll out'!$E$2:$F$78,2,))</f>
        <v/>
      </c>
      <c r="H70" s="215" t="str">
        <f>IF('Pipeline WEB'!H58=0,"",VLOOKUP('Pipeline WEB'!H58,'Roll out'!$E$2:$F$78,2,))</f>
        <v/>
      </c>
      <c r="I70" s="215" t="str">
        <f>IF('Pipeline WEB'!I58=0,"",VLOOKUP('Pipeline WEB'!I58,'Roll out'!$E$2:$F$78,2,))</f>
        <v/>
      </c>
      <c r="J70" s="215" t="str">
        <f>IF('Pipeline WEB'!J58=0,"",'Pipeline WEB'!J58)</f>
        <v/>
      </c>
      <c r="K70" s="215" t="str">
        <f>IF('Pipeline WEB'!K58=0,"",'Pipeline WEB'!K58)</f>
        <v/>
      </c>
      <c r="L70" s="223" t="str">
        <f>IF('Pipeline WEB'!L58=0,"",'Pipeline WEB'!L58)</f>
        <v/>
      </c>
      <c r="M70" s="215" t="str">
        <f>IF('Pipeline WEB'!M58=0,"",'Pipeline WEB'!M58)</f>
        <v/>
      </c>
      <c r="N70" s="215" t="str">
        <f>IF('Pipeline WEB'!N58=0,"",'Pipeline WEB'!N58)</f>
        <v/>
      </c>
      <c r="O70" s="223" t="str">
        <f>IF('Pipeline WEB'!O58=0,"",'Pipeline WEB'!O58)</f>
        <v/>
      </c>
      <c r="P70" s="215" t="str">
        <f>IF('Pipeline WEB'!P58=0,"",'Pipeline WEB'!P58)</f>
        <v/>
      </c>
      <c r="Q70" s="215" t="str">
        <f>IF('Pipeline WEB'!Q58=0,"",'Pipeline WEB'!Q58)</f>
        <v/>
      </c>
      <c r="R70" s="215" t="str">
        <f>IF('Pipeline WEB'!R58=0,"",VLOOKUP('Pipeline WEB'!R58,'Roll out'!$E$2:$F$78,2,))</f>
        <v/>
      </c>
      <c r="S70" s="55" t="str">
        <f>IF('Pipeline WEB'!S58=0,"",'Pipeline WEB'!S58)</f>
        <v/>
      </c>
      <c r="T70" s="55" t="str">
        <f>IF('Pipeline WEB'!T58=0,"",'Pipeline WEB'!T58)</f>
        <v/>
      </c>
      <c r="U70" s="55" t="str">
        <f>IF('Pipeline WEB'!U58=0,"",'Pipeline WEB'!U58)</f>
        <v/>
      </c>
      <c r="V70" s="215" t="str">
        <f>IF('Pipeline WEB'!V58=0,"",'Pipeline WEB'!V58)</f>
        <v/>
      </c>
      <c r="W70" s="216" t="str">
        <f>IF('Pipeline WEB'!W58=0,"",'Pipeline WEB'!W58)</f>
        <v/>
      </c>
      <c r="X70" s="215" t="str">
        <f>IF('Pipeline WEB'!X58=0,"",'Pipeline WEB'!X58)</f>
        <v/>
      </c>
      <c r="Y70" s="215" t="str">
        <f>IF('Pipeline WEB'!Y58=0,"",'Pipeline WEB'!Y58)</f>
        <v/>
      </c>
      <c r="Z70" s="215" t="str">
        <f>IF('Pipeline WEB'!Z58=0,"",'Pipeline WEB'!Z58)</f>
        <v/>
      </c>
      <c r="AA70" s="215" t="str">
        <f>IF('Pipeline WEB'!AA58=0,"",'Pipeline WEB'!AA58)</f>
        <v/>
      </c>
      <c r="AB70" s="215" t="str">
        <f>IF('Pipeline WEB'!AB58=0,"",'Pipeline WEB'!AB58)</f>
        <v/>
      </c>
      <c r="AC70" s="216" t="str">
        <f>IF('Pipeline WEB'!AC58=0,"",'Pipeline WEB'!AC58)</f>
        <v/>
      </c>
      <c r="AD70" s="216" t="str">
        <f>IF('Pipeline WEB'!AD58=0,"",'Pipeline WEB'!AD58)</f>
        <v/>
      </c>
      <c r="AE70" s="216" t="str">
        <f>IF('Pipeline WEB'!AE58=0,"",'Pipeline WEB'!AE58)</f>
        <v/>
      </c>
      <c r="AF70" s="215" t="str">
        <f>IF('Pipeline WEB'!AF58=0,"",'Pipeline WEB'!AF58)</f>
        <v/>
      </c>
      <c r="AG70" s="215" t="str">
        <f>IF('Pipeline WEB'!AG58=0,"",'Pipeline WEB'!AG58)</f>
        <v/>
      </c>
      <c r="AH70" s="223" t="str">
        <f>IF('Pipeline WEB'!AH58=0,"",'Pipeline WEB'!AH58)</f>
        <v/>
      </c>
    </row>
    <row r="71" spans="1:34" ht="30" customHeight="1" x14ac:dyDescent="0.3">
      <c r="A71" s="218"/>
      <c r="B71" s="215" t="str">
        <f>IF('Pipeline WEB'!B59=0,"",'Pipeline WEB'!B59)</f>
        <v/>
      </c>
      <c r="C71" s="215" t="str">
        <f>IF('Pipeline WEB'!C59=0,"",VLOOKUP('Pipeline WEB'!C59,'Roll out'!$E$2:$F$78,2,))</f>
        <v/>
      </c>
      <c r="D71" s="215" t="str">
        <f>IF('Pipeline WEB'!D59=0,"",'Pipeline WEB'!D59)</f>
        <v/>
      </c>
      <c r="E71" s="215" t="str">
        <f>IF('Pipeline WEB'!E59=0,"",VLOOKUP('Pipeline WEB'!E59,'Roll out'!$E$2:$F$78,2,))</f>
        <v/>
      </c>
      <c r="F71" s="215" t="str">
        <f>IF('Pipeline WEB'!F59=0,"",VLOOKUP('Pipeline WEB'!F59,'Roll out'!$E$2:$F$78,2,))</f>
        <v/>
      </c>
      <c r="G71" s="215" t="str">
        <f>IF('Pipeline WEB'!G59=0,"",VLOOKUP('Pipeline WEB'!G59,'Roll out'!$E$2:$F$78,2,))</f>
        <v/>
      </c>
      <c r="H71" s="215" t="str">
        <f>IF('Pipeline WEB'!H59=0,"",VLOOKUP('Pipeline WEB'!H59,'Roll out'!$E$2:$F$78,2,))</f>
        <v/>
      </c>
      <c r="I71" s="215" t="str">
        <f>IF('Pipeline WEB'!I59=0,"",VLOOKUP('Pipeline WEB'!I59,'Roll out'!$E$2:$F$78,2,))</f>
        <v/>
      </c>
      <c r="J71" s="215" t="str">
        <f>IF('Pipeline WEB'!J59=0,"",'Pipeline WEB'!J59)</f>
        <v/>
      </c>
      <c r="K71" s="215" t="str">
        <f>IF('Pipeline WEB'!K59=0,"",'Pipeline WEB'!K59)</f>
        <v/>
      </c>
      <c r="L71" s="223" t="str">
        <f>IF('Pipeline WEB'!L59=0,"",'Pipeline WEB'!L59)</f>
        <v/>
      </c>
      <c r="M71" s="215" t="str">
        <f>IF('Pipeline WEB'!M59=0,"",'Pipeline WEB'!M59)</f>
        <v/>
      </c>
      <c r="N71" s="215" t="str">
        <f>IF('Pipeline WEB'!N59=0,"",'Pipeline WEB'!N59)</f>
        <v/>
      </c>
      <c r="O71" s="223" t="str">
        <f>IF('Pipeline WEB'!O59=0,"",'Pipeline WEB'!O59)</f>
        <v/>
      </c>
      <c r="P71" s="215" t="str">
        <f>IF('Pipeline WEB'!P59=0,"",'Pipeline WEB'!P59)</f>
        <v/>
      </c>
      <c r="Q71" s="215" t="str">
        <f>IF('Pipeline WEB'!Q59=0,"",'Pipeline WEB'!Q59)</f>
        <v/>
      </c>
      <c r="R71" s="215" t="str">
        <f>IF('Pipeline WEB'!R59=0,"",VLOOKUP('Pipeline WEB'!R59,'Roll out'!$E$2:$F$78,2,))</f>
        <v/>
      </c>
      <c r="S71" s="55" t="str">
        <f>IF('Pipeline WEB'!S59=0,"",'Pipeline WEB'!S59)</f>
        <v/>
      </c>
      <c r="T71" s="55" t="str">
        <f>IF('Pipeline WEB'!T59=0,"",'Pipeline WEB'!T59)</f>
        <v/>
      </c>
      <c r="U71" s="55" t="str">
        <f>IF('Pipeline WEB'!U59=0,"",'Pipeline WEB'!U59)</f>
        <v/>
      </c>
      <c r="V71" s="215" t="str">
        <f>IF('Pipeline WEB'!V59=0,"",'Pipeline WEB'!V59)</f>
        <v/>
      </c>
      <c r="W71" s="216" t="str">
        <f>IF('Pipeline WEB'!W59=0,"",'Pipeline WEB'!W59)</f>
        <v/>
      </c>
      <c r="X71" s="215" t="str">
        <f>IF('Pipeline WEB'!X59=0,"",'Pipeline WEB'!X59)</f>
        <v/>
      </c>
      <c r="Y71" s="215" t="str">
        <f>IF('Pipeline WEB'!Y59=0,"",'Pipeline WEB'!Y59)</f>
        <v/>
      </c>
      <c r="Z71" s="215" t="str">
        <f>IF('Pipeline WEB'!Z59=0,"",'Pipeline WEB'!Z59)</f>
        <v/>
      </c>
      <c r="AA71" s="215" t="str">
        <f>IF('Pipeline WEB'!AA59=0,"",'Pipeline WEB'!AA59)</f>
        <v/>
      </c>
      <c r="AB71" s="215" t="str">
        <f>IF('Pipeline WEB'!AB59=0,"",'Pipeline WEB'!AB59)</f>
        <v/>
      </c>
      <c r="AC71" s="216" t="str">
        <f>IF('Pipeline WEB'!AC59=0,"",'Pipeline WEB'!AC59)</f>
        <v/>
      </c>
      <c r="AD71" s="216" t="str">
        <f>IF('Pipeline WEB'!AD59=0,"",'Pipeline WEB'!AD59)</f>
        <v/>
      </c>
      <c r="AE71" s="216" t="str">
        <f>IF('Pipeline WEB'!AE59=0,"",'Pipeline WEB'!AE59)</f>
        <v/>
      </c>
      <c r="AF71" s="215" t="str">
        <f>IF('Pipeline WEB'!AF59=0,"",'Pipeline WEB'!AF59)</f>
        <v/>
      </c>
      <c r="AG71" s="215" t="str">
        <f>IF('Pipeline WEB'!AG59=0,"",'Pipeline WEB'!AG59)</f>
        <v/>
      </c>
      <c r="AH71" s="223" t="str">
        <f>IF('Pipeline WEB'!AH59=0,"",'Pipeline WEB'!AH59)</f>
        <v/>
      </c>
    </row>
    <row r="72" spans="1:34" ht="30" customHeight="1" x14ac:dyDescent="0.3">
      <c r="A72" s="218"/>
      <c r="B72" s="215" t="str">
        <f>IF('Pipeline WEB'!B60=0,"",'Pipeline WEB'!B60)</f>
        <v/>
      </c>
      <c r="C72" s="215" t="str">
        <f>IF('Pipeline WEB'!C60=0,"",VLOOKUP('Pipeline WEB'!C60,'Roll out'!$E$2:$F$78,2,))</f>
        <v/>
      </c>
      <c r="D72" s="215" t="str">
        <f>IF('Pipeline WEB'!D60=0,"",'Pipeline WEB'!D60)</f>
        <v/>
      </c>
      <c r="E72" s="215" t="str">
        <f>IF('Pipeline WEB'!E60=0,"",VLOOKUP('Pipeline WEB'!E60,'Roll out'!$E$2:$F$78,2,))</f>
        <v/>
      </c>
      <c r="F72" s="215" t="str">
        <f>IF('Pipeline WEB'!F60=0,"",VLOOKUP('Pipeline WEB'!F60,'Roll out'!$E$2:$F$78,2,))</f>
        <v/>
      </c>
      <c r="G72" s="215" t="str">
        <f>IF('Pipeline WEB'!G60=0,"",VLOOKUP('Pipeline WEB'!G60,'Roll out'!$E$2:$F$78,2,))</f>
        <v/>
      </c>
      <c r="H72" s="215" t="str">
        <f>IF('Pipeline WEB'!H60=0,"",VLOOKUP('Pipeline WEB'!H60,'Roll out'!$E$2:$F$78,2,))</f>
        <v/>
      </c>
      <c r="I72" s="215" t="str">
        <f>IF('Pipeline WEB'!I60=0,"",VLOOKUP('Pipeline WEB'!I60,'Roll out'!$E$2:$F$78,2,))</f>
        <v/>
      </c>
      <c r="J72" s="215" t="str">
        <f>IF('Pipeline WEB'!J60=0,"",'Pipeline WEB'!J60)</f>
        <v/>
      </c>
      <c r="K72" s="215" t="str">
        <f>IF('Pipeline WEB'!K60=0,"",'Pipeline WEB'!K60)</f>
        <v/>
      </c>
      <c r="L72" s="223" t="str">
        <f>IF('Pipeline WEB'!L60=0,"",'Pipeline WEB'!L60)</f>
        <v/>
      </c>
      <c r="M72" s="215" t="str">
        <f>IF('Pipeline WEB'!M60=0,"",'Pipeline WEB'!M60)</f>
        <v/>
      </c>
      <c r="N72" s="215" t="str">
        <f>IF('Pipeline WEB'!N60=0,"",'Pipeline WEB'!N60)</f>
        <v/>
      </c>
      <c r="O72" s="223" t="str">
        <f>IF('Pipeline WEB'!O60=0,"",'Pipeline WEB'!O60)</f>
        <v/>
      </c>
      <c r="P72" s="215" t="str">
        <f>IF('Pipeline WEB'!P60=0,"",'Pipeline WEB'!P60)</f>
        <v/>
      </c>
      <c r="Q72" s="215" t="str">
        <f>IF('Pipeline WEB'!Q60=0,"",'Pipeline WEB'!Q60)</f>
        <v/>
      </c>
      <c r="R72" s="215" t="str">
        <f>IF('Pipeline WEB'!R60=0,"",VLOOKUP('Pipeline WEB'!R60,'Roll out'!$E$2:$F$78,2,))</f>
        <v/>
      </c>
      <c r="S72" s="55" t="str">
        <f>IF('Pipeline WEB'!S60=0,"",'Pipeline WEB'!S60)</f>
        <v/>
      </c>
      <c r="T72" s="55" t="str">
        <f>IF('Pipeline WEB'!T60=0,"",'Pipeline WEB'!T60)</f>
        <v/>
      </c>
      <c r="U72" s="55" t="str">
        <f>IF('Pipeline WEB'!U60=0,"",'Pipeline WEB'!U60)</f>
        <v/>
      </c>
      <c r="V72" s="215" t="str">
        <f>IF('Pipeline WEB'!V60=0,"",'Pipeline WEB'!V60)</f>
        <v/>
      </c>
      <c r="W72" s="216" t="str">
        <f>IF('Pipeline WEB'!W60=0,"",'Pipeline WEB'!W60)</f>
        <v/>
      </c>
      <c r="X72" s="215" t="str">
        <f>IF('Pipeline WEB'!X60=0,"",'Pipeline WEB'!X60)</f>
        <v/>
      </c>
      <c r="Y72" s="215" t="str">
        <f>IF('Pipeline WEB'!Y60=0,"",'Pipeline WEB'!Y60)</f>
        <v/>
      </c>
      <c r="Z72" s="215" t="str">
        <f>IF('Pipeline WEB'!Z60=0,"",'Pipeline WEB'!Z60)</f>
        <v/>
      </c>
      <c r="AA72" s="215" t="str">
        <f>IF('Pipeline WEB'!AA60=0,"",'Pipeline WEB'!AA60)</f>
        <v/>
      </c>
      <c r="AB72" s="215" t="str">
        <f>IF('Pipeline WEB'!AB60=0,"",'Pipeline WEB'!AB60)</f>
        <v/>
      </c>
      <c r="AC72" s="216" t="str">
        <f>IF('Pipeline WEB'!AC60=0,"",'Pipeline WEB'!AC60)</f>
        <v/>
      </c>
      <c r="AD72" s="216" t="str">
        <f>IF('Pipeline WEB'!AD60=0,"",'Pipeline WEB'!AD60)</f>
        <v/>
      </c>
      <c r="AE72" s="216" t="str">
        <f>IF('Pipeline WEB'!AE60=0,"",'Pipeline WEB'!AE60)</f>
        <v/>
      </c>
      <c r="AF72" s="215" t="str">
        <f>IF('Pipeline WEB'!AF60=0,"",'Pipeline WEB'!AF60)</f>
        <v/>
      </c>
      <c r="AG72" s="215" t="str">
        <f>IF('Pipeline WEB'!AG60=0,"",'Pipeline WEB'!AG60)</f>
        <v/>
      </c>
      <c r="AH72" s="223" t="str">
        <f>IF('Pipeline WEB'!AH60=0,"",'Pipeline WEB'!AH60)</f>
        <v/>
      </c>
    </row>
    <row r="73" spans="1:34" ht="30" customHeight="1" x14ac:dyDescent="0.3">
      <c r="A73" s="218"/>
      <c r="B73" s="215" t="str">
        <f>IF('Pipeline WEB'!B61=0,"",'Pipeline WEB'!B61)</f>
        <v/>
      </c>
      <c r="C73" s="215" t="str">
        <f>IF('Pipeline WEB'!C61=0,"",VLOOKUP('Pipeline WEB'!C61,'Roll out'!$E$2:$F$78,2,))</f>
        <v/>
      </c>
      <c r="D73" s="215" t="str">
        <f>IF('Pipeline WEB'!D61=0,"",'Pipeline WEB'!D61)</f>
        <v/>
      </c>
      <c r="E73" s="215" t="str">
        <f>IF('Pipeline WEB'!E61=0,"",VLOOKUP('Pipeline WEB'!E61,'Roll out'!$E$2:$F$78,2,))</f>
        <v/>
      </c>
      <c r="F73" s="215" t="str">
        <f>IF('Pipeline WEB'!F61=0,"",VLOOKUP('Pipeline WEB'!F61,'Roll out'!$E$2:$F$78,2,))</f>
        <v/>
      </c>
      <c r="G73" s="215" t="str">
        <f>IF('Pipeline WEB'!G61=0,"",VLOOKUP('Pipeline WEB'!G61,'Roll out'!$E$2:$F$78,2,))</f>
        <v/>
      </c>
      <c r="H73" s="215" t="str">
        <f>IF('Pipeline WEB'!H61=0,"",VLOOKUP('Pipeline WEB'!H61,'Roll out'!$E$2:$F$78,2,))</f>
        <v/>
      </c>
      <c r="I73" s="215" t="str">
        <f>IF('Pipeline WEB'!I61=0,"",VLOOKUP('Pipeline WEB'!I61,'Roll out'!$E$2:$F$78,2,))</f>
        <v/>
      </c>
      <c r="J73" s="215" t="str">
        <f>IF('Pipeline WEB'!J61=0,"",'Pipeline WEB'!J61)</f>
        <v/>
      </c>
      <c r="K73" s="215" t="str">
        <f>IF('Pipeline WEB'!K61=0,"",'Pipeline WEB'!K61)</f>
        <v/>
      </c>
      <c r="L73" s="223" t="str">
        <f>IF('Pipeline WEB'!L61=0,"",'Pipeline WEB'!L61)</f>
        <v/>
      </c>
      <c r="M73" s="215" t="str">
        <f>IF('Pipeline WEB'!M61=0,"",'Pipeline WEB'!M61)</f>
        <v/>
      </c>
      <c r="N73" s="215" t="str">
        <f>IF('Pipeline WEB'!N61=0,"",'Pipeline WEB'!N61)</f>
        <v/>
      </c>
      <c r="O73" s="223" t="str">
        <f>IF('Pipeline WEB'!O61=0,"",'Pipeline WEB'!O61)</f>
        <v/>
      </c>
      <c r="P73" s="215" t="str">
        <f>IF('Pipeline WEB'!P61=0,"",'Pipeline WEB'!P61)</f>
        <v/>
      </c>
      <c r="Q73" s="215" t="str">
        <f>IF('Pipeline WEB'!Q61=0,"",'Pipeline WEB'!Q61)</f>
        <v/>
      </c>
      <c r="R73" s="215" t="str">
        <f>IF('Pipeline WEB'!R61=0,"",VLOOKUP('Pipeline WEB'!R61,'Roll out'!$E$2:$F$78,2,))</f>
        <v/>
      </c>
      <c r="S73" s="55" t="str">
        <f>IF('Pipeline WEB'!S61=0,"",'Pipeline WEB'!S61)</f>
        <v/>
      </c>
      <c r="T73" s="55" t="str">
        <f>IF('Pipeline WEB'!T61=0,"",'Pipeline WEB'!T61)</f>
        <v/>
      </c>
      <c r="U73" s="55" t="str">
        <f>IF('Pipeline WEB'!U61=0,"",'Pipeline WEB'!U61)</f>
        <v/>
      </c>
      <c r="V73" s="215" t="str">
        <f>IF('Pipeline WEB'!V61=0,"",'Pipeline WEB'!V61)</f>
        <v/>
      </c>
      <c r="W73" s="216" t="str">
        <f>IF('Pipeline WEB'!W61=0,"",'Pipeline WEB'!W61)</f>
        <v/>
      </c>
      <c r="X73" s="215" t="str">
        <f>IF('Pipeline WEB'!X61=0,"",'Pipeline WEB'!X61)</f>
        <v/>
      </c>
      <c r="Y73" s="215" t="str">
        <f>IF('Pipeline WEB'!Y61=0,"",'Pipeline WEB'!Y61)</f>
        <v/>
      </c>
      <c r="Z73" s="215" t="str">
        <f>IF('Pipeline WEB'!Z61=0,"",'Pipeline WEB'!Z61)</f>
        <v/>
      </c>
      <c r="AA73" s="215" t="str">
        <f>IF('Pipeline WEB'!AA61=0,"",'Pipeline WEB'!AA61)</f>
        <v/>
      </c>
      <c r="AB73" s="215" t="str">
        <f>IF('Pipeline WEB'!AB61=0,"",'Pipeline WEB'!AB61)</f>
        <v/>
      </c>
      <c r="AC73" s="216" t="str">
        <f>IF('Pipeline WEB'!AC61=0,"",'Pipeline WEB'!AC61)</f>
        <v/>
      </c>
      <c r="AD73" s="216" t="str">
        <f>IF('Pipeline WEB'!AD61=0,"",'Pipeline WEB'!AD61)</f>
        <v/>
      </c>
      <c r="AE73" s="216" t="str">
        <f>IF('Pipeline WEB'!AE61=0,"",'Pipeline WEB'!AE61)</f>
        <v/>
      </c>
      <c r="AF73" s="215" t="str">
        <f>IF('Pipeline WEB'!AF61=0,"",'Pipeline WEB'!AF61)</f>
        <v/>
      </c>
      <c r="AG73" s="215" t="str">
        <f>IF('Pipeline WEB'!AG61=0,"",'Pipeline WEB'!AG61)</f>
        <v/>
      </c>
      <c r="AH73" s="223" t="str">
        <f>IF('Pipeline WEB'!AH61=0,"",'Pipeline WEB'!AH61)</f>
        <v/>
      </c>
    </row>
    <row r="74" spans="1:34" ht="30" customHeight="1" x14ac:dyDescent="0.3">
      <c r="A74" s="218"/>
      <c r="B74" s="215" t="str">
        <f>IF('Pipeline WEB'!B62=0,"",'Pipeline WEB'!B62)</f>
        <v/>
      </c>
      <c r="C74" s="215" t="str">
        <f>IF('Pipeline WEB'!C62=0,"",VLOOKUP('Pipeline WEB'!C62,'Roll out'!$E$2:$F$78,2,))</f>
        <v/>
      </c>
      <c r="D74" s="215" t="str">
        <f>IF('Pipeline WEB'!D62=0,"",'Pipeline WEB'!D62)</f>
        <v/>
      </c>
      <c r="E74" s="215" t="str">
        <f>IF('Pipeline WEB'!E62=0,"",VLOOKUP('Pipeline WEB'!E62,'Roll out'!$E$2:$F$78,2,))</f>
        <v/>
      </c>
      <c r="F74" s="215" t="str">
        <f>IF('Pipeline WEB'!F62=0,"",VLOOKUP('Pipeline WEB'!F62,'Roll out'!$E$2:$F$78,2,))</f>
        <v/>
      </c>
      <c r="G74" s="215" t="str">
        <f>IF('Pipeline WEB'!G62=0,"",VLOOKUP('Pipeline WEB'!G62,'Roll out'!$E$2:$F$78,2,))</f>
        <v/>
      </c>
      <c r="H74" s="215" t="str">
        <f>IF('Pipeline WEB'!H62=0,"",VLOOKUP('Pipeline WEB'!H62,'Roll out'!$E$2:$F$78,2,))</f>
        <v/>
      </c>
      <c r="I74" s="215" t="str">
        <f>IF('Pipeline WEB'!I62=0,"",VLOOKUP('Pipeline WEB'!I62,'Roll out'!$E$2:$F$78,2,))</f>
        <v/>
      </c>
      <c r="J74" s="215" t="str">
        <f>IF('Pipeline WEB'!J62=0,"",'Pipeline WEB'!J62)</f>
        <v/>
      </c>
      <c r="K74" s="215" t="str">
        <f>IF('Pipeline WEB'!K62=0,"",'Pipeline WEB'!K62)</f>
        <v/>
      </c>
      <c r="L74" s="223" t="str">
        <f>IF('Pipeline WEB'!L62=0,"",'Pipeline WEB'!L62)</f>
        <v/>
      </c>
      <c r="M74" s="215" t="str">
        <f>IF('Pipeline WEB'!M62=0,"",'Pipeline WEB'!M62)</f>
        <v/>
      </c>
      <c r="N74" s="215" t="str">
        <f>IF('Pipeline WEB'!N62=0,"",'Pipeline WEB'!N62)</f>
        <v/>
      </c>
      <c r="O74" s="223" t="str">
        <f>IF('Pipeline WEB'!O62=0,"",'Pipeline WEB'!O62)</f>
        <v/>
      </c>
      <c r="P74" s="215" t="str">
        <f>IF('Pipeline WEB'!P62=0,"",'Pipeline WEB'!P62)</f>
        <v/>
      </c>
      <c r="Q74" s="215" t="str">
        <f>IF('Pipeline WEB'!Q62=0,"",'Pipeline WEB'!Q62)</f>
        <v/>
      </c>
      <c r="R74" s="215" t="str">
        <f>IF('Pipeline WEB'!R62=0,"",VLOOKUP('Pipeline WEB'!R62,'Roll out'!$E$2:$F$78,2,))</f>
        <v/>
      </c>
      <c r="S74" s="55" t="str">
        <f>IF('Pipeline WEB'!S62=0,"",'Pipeline WEB'!S62)</f>
        <v/>
      </c>
      <c r="T74" s="55" t="str">
        <f>IF('Pipeline WEB'!T62=0,"",'Pipeline WEB'!T62)</f>
        <v/>
      </c>
      <c r="U74" s="55" t="str">
        <f>IF('Pipeline WEB'!U62=0,"",'Pipeline WEB'!U62)</f>
        <v/>
      </c>
      <c r="V74" s="215" t="str">
        <f>IF('Pipeline WEB'!V62=0,"",'Pipeline WEB'!V62)</f>
        <v/>
      </c>
      <c r="W74" s="216" t="str">
        <f>IF('Pipeline WEB'!W62=0,"",'Pipeline WEB'!W62)</f>
        <v/>
      </c>
      <c r="X74" s="215" t="str">
        <f>IF('Pipeline WEB'!X62=0,"",'Pipeline WEB'!X62)</f>
        <v/>
      </c>
      <c r="Y74" s="215" t="str">
        <f>IF('Pipeline WEB'!Y62=0,"",'Pipeline WEB'!Y62)</f>
        <v/>
      </c>
      <c r="Z74" s="215" t="str">
        <f>IF('Pipeline WEB'!Z62=0,"",'Pipeline WEB'!Z62)</f>
        <v/>
      </c>
      <c r="AA74" s="215" t="str">
        <f>IF('Pipeline WEB'!AA62=0,"",'Pipeline WEB'!AA62)</f>
        <v/>
      </c>
      <c r="AB74" s="215" t="str">
        <f>IF('Pipeline WEB'!AB62=0,"",'Pipeline WEB'!AB62)</f>
        <v/>
      </c>
      <c r="AC74" s="216" t="str">
        <f>IF('Pipeline WEB'!AC62=0,"",'Pipeline WEB'!AC62)</f>
        <v/>
      </c>
      <c r="AD74" s="216" t="str">
        <f>IF('Pipeline WEB'!AD62=0,"",'Pipeline WEB'!AD62)</f>
        <v/>
      </c>
      <c r="AE74" s="216" t="str">
        <f>IF('Pipeline WEB'!AE62=0,"",'Pipeline WEB'!AE62)</f>
        <v/>
      </c>
      <c r="AF74" s="215" t="str">
        <f>IF('Pipeline WEB'!AF62=0,"",'Pipeline WEB'!AF62)</f>
        <v/>
      </c>
      <c r="AG74" s="215" t="str">
        <f>IF('Pipeline WEB'!AG62=0,"",'Pipeline WEB'!AG62)</f>
        <v/>
      </c>
      <c r="AH74" s="223" t="str">
        <f>IF('Pipeline WEB'!AH62=0,"",'Pipeline WEB'!AH62)</f>
        <v/>
      </c>
    </row>
    <row r="75" spans="1:34" ht="30" customHeight="1" x14ac:dyDescent="0.3">
      <c r="A75" s="218"/>
      <c r="B75" s="215" t="str">
        <f>IF('Pipeline WEB'!B63=0,"",'Pipeline WEB'!B63)</f>
        <v/>
      </c>
      <c r="C75" s="215" t="str">
        <f>IF('Pipeline WEB'!C63=0,"",VLOOKUP('Pipeline WEB'!C63,'Roll out'!$E$2:$F$78,2,))</f>
        <v/>
      </c>
      <c r="D75" s="215" t="str">
        <f>IF('Pipeline WEB'!D63=0,"",'Pipeline WEB'!D63)</f>
        <v/>
      </c>
      <c r="E75" s="215" t="str">
        <f>IF('Pipeline WEB'!E63=0,"",VLOOKUP('Pipeline WEB'!E63,'Roll out'!$E$2:$F$78,2,))</f>
        <v/>
      </c>
      <c r="F75" s="215" t="str">
        <f>IF('Pipeline WEB'!F63=0,"",VLOOKUP('Pipeline WEB'!F63,'Roll out'!$E$2:$F$78,2,))</f>
        <v/>
      </c>
      <c r="G75" s="215" t="str">
        <f>IF('Pipeline WEB'!G63=0,"",VLOOKUP('Pipeline WEB'!G63,'Roll out'!$E$2:$F$78,2,))</f>
        <v/>
      </c>
      <c r="H75" s="215" t="str">
        <f>IF('Pipeline WEB'!H63=0,"",VLOOKUP('Pipeline WEB'!H63,'Roll out'!$E$2:$F$78,2,))</f>
        <v/>
      </c>
      <c r="I75" s="215" t="str">
        <f>IF('Pipeline WEB'!I63=0,"",VLOOKUP('Pipeline WEB'!I63,'Roll out'!$E$2:$F$78,2,))</f>
        <v/>
      </c>
      <c r="J75" s="215" t="str">
        <f>IF('Pipeline WEB'!J63=0,"",'Pipeline WEB'!J63)</f>
        <v/>
      </c>
      <c r="K75" s="215" t="str">
        <f>IF('Pipeline WEB'!K63=0,"",'Pipeline WEB'!K63)</f>
        <v/>
      </c>
      <c r="L75" s="223" t="str">
        <f>IF('Pipeline WEB'!L63=0,"",'Pipeline WEB'!L63)</f>
        <v/>
      </c>
      <c r="M75" s="215" t="str">
        <f>IF('Pipeline WEB'!M63=0,"",'Pipeline WEB'!M63)</f>
        <v/>
      </c>
      <c r="N75" s="215" t="str">
        <f>IF('Pipeline WEB'!N63=0,"",'Pipeline WEB'!N63)</f>
        <v/>
      </c>
      <c r="O75" s="223" t="str">
        <f>IF('Pipeline WEB'!O63=0,"",'Pipeline WEB'!O63)</f>
        <v/>
      </c>
      <c r="P75" s="215" t="str">
        <f>IF('Pipeline WEB'!P63=0,"",'Pipeline WEB'!P63)</f>
        <v/>
      </c>
      <c r="Q75" s="215" t="str">
        <f>IF('Pipeline WEB'!Q63=0,"",'Pipeline WEB'!Q63)</f>
        <v/>
      </c>
      <c r="R75" s="215" t="str">
        <f>IF('Pipeline WEB'!R63=0,"",VLOOKUP('Pipeline WEB'!R63,'Roll out'!$E$2:$F$78,2,))</f>
        <v/>
      </c>
      <c r="S75" s="55" t="str">
        <f>IF('Pipeline WEB'!S63=0,"",'Pipeline WEB'!S63)</f>
        <v/>
      </c>
      <c r="T75" s="55" t="str">
        <f>IF('Pipeline WEB'!T63=0,"",'Pipeline WEB'!T63)</f>
        <v/>
      </c>
      <c r="U75" s="55" t="str">
        <f>IF('Pipeline WEB'!U63=0,"",'Pipeline WEB'!U63)</f>
        <v/>
      </c>
      <c r="V75" s="215" t="str">
        <f>IF('Pipeline WEB'!V63=0,"",'Pipeline WEB'!V63)</f>
        <v/>
      </c>
      <c r="W75" s="216" t="str">
        <f>IF('Pipeline WEB'!W63=0,"",'Pipeline WEB'!W63)</f>
        <v/>
      </c>
      <c r="X75" s="215" t="str">
        <f>IF('Pipeline WEB'!X63=0,"",'Pipeline WEB'!X63)</f>
        <v/>
      </c>
      <c r="Y75" s="215" t="str">
        <f>IF('Pipeline WEB'!Y63=0,"",'Pipeline WEB'!Y63)</f>
        <v/>
      </c>
      <c r="Z75" s="215" t="str">
        <f>IF('Pipeline WEB'!Z63=0,"",'Pipeline WEB'!Z63)</f>
        <v/>
      </c>
      <c r="AA75" s="215" t="str">
        <f>IF('Pipeline WEB'!AA63=0,"",'Pipeline WEB'!AA63)</f>
        <v/>
      </c>
      <c r="AB75" s="215" t="str">
        <f>IF('Pipeline WEB'!AB63=0,"",'Pipeline WEB'!AB63)</f>
        <v/>
      </c>
      <c r="AC75" s="216" t="str">
        <f>IF('Pipeline WEB'!AC63=0,"",'Pipeline WEB'!AC63)</f>
        <v/>
      </c>
      <c r="AD75" s="216" t="str">
        <f>IF('Pipeline WEB'!AD63=0,"",'Pipeline WEB'!AD63)</f>
        <v/>
      </c>
      <c r="AE75" s="216" t="str">
        <f>IF('Pipeline WEB'!AE63=0,"",'Pipeline WEB'!AE63)</f>
        <v/>
      </c>
      <c r="AF75" s="215" t="str">
        <f>IF('Pipeline WEB'!AF63=0,"",'Pipeline WEB'!AF63)</f>
        <v/>
      </c>
      <c r="AG75" s="215" t="str">
        <f>IF('Pipeline WEB'!AG63=0,"",'Pipeline WEB'!AG63)</f>
        <v/>
      </c>
      <c r="AH75" s="223" t="str">
        <f>IF('Pipeline WEB'!AH63=0,"",'Pipeline WEB'!AH63)</f>
        <v/>
      </c>
    </row>
    <row r="76" spans="1:34" ht="30" customHeight="1" x14ac:dyDescent="0.3">
      <c r="A76" s="218"/>
      <c r="B76" s="215" t="str">
        <f>IF('Pipeline WEB'!B64=0,"",'Pipeline WEB'!B64)</f>
        <v/>
      </c>
      <c r="C76" s="215" t="str">
        <f>IF('Pipeline WEB'!C64=0,"",VLOOKUP('Pipeline WEB'!C64,'Roll out'!$E$2:$F$78,2,))</f>
        <v/>
      </c>
      <c r="D76" s="215" t="str">
        <f>IF('Pipeline WEB'!D64=0,"",'Pipeline WEB'!D64)</f>
        <v/>
      </c>
      <c r="E76" s="215" t="str">
        <f>IF('Pipeline WEB'!E64=0,"",VLOOKUP('Pipeline WEB'!E64,'Roll out'!$E$2:$F$78,2,))</f>
        <v/>
      </c>
      <c r="F76" s="215" t="str">
        <f>IF('Pipeline WEB'!F64=0,"",VLOOKUP('Pipeline WEB'!F64,'Roll out'!$E$2:$F$78,2,))</f>
        <v/>
      </c>
      <c r="G76" s="215" t="str">
        <f>IF('Pipeline WEB'!G64=0,"",VLOOKUP('Pipeline WEB'!G64,'Roll out'!$E$2:$F$78,2,))</f>
        <v/>
      </c>
      <c r="H76" s="215" t="str">
        <f>IF('Pipeline WEB'!H64=0,"",VLOOKUP('Pipeline WEB'!H64,'Roll out'!$E$2:$F$78,2,))</f>
        <v/>
      </c>
      <c r="I76" s="215" t="str">
        <f>IF('Pipeline WEB'!I64=0,"",VLOOKUP('Pipeline WEB'!I64,'Roll out'!$E$2:$F$78,2,))</f>
        <v/>
      </c>
      <c r="J76" s="215" t="str">
        <f>IF('Pipeline WEB'!J64=0,"",'Pipeline WEB'!J64)</f>
        <v/>
      </c>
      <c r="K76" s="215" t="str">
        <f>IF('Pipeline WEB'!K64=0,"",'Pipeline WEB'!K64)</f>
        <v/>
      </c>
      <c r="L76" s="223" t="str">
        <f>IF('Pipeline WEB'!L64=0,"",'Pipeline WEB'!L64)</f>
        <v/>
      </c>
      <c r="M76" s="215" t="str">
        <f>IF('Pipeline WEB'!M64=0,"",'Pipeline WEB'!M64)</f>
        <v/>
      </c>
      <c r="N76" s="215" t="str">
        <f>IF('Pipeline WEB'!N64=0,"",'Pipeline WEB'!N64)</f>
        <v/>
      </c>
      <c r="O76" s="223" t="str">
        <f>IF('Pipeline WEB'!O64=0,"",'Pipeline WEB'!O64)</f>
        <v/>
      </c>
      <c r="P76" s="215" t="str">
        <f>IF('Pipeline WEB'!P64=0,"",'Pipeline WEB'!P64)</f>
        <v/>
      </c>
      <c r="Q76" s="215" t="str">
        <f>IF('Pipeline WEB'!Q64=0,"",'Pipeline WEB'!Q64)</f>
        <v/>
      </c>
      <c r="R76" s="215" t="str">
        <f>IF('Pipeline WEB'!R64=0,"",VLOOKUP('Pipeline WEB'!R64,'Roll out'!$E$2:$F$78,2,))</f>
        <v/>
      </c>
      <c r="S76" s="55" t="str">
        <f>IF('Pipeline WEB'!S64=0,"",'Pipeline WEB'!S64)</f>
        <v/>
      </c>
      <c r="T76" s="55" t="str">
        <f>IF('Pipeline WEB'!T64=0,"",'Pipeline WEB'!T64)</f>
        <v/>
      </c>
      <c r="U76" s="55" t="str">
        <f>IF('Pipeline WEB'!U64=0,"",'Pipeline WEB'!U64)</f>
        <v/>
      </c>
      <c r="V76" s="215" t="str">
        <f>IF('Pipeline WEB'!V64=0,"",'Pipeline WEB'!V64)</f>
        <v/>
      </c>
      <c r="W76" s="216" t="str">
        <f>IF('Pipeline WEB'!W64=0,"",'Pipeline WEB'!W64)</f>
        <v/>
      </c>
      <c r="X76" s="215" t="str">
        <f>IF('Pipeline WEB'!X64=0,"",'Pipeline WEB'!X64)</f>
        <v/>
      </c>
      <c r="Y76" s="215" t="str">
        <f>IF('Pipeline WEB'!Y64=0,"",'Pipeline WEB'!Y64)</f>
        <v/>
      </c>
      <c r="Z76" s="215" t="str">
        <f>IF('Pipeline WEB'!Z64=0,"",'Pipeline WEB'!Z64)</f>
        <v/>
      </c>
      <c r="AA76" s="215" t="str">
        <f>IF('Pipeline WEB'!AA64=0,"",'Pipeline WEB'!AA64)</f>
        <v/>
      </c>
      <c r="AB76" s="215" t="str">
        <f>IF('Pipeline WEB'!AB64=0,"",'Pipeline WEB'!AB64)</f>
        <v/>
      </c>
      <c r="AC76" s="216" t="str">
        <f>IF('Pipeline WEB'!AC64=0,"",'Pipeline WEB'!AC64)</f>
        <v/>
      </c>
      <c r="AD76" s="216" t="str">
        <f>IF('Pipeline WEB'!AD64=0,"",'Pipeline WEB'!AD64)</f>
        <v/>
      </c>
      <c r="AE76" s="216" t="str">
        <f>IF('Pipeline WEB'!AE64=0,"",'Pipeline WEB'!AE64)</f>
        <v/>
      </c>
      <c r="AF76" s="215" t="str">
        <f>IF('Pipeline WEB'!AF64=0,"",'Pipeline WEB'!AF64)</f>
        <v/>
      </c>
      <c r="AG76" s="215" t="str">
        <f>IF('Pipeline WEB'!AG64=0,"",'Pipeline WEB'!AG64)</f>
        <v/>
      </c>
      <c r="AH76" s="223" t="str">
        <f>IF('Pipeline WEB'!AH64=0,"",'Pipeline WEB'!AH64)</f>
        <v/>
      </c>
    </row>
    <row r="77" spans="1:34" ht="30" customHeight="1" x14ac:dyDescent="0.3">
      <c r="A77" s="218"/>
      <c r="B77" s="215" t="str">
        <f>IF('Pipeline WEB'!B65=0,"",'Pipeline WEB'!B65)</f>
        <v/>
      </c>
      <c r="C77" s="215" t="str">
        <f>IF('Pipeline WEB'!C65=0,"",VLOOKUP('Pipeline WEB'!C65,'Roll out'!$E$2:$F$78,2,))</f>
        <v/>
      </c>
      <c r="D77" s="215" t="str">
        <f>IF('Pipeline WEB'!D65=0,"",'Pipeline WEB'!D65)</f>
        <v/>
      </c>
      <c r="E77" s="215" t="str">
        <f>IF('Pipeline WEB'!E65=0,"",VLOOKUP('Pipeline WEB'!E65,'Roll out'!$E$2:$F$78,2,))</f>
        <v/>
      </c>
      <c r="F77" s="215" t="str">
        <f>IF('Pipeline WEB'!F65=0,"",VLOOKUP('Pipeline WEB'!F65,'Roll out'!$E$2:$F$78,2,))</f>
        <v/>
      </c>
      <c r="G77" s="215" t="str">
        <f>IF('Pipeline WEB'!G65=0,"",VLOOKUP('Pipeline WEB'!G65,'Roll out'!$E$2:$F$78,2,))</f>
        <v/>
      </c>
      <c r="H77" s="215" t="str">
        <f>IF('Pipeline WEB'!H65=0,"",VLOOKUP('Pipeline WEB'!H65,'Roll out'!$E$2:$F$78,2,))</f>
        <v/>
      </c>
      <c r="I77" s="215" t="str">
        <f>IF('Pipeline WEB'!I65=0,"",VLOOKUP('Pipeline WEB'!I65,'Roll out'!$E$2:$F$78,2,))</f>
        <v/>
      </c>
      <c r="J77" s="215" t="str">
        <f>IF('Pipeline WEB'!J65=0,"",'Pipeline WEB'!J65)</f>
        <v/>
      </c>
      <c r="K77" s="215" t="str">
        <f>IF('Pipeline WEB'!K65=0,"",'Pipeline WEB'!K65)</f>
        <v/>
      </c>
      <c r="L77" s="223" t="str">
        <f>IF('Pipeline WEB'!L65=0,"",'Pipeline WEB'!L65)</f>
        <v/>
      </c>
      <c r="M77" s="215" t="str">
        <f>IF('Pipeline WEB'!M65=0,"",'Pipeline WEB'!M65)</f>
        <v/>
      </c>
      <c r="N77" s="215" t="str">
        <f>IF('Pipeline WEB'!N65=0,"",'Pipeline WEB'!N65)</f>
        <v/>
      </c>
      <c r="O77" s="223" t="str">
        <f>IF('Pipeline WEB'!O65=0,"",'Pipeline WEB'!O65)</f>
        <v/>
      </c>
      <c r="P77" s="215" t="str">
        <f>IF('Pipeline WEB'!P65=0,"",'Pipeline WEB'!P65)</f>
        <v/>
      </c>
      <c r="Q77" s="215" t="str">
        <f>IF('Pipeline WEB'!Q65=0,"",'Pipeline WEB'!Q65)</f>
        <v/>
      </c>
      <c r="R77" s="215" t="str">
        <f>IF('Pipeline WEB'!R65=0,"",VLOOKUP('Pipeline WEB'!R65,'Roll out'!$E$2:$F$78,2,))</f>
        <v/>
      </c>
      <c r="S77" s="55" t="str">
        <f>IF('Pipeline WEB'!S65=0,"",'Pipeline WEB'!S65)</f>
        <v/>
      </c>
      <c r="T77" s="55" t="str">
        <f>IF('Pipeline WEB'!T65=0,"",'Pipeline WEB'!T65)</f>
        <v/>
      </c>
      <c r="U77" s="55" t="str">
        <f>IF('Pipeline WEB'!U65=0,"",'Pipeline WEB'!U65)</f>
        <v/>
      </c>
      <c r="V77" s="215" t="str">
        <f>IF('Pipeline WEB'!V65=0,"",'Pipeline WEB'!V65)</f>
        <v/>
      </c>
      <c r="W77" s="216" t="str">
        <f>IF('Pipeline WEB'!W65=0,"",'Pipeline WEB'!W65)</f>
        <v/>
      </c>
      <c r="X77" s="215" t="str">
        <f>IF('Pipeline WEB'!X65=0,"",'Pipeline WEB'!X65)</f>
        <v/>
      </c>
      <c r="Y77" s="215" t="str">
        <f>IF('Pipeline WEB'!Y65=0,"",'Pipeline WEB'!Y65)</f>
        <v/>
      </c>
      <c r="Z77" s="215" t="str">
        <f>IF('Pipeline WEB'!Z65=0,"",'Pipeline WEB'!Z65)</f>
        <v/>
      </c>
      <c r="AA77" s="215" t="str">
        <f>IF('Pipeline WEB'!AA65=0,"",'Pipeline WEB'!AA65)</f>
        <v/>
      </c>
      <c r="AB77" s="215" t="str">
        <f>IF('Pipeline WEB'!AB65=0,"",'Pipeline WEB'!AB65)</f>
        <v/>
      </c>
      <c r="AC77" s="216" t="str">
        <f>IF('Pipeline WEB'!AC65=0,"",'Pipeline WEB'!AC65)</f>
        <v/>
      </c>
      <c r="AD77" s="216" t="str">
        <f>IF('Pipeline WEB'!AD65=0,"",'Pipeline WEB'!AD65)</f>
        <v/>
      </c>
      <c r="AE77" s="216" t="str">
        <f>IF('Pipeline WEB'!AE65=0,"",'Pipeline WEB'!AE65)</f>
        <v/>
      </c>
      <c r="AF77" s="215" t="str">
        <f>IF('Pipeline WEB'!AF65=0,"",'Pipeline WEB'!AF65)</f>
        <v/>
      </c>
      <c r="AG77" s="215" t="str">
        <f>IF('Pipeline WEB'!AG65=0,"",'Pipeline WEB'!AG65)</f>
        <v/>
      </c>
      <c r="AH77" s="223" t="str">
        <f>IF('Pipeline WEB'!AH65=0,"",'Pipeline WEB'!AH65)</f>
        <v/>
      </c>
    </row>
    <row r="78" spans="1:34" ht="30" customHeight="1" x14ac:dyDescent="0.3">
      <c r="A78" s="218"/>
      <c r="B78" s="215" t="str">
        <f>IF('Pipeline WEB'!B66=0,"",'Pipeline WEB'!B66)</f>
        <v/>
      </c>
      <c r="C78" s="215" t="str">
        <f>IF('Pipeline WEB'!C66=0,"",VLOOKUP('Pipeline WEB'!C66,'Roll out'!$E$2:$F$78,2,))</f>
        <v/>
      </c>
      <c r="D78" s="215" t="str">
        <f>IF('Pipeline WEB'!D66=0,"",'Pipeline WEB'!D66)</f>
        <v/>
      </c>
      <c r="E78" s="215" t="str">
        <f>IF('Pipeline WEB'!E66=0,"",VLOOKUP('Pipeline WEB'!E66,'Roll out'!$E$2:$F$78,2,))</f>
        <v/>
      </c>
      <c r="F78" s="215" t="str">
        <f>IF('Pipeline WEB'!F66=0,"",VLOOKUP('Pipeline WEB'!F66,'Roll out'!$E$2:$F$78,2,))</f>
        <v/>
      </c>
      <c r="G78" s="215" t="str">
        <f>IF('Pipeline WEB'!G66=0,"",VLOOKUP('Pipeline WEB'!G66,'Roll out'!$E$2:$F$78,2,))</f>
        <v/>
      </c>
      <c r="H78" s="215" t="str">
        <f>IF('Pipeline WEB'!H66=0,"",VLOOKUP('Pipeline WEB'!H66,'Roll out'!$E$2:$F$78,2,))</f>
        <v/>
      </c>
      <c r="I78" s="215" t="str">
        <f>IF('Pipeline WEB'!I66=0,"",VLOOKUP('Pipeline WEB'!I66,'Roll out'!$E$2:$F$78,2,))</f>
        <v/>
      </c>
      <c r="J78" s="215" t="str">
        <f>IF('Pipeline WEB'!J66=0,"",'Pipeline WEB'!J66)</f>
        <v/>
      </c>
      <c r="K78" s="215" t="str">
        <f>IF('Pipeline WEB'!K66=0,"",'Pipeline WEB'!K66)</f>
        <v/>
      </c>
      <c r="L78" s="223" t="str">
        <f>IF('Pipeline WEB'!L66=0,"",'Pipeline WEB'!L66)</f>
        <v/>
      </c>
      <c r="M78" s="215" t="str">
        <f>IF('Pipeline WEB'!M66=0,"",'Pipeline WEB'!M66)</f>
        <v/>
      </c>
      <c r="N78" s="215" t="str">
        <f>IF('Pipeline WEB'!N66=0,"",'Pipeline WEB'!N66)</f>
        <v/>
      </c>
      <c r="O78" s="223" t="str">
        <f>IF('Pipeline WEB'!O66=0,"",'Pipeline WEB'!O66)</f>
        <v/>
      </c>
      <c r="P78" s="215" t="str">
        <f>IF('Pipeline WEB'!P66=0,"",'Pipeline WEB'!P66)</f>
        <v/>
      </c>
      <c r="Q78" s="215" t="str">
        <f>IF('Pipeline WEB'!Q66=0,"",'Pipeline WEB'!Q66)</f>
        <v/>
      </c>
      <c r="R78" s="215" t="str">
        <f>IF('Pipeline WEB'!R66=0,"",VLOOKUP('Pipeline WEB'!R66,'Roll out'!$E$2:$F$78,2,))</f>
        <v/>
      </c>
      <c r="S78" s="55" t="str">
        <f>IF('Pipeline WEB'!S66=0,"",'Pipeline WEB'!S66)</f>
        <v/>
      </c>
      <c r="T78" s="55" t="str">
        <f>IF('Pipeline WEB'!T66=0,"",'Pipeline WEB'!T66)</f>
        <v/>
      </c>
      <c r="U78" s="55" t="str">
        <f>IF('Pipeline WEB'!U66=0,"",'Pipeline WEB'!U66)</f>
        <v/>
      </c>
      <c r="V78" s="215" t="str">
        <f>IF('Pipeline WEB'!V66=0,"",'Pipeline WEB'!V66)</f>
        <v/>
      </c>
      <c r="W78" s="216" t="str">
        <f>IF('Pipeline WEB'!W66=0,"",'Pipeline WEB'!W66)</f>
        <v/>
      </c>
      <c r="X78" s="215" t="str">
        <f>IF('Pipeline WEB'!X66=0,"",'Pipeline WEB'!X66)</f>
        <v/>
      </c>
      <c r="Y78" s="215" t="str">
        <f>IF('Pipeline WEB'!Y66=0,"",'Pipeline WEB'!Y66)</f>
        <v/>
      </c>
      <c r="Z78" s="215" t="str">
        <f>IF('Pipeline WEB'!Z66=0,"",'Pipeline WEB'!Z66)</f>
        <v/>
      </c>
      <c r="AA78" s="215" t="str">
        <f>IF('Pipeline WEB'!AA66=0,"",'Pipeline WEB'!AA66)</f>
        <v/>
      </c>
      <c r="AB78" s="215" t="str">
        <f>IF('Pipeline WEB'!AB66=0,"",'Pipeline WEB'!AB66)</f>
        <v/>
      </c>
      <c r="AC78" s="216" t="str">
        <f>IF('Pipeline WEB'!AC66=0,"",'Pipeline WEB'!AC66)</f>
        <v/>
      </c>
      <c r="AD78" s="216" t="str">
        <f>IF('Pipeline WEB'!AD66=0,"",'Pipeline WEB'!AD66)</f>
        <v/>
      </c>
      <c r="AE78" s="216" t="str">
        <f>IF('Pipeline WEB'!AE66=0,"",'Pipeline WEB'!AE66)</f>
        <v/>
      </c>
      <c r="AF78" s="215" t="str">
        <f>IF('Pipeline WEB'!AF66=0,"",'Pipeline WEB'!AF66)</f>
        <v/>
      </c>
      <c r="AG78" s="215" t="str">
        <f>IF('Pipeline WEB'!AG66=0,"",'Pipeline WEB'!AG66)</f>
        <v/>
      </c>
      <c r="AH78" s="223" t="str">
        <f>IF('Pipeline WEB'!AH66=0,"",'Pipeline WEB'!AH66)</f>
        <v/>
      </c>
    </row>
    <row r="79" spans="1:34" ht="30" customHeight="1" x14ac:dyDescent="0.3">
      <c r="A79" s="218"/>
      <c r="B79" s="215" t="str">
        <f>IF('Pipeline WEB'!B67=0,"",'Pipeline WEB'!B67)</f>
        <v/>
      </c>
      <c r="C79" s="215" t="str">
        <f>IF('Pipeline WEB'!C67=0,"",VLOOKUP('Pipeline WEB'!C67,'Roll out'!$E$2:$F$78,2,))</f>
        <v/>
      </c>
      <c r="D79" s="215" t="str">
        <f>IF('Pipeline WEB'!D67=0,"",'Pipeline WEB'!D67)</f>
        <v/>
      </c>
      <c r="E79" s="215" t="str">
        <f>IF('Pipeline WEB'!E67=0,"",VLOOKUP('Pipeline WEB'!E67,'Roll out'!$E$2:$F$78,2,))</f>
        <v/>
      </c>
      <c r="F79" s="215" t="str">
        <f>IF('Pipeline WEB'!F67=0,"",VLOOKUP('Pipeline WEB'!F67,'Roll out'!$E$2:$F$78,2,))</f>
        <v/>
      </c>
      <c r="G79" s="215" t="str">
        <f>IF('Pipeline WEB'!G67=0,"",VLOOKUP('Pipeline WEB'!G67,'Roll out'!$E$2:$F$78,2,))</f>
        <v/>
      </c>
      <c r="H79" s="215" t="str">
        <f>IF('Pipeline WEB'!H67=0,"",VLOOKUP('Pipeline WEB'!H67,'Roll out'!$E$2:$F$78,2,))</f>
        <v/>
      </c>
      <c r="I79" s="215" t="str">
        <f>IF('Pipeline WEB'!I67=0,"",VLOOKUP('Pipeline WEB'!I67,'Roll out'!$E$2:$F$78,2,))</f>
        <v/>
      </c>
      <c r="J79" s="215" t="str">
        <f>IF('Pipeline WEB'!J67=0,"",'Pipeline WEB'!J67)</f>
        <v/>
      </c>
      <c r="K79" s="215" t="str">
        <f>IF('Pipeline WEB'!K67=0,"",'Pipeline WEB'!K67)</f>
        <v/>
      </c>
      <c r="L79" s="223" t="str">
        <f>IF('Pipeline WEB'!L67=0,"",'Pipeline WEB'!L67)</f>
        <v/>
      </c>
      <c r="M79" s="215" t="str">
        <f>IF('Pipeline WEB'!M67=0,"",'Pipeline WEB'!M67)</f>
        <v/>
      </c>
      <c r="N79" s="215" t="str">
        <f>IF('Pipeline WEB'!N67=0,"",'Pipeline WEB'!N67)</f>
        <v/>
      </c>
      <c r="O79" s="223" t="str">
        <f>IF('Pipeline WEB'!O67=0,"",'Pipeline WEB'!O67)</f>
        <v/>
      </c>
      <c r="P79" s="215" t="str">
        <f>IF('Pipeline WEB'!P67=0,"",'Pipeline WEB'!P67)</f>
        <v/>
      </c>
      <c r="Q79" s="215" t="str">
        <f>IF('Pipeline WEB'!Q67=0,"",'Pipeline WEB'!Q67)</f>
        <v/>
      </c>
      <c r="R79" s="215" t="str">
        <f>IF('Pipeline WEB'!R67=0,"",VLOOKUP('Pipeline WEB'!R67,'Roll out'!$E$2:$F$78,2,))</f>
        <v/>
      </c>
      <c r="S79" s="55" t="str">
        <f>IF('Pipeline WEB'!S67=0,"",'Pipeline WEB'!S67)</f>
        <v/>
      </c>
      <c r="T79" s="55" t="str">
        <f>IF('Pipeline WEB'!T67=0,"",'Pipeline WEB'!T67)</f>
        <v/>
      </c>
      <c r="U79" s="55" t="str">
        <f>IF('Pipeline WEB'!U67=0,"",'Pipeline WEB'!U67)</f>
        <v/>
      </c>
      <c r="V79" s="215" t="str">
        <f>IF('Pipeline WEB'!V67=0,"",'Pipeline WEB'!V67)</f>
        <v/>
      </c>
      <c r="W79" s="216" t="str">
        <f>IF('Pipeline WEB'!W67=0,"",'Pipeline WEB'!W67)</f>
        <v/>
      </c>
      <c r="X79" s="215" t="str">
        <f>IF('Pipeline WEB'!X67=0,"",'Pipeline WEB'!X67)</f>
        <v/>
      </c>
      <c r="Y79" s="215" t="str">
        <f>IF('Pipeline WEB'!Y67=0,"",'Pipeline WEB'!Y67)</f>
        <v/>
      </c>
      <c r="Z79" s="215" t="str">
        <f>IF('Pipeline WEB'!Z67=0,"",'Pipeline WEB'!Z67)</f>
        <v/>
      </c>
      <c r="AA79" s="215" t="str">
        <f>IF('Pipeline WEB'!AA67=0,"",'Pipeline WEB'!AA67)</f>
        <v/>
      </c>
      <c r="AB79" s="215" t="str">
        <f>IF('Pipeline WEB'!AB67=0,"",'Pipeline WEB'!AB67)</f>
        <v/>
      </c>
      <c r="AC79" s="216" t="str">
        <f>IF('Pipeline WEB'!AC67=0,"",'Pipeline WEB'!AC67)</f>
        <v/>
      </c>
      <c r="AD79" s="216" t="str">
        <f>IF('Pipeline WEB'!AD67=0,"",'Pipeline WEB'!AD67)</f>
        <v/>
      </c>
      <c r="AE79" s="216" t="str">
        <f>IF('Pipeline WEB'!AE67=0,"",'Pipeline WEB'!AE67)</f>
        <v/>
      </c>
      <c r="AF79" s="215" t="str">
        <f>IF('Pipeline WEB'!AF67=0,"",'Pipeline WEB'!AF67)</f>
        <v/>
      </c>
      <c r="AG79" s="215" t="str">
        <f>IF('Pipeline WEB'!AG67=0,"",'Pipeline WEB'!AG67)</f>
        <v/>
      </c>
      <c r="AH79" s="223" t="str">
        <f>IF('Pipeline WEB'!AH67=0,"",'Pipeline WEB'!AH67)</f>
        <v/>
      </c>
    </row>
    <row r="80" spans="1:34" ht="30" customHeight="1" x14ac:dyDescent="0.3">
      <c r="A80" s="218"/>
      <c r="B80" s="215" t="str">
        <f>IF('Pipeline WEB'!B68=0,"",'Pipeline WEB'!B68)</f>
        <v/>
      </c>
      <c r="C80" s="215" t="str">
        <f>IF('Pipeline WEB'!C68=0,"",VLOOKUP('Pipeline WEB'!C68,'Roll out'!$E$2:$F$78,2,))</f>
        <v/>
      </c>
      <c r="D80" s="215" t="str">
        <f>IF('Pipeline WEB'!D68=0,"",'Pipeline WEB'!D68)</f>
        <v/>
      </c>
      <c r="E80" s="215" t="str">
        <f>IF('Pipeline WEB'!E68=0,"",VLOOKUP('Pipeline WEB'!E68,'Roll out'!$E$2:$F$78,2,))</f>
        <v/>
      </c>
      <c r="F80" s="215" t="str">
        <f>IF('Pipeline WEB'!F68=0,"",VLOOKUP('Pipeline WEB'!F68,'Roll out'!$E$2:$F$78,2,))</f>
        <v/>
      </c>
      <c r="G80" s="215" t="str">
        <f>IF('Pipeline WEB'!G68=0,"",VLOOKUP('Pipeline WEB'!G68,'Roll out'!$E$2:$F$78,2,))</f>
        <v/>
      </c>
      <c r="H80" s="215" t="str">
        <f>IF('Pipeline WEB'!H68=0,"",VLOOKUP('Pipeline WEB'!H68,'Roll out'!$E$2:$F$78,2,))</f>
        <v/>
      </c>
      <c r="I80" s="215" t="str">
        <f>IF('Pipeline WEB'!I68=0,"",VLOOKUP('Pipeline WEB'!I68,'Roll out'!$E$2:$F$78,2,))</f>
        <v/>
      </c>
      <c r="J80" s="215" t="str">
        <f>IF('Pipeline WEB'!J68=0,"",'Pipeline WEB'!J68)</f>
        <v/>
      </c>
      <c r="K80" s="215" t="str">
        <f>IF('Pipeline WEB'!K68=0,"",'Pipeline WEB'!K68)</f>
        <v/>
      </c>
      <c r="L80" s="223" t="str">
        <f>IF('Pipeline WEB'!L68=0,"",'Pipeline WEB'!L68)</f>
        <v/>
      </c>
      <c r="M80" s="215" t="str">
        <f>IF('Pipeline WEB'!M68=0,"",'Pipeline WEB'!M68)</f>
        <v/>
      </c>
      <c r="N80" s="215" t="str">
        <f>IF('Pipeline WEB'!N68=0,"",'Pipeline WEB'!N68)</f>
        <v/>
      </c>
      <c r="O80" s="223" t="str">
        <f>IF('Pipeline WEB'!O68=0,"",'Pipeline WEB'!O68)</f>
        <v/>
      </c>
      <c r="P80" s="215" t="str">
        <f>IF('Pipeline WEB'!P68=0,"",'Pipeline WEB'!P68)</f>
        <v/>
      </c>
      <c r="Q80" s="215" t="str">
        <f>IF('Pipeline WEB'!Q68=0,"",'Pipeline WEB'!Q68)</f>
        <v/>
      </c>
      <c r="R80" s="215" t="str">
        <f>IF('Pipeline WEB'!R68=0,"",VLOOKUP('Pipeline WEB'!R68,'Roll out'!$E$2:$F$78,2,))</f>
        <v/>
      </c>
      <c r="S80" s="55" t="str">
        <f>IF('Pipeline WEB'!S68=0,"",'Pipeline WEB'!S68)</f>
        <v/>
      </c>
      <c r="T80" s="55" t="str">
        <f>IF('Pipeline WEB'!T68=0,"",'Pipeline WEB'!T68)</f>
        <v/>
      </c>
      <c r="U80" s="55" t="str">
        <f>IF('Pipeline WEB'!U68=0,"",'Pipeline WEB'!U68)</f>
        <v/>
      </c>
      <c r="V80" s="215" t="str">
        <f>IF('Pipeline WEB'!V68=0,"",'Pipeline WEB'!V68)</f>
        <v/>
      </c>
      <c r="W80" s="216" t="str">
        <f>IF('Pipeline WEB'!W68=0,"",'Pipeline WEB'!W68)</f>
        <v/>
      </c>
      <c r="X80" s="215" t="str">
        <f>IF('Pipeline WEB'!X68=0,"",'Pipeline WEB'!X68)</f>
        <v/>
      </c>
      <c r="Y80" s="215" t="str">
        <f>IF('Pipeline WEB'!Y68=0,"",'Pipeline WEB'!Y68)</f>
        <v/>
      </c>
      <c r="Z80" s="215" t="str">
        <f>IF('Pipeline WEB'!Z68=0,"",'Pipeline WEB'!Z68)</f>
        <v/>
      </c>
      <c r="AA80" s="215" t="str">
        <f>IF('Pipeline WEB'!AA68=0,"",'Pipeline WEB'!AA68)</f>
        <v/>
      </c>
      <c r="AB80" s="215" t="str">
        <f>IF('Pipeline WEB'!AB68=0,"",'Pipeline WEB'!AB68)</f>
        <v/>
      </c>
      <c r="AC80" s="216" t="str">
        <f>IF('Pipeline WEB'!AC68=0,"",'Pipeline WEB'!AC68)</f>
        <v/>
      </c>
      <c r="AD80" s="216" t="str">
        <f>IF('Pipeline WEB'!AD68=0,"",'Pipeline WEB'!AD68)</f>
        <v/>
      </c>
      <c r="AE80" s="216" t="str">
        <f>IF('Pipeline WEB'!AE68=0,"",'Pipeline WEB'!AE68)</f>
        <v/>
      </c>
      <c r="AF80" s="215" t="str">
        <f>IF('Pipeline WEB'!AF68=0,"",'Pipeline WEB'!AF68)</f>
        <v/>
      </c>
      <c r="AG80" s="215" t="str">
        <f>IF('Pipeline WEB'!AG68=0,"",'Pipeline WEB'!AG68)</f>
        <v/>
      </c>
      <c r="AH80" s="223" t="str">
        <f>IF('Pipeline WEB'!AH68=0,"",'Pipeline WEB'!AH68)</f>
        <v/>
      </c>
    </row>
    <row r="81" spans="1:34" ht="30" customHeight="1" x14ac:dyDescent="0.3">
      <c r="A81" s="218"/>
      <c r="B81" s="215" t="str">
        <f>IF('Pipeline WEB'!B69=0,"",'Pipeline WEB'!B69)</f>
        <v/>
      </c>
      <c r="C81" s="215" t="str">
        <f>IF('Pipeline WEB'!C69=0,"",VLOOKUP('Pipeline WEB'!C69,'Roll out'!$E$2:$F$78,2,))</f>
        <v/>
      </c>
      <c r="D81" s="215" t="str">
        <f>IF('Pipeline WEB'!D69=0,"",'Pipeline WEB'!D69)</f>
        <v/>
      </c>
      <c r="E81" s="215" t="str">
        <f>IF('Pipeline WEB'!E69=0,"",VLOOKUP('Pipeline WEB'!E69,'Roll out'!$E$2:$F$78,2,))</f>
        <v/>
      </c>
      <c r="F81" s="215" t="str">
        <f>IF('Pipeline WEB'!F69=0,"",VLOOKUP('Pipeline WEB'!F69,'Roll out'!$E$2:$F$78,2,))</f>
        <v/>
      </c>
      <c r="G81" s="215" t="str">
        <f>IF('Pipeline WEB'!G69=0,"",VLOOKUP('Pipeline WEB'!G69,'Roll out'!$E$2:$F$78,2,))</f>
        <v/>
      </c>
      <c r="H81" s="215" t="str">
        <f>IF('Pipeline WEB'!H69=0,"",VLOOKUP('Pipeline WEB'!H69,'Roll out'!$E$2:$F$78,2,))</f>
        <v/>
      </c>
      <c r="I81" s="215" t="str">
        <f>IF('Pipeline WEB'!I69=0,"",VLOOKUP('Pipeline WEB'!I69,'Roll out'!$E$2:$F$78,2,))</f>
        <v/>
      </c>
      <c r="J81" s="215" t="str">
        <f>IF('Pipeline WEB'!J69=0,"",'Pipeline WEB'!J69)</f>
        <v/>
      </c>
      <c r="K81" s="215" t="str">
        <f>IF('Pipeline WEB'!K69=0,"",'Pipeline WEB'!K69)</f>
        <v/>
      </c>
      <c r="L81" s="223" t="str">
        <f>IF('Pipeline WEB'!L69=0,"",'Pipeline WEB'!L69)</f>
        <v/>
      </c>
      <c r="M81" s="215" t="str">
        <f>IF('Pipeline WEB'!M69=0,"",'Pipeline WEB'!M69)</f>
        <v/>
      </c>
      <c r="N81" s="215" t="str">
        <f>IF('Pipeline WEB'!N69=0,"",'Pipeline WEB'!N69)</f>
        <v/>
      </c>
      <c r="O81" s="223" t="str">
        <f>IF('Pipeline WEB'!O69=0,"",'Pipeline WEB'!O69)</f>
        <v/>
      </c>
      <c r="P81" s="215" t="str">
        <f>IF('Pipeline WEB'!P69=0,"",'Pipeline WEB'!P69)</f>
        <v/>
      </c>
      <c r="Q81" s="215" t="str">
        <f>IF('Pipeline WEB'!Q69=0,"",'Pipeline WEB'!Q69)</f>
        <v/>
      </c>
      <c r="R81" s="215" t="str">
        <f>IF('Pipeline WEB'!R69=0,"",VLOOKUP('Pipeline WEB'!R69,'Roll out'!$E$2:$F$78,2,))</f>
        <v/>
      </c>
      <c r="S81" s="55" t="str">
        <f>IF('Pipeline WEB'!S69=0,"",'Pipeline WEB'!S69)</f>
        <v/>
      </c>
      <c r="T81" s="55" t="str">
        <f>IF('Pipeline WEB'!T69=0,"",'Pipeline WEB'!T69)</f>
        <v/>
      </c>
      <c r="U81" s="55" t="str">
        <f>IF('Pipeline WEB'!U69=0,"",'Pipeline WEB'!U69)</f>
        <v/>
      </c>
      <c r="V81" s="215" t="str">
        <f>IF('Pipeline WEB'!V69=0,"",'Pipeline WEB'!V69)</f>
        <v/>
      </c>
      <c r="W81" s="216" t="str">
        <f>IF('Pipeline WEB'!W69=0,"",'Pipeline WEB'!W69)</f>
        <v/>
      </c>
      <c r="X81" s="215" t="str">
        <f>IF('Pipeline WEB'!X69=0,"",'Pipeline WEB'!X69)</f>
        <v/>
      </c>
      <c r="Y81" s="215" t="str">
        <f>IF('Pipeline WEB'!Y69=0,"",'Pipeline WEB'!Y69)</f>
        <v/>
      </c>
      <c r="Z81" s="215" t="str">
        <f>IF('Pipeline WEB'!Z69=0,"",'Pipeline WEB'!Z69)</f>
        <v/>
      </c>
      <c r="AA81" s="215" t="str">
        <f>IF('Pipeline WEB'!AA69=0,"",'Pipeline WEB'!AA69)</f>
        <v/>
      </c>
      <c r="AB81" s="215" t="str">
        <f>IF('Pipeline WEB'!AB69=0,"",'Pipeline WEB'!AB69)</f>
        <v/>
      </c>
      <c r="AC81" s="216" t="str">
        <f>IF('Pipeline WEB'!AC69=0,"",'Pipeline WEB'!AC69)</f>
        <v/>
      </c>
      <c r="AD81" s="216" t="str">
        <f>IF('Pipeline WEB'!AD69=0,"",'Pipeline WEB'!AD69)</f>
        <v/>
      </c>
      <c r="AE81" s="216" t="str">
        <f>IF('Pipeline WEB'!AE69=0,"",'Pipeline WEB'!AE69)</f>
        <v/>
      </c>
      <c r="AF81" s="215" t="str">
        <f>IF('Pipeline WEB'!AF69=0,"",'Pipeline WEB'!AF69)</f>
        <v/>
      </c>
      <c r="AG81" s="215" t="str">
        <f>IF('Pipeline WEB'!AG69=0,"",'Pipeline WEB'!AG69)</f>
        <v/>
      </c>
      <c r="AH81" s="223" t="str">
        <f>IF('Pipeline WEB'!AH69=0,"",'Pipeline WEB'!AH69)</f>
        <v/>
      </c>
    </row>
    <row r="82" spans="1:34" ht="30" customHeight="1" x14ac:dyDescent="0.3">
      <c r="A82" s="218"/>
      <c r="B82" s="215" t="str">
        <f>IF('Pipeline WEB'!B70=0,"",'Pipeline WEB'!B70)</f>
        <v/>
      </c>
      <c r="C82" s="215" t="str">
        <f>IF('Pipeline WEB'!C70=0,"",VLOOKUP('Pipeline WEB'!C70,'Roll out'!$E$2:$F$78,2,))</f>
        <v/>
      </c>
      <c r="D82" s="215" t="str">
        <f>IF('Pipeline WEB'!D70=0,"",'Pipeline WEB'!D70)</f>
        <v/>
      </c>
      <c r="E82" s="215" t="str">
        <f>IF('Pipeline WEB'!E70=0,"",VLOOKUP('Pipeline WEB'!E70,'Roll out'!$E$2:$F$78,2,))</f>
        <v/>
      </c>
      <c r="F82" s="215" t="str">
        <f>IF('Pipeline WEB'!F70=0,"",VLOOKUP('Pipeline WEB'!F70,'Roll out'!$E$2:$F$78,2,))</f>
        <v/>
      </c>
      <c r="G82" s="215" t="str">
        <f>IF('Pipeline WEB'!G70=0,"",VLOOKUP('Pipeline WEB'!G70,'Roll out'!$E$2:$F$78,2,))</f>
        <v/>
      </c>
      <c r="H82" s="215" t="str">
        <f>IF('Pipeline WEB'!H70=0,"",VLOOKUP('Pipeline WEB'!H70,'Roll out'!$E$2:$F$78,2,))</f>
        <v/>
      </c>
      <c r="I82" s="215" t="str">
        <f>IF('Pipeline WEB'!I70=0,"",VLOOKUP('Pipeline WEB'!I70,'Roll out'!$E$2:$F$78,2,))</f>
        <v/>
      </c>
      <c r="J82" s="215" t="str">
        <f>IF('Pipeline WEB'!J70=0,"",'Pipeline WEB'!J70)</f>
        <v/>
      </c>
      <c r="K82" s="215" t="str">
        <f>IF('Pipeline WEB'!K70=0,"",'Pipeline WEB'!K70)</f>
        <v/>
      </c>
      <c r="L82" s="223" t="str">
        <f>IF('Pipeline WEB'!L70=0,"",'Pipeline WEB'!L70)</f>
        <v/>
      </c>
      <c r="M82" s="215" t="str">
        <f>IF('Pipeline WEB'!M70=0,"",'Pipeline WEB'!M70)</f>
        <v/>
      </c>
      <c r="N82" s="215" t="str">
        <f>IF('Pipeline WEB'!N70=0,"",'Pipeline WEB'!N70)</f>
        <v/>
      </c>
      <c r="O82" s="223" t="str">
        <f>IF('Pipeline WEB'!O70=0,"",'Pipeline WEB'!O70)</f>
        <v/>
      </c>
      <c r="P82" s="215" t="str">
        <f>IF('Pipeline WEB'!P70=0,"",'Pipeline WEB'!P70)</f>
        <v/>
      </c>
      <c r="Q82" s="215" t="str">
        <f>IF('Pipeline WEB'!Q70=0,"",'Pipeline WEB'!Q70)</f>
        <v/>
      </c>
      <c r="R82" s="215" t="str">
        <f>IF('Pipeline WEB'!R70=0,"",VLOOKUP('Pipeline WEB'!R70,'Roll out'!$E$2:$F$78,2,))</f>
        <v/>
      </c>
      <c r="S82" s="55" t="str">
        <f>IF('Pipeline WEB'!S70=0,"",'Pipeline WEB'!S70)</f>
        <v/>
      </c>
      <c r="T82" s="55" t="str">
        <f>IF('Pipeline WEB'!T70=0,"",'Pipeline WEB'!T70)</f>
        <v/>
      </c>
      <c r="U82" s="55" t="str">
        <f>IF('Pipeline WEB'!U70=0,"",'Pipeline WEB'!U70)</f>
        <v/>
      </c>
      <c r="V82" s="215" t="str">
        <f>IF('Pipeline WEB'!V70=0,"",'Pipeline WEB'!V70)</f>
        <v/>
      </c>
      <c r="W82" s="216" t="str">
        <f>IF('Pipeline WEB'!W70=0,"",'Pipeline WEB'!W70)</f>
        <v/>
      </c>
      <c r="X82" s="215" t="str">
        <f>IF('Pipeline WEB'!X70=0,"",'Pipeline WEB'!X70)</f>
        <v/>
      </c>
      <c r="Y82" s="215" t="str">
        <f>IF('Pipeline WEB'!Y70=0,"",'Pipeline WEB'!Y70)</f>
        <v/>
      </c>
      <c r="Z82" s="215" t="str">
        <f>IF('Pipeline WEB'!Z70=0,"",'Pipeline WEB'!Z70)</f>
        <v/>
      </c>
      <c r="AA82" s="215" t="str">
        <f>IF('Pipeline WEB'!AA70=0,"",'Pipeline WEB'!AA70)</f>
        <v/>
      </c>
      <c r="AB82" s="215" t="str">
        <f>IF('Pipeline WEB'!AB70=0,"",'Pipeline WEB'!AB70)</f>
        <v/>
      </c>
      <c r="AC82" s="216" t="str">
        <f>IF('Pipeline WEB'!AC70=0,"",'Pipeline WEB'!AC70)</f>
        <v/>
      </c>
      <c r="AD82" s="216" t="str">
        <f>IF('Pipeline WEB'!AD70=0,"",'Pipeline WEB'!AD70)</f>
        <v/>
      </c>
      <c r="AE82" s="216" t="str">
        <f>IF('Pipeline WEB'!AE70=0,"",'Pipeline WEB'!AE70)</f>
        <v/>
      </c>
      <c r="AF82" s="215" t="str">
        <f>IF('Pipeline WEB'!AF70=0,"",'Pipeline WEB'!AF70)</f>
        <v/>
      </c>
      <c r="AG82" s="215" t="str">
        <f>IF('Pipeline WEB'!AG70=0,"",'Pipeline WEB'!AG70)</f>
        <v/>
      </c>
      <c r="AH82" s="223" t="str">
        <f>IF('Pipeline WEB'!AH70=0,"",'Pipeline WEB'!AH70)</f>
        <v/>
      </c>
    </row>
    <row r="83" spans="1:34" ht="30" customHeight="1" x14ac:dyDescent="0.3">
      <c r="A83" s="218"/>
      <c r="B83" s="215" t="str">
        <f>IF('Pipeline WEB'!B71=0,"",'Pipeline WEB'!B71)</f>
        <v/>
      </c>
      <c r="C83" s="215" t="str">
        <f>IF('Pipeline WEB'!C71=0,"",VLOOKUP('Pipeline WEB'!C71,'Roll out'!$E$2:$F$78,2,))</f>
        <v/>
      </c>
      <c r="D83" s="215" t="str">
        <f>IF('Pipeline WEB'!D71=0,"",'Pipeline WEB'!D71)</f>
        <v/>
      </c>
      <c r="E83" s="215" t="str">
        <f>IF('Pipeline WEB'!E71=0,"",VLOOKUP('Pipeline WEB'!E71,'Roll out'!$E$2:$F$78,2,))</f>
        <v/>
      </c>
      <c r="F83" s="215" t="str">
        <f>IF('Pipeline WEB'!F71=0,"",VLOOKUP('Pipeline WEB'!F71,'Roll out'!$E$2:$F$78,2,))</f>
        <v/>
      </c>
      <c r="G83" s="215" t="str">
        <f>IF('Pipeline WEB'!G71=0,"",VLOOKUP('Pipeline WEB'!G71,'Roll out'!$E$2:$F$78,2,))</f>
        <v/>
      </c>
      <c r="H83" s="215" t="str">
        <f>IF('Pipeline WEB'!H71=0,"",VLOOKUP('Pipeline WEB'!H71,'Roll out'!$E$2:$F$78,2,))</f>
        <v/>
      </c>
      <c r="I83" s="215" t="str">
        <f>IF('Pipeline WEB'!I71=0,"",VLOOKUP('Pipeline WEB'!I71,'Roll out'!$E$2:$F$78,2,))</f>
        <v/>
      </c>
      <c r="J83" s="215" t="str">
        <f>IF('Pipeline WEB'!J71=0,"",'Pipeline WEB'!J71)</f>
        <v/>
      </c>
      <c r="K83" s="215" t="str">
        <f>IF('Pipeline WEB'!K71=0,"",'Pipeline WEB'!K71)</f>
        <v/>
      </c>
      <c r="L83" s="223" t="str">
        <f>IF('Pipeline WEB'!L71=0,"",'Pipeline WEB'!L71)</f>
        <v/>
      </c>
      <c r="M83" s="215" t="str">
        <f>IF('Pipeline WEB'!M71=0,"",'Pipeline WEB'!M71)</f>
        <v/>
      </c>
      <c r="N83" s="215" t="str">
        <f>IF('Pipeline WEB'!N71=0,"",'Pipeline WEB'!N71)</f>
        <v/>
      </c>
      <c r="O83" s="223" t="str">
        <f>IF('Pipeline WEB'!O71=0,"",'Pipeline WEB'!O71)</f>
        <v/>
      </c>
      <c r="P83" s="215" t="str">
        <f>IF('Pipeline WEB'!P71=0,"",'Pipeline WEB'!P71)</f>
        <v/>
      </c>
      <c r="Q83" s="215" t="str">
        <f>IF('Pipeline WEB'!Q71=0,"",'Pipeline WEB'!Q71)</f>
        <v/>
      </c>
      <c r="R83" s="215" t="str">
        <f>IF('Pipeline WEB'!R71=0,"",VLOOKUP('Pipeline WEB'!R71,'Roll out'!$E$2:$F$78,2,))</f>
        <v/>
      </c>
      <c r="S83" s="55" t="str">
        <f>IF('Pipeline WEB'!S71=0,"",'Pipeline WEB'!S71)</f>
        <v/>
      </c>
      <c r="T83" s="55" t="str">
        <f>IF('Pipeline WEB'!T71=0,"",'Pipeline WEB'!T71)</f>
        <v/>
      </c>
      <c r="U83" s="55" t="str">
        <f>IF('Pipeline WEB'!U71=0,"",'Pipeline WEB'!U71)</f>
        <v/>
      </c>
      <c r="V83" s="215" t="str">
        <f>IF('Pipeline WEB'!V71=0,"",'Pipeline WEB'!V71)</f>
        <v/>
      </c>
      <c r="W83" s="216" t="str">
        <f>IF('Pipeline WEB'!W71=0,"",'Pipeline WEB'!W71)</f>
        <v/>
      </c>
      <c r="X83" s="215" t="str">
        <f>IF('Pipeline WEB'!X71=0,"",'Pipeline WEB'!X71)</f>
        <v/>
      </c>
      <c r="Y83" s="215" t="str">
        <f>IF('Pipeline WEB'!Y71=0,"",'Pipeline WEB'!Y71)</f>
        <v/>
      </c>
      <c r="Z83" s="215" t="str">
        <f>IF('Pipeline WEB'!Z71=0,"",'Pipeline WEB'!Z71)</f>
        <v/>
      </c>
      <c r="AA83" s="215" t="str">
        <f>IF('Pipeline WEB'!AA71=0,"",'Pipeline WEB'!AA71)</f>
        <v/>
      </c>
      <c r="AB83" s="215" t="str">
        <f>IF('Pipeline WEB'!AB71=0,"",'Pipeline WEB'!AB71)</f>
        <v/>
      </c>
      <c r="AC83" s="216" t="str">
        <f>IF('Pipeline WEB'!AC71=0,"",'Pipeline WEB'!AC71)</f>
        <v/>
      </c>
      <c r="AD83" s="216" t="str">
        <f>IF('Pipeline WEB'!AD71=0,"",'Pipeline WEB'!AD71)</f>
        <v/>
      </c>
      <c r="AE83" s="216" t="str">
        <f>IF('Pipeline WEB'!AE71=0,"",'Pipeline WEB'!AE71)</f>
        <v/>
      </c>
      <c r="AF83" s="215" t="str">
        <f>IF('Pipeline WEB'!AF71=0,"",'Pipeline WEB'!AF71)</f>
        <v/>
      </c>
      <c r="AG83" s="215" t="str">
        <f>IF('Pipeline WEB'!AG71=0,"",'Pipeline WEB'!AG71)</f>
        <v/>
      </c>
      <c r="AH83" s="223" t="str">
        <f>IF('Pipeline WEB'!AH71=0,"",'Pipeline WEB'!AH71)</f>
        <v/>
      </c>
    </row>
    <row r="84" spans="1:34" ht="30" customHeight="1" x14ac:dyDescent="0.3">
      <c r="A84" s="218"/>
      <c r="B84" s="215" t="str">
        <f>IF('Pipeline WEB'!B72=0,"",'Pipeline WEB'!B72)</f>
        <v/>
      </c>
      <c r="C84" s="215" t="str">
        <f>IF('Pipeline WEB'!C72=0,"",VLOOKUP('Pipeline WEB'!C72,'Roll out'!$E$2:$F$78,2,))</f>
        <v/>
      </c>
      <c r="D84" s="215" t="str">
        <f>IF('Pipeline WEB'!D72=0,"",'Pipeline WEB'!D72)</f>
        <v/>
      </c>
      <c r="E84" s="215" t="str">
        <f>IF('Pipeline WEB'!E72=0,"",VLOOKUP('Pipeline WEB'!E72,'Roll out'!$E$2:$F$78,2,))</f>
        <v/>
      </c>
      <c r="F84" s="215" t="str">
        <f>IF('Pipeline WEB'!F72=0,"",VLOOKUP('Pipeline WEB'!F72,'Roll out'!$E$2:$F$78,2,))</f>
        <v/>
      </c>
      <c r="G84" s="215" t="str">
        <f>IF('Pipeline WEB'!G72=0,"",VLOOKUP('Pipeline WEB'!G72,'Roll out'!$E$2:$F$78,2,))</f>
        <v/>
      </c>
      <c r="H84" s="215" t="str">
        <f>IF('Pipeline WEB'!H72=0,"",VLOOKUP('Pipeline WEB'!H72,'Roll out'!$E$2:$F$78,2,))</f>
        <v/>
      </c>
      <c r="I84" s="215" t="str">
        <f>IF('Pipeline WEB'!I72=0,"",VLOOKUP('Pipeline WEB'!I72,'Roll out'!$E$2:$F$78,2,))</f>
        <v/>
      </c>
      <c r="J84" s="215" t="str">
        <f>IF('Pipeline WEB'!J72=0,"",'Pipeline WEB'!J72)</f>
        <v/>
      </c>
      <c r="K84" s="215" t="str">
        <f>IF('Pipeline WEB'!K72=0,"",'Pipeline WEB'!K72)</f>
        <v/>
      </c>
      <c r="L84" s="223" t="str">
        <f>IF('Pipeline WEB'!L72=0,"",'Pipeline WEB'!L72)</f>
        <v/>
      </c>
      <c r="M84" s="215" t="str">
        <f>IF('Pipeline WEB'!M72=0,"",'Pipeline WEB'!M72)</f>
        <v/>
      </c>
      <c r="N84" s="215" t="str">
        <f>IF('Pipeline WEB'!N72=0,"",'Pipeline WEB'!N72)</f>
        <v/>
      </c>
      <c r="O84" s="223" t="str">
        <f>IF('Pipeline WEB'!O72=0,"",'Pipeline WEB'!O72)</f>
        <v/>
      </c>
      <c r="P84" s="215" t="str">
        <f>IF('Pipeline WEB'!P72=0,"",'Pipeline WEB'!P72)</f>
        <v/>
      </c>
      <c r="Q84" s="215" t="str">
        <f>IF('Pipeline WEB'!Q72=0,"",'Pipeline WEB'!Q72)</f>
        <v/>
      </c>
      <c r="R84" s="215" t="str">
        <f>IF('Pipeline WEB'!R72=0,"",VLOOKUP('Pipeline WEB'!R72,'Roll out'!$E$2:$F$78,2,))</f>
        <v/>
      </c>
      <c r="S84" s="55" t="str">
        <f>IF('Pipeline WEB'!S72=0,"",'Pipeline WEB'!S72)</f>
        <v/>
      </c>
      <c r="T84" s="55" t="str">
        <f>IF('Pipeline WEB'!T72=0,"",'Pipeline WEB'!T72)</f>
        <v/>
      </c>
      <c r="U84" s="55" t="str">
        <f>IF('Pipeline WEB'!U72=0,"",'Pipeline WEB'!U72)</f>
        <v/>
      </c>
      <c r="V84" s="215" t="str">
        <f>IF('Pipeline WEB'!V72=0,"",'Pipeline WEB'!V72)</f>
        <v/>
      </c>
      <c r="W84" s="216" t="str">
        <f>IF('Pipeline WEB'!W72=0,"",'Pipeline WEB'!W72)</f>
        <v/>
      </c>
      <c r="X84" s="215" t="str">
        <f>IF('Pipeline WEB'!X72=0,"",'Pipeline WEB'!X72)</f>
        <v/>
      </c>
      <c r="Y84" s="215" t="str">
        <f>IF('Pipeline WEB'!Y72=0,"",'Pipeline WEB'!Y72)</f>
        <v/>
      </c>
      <c r="Z84" s="215" t="str">
        <f>IF('Pipeline WEB'!Z72=0,"",'Pipeline WEB'!Z72)</f>
        <v/>
      </c>
      <c r="AA84" s="215" t="str">
        <f>IF('Pipeline WEB'!AA72=0,"",'Pipeline WEB'!AA72)</f>
        <v/>
      </c>
      <c r="AB84" s="215" t="str">
        <f>IF('Pipeline WEB'!AB72=0,"",'Pipeline WEB'!AB72)</f>
        <v/>
      </c>
      <c r="AC84" s="216" t="str">
        <f>IF('Pipeline WEB'!AC72=0,"",'Pipeline WEB'!AC72)</f>
        <v/>
      </c>
      <c r="AD84" s="216" t="str">
        <f>IF('Pipeline WEB'!AD72=0,"",'Pipeline WEB'!AD72)</f>
        <v/>
      </c>
      <c r="AE84" s="216" t="str">
        <f>IF('Pipeline WEB'!AE72=0,"",'Pipeline WEB'!AE72)</f>
        <v/>
      </c>
      <c r="AF84" s="215" t="str">
        <f>IF('Pipeline WEB'!AF72=0,"",'Pipeline WEB'!AF72)</f>
        <v/>
      </c>
      <c r="AG84" s="215" t="str">
        <f>IF('Pipeline WEB'!AG72=0,"",'Pipeline WEB'!AG72)</f>
        <v/>
      </c>
      <c r="AH84" s="223" t="str">
        <f>IF('Pipeline WEB'!AH72=0,"",'Pipeline WEB'!AH72)</f>
        <v/>
      </c>
    </row>
    <row r="85" spans="1:34" ht="30" customHeight="1" x14ac:dyDescent="0.3">
      <c r="A85" s="218"/>
      <c r="B85" s="215" t="str">
        <f>IF('Pipeline WEB'!B73=0,"",'Pipeline WEB'!B73)</f>
        <v/>
      </c>
      <c r="C85" s="215" t="str">
        <f>IF('Pipeline WEB'!C73=0,"",VLOOKUP('Pipeline WEB'!C73,'Roll out'!$E$2:$F$78,2,))</f>
        <v/>
      </c>
      <c r="D85" s="215" t="str">
        <f>IF('Pipeline WEB'!D73=0,"",'Pipeline WEB'!D73)</f>
        <v/>
      </c>
      <c r="E85" s="215" t="str">
        <f>IF('Pipeline WEB'!E73=0,"",VLOOKUP('Pipeline WEB'!E73,'Roll out'!$E$2:$F$78,2,))</f>
        <v/>
      </c>
      <c r="F85" s="215" t="str">
        <f>IF('Pipeline WEB'!F73=0,"",VLOOKUP('Pipeline WEB'!F73,'Roll out'!$E$2:$F$78,2,))</f>
        <v/>
      </c>
      <c r="G85" s="215" t="str">
        <f>IF('Pipeline WEB'!G73=0,"",VLOOKUP('Pipeline WEB'!G73,'Roll out'!$E$2:$F$78,2,))</f>
        <v/>
      </c>
      <c r="H85" s="215" t="str">
        <f>IF('Pipeline WEB'!H73=0,"",VLOOKUP('Pipeline WEB'!H73,'Roll out'!$E$2:$F$78,2,))</f>
        <v/>
      </c>
      <c r="I85" s="215" t="str">
        <f>IF('Pipeline WEB'!I73=0,"",VLOOKUP('Pipeline WEB'!I73,'Roll out'!$E$2:$F$78,2,))</f>
        <v/>
      </c>
      <c r="J85" s="215" t="str">
        <f>IF('Pipeline WEB'!J73=0,"",'Pipeline WEB'!J73)</f>
        <v/>
      </c>
      <c r="K85" s="215" t="str">
        <f>IF('Pipeline WEB'!K73=0,"",'Pipeline WEB'!K73)</f>
        <v/>
      </c>
      <c r="L85" s="223" t="str">
        <f>IF('Pipeline WEB'!L73=0,"",'Pipeline WEB'!L73)</f>
        <v/>
      </c>
      <c r="M85" s="215" t="str">
        <f>IF('Pipeline WEB'!M73=0,"",'Pipeline WEB'!M73)</f>
        <v/>
      </c>
      <c r="N85" s="215" t="str">
        <f>IF('Pipeline WEB'!N73=0,"",'Pipeline WEB'!N73)</f>
        <v/>
      </c>
      <c r="O85" s="223" t="str">
        <f>IF('Pipeline WEB'!O73=0,"",'Pipeline WEB'!O73)</f>
        <v/>
      </c>
      <c r="P85" s="215" t="str">
        <f>IF('Pipeline WEB'!P73=0,"",'Pipeline WEB'!P73)</f>
        <v/>
      </c>
      <c r="Q85" s="215" t="str">
        <f>IF('Pipeline WEB'!Q73=0,"",'Pipeline WEB'!Q73)</f>
        <v/>
      </c>
      <c r="R85" s="215" t="str">
        <f>IF('Pipeline WEB'!R73=0,"",VLOOKUP('Pipeline WEB'!R73,'Roll out'!$E$2:$F$78,2,))</f>
        <v/>
      </c>
      <c r="S85" s="55" t="str">
        <f>IF('Pipeline WEB'!S73=0,"",'Pipeline WEB'!S73)</f>
        <v/>
      </c>
      <c r="T85" s="55" t="str">
        <f>IF('Pipeline WEB'!T73=0,"",'Pipeline WEB'!T73)</f>
        <v/>
      </c>
      <c r="U85" s="55" t="str">
        <f>IF('Pipeline WEB'!U73=0,"",'Pipeline WEB'!U73)</f>
        <v/>
      </c>
      <c r="V85" s="215" t="str">
        <f>IF('Pipeline WEB'!V73=0,"",'Pipeline WEB'!V73)</f>
        <v/>
      </c>
      <c r="W85" s="216" t="str">
        <f>IF('Pipeline WEB'!W73=0,"",'Pipeline WEB'!W73)</f>
        <v/>
      </c>
      <c r="X85" s="215" t="str">
        <f>IF('Pipeline WEB'!X73=0,"",'Pipeline WEB'!X73)</f>
        <v/>
      </c>
      <c r="Y85" s="215" t="str">
        <f>IF('Pipeline WEB'!Y73=0,"",'Pipeline WEB'!Y73)</f>
        <v/>
      </c>
      <c r="Z85" s="215" t="str">
        <f>IF('Pipeline WEB'!Z73=0,"",'Pipeline WEB'!Z73)</f>
        <v/>
      </c>
      <c r="AA85" s="215" t="str">
        <f>IF('Pipeline WEB'!AA73=0,"",'Pipeline WEB'!AA73)</f>
        <v/>
      </c>
      <c r="AB85" s="215" t="str">
        <f>IF('Pipeline WEB'!AB73=0,"",'Pipeline WEB'!AB73)</f>
        <v/>
      </c>
      <c r="AC85" s="216" t="str">
        <f>IF('Pipeline WEB'!AC73=0,"",'Pipeline WEB'!AC73)</f>
        <v/>
      </c>
      <c r="AD85" s="216" t="str">
        <f>IF('Pipeline WEB'!AD73=0,"",'Pipeline WEB'!AD73)</f>
        <v/>
      </c>
      <c r="AE85" s="216" t="str">
        <f>IF('Pipeline WEB'!AE73=0,"",'Pipeline WEB'!AE73)</f>
        <v/>
      </c>
      <c r="AF85" s="215" t="str">
        <f>IF('Pipeline WEB'!AF73=0,"",'Pipeline WEB'!AF73)</f>
        <v/>
      </c>
      <c r="AG85" s="215" t="str">
        <f>IF('Pipeline WEB'!AG73=0,"",'Pipeline WEB'!AG73)</f>
        <v/>
      </c>
      <c r="AH85" s="223" t="str">
        <f>IF('Pipeline WEB'!AH73=0,"",'Pipeline WEB'!AH73)</f>
        <v/>
      </c>
    </row>
    <row r="86" spans="1:34" ht="30" customHeight="1" x14ac:dyDescent="0.3">
      <c r="A86" s="218"/>
      <c r="B86" s="215" t="str">
        <f>IF('Pipeline WEB'!B74=0,"",'Pipeline WEB'!B74)</f>
        <v/>
      </c>
      <c r="C86" s="215" t="str">
        <f>IF('Pipeline WEB'!C74=0,"",VLOOKUP('Pipeline WEB'!C74,'Roll out'!$E$2:$F$78,2,))</f>
        <v/>
      </c>
      <c r="D86" s="215" t="str">
        <f>IF('Pipeline WEB'!D74=0,"",'Pipeline WEB'!D74)</f>
        <v/>
      </c>
      <c r="E86" s="215" t="str">
        <f>IF('Pipeline WEB'!E74=0,"",VLOOKUP('Pipeline WEB'!E74,'Roll out'!$E$2:$F$78,2,))</f>
        <v/>
      </c>
      <c r="F86" s="215" t="str">
        <f>IF('Pipeline WEB'!F74=0,"",VLOOKUP('Pipeline WEB'!F74,'Roll out'!$E$2:$F$78,2,))</f>
        <v/>
      </c>
      <c r="G86" s="215" t="str">
        <f>IF('Pipeline WEB'!G74=0,"",VLOOKUP('Pipeline WEB'!G74,'Roll out'!$E$2:$F$78,2,))</f>
        <v/>
      </c>
      <c r="H86" s="215" t="str">
        <f>IF('Pipeline WEB'!H74=0,"",VLOOKUP('Pipeline WEB'!H74,'Roll out'!$E$2:$F$78,2,))</f>
        <v/>
      </c>
      <c r="I86" s="215" t="str">
        <f>IF('Pipeline WEB'!I74=0,"",VLOOKUP('Pipeline WEB'!I74,'Roll out'!$E$2:$F$78,2,))</f>
        <v/>
      </c>
      <c r="J86" s="215" t="str">
        <f>IF('Pipeline WEB'!J74=0,"",'Pipeline WEB'!J74)</f>
        <v/>
      </c>
      <c r="K86" s="215" t="str">
        <f>IF('Pipeline WEB'!K74=0,"",'Pipeline WEB'!K74)</f>
        <v/>
      </c>
      <c r="L86" s="223" t="str">
        <f>IF('Pipeline WEB'!L74=0,"",'Pipeline WEB'!L74)</f>
        <v/>
      </c>
      <c r="M86" s="215" t="str">
        <f>IF('Pipeline WEB'!M74=0,"",'Pipeline WEB'!M74)</f>
        <v/>
      </c>
      <c r="N86" s="215" t="str">
        <f>IF('Pipeline WEB'!N74=0,"",'Pipeline WEB'!N74)</f>
        <v/>
      </c>
      <c r="O86" s="223" t="str">
        <f>IF('Pipeline WEB'!O74=0,"",'Pipeline WEB'!O74)</f>
        <v/>
      </c>
      <c r="P86" s="215" t="str">
        <f>IF('Pipeline WEB'!P74=0,"",'Pipeline WEB'!P74)</f>
        <v/>
      </c>
      <c r="Q86" s="215" t="str">
        <f>IF('Pipeline WEB'!Q74=0,"",'Pipeline WEB'!Q74)</f>
        <v/>
      </c>
      <c r="R86" s="215" t="str">
        <f>IF('Pipeline WEB'!R74=0,"",VLOOKUP('Pipeline WEB'!R74,'Roll out'!$E$2:$F$78,2,))</f>
        <v/>
      </c>
      <c r="S86" s="55" t="str">
        <f>IF('Pipeline WEB'!S74=0,"",'Pipeline WEB'!S74)</f>
        <v/>
      </c>
      <c r="T86" s="55" t="str">
        <f>IF('Pipeline WEB'!T74=0,"",'Pipeline WEB'!T74)</f>
        <v/>
      </c>
      <c r="U86" s="55" t="str">
        <f>IF('Pipeline WEB'!U74=0,"",'Pipeline WEB'!U74)</f>
        <v/>
      </c>
      <c r="V86" s="215" t="str">
        <f>IF('Pipeline WEB'!V74=0,"",'Pipeline WEB'!V74)</f>
        <v/>
      </c>
      <c r="W86" s="216" t="str">
        <f>IF('Pipeline WEB'!W74=0,"",'Pipeline WEB'!W74)</f>
        <v/>
      </c>
      <c r="X86" s="215" t="str">
        <f>IF('Pipeline WEB'!X74=0,"",'Pipeline WEB'!X74)</f>
        <v/>
      </c>
      <c r="Y86" s="215" t="str">
        <f>IF('Pipeline WEB'!Y74=0,"",'Pipeline WEB'!Y74)</f>
        <v/>
      </c>
      <c r="Z86" s="215" t="str">
        <f>IF('Pipeline WEB'!Z74=0,"",'Pipeline WEB'!Z74)</f>
        <v/>
      </c>
      <c r="AA86" s="215" t="str">
        <f>IF('Pipeline WEB'!AA74=0,"",'Pipeline WEB'!AA74)</f>
        <v/>
      </c>
      <c r="AB86" s="215" t="str">
        <f>IF('Pipeline WEB'!AB74=0,"",'Pipeline WEB'!AB74)</f>
        <v/>
      </c>
      <c r="AC86" s="216" t="str">
        <f>IF('Pipeline WEB'!AC74=0,"",'Pipeline WEB'!AC74)</f>
        <v/>
      </c>
      <c r="AD86" s="216" t="str">
        <f>IF('Pipeline WEB'!AD74=0,"",'Pipeline WEB'!AD74)</f>
        <v/>
      </c>
      <c r="AE86" s="216" t="str">
        <f>IF('Pipeline WEB'!AE74=0,"",'Pipeline WEB'!AE74)</f>
        <v/>
      </c>
      <c r="AF86" s="215" t="str">
        <f>IF('Pipeline WEB'!AF74=0,"",'Pipeline WEB'!AF74)</f>
        <v/>
      </c>
      <c r="AG86" s="215" t="str">
        <f>IF('Pipeline WEB'!AG74=0,"",'Pipeline WEB'!AG74)</f>
        <v/>
      </c>
      <c r="AH86" s="223" t="str">
        <f>IF('Pipeline WEB'!AH74=0,"",'Pipeline WEB'!AH74)</f>
        <v/>
      </c>
    </row>
    <row r="87" spans="1:34" ht="30" customHeight="1" x14ac:dyDescent="0.3">
      <c r="A87" s="218"/>
      <c r="B87" s="215" t="str">
        <f>IF('Pipeline WEB'!B75=0,"",'Pipeline WEB'!B75)</f>
        <v/>
      </c>
      <c r="C87" s="215" t="str">
        <f>IF('Pipeline WEB'!C75=0,"",VLOOKUP('Pipeline WEB'!C75,'Roll out'!$E$2:$F$78,2,))</f>
        <v/>
      </c>
      <c r="D87" s="215" t="str">
        <f>IF('Pipeline WEB'!D75=0,"",'Pipeline WEB'!D75)</f>
        <v/>
      </c>
      <c r="E87" s="215" t="str">
        <f>IF('Pipeline WEB'!E75=0,"",VLOOKUP('Pipeline WEB'!E75,'Roll out'!$E$2:$F$78,2,))</f>
        <v/>
      </c>
      <c r="F87" s="215" t="str">
        <f>IF('Pipeline WEB'!F75=0,"",VLOOKUP('Pipeline WEB'!F75,'Roll out'!$E$2:$F$78,2,))</f>
        <v/>
      </c>
      <c r="G87" s="215" t="str">
        <f>IF('Pipeline WEB'!G75=0,"",VLOOKUP('Pipeline WEB'!G75,'Roll out'!$E$2:$F$78,2,))</f>
        <v/>
      </c>
      <c r="H87" s="215" t="str">
        <f>IF('Pipeline WEB'!H75=0,"",VLOOKUP('Pipeline WEB'!H75,'Roll out'!$E$2:$F$78,2,))</f>
        <v/>
      </c>
      <c r="I87" s="215" t="str">
        <f>IF('Pipeline WEB'!I75=0,"",VLOOKUP('Pipeline WEB'!I75,'Roll out'!$E$2:$F$78,2,))</f>
        <v/>
      </c>
      <c r="J87" s="215" t="str">
        <f>IF('Pipeline WEB'!J75=0,"",'Pipeline WEB'!J75)</f>
        <v/>
      </c>
      <c r="K87" s="215" t="str">
        <f>IF('Pipeline WEB'!K75=0,"",'Pipeline WEB'!K75)</f>
        <v/>
      </c>
      <c r="L87" s="223" t="str">
        <f>IF('Pipeline WEB'!L75=0,"",'Pipeline WEB'!L75)</f>
        <v/>
      </c>
      <c r="M87" s="215" t="str">
        <f>IF('Pipeline WEB'!M75=0,"",'Pipeline WEB'!M75)</f>
        <v/>
      </c>
      <c r="N87" s="215" t="str">
        <f>IF('Pipeline WEB'!N75=0,"",'Pipeline WEB'!N75)</f>
        <v/>
      </c>
      <c r="O87" s="223" t="str">
        <f>IF('Pipeline WEB'!O75=0,"",'Pipeline WEB'!O75)</f>
        <v/>
      </c>
      <c r="P87" s="215" t="str">
        <f>IF('Pipeline WEB'!P75=0,"",'Pipeline WEB'!P75)</f>
        <v/>
      </c>
      <c r="Q87" s="215" t="str">
        <f>IF('Pipeline WEB'!Q75=0,"",'Pipeline WEB'!Q75)</f>
        <v/>
      </c>
      <c r="R87" s="215" t="str">
        <f>IF('Pipeline WEB'!R75=0,"",VLOOKUP('Pipeline WEB'!R75,'Roll out'!$E$2:$F$78,2,))</f>
        <v/>
      </c>
      <c r="S87" s="55" t="str">
        <f>IF('Pipeline WEB'!S75=0,"",'Pipeline WEB'!S75)</f>
        <v/>
      </c>
      <c r="T87" s="55" t="str">
        <f>IF('Pipeline WEB'!T75=0,"",'Pipeline WEB'!T75)</f>
        <v/>
      </c>
      <c r="U87" s="55" t="str">
        <f>IF('Pipeline WEB'!U75=0,"",'Pipeline WEB'!U75)</f>
        <v/>
      </c>
      <c r="V87" s="215" t="str">
        <f>IF('Pipeline WEB'!V75=0,"",'Pipeline WEB'!V75)</f>
        <v/>
      </c>
      <c r="W87" s="216" t="str">
        <f>IF('Pipeline WEB'!W75=0,"",'Pipeline WEB'!W75)</f>
        <v/>
      </c>
      <c r="X87" s="215" t="str">
        <f>IF('Pipeline WEB'!X75=0,"",'Pipeline WEB'!X75)</f>
        <v/>
      </c>
      <c r="Y87" s="215" t="str">
        <f>IF('Pipeline WEB'!Y75=0,"",'Pipeline WEB'!Y75)</f>
        <v/>
      </c>
      <c r="Z87" s="215" t="str">
        <f>IF('Pipeline WEB'!Z75=0,"",'Pipeline WEB'!Z75)</f>
        <v/>
      </c>
      <c r="AA87" s="215" t="str">
        <f>IF('Pipeline WEB'!AA75=0,"",'Pipeline WEB'!AA75)</f>
        <v/>
      </c>
      <c r="AB87" s="215" t="str">
        <f>IF('Pipeline WEB'!AB75=0,"",'Pipeline WEB'!AB75)</f>
        <v/>
      </c>
      <c r="AC87" s="216" t="str">
        <f>IF('Pipeline WEB'!AC75=0,"",'Pipeline WEB'!AC75)</f>
        <v/>
      </c>
      <c r="AD87" s="216" t="str">
        <f>IF('Pipeline WEB'!AD75=0,"",'Pipeline WEB'!AD75)</f>
        <v/>
      </c>
      <c r="AE87" s="216" t="str">
        <f>IF('Pipeline WEB'!AE75=0,"",'Pipeline WEB'!AE75)</f>
        <v/>
      </c>
      <c r="AF87" s="215" t="str">
        <f>IF('Pipeline WEB'!AF75=0,"",'Pipeline WEB'!AF75)</f>
        <v/>
      </c>
      <c r="AG87" s="215" t="str">
        <f>IF('Pipeline WEB'!AG75=0,"",'Pipeline WEB'!AG75)</f>
        <v/>
      </c>
      <c r="AH87" s="223" t="str">
        <f>IF('Pipeline WEB'!AH75=0,"",'Pipeline WEB'!AH75)</f>
        <v/>
      </c>
    </row>
    <row r="88" spans="1:34" ht="30" customHeight="1" x14ac:dyDescent="0.3">
      <c r="A88" s="218"/>
      <c r="B88" s="215" t="str">
        <f>IF('Pipeline WEB'!B76=0,"",'Pipeline WEB'!B76)</f>
        <v/>
      </c>
      <c r="C88" s="215" t="str">
        <f>IF('Pipeline WEB'!C76=0,"",VLOOKUP('Pipeline WEB'!C76,'Roll out'!$E$2:$F$78,2,))</f>
        <v/>
      </c>
      <c r="D88" s="215" t="str">
        <f>IF('Pipeline WEB'!D76=0,"",'Pipeline WEB'!D76)</f>
        <v/>
      </c>
      <c r="E88" s="215" t="str">
        <f>IF('Pipeline WEB'!E76=0,"",VLOOKUP('Pipeline WEB'!E76,'Roll out'!$E$2:$F$78,2,))</f>
        <v/>
      </c>
      <c r="F88" s="215" t="str">
        <f>IF('Pipeline WEB'!F76=0,"",VLOOKUP('Pipeline WEB'!F76,'Roll out'!$E$2:$F$78,2,))</f>
        <v/>
      </c>
      <c r="G88" s="215" t="str">
        <f>IF('Pipeline WEB'!G76=0,"",VLOOKUP('Pipeline WEB'!G76,'Roll out'!$E$2:$F$78,2,))</f>
        <v/>
      </c>
      <c r="H88" s="215" t="str">
        <f>IF('Pipeline WEB'!H76=0,"",VLOOKUP('Pipeline WEB'!H76,'Roll out'!$E$2:$F$78,2,))</f>
        <v/>
      </c>
      <c r="I88" s="215" t="str">
        <f>IF('Pipeline WEB'!I76=0,"",VLOOKUP('Pipeline WEB'!I76,'Roll out'!$E$2:$F$78,2,))</f>
        <v/>
      </c>
      <c r="J88" s="215" t="str">
        <f>IF('Pipeline WEB'!J76=0,"",'Pipeline WEB'!J76)</f>
        <v/>
      </c>
      <c r="K88" s="215" t="str">
        <f>IF('Pipeline WEB'!K76=0,"",'Pipeline WEB'!K76)</f>
        <v/>
      </c>
      <c r="L88" s="223" t="str">
        <f>IF('Pipeline WEB'!L76=0,"",'Pipeline WEB'!L76)</f>
        <v/>
      </c>
      <c r="M88" s="215" t="str">
        <f>IF('Pipeline WEB'!M76=0,"",'Pipeline WEB'!M76)</f>
        <v/>
      </c>
      <c r="N88" s="215" t="str">
        <f>IF('Pipeline WEB'!N76=0,"",'Pipeline WEB'!N76)</f>
        <v/>
      </c>
      <c r="O88" s="223" t="str">
        <f>IF('Pipeline WEB'!O76=0,"",'Pipeline WEB'!O76)</f>
        <v/>
      </c>
      <c r="P88" s="215" t="str">
        <f>IF('Pipeline WEB'!P76=0,"",'Pipeline WEB'!P76)</f>
        <v/>
      </c>
      <c r="Q88" s="215" t="str">
        <f>IF('Pipeline WEB'!Q76=0,"",'Pipeline WEB'!Q76)</f>
        <v/>
      </c>
      <c r="R88" s="215" t="str">
        <f>IF('Pipeline WEB'!R76=0,"",VLOOKUP('Pipeline WEB'!R76,'Roll out'!$E$2:$F$78,2,))</f>
        <v/>
      </c>
      <c r="S88" s="55" t="str">
        <f>IF('Pipeline WEB'!S76=0,"",'Pipeline WEB'!S76)</f>
        <v/>
      </c>
      <c r="T88" s="55" t="str">
        <f>IF('Pipeline WEB'!T76=0,"",'Pipeline WEB'!T76)</f>
        <v/>
      </c>
      <c r="U88" s="55" t="str">
        <f>IF('Pipeline WEB'!U76=0,"",'Pipeline WEB'!U76)</f>
        <v/>
      </c>
      <c r="V88" s="215" t="str">
        <f>IF('Pipeline WEB'!V76=0,"",'Pipeline WEB'!V76)</f>
        <v/>
      </c>
      <c r="W88" s="216" t="str">
        <f>IF('Pipeline WEB'!W76=0,"",'Pipeline WEB'!W76)</f>
        <v/>
      </c>
      <c r="X88" s="215" t="str">
        <f>IF('Pipeline WEB'!X76=0,"",'Pipeline WEB'!X76)</f>
        <v/>
      </c>
      <c r="Y88" s="215" t="str">
        <f>IF('Pipeline WEB'!Y76=0,"",'Pipeline WEB'!Y76)</f>
        <v/>
      </c>
      <c r="Z88" s="215" t="str">
        <f>IF('Pipeline WEB'!Z76=0,"",'Pipeline WEB'!Z76)</f>
        <v/>
      </c>
      <c r="AA88" s="215" t="str">
        <f>IF('Pipeline WEB'!AA76=0,"",'Pipeline WEB'!AA76)</f>
        <v/>
      </c>
      <c r="AB88" s="215" t="str">
        <f>IF('Pipeline WEB'!AB76=0,"",'Pipeline WEB'!AB76)</f>
        <v/>
      </c>
      <c r="AC88" s="216" t="str">
        <f>IF('Pipeline WEB'!AC76=0,"",'Pipeline WEB'!AC76)</f>
        <v/>
      </c>
      <c r="AD88" s="216" t="str">
        <f>IF('Pipeline WEB'!AD76=0,"",'Pipeline WEB'!AD76)</f>
        <v/>
      </c>
      <c r="AE88" s="216" t="str">
        <f>IF('Pipeline WEB'!AE76=0,"",'Pipeline WEB'!AE76)</f>
        <v/>
      </c>
      <c r="AF88" s="215" t="str">
        <f>IF('Pipeline WEB'!AF76=0,"",'Pipeline WEB'!AF76)</f>
        <v/>
      </c>
      <c r="AG88" s="215" t="str">
        <f>IF('Pipeline WEB'!AG76=0,"",'Pipeline WEB'!AG76)</f>
        <v/>
      </c>
      <c r="AH88" s="223" t="str">
        <f>IF('Pipeline WEB'!AH76=0,"",'Pipeline WEB'!AH76)</f>
        <v/>
      </c>
    </row>
    <row r="89" spans="1:34" ht="30" customHeight="1" x14ac:dyDescent="0.3">
      <c r="A89" s="218"/>
      <c r="B89" s="215" t="str">
        <f>IF('Pipeline WEB'!B77=0,"",'Pipeline WEB'!B77)</f>
        <v/>
      </c>
      <c r="C89" s="215" t="str">
        <f>IF('Pipeline WEB'!C77=0,"",VLOOKUP('Pipeline WEB'!C77,'Roll out'!$E$2:$F$78,2,))</f>
        <v/>
      </c>
      <c r="D89" s="215" t="str">
        <f>IF('Pipeline WEB'!D77=0,"",'Pipeline WEB'!D77)</f>
        <v/>
      </c>
      <c r="E89" s="215" t="str">
        <f>IF('Pipeline WEB'!E77=0,"",VLOOKUP('Pipeline WEB'!E77,'Roll out'!$E$2:$F$78,2,))</f>
        <v/>
      </c>
      <c r="F89" s="215" t="str">
        <f>IF('Pipeline WEB'!F77=0,"",VLOOKUP('Pipeline WEB'!F77,'Roll out'!$E$2:$F$78,2,))</f>
        <v/>
      </c>
      <c r="G89" s="215" t="str">
        <f>IF('Pipeline WEB'!G77=0,"",VLOOKUP('Pipeline WEB'!G77,'Roll out'!$E$2:$F$78,2,))</f>
        <v/>
      </c>
      <c r="H89" s="215" t="str">
        <f>IF('Pipeline WEB'!H77=0,"",VLOOKUP('Pipeline WEB'!H77,'Roll out'!$E$2:$F$78,2,))</f>
        <v/>
      </c>
      <c r="I89" s="215" t="str">
        <f>IF('Pipeline WEB'!I77=0,"",VLOOKUP('Pipeline WEB'!I77,'Roll out'!$E$2:$F$78,2,))</f>
        <v/>
      </c>
      <c r="J89" s="215" t="str">
        <f>IF('Pipeline WEB'!J77=0,"",'Pipeline WEB'!J77)</f>
        <v/>
      </c>
      <c r="K89" s="215" t="str">
        <f>IF('Pipeline WEB'!K77=0,"",'Pipeline WEB'!K77)</f>
        <v/>
      </c>
      <c r="L89" s="223" t="str">
        <f>IF('Pipeline WEB'!L77=0,"",'Pipeline WEB'!L77)</f>
        <v/>
      </c>
      <c r="M89" s="215" t="str">
        <f>IF('Pipeline WEB'!M77=0,"",'Pipeline WEB'!M77)</f>
        <v/>
      </c>
      <c r="N89" s="215" t="str">
        <f>IF('Pipeline WEB'!N77=0,"",'Pipeline WEB'!N77)</f>
        <v/>
      </c>
      <c r="O89" s="223" t="str">
        <f>IF('Pipeline WEB'!O77=0,"",'Pipeline WEB'!O77)</f>
        <v/>
      </c>
      <c r="P89" s="215" t="str">
        <f>IF('Pipeline WEB'!P77=0,"",'Pipeline WEB'!P77)</f>
        <v/>
      </c>
      <c r="Q89" s="215" t="str">
        <f>IF('Pipeline WEB'!Q77=0,"",'Pipeline WEB'!Q77)</f>
        <v/>
      </c>
      <c r="R89" s="215" t="str">
        <f>IF('Pipeline WEB'!R77=0,"",VLOOKUP('Pipeline WEB'!R77,'Roll out'!$E$2:$F$78,2,))</f>
        <v/>
      </c>
      <c r="S89" s="55" t="str">
        <f>IF('Pipeline WEB'!S77=0,"",'Pipeline WEB'!S77)</f>
        <v/>
      </c>
      <c r="T89" s="55" t="str">
        <f>IF('Pipeline WEB'!T77=0,"",'Pipeline WEB'!T77)</f>
        <v/>
      </c>
      <c r="U89" s="55" t="str">
        <f>IF('Pipeline WEB'!U77=0,"",'Pipeline WEB'!U77)</f>
        <v/>
      </c>
      <c r="V89" s="215" t="str">
        <f>IF('Pipeline WEB'!V77=0,"",'Pipeline WEB'!V77)</f>
        <v/>
      </c>
      <c r="W89" s="216" t="str">
        <f>IF('Pipeline WEB'!W77=0,"",'Pipeline WEB'!W77)</f>
        <v/>
      </c>
      <c r="X89" s="215" t="str">
        <f>IF('Pipeline WEB'!X77=0,"",'Pipeline WEB'!X77)</f>
        <v/>
      </c>
      <c r="Y89" s="215" t="str">
        <f>IF('Pipeline WEB'!Y77=0,"",'Pipeline WEB'!Y77)</f>
        <v/>
      </c>
      <c r="Z89" s="215" t="str">
        <f>IF('Pipeline WEB'!Z77=0,"",'Pipeline WEB'!Z77)</f>
        <v/>
      </c>
      <c r="AA89" s="215" t="str">
        <f>IF('Pipeline WEB'!AA77=0,"",'Pipeline WEB'!AA77)</f>
        <v/>
      </c>
      <c r="AB89" s="215" t="str">
        <f>IF('Pipeline WEB'!AB77=0,"",'Pipeline WEB'!AB77)</f>
        <v/>
      </c>
      <c r="AC89" s="216" t="str">
        <f>IF('Pipeline WEB'!AC77=0,"",'Pipeline WEB'!AC77)</f>
        <v/>
      </c>
      <c r="AD89" s="216" t="str">
        <f>IF('Pipeline WEB'!AD77=0,"",'Pipeline WEB'!AD77)</f>
        <v/>
      </c>
      <c r="AE89" s="216" t="str">
        <f>IF('Pipeline WEB'!AE77=0,"",'Pipeline WEB'!AE77)</f>
        <v/>
      </c>
      <c r="AF89" s="215" t="str">
        <f>IF('Pipeline WEB'!AF77=0,"",'Pipeline WEB'!AF77)</f>
        <v/>
      </c>
      <c r="AG89" s="215" t="str">
        <f>IF('Pipeline WEB'!AG77=0,"",'Pipeline WEB'!AG77)</f>
        <v/>
      </c>
      <c r="AH89" s="223" t="str">
        <f>IF('Pipeline WEB'!AH77=0,"",'Pipeline WEB'!AH77)</f>
        <v/>
      </c>
    </row>
    <row r="90" spans="1:34" ht="30" customHeight="1" x14ac:dyDescent="0.3">
      <c r="A90" s="218"/>
      <c r="B90" s="215" t="str">
        <f>IF('Pipeline WEB'!B78=0,"",'Pipeline WEB'!B78)</f>
        <v/>
      </c>
      <c r="C90" s="215" t="str">
        <f>IF('Pipeline WEB'!C78=0,"",VLOOKUP('Pipeline WEB'!C78,'Roll out'!$E$2:$F$78,2,))</f>
        <v/>
      </c>
      <c r="D90" s="215" t="str">
        <f>IF('Pipeline WEB'!D78=0,"",'Pipeline WEB'!D78)</f>
        <v/>
      </c>
      <c r="E90" s="215" t="str">
        <f>IF('Pipeline WEB'!E78=0,"",VLOOKUP('Pipeline WEB'!E78,'Roll out'!$E$2:$F$78,2,))</f>
        <v/>
      </c>
      <c r="F90" s="215" t="str">
        <f>IF('Pipeline WEB'!F78=0,"",VLOOKUP('Pipeline WEB'!F78,'Roll out'!$E$2:$F$78,2,))</f>
        <v/>
      </c>
      <c r="G90" s="215" t="str">
        <f>IF('Pipeline WEB'!G78=0,"",VLOOKUP('Pipeline WEB'!G78,'Roll out'!$E$2:$F$78,2,))</f>
        <v/>
      </c>
      <c r="H90" s="215" t="str">
        <f>IF('Pipeline WEB'!H78=0,"",VLOOKUP('Pipeline WEB'!H78,'Roll out'!$E$2:$F$78,2,))</f>
        <v/>
      </c>
      <c r="I90" s="215" t="str">
        <f>IF('Pipeline WEB'!I78=0,"",VLOOKUP('Pipeline WEB'!I78,'Roll out'!$E$2:$F$78,2,))</f>
        <v/>
      </c>
      <c r="J90" s="215" t="str">
        <f>IF('Pipeline WEB'!J78=0,"",'Pipeline WEB'!J78)</f>
        <v/>
      </c>
      <c r="K90" s="215" t="str">
        <f>IF('Pipeline WEB'!K78=0,"",'Pipeline WEB'!K78)</f>
        <v/>
      </c>
      <c r="L90" s="223" t="str">
        <f>IF('Pipeline WEB'!L78=0,"",'Pipeline WEB'!L78)</f>
        <v/>
      </c>
      <c r="M90" s="215" t="str">
        <f>IF('Pipeline WEB'!M78=0,"",'Pipeline WEB'!M78)</f>
        <v/>
      </c>
      <c r="N90" s="215" t="str">
        <f>IF('Pipeline WEB'!N78=0,"",'Pipeline WEB'!N78)</f>
        <v/>
      </c>
      <c r="O90" s="223" t="str">
        <f>IF('Pipeline WEB'!O78=0,"",'Pipeline WEB'!O78)</f>
        <v/>
      </c>
      <c r="P90" s="215" t="str">
        <f>IF('Pipeline WEB'!P78=0,"",'Pipeline WEB'!P78)</f>
        <v/>
      </c>
      <c r="Q90" s="215" t="str">
        <f>IF('Pipeline WEB'!Q78=0,"",'Pipeline WEB'!Q78)</f>
        <v/>
      </c>
      <c r="R90" s="215" t="str">
        <f>IF('Pipeline WEB'!R78=0,"",VLOOKUP('Pipeline WEB'!R78,'Roll out'!$E$2:$F$78,2,))</f>
        <v/>
      </c>
      <c r="S90" s="55" t="str">
        <f>IF('Pipeline WEB'!S78=0,"",'Pipeline WEB'!S78)</f>
        <v/>
      </c>
      <c r="T90" s="55" t="str">
        <f>IF('Pipeline WEB'!T78=0,"",'Pipeline WEB'!T78)</f>
        <v/>
      </c>
      <c r="U90" s="55" t="str">
        <f>IF('Pipeline WEB'!U78=0,"",'Pipeline WEB'!U78)</f>
        <v/>
      </c>
      <c r="V90" s="215" t="str">
        <f>IF('Pipeline WEB'!V78=0,"",'Pipeline WEB'!V78)</f>
        <v/>
      </c>
      <c r="W90" s="216" t="str">
        <f>IF('Pipeline WEB'!W78=0,"",'Pipeline WEB'!W78)</f>
        <v/>
      </c>
      <c r="X90" s="215" t="str">
        <f>IF('Pipeline WEB'!X78=0,"",'Pipeline WEB'!X78)</f>
        <v/>
      </c>
      <c r="Y90" s="215" t="str">
        <f>IF('Pipeline WEB'!Y78=0,"",'Pipeline WEB'!Y78)</f>
        <v/>
      </c>
      <c r="Z90" s="215" t="str">
        <f>IF('Pipeline WEB'!Z78=0,"",'Pipeline WEB'!Z78)</f>
        <v/>
      </c>
      <c r="AA90" s="215" t="str">
        <f>IF('Pipeline WEB'!AA78=0,"",'Pipeline WEB'!AA78)</f>
        <v/>
      </c>
      <c r="AB90" s="215" t="str">
        <f>IF('Pipeline WEB'!AB78=0,"",'Pipeline WEB'!AB78)</f>
        <v/>
      </c>
      <c r="AC90" s="216" t="str">
        <f>IF('Pipeline WEB'!AC78=0,"",'Pipeline WEB'!AC78)</f>
        <v/>
      </c>
      <c r="AD90" s="216" t="str">
        <f>IF('Pipeline WEB'!AD78=0,"",'Pipeline WEB'!AD78)</f>
        <v/>
      </c>
      <c r="AE90" s="216" t="str">
        <f>IF('Pipeline WEB'!AE78=0,"",'Pipeline WEB'!AE78)</f>
        <v/>
      </c>
      <c r="AF90" s="215" t="str">
        <f>IF('Pipeline WEB'!AF78=0,"",'Pipeline WEB'!AF78)</f>
        <v/>
      </c>
      <c r="AG90" s="215" t="str">
        <f>IF('Pipeline WEB'!AG78=0,"",'Pipeline WEB'!AG78)</f>
        <v/>
      </c>
      <c r="AH90" s="223" t="str">
        <f>IF('Pipeline WEB'!AH78=0,"",'Pipeline WEB'!AH78)</f>
        <v/>
      </c>
    </row>
    <row r="91" spans="1:34" ht="30" customHeight="1" x14ac:dyDescent="0.3">
      <c r="A91" s="218"/>
      <c r="B91" s="215" t="str">
        <f>IF('Pipeline WEB'!B79=0,"",'Pipeline WEB'!B79)</f>
        <v/>
      </c>
      <c r="C91" s="215" t="str">
        <f>IF('Pipeline WEB'!C79=0,"",VLOOKUP('Pipeline WEB'!C79,'Roll out'!$E$2:$F$78,2,))</f>
        <v/>
      </c>
      <c r="D91" s="215" t="str">
        <f>IF('Pipeline WEB'!D79=0,"",'Pipeline WEB'!D79)</f>
        <v/>
      </c>
      <c r="E91" s="215" t="str">
        <f>IF('Pipeline WEB'!E79=0,"",VLOOKUP('Pipeline WEB'!E79,'Roll out'!$E$2:$F$78,2,))</f>
        <v/>
      </c>
      <c r="F91" s="215" t="str">
        <f>IF('Pipeline WEB'!F79=0,"",VLOOKUP('Pipeline WEB'!F79,'Roll out'!$E$2:$F$78,2,))</f>
        <v/>
      </c>
      <c r="G91" s="215" t="str">
        <f>IF('Pipeline WEB'!G79=0,"",VLOOKUP('Pipeline WEB'!G79,'Roll out'!$E$2:$F$78,2,))</f>
        <v/>
      </c>
      <c r="H91" s="215" t="str">
        <f>IF('Pipeline WEB'!H79=0,"",VLOOKUP('Pipeline WEB'!H79,'Roll out'!$E$2:$F$78,2,))</f>
        <v/>
      </c>
      <c r="I91" s="215" t="str">
        <f>IF('Pipeline WEB'!I79=0,"",VLOOKUP('Pipeline WEB'!I79,'Roll out'!$E$2:$F$78,2,))</f>
        <v/>
      </c>
      <c r="J91" s="215" t="str">
        <f>IF('Pipeline WEB'!J79=0,"",'Pipeline WEB'!J79)</f>
        <v/>
      </c>
      <c r="K91" s="215" t="str">
        <f>IF('Pipeline WEB'!K79=0,"",'Pipeline WEB'!K79)</f>
        <v/>
      </c>
      <c r="L91" s="223" t="str">
        <f>IF('Pipeline WEB'!L79=0,"",'Pipeline WEB'!L79)</f>
        <v/>
      </c>
      <c r="M91" s="215" t="str">
        <f>IF('Pipeline WEB'!M79=0,"",'Pipeline WEB'!M79)</f>
        <v/>
      </c>
      <c r="N91" s="215" t="str">
        <f>IF('Pipeline WEB'!N79=0,"",'Pipeline WEB'!N79)</f>
        <v/>
      </c>
      <c r="O91" s="223" t="str">
        <f>IF('Pipeline WEB'!O79=0,"",'Pipeline WEB'!O79)</f>
        <v/>
      </c>
      <c r="P91" s="215" t="str">
        <f>IF('Pipeline WEB'!P79=0,"",'Pipeline WEB'!P79)</f>
        <v/>
      </c>
      <c r="Q91" s="215" t="str">
        <f>IF('Pipeline WEB'!Q79=0,"",'Pipeline WEB'!Q79)</f>
        <v/>
      </c>
      <c r="R91" s="215" t="str">
        <f>IF('Pipeline WEB'!R79=0,"",VLOOKUP('Pipeline WEB'!R79,'Roll out'!$E$2:$F$78,2,))</f>
        <v/>
      </c>
      <c r="S91" s="55" t="str">
        <f>IF('Pipeline WEB'!S79=0,"",'Pipeline WEB'!S79)</f>
        <v/>
      </c>
      <c r="T91" s="55" t="str">
        <f>IF('Pipeline WEB'!T79=0,"",'Pipeline WEB'!T79)</f>
        <v/>
      </c>
      <c r="U91" s="55" t="str">
        <f>IF('Pipeline WEB'!U79=0,"",'Pipeline WEB'!U79)</f>
        <v/>
      </c>
      <c r="V91" s="215" t="str">
        <f>IF('Pipeline WEB'!V79=0,"",'Pipeline WEB'!V79)</f>
        <v/>
      </c>
      <c r="W91" s="216" t="str">
        <f>IF('Pipeline WEB'!W79=0,"",'Pipeline WEB'!W79)</f>
        <v/>
      </c>
      <c r="X91" s="215" t="str">
        <f>IF('Pipeline WEB'!X79=0,"",'Pipeline WEB'!X79)</f>
        <v/>
      </c>
      <c r="Y91" s="215" t="str">
        <f>IF('Pipeline WEB'!Y79=0,"",'Pipeline WEB'!Y79)</f>
        <v/>
      </c>
      <c r="Z91" s="215" t="str">
        <f>IF('Pipeline WEB'!Z79=0,"",'Pipeline WEB'!Z79)</f>
        <v/>
      </c>
      <c r="AA91" s="215" t="str">
        <f>IF('Pipeline WEB'!AA79=0,"",'Pipeline WEB'!AA79)</f>
        <v/>
      </c>
      <c r="AB91" s="215" t="str">
        <f>IF('Pipeline WEB'!AB79=0,"",'Pipeline WEB'!AB79)</f>
        <v/>
      </c>
      <c r="AC91" s="216" t="str">
        <f>IF('Pipeline WEB'!AC79=0,"",'Pipeline WEB'!AC79)</f>
        <v/>
      </c>
      <c r="AD91" s="216" t="str">
        <f>IF('Pipeline WEB'!AD79=0,"",'Pipeline WEB'!AD79)</f>
        <v/>
      </c>
      <c r="AE91" s="216" t="str">
        <f>IF('Pipeline WEB'!AE79=0,"",'Pipeline WEB'!AE79)</f>
        <v/>
      </c>
      <c r="AF91" s="215" t="str">
        <f>IF('Pipeline WEB'!AF79=0,"",'Pipeline WEB'!AF79)</f>
        <v/>
      </c>
      <c r="AG91" s="215" t="str">
        <f>IF('Pipeline WEB'!AG79=0,"",'Pipeline WEB'!AG79)</f>
        <v/>
      </c>
      <c r="AH91" s="223" t="str">
        <f>IF('Pipeline WEB'!AH79=0,"",'Pipeline WEB'!AH79)</f>
        <v/>
      </c>
    </row>
    <row r="92" spans="1:34" ht="30" customHeight="1" x14ac:dyDescent="0.3">
      <c r="A92" s="218"/>
      <c r="B92" s="215" t="str">
        <f>IF('Pipeline WEB'!B80=0,"",'Pipeline WEB'!B80)</f>
        <v/>
      </c>
      <c r="C92" s="215" t="str">
        <f>IF('Pipeline WEB'!C80=0,"",VLOOKUP('Pipeline WEB'!C80,'Roll out'!$E$2:$F$78,2,))</f>
        <v/>
      </c>
      <c r="D92" s="215" t="str">
        <f>IF('Pipeline WEB'!D80=0,"",'Pipeline WEB'!D80)</f>
        <v/>
      </c>
      <c r="E92" s="215" t="str">
        <f>IF('Pipeline WEB'!E80=0,"",VLOOKUP('Pipeline WEB'!E80,'Roll out'!$E$2:$F$78,2,))</f>
        <v/>
      </c>
      <c r="F92" s="215" t="str">
        <f>IF('Pipeline WEB'!F80=0,"",VLOOKUP('Pipeline WEB'!F80,'Roll out'!$E$2:$F$78,2,))</f>
        <v/>
      </c>
      <c r="G92" s="215" t="str">
        <f>IF('Pipeline WEB'!G80=0,"",VLOOKUP('Pipeline WEB'!G80,'Roll out'!$E$2:$F$78,2,))</f>
        <v/>
      </c>
      <c r="H92" s="215" t="str">
        <f>IF('Pipeline WEB'!H80=0,"",VLOOKUP('Pipeline WEB'!H80,'Roll out'!$E$2:$F$78,2,))</f>
        <v/>
      </c>
      <c r="I92" s="215" t="str">
        <f>IF('Pipeline WEB'!I80=0,"",VLOOKUP('Pipeline WEB'!I80,'Roll out'!$E$2:$F$78,2,))</f>
        <v/>
      </c>
      <c r="J92" s="215" t="str">
        <f>IF('Pipeline WEB'!J80=0,"",'Pipeline WEB'!J80)</f>
        <v/>
      </c>
      <c r="K92" s="215" t="str">
        <f>IF('Pipeline WEB'!K80=0,"",'Pipeline WEB'!K80)</f>
        <v/>
      </c>
      <c r="L92" s="223" t="str">
        <f>IF('Pipeline WEB'!L80=0,"",'Pipeline WEB'!L80)</f>
        <v/>
      </c>
      <c r="M92" s="215" t="str">
        <f>IF('Pipeline WEB'!M80=0,"",'Pipeline WEB'!M80)</f>
        <v/>
      </c>
      <c r="N92" s="215" t="str">
        <f>IF('Pipeline WEB'!N80=0,"",'Pipeline WEB'!N80)</f>
        <v/>
      </c>
      <c r="O92" s="223" t="str">
        <f>IF('Pipeline WEB'!O80=0,"",'Pipeline WEB'!O80)</f>
        <v/>
      </c>
      <c r="P92" s="215" t="str">
        <f>IF('Pipeline WEB'!P80=0,"",'Pipeline WEB'!P80)</f>
        <v/>
      </c>
      <c r="Q92" s="215" t="str">
        <f>IF('Pipeline WEB'!Q80=0,"",'Pipeline WEB'!Q80)</f>
        <v/>
      </c>
      <c r="R92" s="215" t="str">
        <f>IF('Pipeline WEB'!R80=0,"",VLOOKUP('Pipeline WEB'!R80,'Roll out'!$E$2:$F$78,2,))</f>
        <v/>
      </c>
      <c r="S92" s="55" t="str">
        <f>IF('Pipeline WEB'!S80=0,"",'Pipeline WEB'!S80)</f>
        <v/>
      </c>
      <c r="T92" s="55" t="str">
        <f>IF('Pipeline WEB'!T80=0,"",'Pipeline WEB'!T80)</f>
        <v>EUR</v>
      </c>
      <c r="U92" s="55" t="str">
        <f>IF('Pipeline WEB'!U80=0,"",'Pipeline WEB'!U80)</f>
        <v/>
      </c>
      <c r="V92" s="215" t="str">
        <f>IF('Pipeline WEB'!V80=0,"",'Pipeline WEB'!V80)</f>
        <v/>
      </c>
      <c r="W92" s="216" t="str">
        <f>IF('Pipeline WEB'!W80=0,"",'Pipeline WEB'!W80)</f>
        <v/>
      </c>
      <c r="X92" s="215" t="str">
        <f>IF('Pipeline WEB'!X80=0,"",'Pipeline WEB'!X80)</f>
        <v/>
      </c>
      <c r="Y92" s="215" t="str">
        <f>IF('Pipeline WEB'!Y80=0,"",'Pipeline WEB'!Y80)</f>
        <v/>
      </c>
      <c r="Z92" s="215" t="str">
        <f>IF('Pipeline WEB'!Z80=0,"",'Pipeline WEB'!Z80)</f>
        <v/>
      </c>
      <c r="AA92" s="215" t="str">
        <f>IF('Pipeline WEB'!AA80=0,"",'Pipeline WEB'!AA80)</f>
        <v/>
      </c>
      <c r="AB92" s="215" t="str">
        <f>IF('Pipeline WEB'!AB80=0,"",'Pipeline WEB'!AB80)</f>
        <v/>
      </c>
      <c r="AC92" s="216" t="str">
        <f>IF('Pipeline WEB'!AC80=0,"",'Pipeline WEB'!AC80)</f>
        <v/>
      </c>
      <c r="AD92" s="216" t="str">
        <f>IF('Pipeline WEB'!AD80=0,"",'Pipeline WEB'!AD80)</f>
        <v/>
      </c>
      <c r="AE92" s="216" t="str">
        <f>IF('Pipeline WEB'!AE80=0,"",'Pipeline WEB'!AE80)</f>
        <v/>
      </c>
      <c r="AF92" s="215" t="str">
        <f>IF('Pipeline WEB'!AF80=0,"",'Pipeline WEB'!AF80)</f>
        <v/>
      </c>
      <c r="AG92" s="215" t="str">
        <f>IF('Pipeline WEB'!AG80=0,"",'Pipeline WEB'!AG80)</f>
        <v/>
      </c>
      <c r="AH92" s="223" t="str">
        <f>IF('Pipeline WEB'!AH80=0,"",'Pipeline WEB'!AH80)</f>
        <v/>
      </c>
    </row>
    <row r="93" spans="1:34" ht="30" customHeight="1" x14ac:dyDescent="0.3">
      <c r="A93" s="218"/>
      <c r="B93" s="215" t="str">
        <f>IF('Pipeline WEB'!B81=0,"",'Pipeline WEB'!B81)</f>
        <v/>
      </c>
      <c r="C93" s="215" t="str">
        <f>IF('Pipeline WEB'!C81=0,"",VLOOKUP('Pipeline WEB'!C81,'Roll out'!$E$2:$F$78,2,))</f>
        <v/>
      </c>
      <c r="D93" s="215" t="str">
        <f>IF('Pipeline WEB'!D81=0,"",'Pipeline WEB'!D81)</f>
        <v/>
      </c>
      <c r="E93" s="215" t="str">
        <f>IF('Pipeline WEB'!E81=0,"",VLOOKUP('Pipeline WEB'!E81,'Roll out'!$E$2:$F$78,2,))</f>
        <v/>
      </c>
      <c r="F93" s="215" t="str">
        <f>IF('Pipeline WEB'!F81=0,"",VLOOKUP('Pipeline WEB'!F81,'Roll out'!$E$2:$F$78,2,))</f>
        <v/>
      </c>
      <c r="G93" s="215" t="str">
        <f>IF('Pipeline WEB'!G81=0,"",VLOOKUP('Pipeline WEB'!G81,'Roll out'!$E$2:$F$78,2,))</f>
        <v/>
      </c>
      <c r="H93" s="215" t="str">
        <f>IF('Pipeline WEB'!H81=0,"",VLOOKUP('Pipeline WEB'!H81,'Roll out'!$E$2:$F$78,2,))</f>
        <v/>
      </c>
      <c r="I93" s="215" t="str">
        <f>IF('Pipeline WEB'!I81=0,"",VLOOKUP('Pipeline WEB'!I81,'Roll out'!$E$2:$F$78,2,))</f>
        <v/>
      </c>
      <c r="J93" s="215" t="str">
        <f>IF('Pipeline WEB'!J81=0,"",'Pipeline WEB'!J81)</f>
        <v/>
      </c>
      <c r="K93" s="215" t="str">
        <f>IF('Pipeline WEB'!K81=0,"",'Pipeline WEB'!K81)</f>
        <v/>
      </c>
      <c r="L93" s="223" t="str">
        <f>IF('Pipeline WEB'!L81=0,"",'Pipeline WEB'!L81)</f>
        <v/>
      </c>
      <c r="M93" s="215" t="str">
        <f>IF('Pipeline WEB'!M81=0,"",'Pipeline WEB'!M81)</f>
        <v/>
      </c>
      <c r="N93" s="215" t="str">
        <f>IF('Pipeline WEB'!N81=0,"",'Pipeline WEB'!N81)</f>
        <v/>
      </c>
      <c r="O93" s="223" t="str">
        <f>IF('Pipeline WEB'!O81=0,"",'Pipeline WEB'!O81)</f>
        <v/>
      </c>
      <c r="P93" s="215" t="str">
        <f>IF('Pipeline WEB'!P81=0,"",'Pipeline WEB'!P81)</f>
        <v/>
      </c>
      <c r="Q93" s="215" t="str">
        <f>IF('Pipeline WEB'!Q81=0,"",'Pipeline WEB'!Q81)</f>
        <v/>
      </c>
      <c r="R93" s="215" t="str">
        <f>IF('Pipeline WEB'!R81=0,"",VLOOKUP('Pipeline WEB'!R81,'Roll out'!$E$2:$F$78,2,))</f>
        <v/>
      </c>
      <c r="S93" s="55" t="str">
        <f>IF('Pipeline WEB'!S81=0,"",'Pipeline WEB'!S81)</f>
        <v/>
      </c>
      <c r="T93" s="55" t="str">
        <f>IF('Pipeline WEB'!T81=0,"",'Pipeline WEB'!T81)</f>
        <v>EUR</v>
      </c>
      <c r="U93" s="55" t="str">
        <f>IF('Pipeline WEB'!U81=0,"",'Pipeline WEB'!U81)</f>
        <v/>
      </c>
      <c r="V93" s="215" t="str">
        <f>IF('Pipeline WEB'!V81=0,"",'Pipeline WEB'!V81)</f>
        <v/>
      </c>
      <c r="W93" s="216" t="str">
        <f>IF('Pipeline WEB'!W81=0,"",'Pipeline WEB'!W81)</f>
        <v/>
      </c>
      <c r="X93" s="215" t="str">
        <f>IF('Pipeline WEB'!X81=0,"",'Pipeline WEB'!X81)</f>
        <v/>
      </c>
      <c r="Y93" s="215" t="str">
        <f>IF('Pipeline WEB'!Y81=0,"",'Pipeline WEB'!Y81)</f>
        <v/>
      </c>
      <c r="Z93" s="215" t="str">
        <f>IF('Pipeline WEB'!Z81=0,"",'Pipeline WEB'!Z81)</f>
        <v/>
      </c>
      <c r="AA93" s="215" t="str">
        <f>IF('Pipeline WEB'!AA81=0,"",'Pipeline WEB'!AA81)</f>
        <v/>
      </c>
      <c r="AB93" s="215" t="str">
        <f>IF('Pipeline WEB'!AB81=0,"",'Pipeline WEB'!AB81)</f>
        <v/>
      </c>
      <c r="AC93" s="216" t="str">
        <f>IF('Pipeline WEB'!AC81=0,"",'Pipeline WEB'!AC81)</f>
        <v/>
      </c>
      <c r="AD93" s="216" t="str">
        <f>IF('Pipeline WEB'!AD81=0,"",'Pipeline WEB'!AD81)</f>
        <v/>
      </c>
      <c r="AE93" s="216" t="str">
        <f>IF('Pipeline WEB'!AE81=0,"",'Pipeline WEB'!AE81)</f>
        <v/>
      </c>
      <c r="AF93" s="215" t="str">
        <f>IF('Pipeline WEB'!AF81=0,"",'Pipeline WEB'!AF81)</f>
        <v/>
      </c>
      <c r="AG93" s="215" t="str">
        <f>IF('Pipeline WEB'!AG81=0,"",'Pipeline WEB'!AG81)</f>
        <v/>
      </c>
      <c r="AH93" s="223" t="str">
        <f>IF('Pipeline WEB'!AH81=0,"",'Pipeline WEB'!AH81)</f>
        <v/>
      </c>
    </row>
    <row r="94" spans="1:34" ht="30" customHeight="1" x14ac:dyDescent="0.3">
      <c r="A94" s="218"/>
      <c r="B94" s="215" t="str">
        <f>IF('Pipeline WEB'!B82=0,"",'Pipeline WEB'!B82)</f>
        <v/>
      </c>
      <c r="C94" s="215" t="str">
        <f>IF('Pipeline WEB'!C82=0,"",VLOOKUP('Pipeline WEB'!C82,'Roll out'!$E$2:$F$78,2,))</f>
        <v/>
      </c>
      <c r="D94" s="215" t="str">
        <f>IF('Pipeline WEB'!D82=0,"",'Pipeline WEB'!D82)</f>
        <v/>
      </c>
      <c r="E94" s="215" t="str">
        <f>IF('Pipeline WEB'!E82=0,"",VLOOKUP('Pipeline WEB'!E82,'Roll out'!$E$2:$F$78,2,))</f>
        <v/>
      </c>
      <c r="F94" s="215" t="str">
        <f>IF('Pipeline WEB'!F82=0,"",VLOOKUP('Pipeline WEB'!F82,'Roll out'!$E$2:$F$78,2,))</f>
        <v/>
      </c>
      <c r="G94" s="215" t="str">
        <f>IF('Pipeline WEB'!G82=0,"",VLOOKUP('Pipeline WEB'!G82,'Roll out'!$E$2:$F$78,2,))</f>
        <v/>
      </c>
      <c r="H94" s="215" t="str">
        <f>IF('Pipeline WEB'!H82=0,"",VLOOKUP('Pipeline WEB'!H82,'Roll out'!$E$2:$F$78,2,))</f>
        <v/>
      </c>
      <c r="I94" s="215" t="str">
        <f>IF('Pipeline WEB'!I82=0,"",VLOOKUP('Pipeline WEB'!I82,'Roll out'!$E$2:$F$78,2,))</f>
        <v/>
      </c>
      <c r="J94" s="215" t="str">
        <f>IF('Pipeline WEB'!J82=0,"",'Pipeline WEB'!J82)</f>
        <v/>
      </c>
      <c r="K94" s="215" t="str">
        <f>IF('Pipeline WEB'!K82=0,"",'Pipeline WEB'!K82)</f>
        <v/>
      </c>
      <c r="L94" s="223" t="str">
        <f>IF('Pipeline WEB'!L82=0,"",'Pipeline WEB'!L82)</f>
        <v/>
      </c>
      <c r="M94" s="215" t="str">
        <f>IF('Pipeline WEB'!M82=0,"",'Pipeline WEB'!M82)</f>
        <v/>
      </c>
      <c r="N94" s="215" t="str">
        <f>IF('Pipeline WEB'!N82=0,"",'Pipeline WEB'!N82)</f>
        <v/>
      </c>
      <c r="O94" s="223" t="str">
        <f>IF('Pipeline WEB'!O82=0,"",'Pipeline WEB'!O82)</f>
        <v/>
      </c>
      <c r="P94" s="215" t="str">
        <f>IF('Pipeline WEB'!P82=0,"",'Pipeline WEB'!P82)</f>
        <v/>
      </c>
      <c r="Q94" s="215" t="str">
        <f>IF('Pipeline WEB'!Q82=0,"",'Pipeline WEB'!Q82)</f>
        <v/>
      </c>
      <c r="R94" s="215" t="str">
        <f>IF('Pipeline WEB'!R82=0,"",VLOOKUP('Pipeline WEB'!R82,'Roll out'!$E$2:$F$78,2,))</f>
        <v/>
      </c>
      <c r="S94" s="55" t="str">
        <f>IF('Pipeline WEB'!S82=0,"",'Pipeline WEB'!S82)</f>
        <v/>
      </c>
      <c r="T94" s="55" t="str">
        <f>IF('Pipeline WEB'!T82=0,"",'Pipeline WEB'!T82)</f>
        <v>EUR</v>
      </c>
      <c r="U94" s="55" t="str">
        <f>IF('Pipeline WEB'!U82=0,"",'Pipeline WEB'!U82)</f>
        <v/>
      </c>
      <c r="V94" s="215" t="str">
        <f>IF('Pipeline WEB'!V82=0,"",'Pipeline WEB'!V82)</f>
        <v/>
      </c>
      <c r="W94" s="216" t="str">
        <f>IF('Pipeline WEB'!W82=0,"",'Pipeline WEB'!W82)</f>
        <v/>
      </c>
      <c r="X94" s="215" t="str">
        <f>IF('Pipeline WEB'!X82=0,"",'Pipeline WEB'!X82)</f>
        <v/>
      </c>
      <c r="Y94" s="215" t="str">
        <f>IF('Pipeline WEB'!Y82=0,"",'Pipeline WEB'!Y82)</f>
        <v/>
      </c>
      <c r="Z94" s="215" t="str">
        <f>IF('Pipeline WEB'!Z82=0,"",'Pipeline WEB'!Z82)</f>
        <v/>
      </c>
      <c r="AA94" s="215" t="str">
        <f>IF('Pipeline WEB'!AA82=0,"",'Pipeline WEB'!AA82)</f>
        <v/>
      </c>
      <c r="AB94" s="215" t="str">
        <f>IF('Pipeline WEB'!AB82=0,"",'Pipeline WEB'!AB82)</f>
        <v/>
      </c>
      <c r="AC94" s="216" t="str">
        <f>IF('Pipeline WEB'!AC82=0,"",'Pipeline WEB'!AC82)</f>
        <v/>
      </c>
      <c r="AD94" s="216" t="str">
        <f>IF('Pipeline WEB'!AD82=0,"",'Pipeline WEB'!AD82)</f>
        <v/>
      </c>
      <c r="AE94" s="216" t="str">
        <f>IF('Pipeline WEB'!AE82=0,"",'Pipeline WEB'!AE82)</f>
        <v/>
      </c>
      <c r="AF94" s="215" t="str">
        <f>IF('Pipeline WEB'!AF82=0,"",'Pipeline WEB'!AF82)</f>
        <v/>
      </c>
      <c r="AG94" s="215" t="str">
        <f>IF('Pipeline WEB'!AG82=0,"",'Pipeline WEB'!AG82)</f>
        <v/>
      </c>
      <c r="AH94" s="223" t="str">
        <f>IF('Pipeline WEB'!AH82=0,"",'Pipeline WEB'!AH82)</f>
        <v/>
      </c>
    </row>
    <row r="95" spans="1:34" ht="30" customHeight="1" x14ac:dyDescent="0.3">
      <c r="A95" s="218"/>
      <c r="B95" s="215" t="str">
        <f>IF('Pipeline WEB'!B83=0,"",'Pipeline WEB'!B83)</f>
        <v/>
      </c>
      <c r="C95" s="215" t="str">
        <f>IF('Pipeline WEB'!C83=0,"",VLOOKUP('Pipeline WEB'!C83,'Roll out'!$E$2:$F$78,2,))</f>
        <v/>
      </c>
      <c r="D95" s="215" t="str">
        <f>IF('Pipeline WEB'!D83=0,"",'Pipeline WEB'!D83)</f>
        <v/>
      </c>
      <c r="E95" s="215" t="str">
        <f>IF('Pipeline WEB'!E83=0,"",VLOOKUP('Pipeline WEB'!E83,'Roll out'!$E$2:$F$78,2,))</f>
        <v/>
      </c>
      <c r="F95" s="215" t="str">
        <f>IF('Pipeline WEB'!F83=0,"",VLOOKUP('Pipeline WEB'!F83,'Roll out'!$E$2:$F$78,2,))</f>
        <v/>
      </c>
      <c r="G95" s="215" t="str">
        <f>IF('Pipeline WEB'!G83=0,"",VLOOKUP('Pipeline WEB'!G83,'Roll out'!$E$2:$F$78,2,))</f>
        <v/>
      </c>
      <c r="H95" s="215" t="str">
        <f>IF('Pipeline WEB'!H83=0,"",VLOOKUP('Pipeline WEB'!H83,'Roll out'!$E$2:$F$78,2,))</f>
        <v/>
      </c>
      <c r="I95" s="215" t="str">
        <f>IF('Pipeline WEB'!I83=0,"",VLOOKUP('Pipeline WEB'!I83,'Roll out'!$E$2:$F$78,2,))</f>
        <v/>
      </c>
      <c r="J95" s="215" t="str">
        <f>IF('Pipeline WEB'!J83=0,"",'Pipeline WEB'!J83)</f>
        <v/>
      </c>
      <c r="K95" s="215" t="str">
        <f>IF('Pipeline WEB'!K83=0,"",'Pipeline WEB'!K83)</f>
        <v/>
      </c>
      <c r="L95" s="223" t="str">
        <f>IF('Pipeline WEB'!L83=0,"",'Pipeline WEB'!L83)</f>
        <v/>
      </c>
      <c r="M95" s="215" t="str">
        <f>IF('Pipeline WEB'!M83=0,"",'Pipeline WEB'!M83)</f>
        <v/>
      </c>
      <c r="N95" s="215" t="str">
        <f>IF('Pipeline WEB'!N83=0,"",'Pipeline WEB'!N83)</f>
        <v/>
      </c>
      <c r="O95" s="223" t="str">
        <f>IF('Pipeline WEB'!O83=0,"",'Pipeline WEB'!O83)</f>
        <v/>
      </c>
      <c r="P95" s="215" t="str">
        <f>IF('Pipeline WEB'!P83=0,"",'Pipeline WEB'!P83)</f>
        <v/>
      </c>
      <c r="Q95" s="215" t="str">
        <f>IF('Pipeline WEB'!Q83=0,"",'Pipeline WEB'!Q83)</f>
        <v/>
      </c>
      <c r="R95" s="215" t="str">
        <f>IF('Pipeline WEB'!R83=0,"",VLOOKUP('Pipeline WEB'!R83,'Roll out'!$E$2:$F$78,2,))</f>
        <v/>
      </c>
      <c r="S95" s="55" t="str">
        <f>IF('Pipeline WEB'!S83=0,"",'Pipeline WEB'!S83)</f>
        <v/>
      </c>
      <c r="T95" s="55" t="str">
        <f>IF('Pipeline WEB'!T83=0,"",'Pipeline WEB'!T83)</f>
        <v>EUR</v>
      </c>
      <c r="U95" s="55" t="str">
        <f>IF('Pipeline WEB'!U83=0,"",'Pipeline WEB'!U83)</f>
        <v/>
      </c>
      <c r="V95" s="215" t="str">
        <f>IF('Pipeline WEB'!V83=0,"",'Pipeline WEB'!V83)</f>
        <v/>
      </c>
      <c r="W95" s="216" t="str">
        <f>IF('Pipeline WEB'!W83=0,"",'Pipeline WEB'!W83)</f>
        <v/>
      </c>
      <c r="X95" s="215" t="str">
        <f>IF('Pipeline WEB'!X83=0,"",'Pipeline WEB'!X83)</f>
        <v/>
      </c>
      <c r="Y95" s="215" t="str">
        <f>IF('Pipeline WEB'!Y83=0,"",'Pipeline WEB'!Y83)</f>
        <v/>
      </c>
      <c r="Z95" s="215" t="str">
        <f>IF('Pipeline WEB'!Z83=0,"",'Pipeline WEB'!Z83)</f>
        <v/>
      </c>
      <c r="AA95" s="215" t="str">
        <f>IF('Pipeline WEB'!AA83=0,"",'Pipeline WEB'!AA83)</f>
        <v/>
      </c>
      <c r="AB95" s="215" t="str">
        <f>IF('Pipeline WEB'!AB83=0,"",'Pipeline WEB'!AB83)</f>
        <v/>
      </c>
      <c r="AC95" s="216" t="str">
        <f>IF('Pipeline WEB'!AC83=0,"",'Pipeline WEB'!AC83)</f>
        <v/>
      </c>
      <c r="AD95" s="216" t="str">
        <f>IF('Pipeline WEB'!AD83=0,"",'Pipeline WEB'!AD83)</f>
        <v/>
      </c>
      <c r="AE95" s="216" t="str">
        <f>IF('Pipeline WEB'!AE83=0,"",'Pipeline WEB'!AE83)</f>
        <v/>
      </c>
      <c r="AF95" s="215" t="str">
        <f>IF('Pipeline WEB'!AF83=0,"",'Pipeline WEB'!AF83)</f>
        <v/>
      </c>
      <c r="AG95" s="215" t="str">
        <f>IF('Pipeline WEB'!AG83=0,"",'Pipeline WEB'!AG83)</f>
        <v/>
      </c>
      <c r="AH95" s="223" t="str">
        <f>IF('Pipeline WEB'!AH83=0,"",'Pipeline WEB'!AH83)</f>
        <v/>
      </c>
    </row>
    <row r="96" spans="1:34" ht="30" customHeight="1" x14ac:dyDescent="0.3">
      <c r="A96" s="218"/>
      <c r="B96" s="215" t="str">
        <f>IF('Pipeline WEB'!B84=0,"",'Pipeline WEB'!B84)</f>
        <v/>
      </c>
      <c r="C96" s="215" t="str">
        <f>IF('Pipeline WEB'!C84=0,"",VLOOKUP('Pipeline WEB'!C84,'Roll out'!$E$2:$F$78,2,))</f>
        <v/>
      </c>
      <c r="D96" s="215" t="str">
        <f>IF('Pipeline WEB'!D84=0,"",'Pipeline WEB'!D84)</f>
        <v/>
      </c>
      <c r="E96" s="215" t="str">
        <f>IF('Pipeline WEB'!E84=0,"",VLOOKUP('Pipeline WEB'!E84,'Roll out'!$E$2:$F$78,2,))</f>
        <v/>
      </c>
      <c r="F96" s="215" t="str">
        <f>IF('Pipeline WEB'!F84=0,"",VLOOKUP('Pipeline WEB'!F84,'Roll out'!$E$2:$F$78,2,))</f>
        <v/>
      </c>
      <c r="G96" s="215" t="str">
        <f>IF('Pipeline WEB'!G84=0,"",VLOOKUP('Pipeline WEB'!G84,'Roll out'!$E$2:$F$78,2,))</f>
        <v/>
      </c>
      <c r="H96" s="215" t="str">
        <f>IF('Pipeline WEB'!H84=0,"",VLOOKUP('Pipeline WEB'!H84,'Roll out'!$E$2:$F$78,2,))</f>
        <v/>
      </c>
      <c r="I96" s="215" t="str">
        <f>IF('Pipeline WEB'!I84=0,"",VLOOKUP('Pipeline WEB'!I84,'Roll out'!$E$2:$F$78,2,))</f>
        <v/>
      </c>
      <c r="J96" s="215" t="str">
        <f>IF('Pipeline WEB'!J84=0,"",'Pipeline WEB'!J84)</f>
        <v/>
      </c>
      <c r="K96" s="215" t="str">
        <f>IF('Pipeline WEB'!K84=0,"",'Pipeline WEB'!K84)</f>
        <v/>
      </c>
      <c r="L96" s="223" t="str">
        <f>IF('Pipeline WEB'!L84=0,"",'Pipeline WEB'!L84)</f>
        <v/>
      </c>
      <c r="M96" s="215" t="str">
        <f>IF('Pipeline WEB'!M84=0,"",'Pipeline WEB'!M84)</f>
        <v/>
      </c>
      <c r="N96" s="215" t="str">
        <f>IF('Pipeline WEB'!N84=0,"",'Pipeline WEB'!N84)</f>
        <v/>
      </c>
      <c r="O96" s="223" t="str">
        <f>IF('Pipeline WEB'!O84=0,"",'Pipeline WEB'!O84)</f>
        <v/>
      </c>
      <c r="P96" s="215" t="str">
        <f>IF('Pipeline WEB'!P84=0,"",'Pipeline WEB'!P84)</f>
        <v/>
      </c>
      <c r="Q96" s="215" t="str">
        <f>IF('Pipeline WEB'!Q84=0,"",'Pipeline WEB'!Q84)</f>
        <v/>
      </c>
      <c r="R96" s="215" t="str">
        <f>IF('Pipeline WEB'!R84=0,"",VLOOKUP('Pipeline WEB'!R84,'Roll out'!$E$2:$F$78,2,))</f>
        <v/>
      </c>
      <c r="S96" s="55" t="str">
        <f>IF('Pipeline WEB'!S84=0,"",'Pipeline WEB'!S84)</f>
        <v/>
      </c>
      <c r="T96" s="55" t="str">
        <f>IF('Pipeline WEB'!T84=0,"",'Pipeline WEB'!T84)</f>
        <v>EUR</v>
      </c>
      <c r="U96" s="55" t="str">
        <f>IF('Pipeline WEB'!U84=0,"",'Pipeline WEB'!U84)</f>
        <v/>
      </c>
      <c r="V96" s="215" t="str">
        <f>IF('Pipeline WEB'!V84=0,"",'Pipeline WEB'!V84)</f>
        <v/>
      </c>
      <c r="W96" s="216" t="str">
        <f>IF('Pipeline WEB'!W84=0,"",'Pipeline WEB'!W84)</f>
        <v/>
      </c>
      <c r="X96" s="215" t="str">
        <f>IF('Pipeline WEB'!X84=0,"",'Pipeline WEB'!X84)</f>
        <v/>
      </c>
      <c r="Y96" s="215" t="str">
        <f>IF('Pipeline WEB'!Y84=0,"",'Pipeline WEB'!Y84)</f>
        <v/>
      </c>
      <c r="Z96" s="215" t="str">
        <f>IF('Pipeline WEB'!Z84=0,"",'Pipeline WEB'!Z84)</f>
        <v/>
      </c>
      <c r="AA96" s="215" t="str">
        <f>IF('Pipeline WEB'!AA84=0,"",'Pipeline WEB'!AA84)</f>
        <v/>
      </c>
      <c r="AB96" s="215" t="str">
        <f>IF('Pipeline WEB'!AB84=0,"",'Pipeline WEB'!AB84)</f>
        <v/>
      </c>
      <c r="AC96" s="216" t="str">
        <f>IF('Pipeline WEB'!AC84=0,"",'Pipeline WEB'!AC84)</f>
        <v/>
      </c>
      <c r="AD96" s="216" t="str">
        <f>IF('Pipeline WEB'!AD84=0,"",'Pipeline WEB'!AD84)</f>
        <v/>
      </c>
      <c r="AE96" s="216" t="str">
        <f>IF('Pipeline WEB'!AE84=0,"",'Pipeline WEB'!AE84)</f>
        <v/>
      </c>
      <c r="AF96" s="215" t="str">
        <f>IF('Pipeline WEB'!AF84=0,"",'Pipeline WEB'!AF84)</f>
        <v/>
      </c>
      <c r="AG96" s="215" t="str">
        <f>IF('Pipeline WEB'!AG84=0,"",'Pipeline WEB'!AG84)</f>
        <v/>
      </c>
      <c r="AH96" s="223" t="str">
        <f>IF('Pipeline WEB'!AH84=0,"",'Pipeline WEB'!AH84)</f>
        <v/>
      </c>
    </row>
    <row r="97" spans="1:34" ht="30" customHeight="1" x14ac:dyDescent="0.3">
      <c r="A97" s="218"/>
      <c r="B97" s="215" t="str">
        <f>IF('Pipeline WEB'!B85=0,"",'Pipeline WEB'!B85)</f>
        <v/>
      </c>
      <c r="C97" s="215" t="str">
        <f>IF('Pipeline WEB'!C85=0,"",VLOOKUP('Pipeline WEB'!C85,'Roll out'!$E$2:$F$78,2,))</f>
        <v/>
      </c>
      <c r="D97" s="215" t="str">
        <f>IF('Pipeline WEB'!D85=0,"",'Pipeline WEB'!D85)</f>
        <v/>
      </c>
      <c r="E97" s="215" t="str">
        <f>IF('Pipeline WEB'!E85=0,"",VLOOKUP('Pipeline WEB'!E85,'Roll out'!$E$2:$F$78,2,))</f>
        <v/>
      </c>
      <c r="F97" s="215" t="str">
        <f>IF('Pipeline WEB'!F85=0,"",VLOOKUP('Pipeline WEB'!F85,'Roll out'!$E$2:$F$78,2,))</f>
        <v/>
      </c>
      <c r="G97" s="215" t="str">
        <f>IF('Pipeline WEB'!G85=0,"",VLOOKUP('Pipeline WEB'!G85,'Roll out'!$E$2:$F$78,2,))</f>
        <v/>
      </c>
      <c r="H97" s="215" t="str">
        <f>IF('Pipeline WEB'!H85=0,"",VLOOKUP('Pipeline WEB'!H85,'Roll out'!$E$2:$F$78,2,))</f>
        <v/>
      </c>
      <c r="I97" s="215" t="str">
        <f>IF('Pipeline WEB'!I85=0,"",VLOOKUP('Pipeline WEB'!I85,'Roll out'!$E$2:$F$78,2,))</f>
        <v/>
      </c>
      <c r="J97" s="215" t="str">
        <f>IF('Pipeline WEB'!J85=0,"",'Pipeline WEB'!J85)</f>
        <v/>
      </c>
      <c r="K97" s="215" t="str">
        <f>IF('Pipeline WEB'!K85=0,"",'Pipeline WEB'!K85)</f>
        <v/>
      </c>
      <c r="L97" s="223" t="str">
        <f>IF('Pipeline WEB'!L85=0,"",'Pipeline WEB'!L85)</f>
        <v/>
      </c>
      <c r="M97" s="215" t="str">
        <f>IF('Pipeline WEB'!M85=0,"",'Pipeline WEB'!M85)</f>
        <v/>
      </c>
      <c r="N97" s="215" t="str">
        <f>IF('Pipeline WEB'!N85=0,"",'Pipeline WEB'!N85)</f>
        <v/>
      </c>
      <c r="O97" s="223" t="str">
        <f>IF('Pipeline WEB'!O85=0,"",'Pipeline WEB'!O85)</f>
        <v/>
      </c>
      <c r="P97" s="215" t="str">
        <f>IF('Pipeline WEB'!P85=0,"",'Pipeline WEB'!P85)</f>
        <v/>
      </c>
      <c r="Q97" s="215" t="str">
        <f>IF('Pipeline WEB'!Q85=0,"",'Pipeline WEB'!Q85)</f>
        <v/>
      </c>
      <c r="R97" s="215" t="str">
        <f>IF('Pipeline WEB'!R85=0,"",VLOOKUP('Pipeline WEB'!R85,'Roll out'!$E$2:$F$78,2,))</f>
        <v/>
      </c>
      <c r="S97" s="55" t="str">
        <f>IF('Pipeline WEB'!S85=0,"",'Pipeline WEB'!S85)</f>
        <v/>
      </c>
      <c r="T97" s="55" t="str">
        <f>IF('Pipeline WEB'!T85=0,"",'Pipeline WEB'!T85)</f>
        <v>EUR</v>
      </c>
      <c r="U97" s="55" t="str">
        <f>IF('Pipeline WEB'!U85=0,"",'Pipeline WEB'!U85)</f>
        <v/>
      </c>
      <c r="V97" s="215" t="str">
        <f>IF('Pipeline WEB'!V85=0,"",'Pipeline WEB'!V85)</f>
        <v/>
      </c>
      <c r="W97" s="216" t="str">
        <f>IF('Pipeline WEB'!W85=0,"",'Pipeline WEB'!W85)</f>
        <v/>
      </c>
      <c r="X97" s="215" t="str">
        <f>IF('Pipeline WEB'!X85=0,"",'Pipeline WEB'!X85)</f>
        <v/>
      </c>
      <c r="Y97" s="215" t="str">
        <f>IF('Pipeline WEB'!Y85=0,"",'Pipeline WEB'!Y85)</f>
        <v/>
      </c>
      <c r="Z97" s="215" t="str">
        <f>IF('Pipeline WEB'!Z85=0,"",'Pipeline WEB'!Z85)</f>
        <v/>
      </c>
      <c r="AA97" s="215" t="str">
        <f>IF('Pipeline WEB'!AA85=0,"",'Pipeline WEB'!AA85)</f>
        <v/>
      </c>
      <c r="AB97" s="215" t="str">
        <f>IF('Pipeline WEB'!AB85=0,"",'Pipeline WEB'!AB85)</f>
        <v/>
      </c>
      <c r="AC97" s="216" t="str">
        <f>IF('Pipeline WEB'!AC85=0,"",'Pipeline WEB'!AC85)</f>
        <v/>
      </c>
      <c r="AD97" s="216" t="str">
        <f>IF('Pipeline WEB'!AD85=0,"",'Pipeline WEB'!AD85)</f>
        <v/>
      </c>
      <c r="AE97" s="216" t="str">
        <f>IF('Pipeline WEB'!AE85=0,"",'Pipeline WEB'!AE85)</f>
        <v/>
      </c>
      <c r="AF97" s="215" t="str">
        <f>IF('Pipeline WEB'!AF85=0,"",'Pipeline WEB'!AF85)</f>
        <v/>
      </c>
      <c r="AG97" s="215" t="str">
        <f>IF('Pipeline WEB'!AG85=0,"",'Pipeline WEB'!AG85)</f>
        <v/>
      </c>
      <c r="AH97" s="223" t="str">
        <f>IF('Pipeline WEB'!AH85=0,"",'Pipeline WEB'!AH85)</f>
        <v/>
      </c>
    </row>
    <row r="98" spans="1:34" ht="30" customHeight="1" x14ac:dyDescent="0.3">
      <c r="A98" s="218"/>
      <c r="B98" s="215" t="str">
        <f>IF('Pipeline WEB'!B86=0,"",'Pipeline WEB'!B86)</f>
        <v/>
      </c>
      <c r="C98" s="215" t="str">
        <f>IF('Pipeline WEB'!C86=0,"",VLOOKUP('Pipeline WEB'!C86,'Roll out'!$E$2:$F$78,2,))</f>
        <v/>
      </c>
      <c r="D98" s="215" t="str">
        <f>IF('Pipeline WEB'!D86=0,"",'Pipeline WEB'!D86)</f>
        <v/>
      </c>
      <c r="E98" s="215" t="str">
        <f>IF('Pipeline WEB'!E86=0,"",VLOOKUP('Pipeline WEB'!E86,'Roll out'!$E$2:$F$78,2,))</f>
        <v/>
      </c>
      <c r="F98" s="215" t="str">
        <f>IF('Pipeline WEB'!F86=0,"",VLOOKUP('Pipeline WEB'!F86,'Roll out'!$E$2:$F$78,2,))</f>
        <v/>
      </c>
      <c r="G98" s="215" t="str">
        <f>IF('Pipeline WEB'!G86=0,"",VLOOKUP('Pipeline WEB'!G86,'Roll out'!$E$2:$F$78,2,))</f>
        <v/>
      </c>
      <c r="H98" s="215" t="str">
        <f>IF('Pipeline WEB'!H86=0,"",VLOOKUP('Pipeline WEB'!H86,'Roll out'!$E$2:$F$78,2,))</f>
        <v/>
      </c>
      <c r="I98" s="215" t="str">
        <f>IF('Pipeline WEB'!I86=0,"",VLOOKUP('Pipeline WEB'!I86,'Roll out'!$E$2:$F$78,2,))</f>
        <v/>
      </c>
      <c r="J98" s="215" t="str">
        <f>IF('Pipeline WEB'!J86=0,"",'Pipeline WEB'!J86)</f>
        <v/>
      </c>
      <c r="K98" s="215" t="str">
        <f>IF('Pipeline WEB'!K86=0,"",'Pipeline WEB'!K86)</f>
        <v/>
      </c>
      <c r="L98" s="223" t="str">
        <f>IF('Pipeline WEB'!L86=0,"",'Pipeline WEB'!L86)</f>
        <v/>
      </c>
      <c r="M98" s="215" t="str">
        <f>IF('Pipeline WEB'!M86=0,"",'Pipeline WEB'!M86)</f>
        <v/>
      </c>
      <c r="N98" s="215" t="str">
        <f>IF('Pipeline WEB'!N86=0,"",'Pipeline WEB'!N86)</f>
        <v/>
      </c>
      <c r="O98" s="223" t="str">
        <f>IF('Pipeline WEB'!O86=0,"",'Pipeline WEB'!O86)</f>
        <v/>
      </c>
      <c r="P98" s="215" t="str">
        <f>IF('Pipeline WEB'!P86=0,"",'Pipeline WEB'!P86)</f>
        <v/>
      </c>
      <c r="Q98" s="215" t="str">
        <f>IF('Pipeline WEB'!Q86=0,"",'Pipeline WEB'!Q86)</f>
        <v/>
      </c>
      <c r="R98" s="215" t="str">
        <f>IF('Pipeline WEB'!R86=0,"",VLOOKUP('Pipeline WEB'!R86,'Roll out'!$E$2:$F$78,2,))</f>
        <v/>
      </c>
      <c r="S98" s="55" t="str">
        <f>IF('Pipeline WEB'!S86=0,"",'Pipeline WEB'!S86)</f>
        <v/>
      </c>
      <c r="T98" s="55" t="str">
        <f>IF('Pipeline WEB'!T86=0,"",'Pipeline WEB'!T86)</f>
        <v>EUR</v>
      </c>
      <c r="U98" s="55" t="str">
        <f>IF('Pipeline WEB'!U86=0,"",'Pipeline WEB'!U86)</f>
        <v/>
      </c>
      <c r="V98" s="215" t="str">
        <f>IF('Pipeline WEB'!V86=0,"",'Pipeline WEB'!V86)</f>
        <v/>
      </c>
      <c r="W98" s="216" t="str">
        <f>IF('Pipeline WEB'!W86=0,"",'Pipeline WEB'!W86)</f>
        <v/>
      </c>
      <c r="X98" s="215" t="str">
        <f>IF('Pipeline WEB'!X86=0,"",'Pipeline WEB'!X86)</f>
        <v/>
      </c>
      <c r="Y98" s="215" t="str">
        <f>IF('Pipeline WEB'!Y86=0,"",'Pipeline WEB'!Y86)</f>
        <v/>
      </c>
      <c r="Z98" s="215" t="str">
        <f>IF('Pipeline WEB'!Z86=0,"",'Pipeline WEB'!Z86)</f>
        <v/>
      </c>
      <c r="AA98" s="215" t="str">
        <f>IF('Pipeline WEB'!AA86=0,"",'Pipeline WEB'!AA86)</f>
        <v/>
      </c>
      <c r="AB98" s="215" t="str">
        <f>IF('Pipeline WEB'!AB86=0,"",'Pipeline WEB'!AB86)</f>
        <v/>
      </c>
      <c r="AC98" s="216" t="str">
        <f>IF('Pipeline WEB'!AC86=0,"",'Pipeline WEB'!AC86)</f>
        <v/>
      </c>
      <c r="AD98" s="216" t="str">
        <f>IF('Pipeline WEB'!AD86=0,"",'Pipeline WEB'!AD86)</f>
        <v/>
      </c>
      <c r="AE98" s="216" t="str">
        <f>IF('Pipeline WEB'!AE86=0,"",'Pipeline WEB'!AE86)</f>
        <v/>
      </c>
      <c r="AF98" s="215" t="str">
        <f>IF('Pipeline WEB'!AF86=0,"",'Pipeline WEB'!AF86)</f>
        <v/>
      </c>
      <c r="AG98" s="215" t="str">
        <f>IF('Pipeline WEB'!AG86=0,"",'Pipeline WEB'!AG86)</f>
        <v/>
      </c>
      <c r="AH98" s="223" t="str">
        <f>IF('Pipeline WEB'!AH86=0,"",'Pipeline WEB'!AH86)</f>
        <v/>
      </c>
    </row>
    <row r="99" spans="1:34" ht="30" customHeight="1" x14ac:dyDescent="0.3">
      <c r="A99" s="218"/>
      <c r="B99" s="215" t="str">
        <f>IF('Pipeline WEB'!B87=0,"",'Pipeline WEB'!B87)</f>
        <v/>
      </c>
      <c r="C99" s="215" t="str">
        <f>IF('Pipeline WEB'!C87=0,"",VLOOKUP('Pipeline WEB'!C87,'Roll out'!$E$2:$F$78,2,))</f>
        <v/>
      </c>
      <c r="D99" s="215" t="str">
        <f>IF('Pipeline WEB'!D87=0,"",'Pipeline WEB'!D87)</f>
        <v/>
      </c>
      <c r="E99" s="215" t="str">
        <f>IF('Pipeline WEB'!E87=0,"",VLOOKUP('Pipeline WEB'!E87,'Roll out'!$E$2:$F$78,2,))</f>
        <v/>
      </c>
      <c r="F99" s="215" t="str">
        <f>IF('Pipeline WEB'!F87=0,"",VLOOKUP('Pipeline WEB'!F87,'Roll out'!$E$2:$F$78,2,))</f>
        <v/>
      </c>
      <c r="G99" s="215" t="str">
        <f>IF('Pipeline WEB'!G87=0,"",VLOOKUP('Pipeline WEB'!G87,'Roll out'!$E$2:$F$78,2,))</f>
        <v/>
      </c>
      <c r="H99" s="215" t="str">
        <f>IF('Pipeline WEB'!H87=0,"",VLOOKUP('Pipeline WEB'!H87,'Roll out'!$E$2:$F$78,2,))</f>
        <v/>
      </c>
      <c r="I99" s="215" t="str">
        <f>IF('Pipeline WEB'!I87=0,"",VLOOKUP('Pipeline WEB'!I87,'Roll out'!$E$2:$F$78,2,))</f>
        <v/>
      </c>
      <c r="J99" s="215" t="str">
        <f>IF('Pipeline WEB'!J87=0,"",'Pipeline WEB'!J87)</f>
        <v/>
      </c>
      <c r="K99" s="215" t="str">
        <f>IF('Pipeline WEB'!K87=0,"",'Pipeline WEB'!K87)</f>
        <v/>
      </c>
      <c r="L99" s="223" t="str">
        <f>IF('Pipeline WEB'!L87=0,"",'Pipeline WEB'!L87)</f>
        <v/>
      </c>
      <c r="M99" s="215" t="str">
        <f>IF('Pipeline WEB'!M87=0,"",'Pipeline WEB'!M87)</f>
        <v/>
      </c>
      <c r="N99" s="215" t="str">
        <f>IF('Pipeline WEB'!N87=0,"",'Pipeline WEB'!N87)</f>
        <v/>
      </c>
      <c r="O99" s="223" t="str">
        <f>IF('Pipeline WEB'!O87=0,"",'Pipeline WEB'!O87)</f>
        <v/>
      </c>
      <c r="P99" s="215" t="str">
        <f>IF('Pipeline WEB'!P87=0,"",'Pipeline WEB'!P87)</f>
        <v/>
      </c>
      <c r="Q99" s="215" t="str">
        <f>IF('Pipeline WEB'!Q87=0,"",'Pipeline WEB'!Q87)</f>
        <v/>
      </c>
      <c r="R99" s="215" t="str">
        <f>IF('Pipeline WEB'!R87=0,"",VLOOKUP('Pipeline WEB'!R87,'Roll out'!$E$2:$F$78,2,))</f>
        <v/>
      </c>
      <c r="S99" s="55" t="str">
        <f>IF('Pipeline WEB'!S87=0,"",'Pipeline WEB'!S87)</f>
        <v/>
      </c>
      <c r="T99" s="55" t="str">
        <f>IF('Pipeline WEB'!T87=0,"",'Pipeline WEB'!T87)</f>
        <v>EUR</v>
      </c>
      <c r="U99" s="55" t="str">
        <f>IF('Pipeline WEB'!U87=0,"",'Pipeline WEB'!U87)</f>
        <v/>
      </c>
      <c r="V99" s="215" t="str">
        <f>IF('Pipeline WEB'!V87=0,"",'Pipeline WEB'!V87)</f>
        <v/>
      </c>
      <c r="W99" s="216" t="str">
        <f>IF('Pipeline WEB'!W87=0,"",'Pipeline WEB'!W87)</f>
        <v/>
      </c>
      <c r="X99" s="215" t="str">
        <f>IF('Pipeline WEB'!X87=0,"",'Pipeline WEB'!X87)</f>
        <v/>
      </c>
      <c r="Y99" s="215" t="str">
        <f>IF('Pipeline WEB'!Y87=0,"",'Pipeline WEB'!Y87)</f>
        <v/>
      </c>
      <c r="Z99" s="215" t="str">
        <f>IF('Pipeline WEB'!Z87=0,"",'Pipeline WEB'!Z87)</f>
        <v/>
      </c>
      <c r="AA99" s="215" t="str">
        <f>IF('Pipeline WEB'!AA87=0,"",'Pipeline WEB'!AA87)</f>
        <v/>
      </c>
      <c r="AB99" s="215" t="str">
        <f>IF('Pipeline WEB'!AB87=0,"",'Pipeline WEB'!AB87)</f>
        <v/>
      </c>
      <c r="AC99" s="216" t="str">
        <f>IF('Pipeline WEB'!AC87=0,"",'Pipeline WEB'!AC87)</f>
        <v/>
      </c>
      <c r="AD99" s="216" t="str">
        <f>IF('Pipeline WEB'!AD87=0,"",'Pipeline WEB'!AD87)</f>
        <v/>
      </c>
      <c r="AE99" s="216" t="str">
        <f>IF('Pipeline WEB'!AE87=0,"",'Pipeline WEB'!AE87)</f>
        <v/>
      </c>
      <c r="AF99" s="215" t="str">
        <f>IF('Pipeline WEB'!AF87=0,"",'Pipeline WEB'!AF87)</f>
        <v/>
      </c>
      <c r="AG99" s="215" t="str">
        <f>IF('Pipeline WEB'!AG87=0,"",'Pipeline WEB'!AG87)</f>
        <v/>
      </c>
      <c r="AH99" s="223" t="str">
        <f>IF('Pipeline WEB'!AH87=0,"",'Pipeline WEB'!AH87)</f>
        <v/>
      </c>
    </row>
    <row r="100" spans="1:34" ht="30" customHeight="1" x14ac:dyDescent="0.3">
      <c r="A100" s="218"/>
      <c r="B100" s="215" t="str">
        <f>IF('Pipeline WEB'!B88=0,"",'Pipeline WEB'!B88)</f>
        <v/>
      </c>
      <c r="C100" s="215" t="str">
        <f>IF('Pipeline WEB'!C88=0,"",VLOOKUP('Pipeline WEB'!C88,'Roll out'!$E$2:$F$78,2,))</f>
        <v/>
      </c>
      <c r="D100" s="215" t="str">
        <f>IF('Pipeline WEB'!D88=0,"",'Pipeline WEB'!D88)</f>
        <v/>
      </c>
      <c r="E100" s="215" t="str">
        <f>IF('Pipeline WEB'!E88=0,"",VLOOKUP('Pipeline WEB'!E88,'Roll out'!$E$2:$F$78,2,))</f>
        <v/>
      </c>
      <c r="F100" s="215" t="str">
        <f>IF('Pipeline WEB'!F88=0,"",VLOOKUP('Pipeline WEB'!F88,'Roll out'!$E$2:$F$78,2,))</f>
        <v/>
      </c>
      <c r="G100" s="215" t="str">
        <f>IF('Pipeline WEB'!G88=0,"",VLOOKUP('Pipeline WEB'!G88,'Roll out'!$E$2:$F$78,2,))</f>
        <v/>
      </c>
      <c r="H100" s="215" t="str">
        <f>IF('Pipeline WEB'!H88=0,"",VLOOKUP('Pipeline WEB'!H88,'Roll out'!$E$2:$F$78,2,))</f>
        <v/>
      </c>
      <c r="I100" s="215" t="str">
        <f>IF('Pipeline WEB'!I88=0,"",VLOOKUP('Pipeline WEB'!I88,'Roll out'!$E$2:$F$78,2,))</f>
        <v/>
      </c>
      <c r="J100" s="215" t="str">
        <f>IF('Pipeline WEB'!J88=0,"",'Pipeline WEB'!J88)</f>
        <v/>
      </c>
      <c r="K100" s="215" t="str">
        <f>IF('Pipeline WEB'!K88=0,"",'Pipeline WEB'!K88)</f>
        <v/>
      </c>
      <c r="L100" s="223" t="str">
        <f>IF('Pipeline WEB'!L88=0,"",'Pipeline WEB'!L88)</f>
        <v/>
      </c>
      <c r="M100" s="215" t="str">
        <f>IF('Pipeline WEB'!M88=0,"",'Pipeline WEB'!M88)</f>
        <v/>
      </c>
      <c r="N100" s="215" t="str">
        <f>IF('Pipeline WEB'!N88=0,"",'Pipeline WEB'!N88)</f>
        <v/>
      </c>
      <c r="O100" s="223" t="str">
        <f>IF('Pipeline WEB'!O88=0,"",'Pipeline WEB'!O88)</f>
        <v/>
      </c>
      <c r="P100" s="215" t="str">
        <f>IF('Pipeline WEB'!P88=0,"",'Pipeline WEB'!P88)</f>
        <v/>
      </c>
      <c r="Q100" s="215" t="str">
        <f>IF('Pipeline WEB'!Q88=0,"",'Pipeline WEB'!Q88)</f>
        <v/>
      </c>
      <c r="R100" s="215" t="str">
        <f>IF('Pipeline WEB'!R88=0,"",VLOOKUP('Pipeline WEB'!R88,'Roll out'!$E$2:$F$78,2,))</f>
        <v/>
      </c>
      <c r="S100" s="55" t="str">
        <f>IF('Pipeline WEB'!S88=0,"",'Pipeline WEB'!S88)</f>
        <v/>
      </c>
      <c r="T100" s="55" t="str">
        <f>IF('Pipeline WEB'!T88=0,"",'Pipeline WEB'!T88)</f>
        <v>EUR</v>
      </c>
      <c r="U100" s="55" t="str">
        <f>IF('Pipeline WEB'!U88=0,"",'Pipeline WEB'!U88)</f>
        <v/>
      </c>
      <c r="V100" s="215" t="str">
        <f>IF('Pipeline WEB'!V88=0,"",'Pipeline WEB'!V88)</f>
        <v/>
      </c>
      <c r="W100" s="216" t="str">
        <f>IF('Pipeline WEB'!W88=0,"",'Pipeline WEB'!W88)</f>
        <v/>
      </c>
      <c r="X100" s="215" t="str">
        <f>IF('Pipeline WEB'!X88=0,"",'Pipeline WEB'!X88)</f>
        <v/>
      </c>
      <c r="Y100" s="215" t="str">
        <f>IF('Pipeline WEB'!Y88=0,"",'Pipeline WEB'!Y88)</f>
        <v/>
      </c>
      <c r="Z100" s="215" t="str">
        <f>IF('Pipeline WEB'!Z88=0,"",'Pipeline WEB'!Z88)</f>
        <v/>
      </c>
      <c r="AA100" s="215" t="str">
        <f>IF('Pipeline WEB'!AA88=0,"",'Pipeline WEB'!AA88)</f>
        <v/>
      </c>
      <c r="AB100" s="215" t="str">
        <f>IF('Pipeline WEB'!AB88=0,"",'Pipeline WEB'!AB88)</f>
        <v/>
      </c>
      <c r="AC100" s="216" t="str">
        <f>IF('Pipeline WEB'!AC88=0,"",'Pipeline WEB'!AC88)</f>
        <v/>
      </c>
      <c r="AD100" s="216" t="str">
        <f>IF('Pipeline WEB'!AD88=0,"",'Pipeline WEB'!AD88)</f>
        <v/>
      </c>
      <c r="AE100" s="216" t="str">
        <f>IF('Pipeline WEB'!AE88=0,"",'Pipeline WEB'!AE88)</f>
        <v/>
      </c>
      <c r="AF100" s="215" t="str">
        <f>IF('Pipeline WEB'!AF88=0,"",'Pipeline WEB'!AF88)</f>
        <v/>
      </c>
      <c r="AG100" s="215" t="str">
        <f>IF('Pipeline WEB'!AG88=0,"",'Pipeline WEB'!AG88)</f>
        <v/>
      </c>
      <c r="AH100" s="223" t="str">
        <f>IF('Pipeline WEB'!AH88=0,"",'Pipeline WEB'!AH88)</f>
        <v/>
      </c>
    </row>
    <row r="101" spans="1:34" ht="30" customHeight="1" x14ac:dyDescent="0.3">
      <c r="A101" s="218"/>
      <c r="B101" s="215" t="str">
        <f>IF('Pipeline WEB'!B89=0,"",'Pipeline WEB'!B89)</f>
        <v/>
      </c>
      <c r="C101" s="215" t="str">
        <f>IF('Pipeline WEB'!C89=0,"",VLOOKUP('Pipeline WEB'!C89,'Roll out'!$E$2:$F$78,2,))</f>
        <v/>
      </c>
      <c r="D101" s="215" t="str">
        <f>IF('Pipeline WEB'!D89=0,"",'Pipeline WEB'!D89)</f>
        <v/>
      </c>
      <c r="E101" s="215" t="str">
        <f>IF('Pipeline WEB'!E89=0,"",VLOOKUP('Pipeline WEB'!E89,'Roll out'!$E$2:$F$78,2,))</f>
        <v/>
      </c>
      <c r="F101" s="215" t="str">
        <f>IF('Pipeline WEB'!F89=0,"",VLOOKUP('Pipeline WEB'!F89,'Roll out'!$E$2:$F$78,2,))</f>
        <v/>
      </c>
      <c r="G101" s="215" t="str">
        <f>IF('Pipeline WEB'!G89=0,"",VLOOKUP('Pipeline WEB'!G89,'Roll out'!$E$2:$F$78,2,))</f>
        <v/>
      </c>
      <c r="H101" s="215" t="str">
        <f>IF('Pipeline WEB'!H89=0,"",VLOOKUP('Pipeline WEB'!H89,'Roll out'!$E$2:$F$78,2,))</f>
        <v/>
      </c>
      <c r="I101" s="215" t="str">
        <f>IF('Pipeline WEB'!I89=0,"",VLOOKUP('Pipeline WEB'!I89,'Roll out'!$E$2:$F$78,2,))</f>
        <v/>
      </c>
      <c r="J101" s="215" t="str">
        <f>IF('Pipeline WEB'!J89=0,"",'Pipeline WEB'!J89)</f>
        <v/>
      </c>
      <c r="K101" s="215" t="str">
        <f>IF('Pipeline WEB'!K89=0,"",'Pipeline WEB'!K89)</f>
        <v/>
      </c>
      <c r="L101" s="223" t="str">
        <f>IF('Pipeline WEB'!L89=0,"",'Pipeline WEB'!L89)</f>
        <v/>
      </c>
      <c r="M101" s="215" t="str">
        <f>IF('Pipeline WEB'!M89=0,"",'Pipeline WEB'!M89)</f>
        <v/>
      </c>
      <c r="N101" s="215" t="str">
        <f>IF('Pipeline WEB'!N89=0,"",'Pipeline WEB'!N89)</f>
        <v/>
      </c>
      <c r="O101" s="223" t="str">
        <f>IF('Pipeline WEB'!O89=0,"",'Pipeline WEB'!O89)</f>
        <v/>
      </c>
      <c r="P101" s="215" t="str">
        <f>IF('Pipeline WEB'!P89=0,"",'Pipeline WEB'!P89)</f>
        <v/>
      </c>
      <c r="Q101" s="215" t="str">
        <f>IF('Pipeline WEB'!Q89=0,"",'Pipeline WEB'!Q89)</f>
        <v/>
      </c>
      <c r="R101" s="215" t="str">
        <f>IF('Pipeline WEB'!R89=0,"",VLOOKUP('Pipeline WEB'!R89,'Roll out'!$E$2:$F$78,2,))</f>
        <v/>
      </c>
      <c r="S101" s="55" t="str">
        <f>IF('Pipeline WEB'!S89=0,"",'Pipeline WEB'!S89)</f>
        <v/>
      </c>
      <c r="T101" s="55" t="str">
        <f>IF('Pipeline WEB'!T89=0,"",'Pipeline WEB'!T89)</f>
        <v>EUR</v>
      </c>
      <c r="U101" s="55" t="str">
        <f>IF('Pipeline WEB'!U89=0,"",'Pipeline WEB'!U89)</f>
        <v/>
      </c>
      <c r="V101" s="215" t="str">
        <f>IF('Pipeline WEB'!V89=0,"",'Pipeline WEB'!V89)</f>
        <v/>
      </c>
      <c r="W101" s="216" t="str">
        <f>IF('Pipeline WEB'!W89=0,"",'Pipeline WEB'!W89)</f>
        <v/>
      </c>
      <c r="X101" s="215" t="str">
        <f>IF('Pipeline WEB'!X89=0,"",'Pipeline WEB'!X89)</f>
        <v/>
      </c>
      <c r="Y101" s="215" t="str">
        <f>IF('Pipeline WEB'!Y89=0,"",'Pipeline WEB'!Y89)</f>
        <v/>
      </c>
      <c r="Z101" s="215" t="str">
        <f>IF('Pipeline WEB'!Z89=0,"",'Pipeline WEB'!Z89)</f>
        <v/>
      </c>
      <c r="AA101" s="215" t="str">
        <f>IF('Pipeline WEB'!AA89=0,"",'Pipeline WEB'!AA89)</f>
        <v/>
      </c>
      <c r="AB101" s="215" t="str">
        <f>IF('Pipeline WEB'!AB89=0,"",'Pipeline WEB'!AB89)</f>
        <v/>
      </c>
      <c r="AC101" s="216" t="str">
        <f>IF('Pipeline WEB'!AC89=0,"",'Pipeline WEB'!AC89)</f>
        <v/>
      </c>
      <c r="AD101" s="216" t="str">
        <f>IF('Pipeline WEB'!AD89=0,"",'Pipeline WEB'!AD89)</f>
        <v/>
      </c>
      <c r="AE101" s="216" t="str">
        <f>IF('Pipeline WEB'!AE89=0,"",'Pipeline WEB'!AE89)</f>
        <v/>
      </c>
      <c r="AF101" s="215" t="str">
        <f>IF('Pipeline WEB'!AF89=0,"",'Pipeline WEB'!AF89)</f>
        <v/>
      </c>
      <c r="AG101" s="215" t="str">
        <f>IF('Pipeline WEB'!AG89=0,"",'Pipeline WEB'!AG89)</f>
        <v/>
      </c>
      <c r="AH101" s="223" t="str">
        <f>IF('Pipeline WEB'!AH89=0,"",'Pipeline WEB'!AH89)</f>
        <v/>
      </c>
    </row>
    <row r="102" spans="1:34" ht="30" customHeight="1" x14ac:dyDescent="0.3">
      <c r="A102" s="218"/>
      <c r="B102" s="215" t="str">
        <f>IF('Pipeline WEB'!B90=0,"",'Pipeline WEB'!B90)</f>
        <v/>
      </c>
      <c r="C102" s="215" t="str">
        <f>IF('Pipeline WEB'!C90=0,"",VLOOKUP('Pipeline WEB'!C90,'Roll out'!$E$2:$F$78,2,))</f>
        <v/>
      </c>
      <c r="D102" s="215" t="str">
        <f>IF('Pipeline WEB'!D90=0,"",'Pipeline WEB'!D90)</f>
        <v/>
      </c>
      <c r="E102" s="215" t="str">
        <f>IF('Pipeline WEB'!E90=0,"",VLOOKUP('Pipeline WEB'!E90,'Roll out'!$E$2:$F$78,2,))</f>
        <v/>
      </c>
      <c r="F102" s="215" t="str">
        <f>IF('Pipeline WEB'!F90=0,"",VLOOKUP('Pipeline WEB'!F90,'Roll out'!$E$2:$F$78,2,))</f>
        <v/>
      </c>
      <c r="G102" s="215" t="str">
        <f>IF('Pipeline WEB'!G90=0,"",VLOOKUP('Pipeline WEB'!G90,'Roll out'!$E$2:$F$78,2,))</f>
        <v/>
      </c>
      <c r="H102" s="215" t="str">
        <f>IF('Pipeline WEB'!H90=0,"",VLOOKUP('Pipeline WEB'!H90,'Roll out'!$E$2:$F$78,2,))</f>
        <v/>
      </c>
      <c r="I102" s="215" t="str">
        <f>IF('Pipeline WEB'!I90=0,"",VLOOKUP('Pipeline WEB'!I90,'Roll out'!$E$2:$F$78,2,))</f>
        <v/>
      </c>
      <c r="J102" s="215" t="str">
        <f>IF('Pipeline WEB'!J90=0,"",'Pipeline WEB'!J90)</f>
        <v/>
      </c>
      <c r="K102" s="215" t="str">
        <f>IF('Pipeline WEB'!K90=0,"",'Pipeline WEB'!K90)</f>
        <v/>
      </c>
      <c r="L102" s="223" t="str">
        <f>IF('Pipeline WEB'!L90=0,"",'Pipeline WEB'!L90)</f>
        <v/>
      </c>
      <c r="M102" s="215" t="str">
        <f>IF('Pipeline WEB'!M90=0,"",'Pipeline WEB'!M90)</f>
        <v/>
      </c>
      <c r="N102" s="215" t="str">
        <f>IF('Pipeline WEB'!N90=0,"",'Pipeline WEB'!N90)</f>
        <v/>
      </c>
      <c r="O102" s="223" t="str">
        <f>IF('Pipeline WEB'!O90=0,"",'Pipeline WEB'!O90)</f>
        <v/>
      </c>
      <c r="P102" s="215" t="str">
        <f>IF('Pipeline WEB'!P90=0,"",'Pipeline WEB'!P90)</f>
        <v/>
      </c>
      <c r="Q102" s="215" t="str">
        <f>IF('Pipeline WEB'!Q90=0,"",'Pipeline WEB'!Q90)</f>
        <v/>
      </c>
      <c r="R102" s="215" t="str">
        <f>IF('Pipeline WEB'!R90=0,"",VLOOKUP('Pipeline WEB'!R90,'Roll out'!$E$2:$F$78,2,))</f>
        <v/>
      </c>
      <c r="S102" s="55" t="str">
        <f>IF('Pipeline WEB'!S90=0,"",'Pipeline WEB'!S90)</f>
        <v/>
      </c>
      <c r="T102" s="55" t="str">
        <f>IF('Pipeline WEB'!T90=0,"",'Pipeline WEB'!T90)</f>
        <v>EUR</v>
      </c>
      <c r="U102" s="55" t="str">
        <f>IF('Pipeline WEB'!U90=0,"",'Pipeline WEB'!U90)</f>
        <v/>
      </c>
      <c r="V102" s="215" t="str">
        <f>IF('Pipeline WEB'!V90=0,"",'Pipeline WEB'!V90)</f>
        <v/>
      </c>
      <c r="W102" s="216" t="str">
        <f>IF('Pipeline WEB'!W90=0,"",'Pipeline WEB'!W90)</f>
        <v/>
      </c>
      <c r="X102" s="215" t="str">
        <f>IF('Pipeline WEB'!X90=0,"",'Pipeline WEB'!X90)</f>
        <v/>
      </c>
      <c r="Y102" s="215" t="str">
        <f>IF('Pipeline WEB'!Y90=0,"",'Pipeline WEB'!Y90)</f>
        <v/>
      </c>
      <c r="Z102" s="215" t="str">
        <f>IF('Pipeline WEB'!Z90=0,"",'Pipeline WEB'!Z90)</f>
        <v/>
      </c>
      <c r="AA102" s="215" t="str">
        <f>IF('Pipeline WEB'!AA90=0,"",'Pipeline WEB'!AA90)</f>
        <v/>
      </c>
      <c r="AB102" s="215" t="str">
        <f>IF('Pipeline WEB'!AB90=0,"",'Pipeline WEB'!AB90)</f>
        <v/>
      </c>
      <c r="AC102" s="216" t="str">
        <f>IF('Pipeline WEB'!AC90=0,"",'Pipeline WEB'!AC90)</f>
        <v/>
      </c>
      <c r="AD102" s="216" t="str">
        <f>IF('Pipeline WEB'!AD90=0,"",'Pipeline WEB'!AD90)</f>
        <v/>
      </c>
      <c r="AE102" s="216" t="str">
        <f>IF('Pipeline WEB'!AE90=0,"",'Pipeline WEB'!AE90)</f>
        <v/>
      </c>
      <c r="AF102" s="215" t="str">
        <f>IF('Pipeline WEB'!AF90=0,"",'Pipeline WEB'!AF90)</f>
        <v/>
      </c>
      <c r="AG102" s="215" t="str">
        <f>IF('Pipeline WEB'!AG90=0,"",'Pipeline WEB'!AG90)</f>
        <v/>
      </c>
      <c r="AH102" s="223" t="str">
        <f>IF('Pipeline WEB'!AH90=0,"",'Pipeline WEB'!AH90)</f>
        <v/>
      </c>
    </row>
    <row r="103" spans="1:34" ht="30" customHeight="1" x14ac:dyDescent="0.3">
      <c r="A103" s="218"/>
      <c r="B103" s="215" t="str">
        <f>IF('Pipeline WEB'!B91=0,"",'Pipeline WEB'!B91)</f>
        <v/>
      </c>
      <c r="C103" s="215" t="str">
        <f>IF('Pipeline WEB'!C91=0,"",VLOOKUP('Pipeline WEB'!C91,'Roll out'!$E$2:$F$78,2,))</f>
        <v/>
      </c>
      <c r="D103" s="215" t="str">
        <f>IF('Pipeline WEB'!D91=0,"",'Pipeline WEB'!D91)</f>
        <v/>
      </c>
      <c r="E103" s="215" t="str">
        <f>IF('Pipeline WEB'!E91=0,"",VLOOKUP('Pipeline WEB'!E91,'Roll out'!$E$2:$F$78,2,))</f>
        <v/>
      </c>
      <c r="F103" s="215" t="str">
        <f>IF('Pipeline WEB'!F91=0,"",VLOOKUP('Pipeline WEB'!F91,'Roll out'!$E$2:$F$78,2,))</f>
        <v/>
      </c>
      <c r="G103" s="215" t="str">
        <f>IF('Pipeline WEB'!G91=0,"",VLOOKUP('Pipeline WEB'!G91,'Roll out'!$E$2:$F$78,2,))</f>
        <v/>
      </c>
      <c r="H103" s="215" t="str">
        <f>IF('Pipeline WEB'!H91=0,"",VLOOKUP('Pipeline WEB'!H91,'Roll out'!$E$2:$F$78,2,))</f>
        <v/>
      </c>
      <c r="I103" s="215" t="str">
        <f>IF('Pipeline WEB'!I91=0,"",VLOOKUP('Pipeline WEB'!I91,'Roll out'!$E$2:$F$78,2,))</f>
        <v/>
      </c>
      <c r="J103" s="215" t="str">
        <f>IF('Pipeline WEB'!J91=0,"",'Pipeline WEB'!J91)</f>
        <v/>
      </c>
      <c r="K103" s="215" t="str">
        <f>IF('Pipeline WEB'!K91=0,"",'Pipeline WEB'!K91)</f>
        <v/>
      </c>
      <c r="L103" s="223" t="str">
        <f>IF('Pipeline WEB'!L91=0,"",'Pipeline WEB'!L91)</f>
        <v/>
      </c>
      <c r="M103" s="215" t="str">
        <f>IF('Pipeline WEB'!M91=0,"",'Pipeline WEB'!M91)</f>
        <v/>
      </c>
      <c r="N103" s="215" t="str">
        <f>IF('Pipeline WEB'!N91=0,"",'Pipeline WEB'!N91)</f>
        <v/>
      </c>
      <c r="O103" s="223" t="str">
        <f>IF('Pipeline WEB'!O91=0,"",'Pipeline WEB'!O91)</f>
        <v/>
      </c>
      <c r="P103" s="215" t="str">
        <f>IF('Pipeline WEB'!P91=0,"",'Pipeline WEB'!P91)</f>
        <v/>
      </c>
      <c r="Q103" s="215" t="str">
        <f>IF('Pipeline WEB'!Q91=0,"",'Pipeline WEB'!Q91)</f>
        <v/>
      </c>
      <c r="R103" s="215" t="str">
        <f>IF('Pipeline WEB'!R91=0,"",VLOOKUP('Pipeline WEB'!R91,'Roll out'!$E$2:$F$78,2,))</f>
        <v/>
      </c>
      <c r="S103" s="55" t="str">
        <f>IF('Pipeline WEB'!S91=0,"",'Pipeline WEB'!S91)</f>
        <v/>
      </c>
      <c r="T103" s="55" t="str">
        <f>IF('Pipeline WEB'!T91=0,"",'Pipeline WEB'!T91)</f>
        <v>EUR</v>
      </c>
      <c r="U103" s="55" t="str">
        <f>IF('Pipeline WEB'!U91=0,"",'Pipeline WEB'!U91)</f>
        <v/>
      </c>
      <c r="V103" s="215" t="str">
        <f>IF('Pipeline WEB'!V91=0,"",'Pipeline WEB'!V91)</f>
        <v/>
      </c>
      <c r="W103" s="216" t="str">
        <f>IF('Pipeline WEB'!W91=0,"",'Pipeline WEB'!W91)</f>
        <v/>
      </c>
      <c r="X103" s="215" t="str">
        <f>IF('Pipeline WEB'!X91=0,"",'Pipeline WEB'!X91)</f>
        <v/>
      </c>
      <c r="Y103" s="215" t="str">
        <f>IF('Pipeline WEB'!Y91=0,"",'Pipeline WEB'!Y91)</f>
        <v/>
      </c>
      <c r="Z103" s="215" t="str">
        <f>IF('Pipeline WEB'!Z91=0,"",'Pipeline WEB'!Z91)</f>
        <v/>
      </c>
      <c r="AA103" s="215" t="str">
        <f>IF('Pipeline WEB'!AA91=0,"",'Pipeline WEB'!AA91)</f>
        <v/>
      </c>
      <c r="AB103" s="215" t="str">
        <f>IF('Pipeline WEB'!AB91=0,"",'Pipeline WEB'!AB91)</f>
        <v/>
      </c>
      <c r="AC103" s="216" t="str">
        <f>IF('Pipeline WEB'!AC91=0,"",'Pipeline WEB'!AC91)</f>
        <v/>
      </c>
      <c r="AD103" s="216" t="str">
        <f>IF('Pipeline WEB'!AD91=0,"",'Pipeline WEB'!AD91)</f>
        <v/>
      </c>
      <c r="AE103" s="216" t="str">
        <f>IF('Pipeline WEB'!AE91=0,"",'Pipeline WEB'!AE91)</f>
        <v/>
      </c>
      <c r="AF103" s="215" t="str">
        <f>IF('Pipeline WEB'!AF91=0,"",'Pipeline WEB'!AF91)</f>
        <v/>
      </c>
      <c r="AG103" s="215" t="str">
        <f>IF('Pipeline WEB'!AG91=0,"",'Pipeline WEB'!AG91)</f>
        <v/>
      </c>
      <c r="AH103" s="223" t="str">
        <f>IF('Pipeline WEB'!AH91=0,"",'Pipeline WEB'!AH91)</f>
        <v/>
      </c>
    </row>
    <row r="104" spans="1:34" ht="30" customHeight="1" x14ac:dyDescent="0.3">
      <c r="A104" s="218"/>
      <c r="B104" s="215" t="str">
        <f>IF('Pipeline WEB'!B92=0,"",'Pipeline WEB'!B92)</f>
        <v/>
      </c>
      <c r="C104" s="215" t="str">
        <f>IF('Pipeline WEB'!C92=0,"",VLOOKUP('Pipeline WEB'!C92,'Roll out'!$E$2:$F$78,2,))</f>
        <v/>
      </c>
      <c r="D104" s="215" t="str">
        <f>IF('Pipeline WEB'!D92=0,"",'Pipeline WEB'!D92)</f>
        <v/>
      </c>
      <c r="E104" s="215" t="str">
        <f>IF('Pipeline WEB'!E92=0,"",VLOOKUP('Pipeline WEB'!E92,'Roll out'!$E$2:$F$78,2,))</f>
        <v/>
      </c>
      <c r="F104" s="215" t="str">
        <f>IF('Pipeline WEB'!F92=0,"",VLOOKUP('Pipeline WEB'!F92,'Roll out'!$E$2:$F$78,2,))</f>
        <v/>
      </c>
      <c r="G104" s="215" t="str">
        <f>IF('Pipeline WEB'!G92=0,"",VLOOKUP('Pipeline WEB'!G92,'Roll out'!$E$2:$F$78,2,))</f>
        <v/>
      </c>
      <c r="H104" s="215" t="str">
        <f>IF('Pipeline WEB'!H92=0,"",VLOOKUP('Pipeline WEB'!H92,'Roll out'!$E$2:$F$78,2,))</f>
        <v/>
      </c>
      <c r="I104" s="215" t="str">
        <f>IF('Pipeline WEB'!I92=0,"",VLOOKUP('Pipeline WEB'!I92,'Roll out'!$E$2:$F$78,2,))</f>
        <v/>
      </c>
      <c r="J104" s="215" t="str">
        <f>IF('Pipeline WEB'!J92=0,"",'Pipeline WEB'!J92)</f>
        <v/>
      </c>
      <c r="K104" s="215" t="str">
        <f>IF('Pipeline WEB'!K92=0,"",'Pipeline WEB'!K92)</f>
        <v/>
      </c>
      <c r="L104" s="223" t="str">
        <f>IF('Pipeline WEB'!L92=0,"",'Pipeline WEB'!L92)</f>
        <v/>
      </c>
      <c r="M104" s="215" t="str">
        <f>IF('Pipeline WEB'!M92=0,"",'Pipeline WEB'!M92)</f>
        <v/>
      </c>
      <c r="N104" s="215" t="str">
        <f>IF('Pipeline WEB'!N92=0,"",'Pipeline WEB'!N92)</f>
        <v/>
      </c>
      <c r="O104" s="223" t="str">
        <f>IF('Pipeline WEB'!O92=0,"",'Pipeline WEB'!O92)</f>
        <v/>
      </c>
      <c r="P104" s="215" t="str">
        <f>IF('Pipeline WEB'!P92=0,"",'Pipeline WEB'!P92)</f>
        <v/>
      </c>
      <c r="Q104" s="215" t="str">
        <f>IF('Pipeline WEB'!Q92=0,"",'Pipeline WEB'!Q92)</f>
        <v/>
      </c>
      <c r="R104" s="215" t="str">
        <f>IF('Pipeline WEB'!R92=0,"",VLOOKUP('Pipeline WEB'!R92,'Roll out'!$E$2:$F$78,2,))</f>
        <v/>
      </c>
      <c r="S104" s="55" t="str">
        <f>IF('Pipeline WEB'!S92=0,"",'Pipeline WEB'!S92)</f>
        <v/>
      </c>
      <c r="T104" s="55" t="str">
        <f>IF('Pipeline WEB'!T92=0,"",'Pipeline WEB'!T92)</f>
        <v>EUR</v>
      </c>
      <c r="U104" s="55" t="str">
        <f>IF('Pipeline WEB'!U92=0,"",'Pipeline WEB'!U92)</f>
        <v/>
      </c>
      <c r="V104" s="215" t="str">
        <f>IF('Pipeline WEB'!V92=0,"",'Pipeline WEB'!V92)</f>
        <v/>
      </c>
      <c r="W104" s="216" t="str">
        <f>IF('Pipeline WEB'!W92=0,"",'Pipeline WEB'!W92)</f>
        <v/>
      </c>
      <c r="X104" s="215" t="str">
        <f>IF('Pipeline WEB'!X92=0,"",'Pipeline WEB'!X92)</f>
        <v/>
      </c>
      <c r="Y104" s="215" t="str">
        <f>IF('Pipeline WEB'!Y92=0,"",'Pipeline WEB'!Y92)</f>
        <v/>
      </c>
      <c r="Z104" s="215" t="str">
        <f>IF('Pipeline WEB'!Z92=0,"",'Pipeline WEB'!Z92)</f>
        <v/>
      </c>
      <c r="AA104" s="215" t="str">
        <f>IF('Pipeline WEB'!AA92=0,"",'Pipeline WEB'!AA92)</f>
        <v/>
      </c>
      <c r="AB104" s="215" t="str">
        <f>IF('Pipeline WEB'!AB92=0,"",'Pipeline WEB'!AB92)</f>
        <v/>
      </c>
      <c r="AC104" s="216" t="str">
        <f>IF('Pipeline WEB'!AC92=0,"",'Pipeline WEB'!AC92)</f>
        <v/>
      </c>
      <c r="AD104" s="216" t="str">
        <f>IF('Pipeline WEB'!AD92=0,"",'Pipeline WEB'!AD92)</f>
        <v/>
      </c>
      <c r="AE104" s="216" t="str">
        <f>IF('Pipeline WEB'!AE92=0,"",'Pipeline WEB'!AE92)</f>
        <v/>
      </c>
      <c r="AF104" s="215" t="str">
        <f>IF('Pipeline WEB'!AF92=0,"",'Pipeline WEB'!AF92)</f>
        <v/>
      </c>
      <c r="AG104" s="215" t="str">
        <f>IF('Pipeline WEB'!AG92=0,"",'Pipeline WEB'!AG92)</f>
        <v/>
      </c>
      <c r="AH104" s="223" t="str">
        <f>IF('Pipeline WEB'!AH92=0,"",'Pipeline WEB'!AH92)</f>
        <v/>
      </c>
    </row>
    <row r="105" spans="1:34" ht="30" customHeight="1" x14ac:dyDescent="0.3">
      <c r="A105" s="218"/>
      <c r="B105" s="215" t="str">
        <f>IF('Pipeline WEB'!B93=0,"",'Pipeline WEB'!B93)</f>
        <v/>
      </c>
      <c r="C105" s="215" t="str">
        <f>IF('Pipeline WEB'!C93=0,"",VLOOKUP('Pipeline WEB'!C93,'Roll out'!$E$2:$F$78,2,))</f>
        <v/>
      </c>
      <c r="D105" s="215" t="str">
        <f>IF('Pipeline WEB'!D93=0,"",'Pipeline WEB'!D93)</f>
        <v/>
      </c>
      <c r="E105" s="215" t="str">
        <f>IF('Pipeline WEB'!E93=0,"",VLOOKUP('Pipeline WEB'!E93,'Roll out'!$E$2:$F$78,2,))</f>
        <v/>
      </c>
      <c r="F105" s="215" t="str">
        <f>IF('Pipeline WEB'!F93=0,"",VLOOKUP('Pipeline WEB'!F93,'Roll out'!$E$2:$F$78,2,))</f>
        <v/>
      </c>
      <c r="G105" s="215" t="str">
        <f>IF('Pipeline WEB'!G93=0,"",VLOOKUP('Pipeline WEB'!G93,'Roll out'!$E$2:$F$78,2,))</f>
        <v/>
      </c>
      <c r="H105" s="215" t="str">
        <f>IF('Pipeline WEB'!H93=0,"",VLOOKUP('Pipeline WEB'!H93,'Roll out'!$E$2:$F$78,2,))</f>
        <v/>
      </c>
      <c r="I105" s="215" t="str">
        <f>IF('Pipeline WEB'!I93=0,"",VLOOKUP('Pipeline WEB'!I93,'Roll out'!$E$2:$F$78,2,))</f>
        <v/>
      </c>
      <c r="J105" s="215" t="str">
        <f>IF('Pipeline WEB'!J93=0,"",'Pipeline WEB'!J93)</f>
        <v/>
      </c>
      <c r="K105" s="215" t="str">
        <f>IF('Pipeline WEB'!K93=0,"",'Pipeline WEB'!K93)</f>
        <v/>
      </c>
      <c r="L105" s="223" t="str">
        <f>IF('Pipeline WEB'!L93=0,"",'Pipeline WEB'!L93)</f>
        <v/>
      </c>
      <c r="M105" s="215" t="str">
        <f>IF('Pipeline WEB'!M93=0,"",'Pipeline WEB'!M93)</f>
        <v/>
      </c>
      <c r="N105" s="215" t="str">
        <f>IF('Pipeline WEB'!N93=0,"",'Pipeline WEB'!N93)</f>
        <v/>
      </c>
      <c r="O105" s="223" t="str">
        <f>IF('Pipeline WEB'!O93=0,"",'Pipeline WEB'!O93)</f>
        <v/>
      </c>
      <c r="P105" s="215" t="str">
        <f>IF('Pipeline WEB'!P93=0,"",'Pipeline WEB'!P93)</f>
        <v/>
      </c>
      <c r="Q105" s="215" t="str">
        <f>IF('Pipeline WEB'!Q93=0,"",'Pipeline WEB'!Q93)</f>
        <v/>
      </c>
      <c r="R105" s="215" t="str">
        <f>IF('Pipeline WEB'!R93=0,"",VLOOKUP('Pipeline WEB'!R93,'Roll out'!$E$2:$F$78,2,))</f>
        <v/>
      </c>
      <c r="S105" s="55" t="str">
        <f>IF('Pipeline WEB'!S93=0,"",'Pipeline WEB'!S93)</f>
        <v/>
      </c>
      <c r="T105" s="55" t="str">
        <f>IF('Pipeline WEB'!T93=0,"",'Pipeline WEB'!T93)</f>
        <v>EUR</v>
      </c>
      <c r="U105" s="55" t="str">
        <f>IF('Pipeline WEB'!U93=0,"",'Pipeline WEB'!U93)</f>
        <v/>
      </c>
      <c r="V105" s="215" t="str">
        <f>IF('Pipeline WEB'!V93=0,"",'Pipeline WEB'!V93)</f>
        <v/>
      </c>
      <c r="W105" s="216" t="str">
        <f>IF('Pipeline WEB'!W93=0,"",'Pipeline WEB'!W93)</f>
        <v/>
      </c>
      <c r="X105" s="215" t="str">
        <f>IF('Pipeline WEB'!X93=0,"",'Pipeline WEB'!X93)</f>
        <v/>
      </c>
      <c r="Y105" s="215" t="str">
        <f>IF('Pipeline WEB'!Y93=0,"",'Pipeline WEB'!Y93)</f>
        <v/>
      </c>
      <c r="Z105" s="215" t="str">
        <f>IF('Pipeline WEB'!Z93=0,"",'Pipeline WEB'!Z93)</f>
        <v/>
      </c>
      <c r="AA105" s="215" t="str">
        <f>IF('Pipeline WEB'!AA93=0,"",'Pipeline WEB'!AA93)</f>
        <v/>
      </c>
      <c r="AB105" s="215" t="str">
        <f>IF('Pipeline WEB'!AB93=0,"",'Pipeline WEB'!AB93)</f>
        <v/>
      </c>
      <c r="AC105" s="216" t="str">
        <f>IF('Pipeline WEB'!AC93=0,"",'Pipeline WEB'!AC93)</f>
        <v/>
      </c>
      <c r="AD105" s="216" t="str">
        <f>IF('Pipeline WEB'!AD93=0,"",'Pipeline WEB'!AD93)</f>
        <v/>
      </c>
      <c r="AE105" s="216" t="str">
        <f>IF('Pipeline WEB'!AE93=0,"",'Pipeline WEB'!AE93)</f>
        <v/>
      </c>
      <c r="AF105" s="215" t="str">
        <f>IF('Pipeline WEB'!AF93=0,"",'Pipeline WEB'!AF93)</f>
        <v/>
      </c>
      <c r="AG105" s="215" t="str">
        <f>IF('Pipeline WEB'!AG93=0,"",'Pipeline WEB'!AG93)</f>
        <v/>
      </c>
      <c r="AH105" s="223" t="str">
        <f>IF('Pipeline WEB'!AH93=0,"",'Pipeline WEB'!AH93)</f>
        <v/>
      </c>
    </row>
    <row r="106" spans="1:34" ht="30" customHeight="1" x14ac:dyDescent="0.3">
      <c r="A106" s="218"/>
      <c r="B106" s="215" t="str">
        <f>IF('Pipeline WEB'!B94=0,"",'Pipeline WEB'!B94)</f>
        <v/>
      </c>
      <c r="C106" s="215" t="str">
        <f>IF('Pipeline WEB'!C94=0,"",VLOOKUP('Pipeline WEB'!C94,'Roll out'!$E$2:$F$78,2,))</f>
        <v/>
      </c>
      <c r="D106" s="215" t="str">
        <f>IF('Pipeline WEB'!D94=0,"",'Pipeline WEB'!D94)</f>
        <v/>
      </c>
      <c r="E106" s="215" t="str">
        <f>IF('Pipeline WEB'!E94=0,"",VLOOKUP('Pipeline WEB'!E94,'Roll out'!$E$2:$F$78,2,))</f>
        <v/>
      </c>
      <c r="F106" s="215" t="str">
        <f>IF('Pipeline WEB'!F94=0,"",VLOOKUP('Pipeline WEB'!F94,'Roll out'!$E$2:$F$78,2,))</f>
        <v/>
      </c>
      <c r="G106" s="215" t="str">
        <f>IF('Pipeline WEB'!G94=0,"",VLOOKUP('Pipeline WEB'!G94,'Roll out'!$E$2:$F$78,2,))</f>
        <v/>
      </c>
      <c r="H106" s="215" t="str">
        <f>IF('Pipeline WEB'!H94=0,"",VLOOKUP('Pipeline WEB'!H94,'Roll out'!$E$2:$F$78,2,))</f>
        <v/>
      </c>
      <c r="I106" s="215" t="str">
        <f>IF('Pipeline WEB'!I94=0,"",VLOOKUP('Pipeline WEB'!I94,'Roll out'!$E$2:$F$78,2,))</f>
        <v/>
      </c>
      <c r="J106" s="215" t="str">
        <f>IF('Pipeline WEB'!J94=0,"",'Pipeline WEB'!J94)</f>
        <v/>
      </c>
      <c r="K106" s="215" t="str">
        <f>IF('Pipeline WEB'!K94=0,"",'Pipeline WEB'!K94)</f>
        <v/>
      </c>
      <c r="L106" s="223" t="str">
        <f>IF('Pipeline WEB'!L94=0,"",'Pipeline WEB'!L94)</f>
        <v/>
      </c>
      <c r="M106" s="215" t="str">
        <f>IF('Pipeline WEB'!M94=0,"",'Pipeline WEB'!M94)</f>
        <v/>
      </c>
      <c r="N106" s="215" t="str">
        <f>IF('Pipeline WEB'!N94=0,"",'Pipeline WEB'!N94)</f>
        <v/>
      </c>
      <c r="O106" s="223" t="str">
        <f>IF('Pipeline WEB'!O94=0,"",'Pipeline WEB'!O94)</f>
        <v/>
      </c>
      <c r="P106" s="215" t="str">
        <f>IF('Pipeline WEB'!P94=0,"",'Pipeline WEB'!P94)</f>
        <v/>
      </c>
      <c r="Q106" s="215" t="str">
        <f>IF('Pipeline WEB'!Q94=0,"",'Pipeline WEB'!Q94)</f>
        <v/>
      </c>
      <c r="R106" s="215" t="str">
        <f>IF('Pipeline WEB'!R94=0,"",VLOOKUP('Pipeline WEB'!R94,'Roll out'!$E$2:$F$78,2,))</f>
        <v/>
      </c>
      <c r="S106" s="55" t="str">
        <f>IF('Pipeline WEB'!S94=0,"",'Pipeline WEB'!S94)</f>
        <v/>
      </c>
      <c r="T106" s="55" t="str">
        <f>IF('Pipeline WEB'!T94=0,"",'Pipeline WEB'!T94)</f>
        <v>EUR</v>
      </c>
      <c r="U106" s="55" t="str">
        <f>IF('Pipeline WEB'!U94=0,"",'Pipeline WEB'!U94)</f>
        <v/>
      </c>
      <c r="V106" s="215" t="str">
        <f>IF('Pipeline WEB'!V94=0,"",'Pipeline WEB'!V94)</f>
        <v/>
      </c>
      <c r="W106" s="216" t="str">
        <f>IF('Pipeline WEB'!W94=0,"",'Pipeline WEB'!W94)</f>
        <v/>
      </c>
      <c r="X106" s="215" t="str">
        <f>IF('Pipeline WEB'!X94=0,"",'Pipeline WEB'!X94)</f>
        <v/>
      </c>
      <c r="Y106" s="215" t="str">
        <f>IF('Pipeline WEB'!Y94=0,"",'Pipeline WEB'!Y94)</f>
        <v/>
      </c>
      <c r="Z106" s="215" t="str">
        <f>IF('Pipeline WEB'!Z94=0,"",'Pipeline WEB'!Z94)</f>
        <v/>
      </c>
      <c r="AA106" s="215" t="str">
        <f>IF('Pipeline WEB'!AA94=0,"",'Pipeline WEB'!AA94)</f>
        <v/>
      </c>
      <c r="AB106" s="215" t="str">
        <f>IF('Pipeline WEB'!AB94=0,"",'Pipeline WEB'!AB94)</f>
        <v/>
      </c>
      <c r="AC106" s="216" t="str">
        <f>IF('Pipeline WEB'!AC94=0,"",'Pipeline WEB'!AC94)</f>
        <v/>
      </c>
      <c r="AD106" s="216" t="str">
        <f>IF('Pipeline WEB'!AD94=0,"",'Pipeline WEB'!AD94)</f>
        <v/>
      </c>
      <c r="AE106" s="216" t="str">
        <f>IF('Pipeline WEB'!AE94=0,"",'Pipeline WEB'!AE94)</f>
        <v/>
      </c>
      <c r="AF106" s="215" t="str">
        <f>IF('Pipeline WEB'!AF94=0,"",'Pipeline WEB'!AF94)</f>
        <v/>
      </c>
      <c r="AG106" s="215" t="str">
        <f>IF('Pipeline WEB'!AG94=0,"",'Pipeline WEB'!AG94)</f>
        <v/>
      </c>
      <c r="AH106" s="223" t="str">
        <f>IF('Pipeline WEB'!AH94=0,"",'Pipeline WEB'!AH94)</f>
        <v/>
      </c>
    </row>
    <row r="107" spans="1:34" ht="30" customHeight="1" x14ac:dyDescent="0.3">
      <c r="A107" s="218"/>
      <c r="B107" s="215" t="str">
        <f>IF('Pipeline WEB'!B95=0,"",'Pipeline WEB'!B95)</f>
        <v/>
      </c>
      <c r="C107" s="215" t="str">
        <f>IF('Pipeline WEB'!C95=0,"",VLOOKUP('Pipeline WEB'!C95,'Roll out'!$E$2:$F$78,2,))</f>
        <v/>
      </c>
      <c r="D107" s="215" t="str">
        <f>IF('Pipeline WEB'!D95=0,"",'Pipeline WEB'!D95)</f>
        <v/>
      </c>
      <c r="E107" s="215" t="str">
        <f>IF('Pipeline WEB'!E95=0,"",VLOOKUP('Pipeline WEB'!E95,'Roll out'!$E$2:$F$78,2,))</f>
        <v/>
      </c>
      <c r="F107" s="215" t="str">
        <f>IF('Pipeline WEB'!F95=0,"",VLOOKUP('Pipeline WEB'!F95,'Roll out'!$E$2:$F$78,2,))</f>
        <v/>
      </c>
      <c r="G107" s="215" t="str">
        <f>IF('Pipeline WEB'!G95=0,"",VLOOKUP('Pipeline WEB'!G95,'Roll out'!$E$2:$F$78,2,))</f>
        <v/>
      </c>
      <c r="H107" s="215" t="str">
        <f>IF('Pipeline WEB'!H95=0,"",VLOOKUP('Pipeline WEB'!H95,'Roll out'!$E$2:$F$78,2,))</f>
        <v/>
      </c>
      <c r="I107" s="215" t="str">
        <f>IF('Pipeline WEB'!I95=0,"",VLOOKUP('Pipeline WEB'!I95,'Roll out'!$E$2:$F$78,2,))</f>
        <v/>
      </c>
      <c r="J107" s="215" t="str">
        <f>IF('Pipeline WEB'!J95=0,"",'Pipeline WEB'!J95)</f>
        <v/>
      </c>
      <c r="K107" s="215" t="str">
        <f>IF('Pipeline WEB'!K95=0,"",'Pipeline WEB'!K95)</f>
        <v/>
      </c>
      <c r="L107" s="223" t="str">
        <f>IF('Pipeline WEB'!L95=0,"",'Pipeline WEB'!L95)</f>
        <v/>
      </c>
      <c r="M107" s="215" t="str">
        <f>IF('Pipeline WEB'!M95=0,"",'Pipeline WEB'!M95)</f>
        <v/>
      </c>
      <c r="N107" s="215" t="str">
        <f>IF('Pipeline WEB'!N95=0,"",'Pipeline WEB'!N95)</f>
        <v/>
      </c>
      <c r="O107" s="223" t="str">
        <f>IF('Pipeline WEB'!O95=0,"",'Pipeline WEB'!O95)</f>
        <v/>
      </c>
      <c r="P107" s="215" t="str">
        <f>IF('Pipeline WEB'!P95=0,"",'Pipeline WEB'!P95)</f>
        <v/>
      </c>
      <c r="Q107" s="215" t="str">
        <f>IF('Pipeline WEB'!Q95=0,"",'Pipeline WEB'!Q95)</f>
        <v/>
      </c>
      <c r="R107" s="215" t="str">
        <f>IF('Pipeline WEB'!R95=0,"",VLOOKUP('Pipeline WEB'!R95,'Roll out'!$E$2:$F$78,2,))</f>
        <v/>
      </c>
      <c r="S107" s="55" t="str">
        <f>IF('Pipeline WEB'!S95=0,"",'Pipeline WEB'!S95)</f>
        <v/>
      </c>
      <c r="T107" s="55" t="str">
        <f>IF('Pipeline WEB'!T95=0,"",'Pipeline WEB'!T95)</f>
        <v>EUR</v>
      </c>
      <c r="U107" s="55" t="str">
        <f>IF('Pipeline WEB'!U95=0,"",'Pipeline WEB'!U95)</f>
        <v/>
      </c>
      <c r="V107" s="215" t="str">
        <f>IF('Pipeline WEB'!V95=0,"",'Pipeline WEB'!V95)</f>
        <v/>
      </c>
      <c r="W107" s="216" t="str">
        <f>IF('Pipeline WEB'!W95=0,"",'Pipeline WEB'!W95)</f>
        <v/>
      </c>
      <c r="X107" s="215" t="str">
        <f>IF('Pipeline WEB'!X95=0,"",'Pipeline WEB'!X95)</f>
        <v/>
      </c>
      <c r="Y107" s="215" t="str">
        <f>IF('Pipeline WEB'!Y95=0,"",'Pipeline WEB'!Y95)</f>
        <v/>
      </c>
      <c r="Z107" s="215" t="str">
        <f>IF('Pipeline WEB'!Z95=0,"",'Pipeline WEB'!Z95)</f>
        <v/>
      </c>
      <c r="AA107" s="215" t="str">
        <f>IF('Pipeline WEB'!AA95=0,"",'Pipeline WEB'!AA95)</f>
        <v/>
      </c>
      <c r="AB107" s="215" t="str">
        <f>IF('Pipeline WEB'!AB95=0,"",'Pipeline WEB'!AB95)</f>
        <v/>
      </c>
      <c r="AC107" s="216" t="str">
        <f>IF('Pipeline WEB'!AC95=0,"",'Pipeline WEB'!AC95)</f>
        <v/>
      </c>
      <c r="AD107" s="216" t="str">
        <f>IF('Pipeline WEB'!AD95=0,"",'Pipeline WEB'!AD95)</f>
        <v/>
      </c>
      <c r="AE107" s="216" t="str">
        <f>IF('Pipeline WEB'!AE95=0,"",'Pipeline WEB'!AE95)</f>
        <v/>
      </c>
      <c r="AF107" s="215" t="str">
        <f>IF('Pipeline WEB'!AF95=0,"",'Pipeline WEB'!AF95)</f>
        <v/>
      </c>
      <c r="AG107" s="215" t="str">
        <f>IF('Pipeline WEB'!AG95=0,"",'Pipeline WEB'!AG95)</f>
        <v/>
      </c>
      <c r="AH107" s="223" t="str">
        <f>IF('Pipeline WEB'!AH95=0,"",'Pipeline WEB'!AH95)</f>
        <v/>
      </c>
    </row>
    <row r="108" spans="1:34" ht="30" customHeight="1" x14ac:dyDescent="0.3">
      <c r="A108" s="218"/>
      <c r="B108" s="215" t="str">
        <f>IF('Pipeline WEB'!B96=0,"",'Pipeline WEB'!B96)</f>
        <v/>
      </c>
      <c r="C108" s="215" t="str">
        <f>IF('Pipeline WEB'!C96=0,"",VLOOKUP('Pipeline WEB'!C96,'Roll out'!$E$2:$F$78,2,))</f>
        <v/>
      </c>
      <c r="D108" s="215" t="str">
        <f>IF('Pipeline WEB'!D96=0,"",'Pipeline WEB'!D96)</f>
        <v/>
      </c>
      <c r="E108" s="215" t="str">
        <f>IF('Pipeline WEB'!E96=0,"",VLOOKUP('Pipeline WEB'!E96,'Roll out'!$E$2:$F$78,2,))</f>
        <v/>
      </c>
      <c r="F108" s="215" t="str">
        <f>IF('Pipeline WEB'!F96=0,"",VLOOKUP('Pipeline WEB'!F96,'Roll out'!$E$2:$F$78,2,))</f>
        <v/>
      </c>
      <c r="G108" s="215" t="str">
        <f>IF('Pipeline WEB'!G96=0,"",VLOOKUP('Pipeline WEB'!G96,'Roll out'!$E$2:$F$78,2,))</f>
        <v/>
      </c>
      <c r="H108" s="215" t="str">
        <f>IF('Pipeline WEB'!H96=0,"",VLOOKUP('Pipeline WEB'!H96,'Roll out'!$E$2:$F$78,2,))</f>
        <v/>
      </c>
      <c r="I108" s="215" t="str">
        <f>IF('Pipeline WEB'!I96=0,"",VLOOKUP('Pipeline WEB'!I96,'Roll out'!$E$2:$F$78,2,))</f>
        <v/>
      </c>
      <c r="J108" s="215" t="str">
        <f>IF('Pipeline WEB'!J96=0,"",'Pipeline WEB'!J96)</f>
        <v/>
      </c>
      <c r="K108" s="215" t="str">
        <f>IF('Pipeline WEB'!K96=0,"",'Pipeline WEB'!K96)</f>
        <v/>
      </c>
      <c r="L108" s="223" t="str">
        <f>IF('Pipeline WEB'!L96=0,"",'Pipeline WEB'!L96)</f>
        <v/>
      </c>
      <c r="M108" s="215" t="str">
        <f>IF('Pipeline WEB'!M96=0,"",'Pipeline WEB'!M96)</f>
        <v/>
      </c>
      <c r="N108" s="215" t="str">
        <f>IF('Pipeline WEB'!N96=0,"",'Pipeline WEB'!N96)</f>
        <v/>
      </c>
      <c r="O108" s="223" t="str">
        <f>IF('Pipeline WEB'!O96=0,"",'Pipeline WEB'!O96)</f>
        <v/>
      </c>
      <c r="P108" s="215" t="str">
        <f>IF('Pipeline WEB'!P96=0,"",'Pipeline WEB'!P96)</f>
        <v/>
      </c>
      <c r="Q108" s="215" t="str">
        <f>IF('Pipeline WEB'!Q96=0,"",'Pipeline WEB'!Q96)</f>
        <v/>
      </c>
      <c r="R108" s="215" t="str">
        <f>IF('Pipeline WEB'!R96=0,"",VLOOKUP('Pipeline WEB'!R96,'Roll out'!$E$2:$F$78,2,))</f>
        <v/>
      </c>
      <c r="S108" s="55" t="str">
        <f>IF('Pipeline WEB'!S96=0,"",'Pipeline WEB'!S96)</f>
        <v/>
      </c>
      <c r="T108" s="55" t="str">
        <f>IF('Pipeline WEB'!T96=0,"",'Pipeline WEB'!T96)</f>
        <v>EUR</v>
      </c>
      <c r="U108" s="55" t="str">
        <f>IF('Pipeline WEB'!U96=0,"",'Pipeline WEB'!U96)</f>
        <v/>
      </c>
      <c r="V108" s="215" t="str">
        <f>IF('Pipeline WEB'!V96=0,"",'Pipeline WEB'!V96)</f>
        <v/>
      </c>
      <c r="W108" s="216" t="str">
        <f>IF('Pipeline WEB'!W96=0,"",'Pipeline WEB'!W96)</f>
        <v/>
      </c>
      <c r="X108" s="215" t="str">
        <f>IF('Pipeline WEB'!X96=0,"",'Pipeline WEB'!X96)</f>
        <v/>
      </c>
      <c r="Y108" s="215" t="str">
        <f>IF('Pipeline WEB'!Y96=0,"",'Pipeline WEB'!Y96)</f>
        <v/>
      </c>
      <c r="Z108" s="215" t="str">
        <f>IF('Pipeline WEB'!Z96=0,"",'Pipeline WEB'!Z96)</f>
        <v/>
      </c>
      <c r="AA108" s="215" t="str">
        <f>IF('Pipeline WEB'!AA96=0,"",'Pipeline WEB'!AA96)</f>
        <v/>
      </c>
      <c r="AB108" s="215" t="str">
        <f>IF('Pipeline WEB'!AB96=0,"",'Pipeline WEB'!AB96)</f>
        <v/>
      </c>
      <c r="AC108" s="216" t="str">
        <f>IF('Pipeline WEB'!AC96=0,"",'Pipeline WEB'!AC96)</f>
        <v/>
      </c>
      <c r="AD108" s="216" t="str">
        <f>IF('Pipeline WEB'!AD96=0,"",'Pipeline WEB'!AD96)</f>
        <v/>
      </c>
      <c r="AE108" s="216" t="str">
        <f>IF('Pipeline WEB'!AE96=0,"",'Pipeline WEB'!AE96)</f>
        <v/>
      </c>
      <c r="AF108" s="215" t="str">
        <f>IF('Pipeline WEB'!AF96=0,"",'Pipeline WEB'!AF96)</f>
        <v/>
      </c>
      <c r="AG108" s="215" t="str">
        <f>IF('Pipeline WEB'!AG96=0,"",'Pipeline WEB'!AG96)</f>
        <v/>
      </c>
      <c r="AH108" s="223" t="str">
        <f>IF('Pipeline WEB'!AH96=0,"",'Pipeline WEB'!AH96)</f>
        <v/>
      </c>
    </row>
    <row r="109" spans="1:34" ht="30" customHeight="1" x14ac:dyDescent="0.3">
      <c r="A109" s="218"/>
      <c r="B109" s="215" t="str">
        <f>IF('Pipeline WEB'!B97=0,"",'Pipeline WEB'!B97)</f>
        <v/>
      </c>
      <c r="C109" s="215" t="str">
        <f>IF('Pipeline WEB'!C97=0,"",VLOOKUP('Pipeline WEB'!C97,'Roll out'!$E$2:$F$78,2,))</f>
        <v/>
      </c>
      <c r="D109" s="215" t="str">
        <f>IF('Pipeline WEB'!D97=0,"",'Pipeline WEB'!D97)</f>
        <v/>
      </c>
      <c r="E109" s="215" t="str">
        <f>IF('Pipeline WEB'!E97=0,"",VLOOKUP('Pipeline WEB'!E97,'Roll out'!$E$2:$F$78,2,))</f>
        <v/>
      </c>
      <c r="F109" s="215" t="str">
        <f>IF('Pipeline WEB'!F97=0,"",VLOOKUP('Pipeline WEB'!F97,'Roll out'!$E$2:$F$78,2,))</f>
        <v/>
      </c>
      <c r="G109" s="215" t="str">
        <f>IF('Pipeline WEB'!G97=0,"",VLOOKUP('Pipeline WEB'!G97,'Roll out'!$E$2:$F$78,2,))</f>
        <v/>
      </c>
      <c r="H109" s="215" t="str">
        <f>IF('Pipeline WEB'!H97=0,"",VLOOKUP('Pipeline WEB'!H97,'Roll out'!$E$2:$F$78,2,))</f>
        <v/>
      </c>
      <c r="I109" s="215" t="str">
        <f>IF('Pipeline WEB'!I97=0,"",VLOOKUP('Pipeline WEB'!I97,'Roll out'!$E$2:$F$78,2,))</f>
        <v/>
      </c>
      <c r="J109" s="215" t="str">
        <f>IF('Pipeline WEB'!J97=0,"",'Pipeline WEB'!J97)</f>
        <v/>
      </c>
      <c r="K109" s="215" t="str">
        <f>IF('Pipeline WEB'!K97=0,"",'Pipeline WEB'!K97)</f>
        <v/>
      </c>
      <c r="L109" s="223" t="str">
        <f>IF('Pipeline WEB'!L97=0,"",'Pipeline WEB'!L97)</f>
        <v/>
      </c>
      <c r="M109" s="215" t="str">
        <f>IF('Pipeline WEB'!M97=0,"",'Pipeline WEB'!M97)</f>
        <v/>
      </c>
      <c r="N109" s="215" t="str">
        <f>IF('Pipeline WEB'!N97=0,"",'Pipeline WEB'!N97)</f>
        <v/>
      </c>
      <c r="O109" s="223" t="str">
        <f>IF('Pipeline WEB'!O97=0,"",'Pipeline WEB'!O97)</f>
        <v/>
      </c>
      <c r="P109" s="215" t="str">
        <f>IF('Pipeline WEB'!P97=0,"",'Pipeline WEB'!P97)</f>
        <v/>
      </c>
      <c r="Q109" s="215" t="str">
        <f>IF('Pipeline WEB'!Q97=0,"",'Pipeline WEB'!Q97)</f>
        <v/>
      </c>
      <c r="R109" s="215" t="str">
        <f>IF('Pipeline WEB'!R97=0,"",VLOOKUP('Pipeline WEB'!R97,'Roll out'!$E$2:$F$78,2,))</f>
        <v/>
      </c>
      <c r="S109" s="55" t="str">
        <f>IF('Pipeline WEB'!S97=0,"",'Pipeline WEB'!S97)</f>
        <v/>
      </c>
      <c r="T109" s="55" t="str">
        <f>IF('Pipeline WEB'!T97=0,"",'Pipeline WEB'!T97)</f>
        <v>EUR</v>
      </c>
      <c r="U109" s="55" t="str">
        <f>IF('Pipeline WEB'!U97=0,"",'Pipeline WEB'!U97)</f>
        <v/>
      </c>
      <c r="V109" s="215" t="str">
        <f>IF('Pipeline WEB'!V97=0,"",'Pipeline WEB'!V97)</f>
        <v/>
      </c>
      <c r="W109" s="216" t="str">
        <f>IF('Pipeline WEB'!W97=0,"",'Pipeline WEB'!W97)</f>
        <v/>
      </c>
      <c r="X109" s="215" t="str">
        <f>IF('Pipeline WEB'!X97=0,"",'Pipeline WEB'!X97)</f>
        <v/>
      </c>
      <c r="Y109" s="215" t="str">
        <f>IF('Pipeline WEB'!Y97=0,"",'Pipeline WEB'!Y97)</f>
        <v/>
      </c>
      <c r="Z109" s="215" t="str">
        <f>IF('Pipeline WEB'!Z97=0,"",'Pipeline WEB'!Z97)</f>
        <v/>
      </c>
      <c r="AA109" s="215" t="str">
        <f>IF('Pipeline WEB'!AA97=0,"",'Pipeline WEB'!AA97)</f>
        <v/>
      </c>
      <c r="AB109" s="215" t="str">
        <f>IF('Pipeline WEB'!AB97=0,"",'Pipeline WEB'!AB97)</f>
        <v/>
      </c>
      <c r="AC109" s="216" t="str">
        <f>IF('Pipeline WEB'!AC97=0,"",'Pipeline WEB'!AC97)</f>
        <v/>
      </c>
      <c r="AD109" s="216" t="str">
        <f>IF('Pipeline WEB'!AD97=0,"",'Pipeline WEB'!AD97)</f>
        <v/>
      </c>
      <c r="AE109" s="216" t="str">
        <f>IF('Pipeline WEB'!AE97=0,"",'Pipeline WEB'!AE97)</f>
        <v/>
      </c>
      <c r="AF109" s="215" t="str">
        <f>IF('Pipeline WEB'!AF97=0,"",'Pipeline WEB'!AF97)</f>
        <v/>
      </c>
      <c r="AG109" s="215" t="str">
        <f>IF('Pipeline WEB'!AG97=0,"",'Pipeline WEB'!AG97)</f>
        <v/>
      </c>
      <c r="AH109" s="223" t="str">
        <f>IF('Pipeline WEB'!AH97=0,"",'Pipeline WEB'!AH97)</f>
        <v/>
      </c>
    </row>
    <row r="110" spans="1:34" ht="30" customHeight="1" x14ac:dyDescent="0.3">
      <c r="A110" s="218"/>
      <c r="B110" s="215" t="str">
        <f>IF('Pipeline WEB'!B98=0,"",'Pipeline WEB'!B98)</f>
        <v/>
      </c>
      <c r="C110" s="215" t="str">
        <f>IF('Pipeline WEB'!C98=0,"",VLOOKUP('Pipeline WEB'!C98,'Roll out'!$E$2:$F$78,2,))</f>
        <v/>
      </c>
      <c r="D110" s="215" t="str">
        <f>IF('Pipeline WEB'!D98=0,"",'Pipeline WEB'!D98)</f>
        <v/>
      </c>
      <c r="E110" s="215" t="str">
        <f>IF('Pipeline WEB'!E98=0,"",VLOOKUP('Pipeline WEB'!E98,'Roll out'!$E$2:$F$78,2,))</f>
        <v/>
      </c>
      <c r="F110" s="215" t="str">
        <f>IF('Pipeline WEB'!F98=0,"",VLOOKUP('Pipeline WEB'!F98,'Roll out'!$E$2:$F$78,2,))</f>
        <v/>
      </c>
      <c r="G110" s="215" t="str">
        <f>IF('Pipeline WEB'!G98=0,"",VLOOKUP('Pipeline WEB'!G98,'Roll out'!$E$2:$F$78,2,))</f>
        <v/>
      </c>
      <c r="H110" s="215" t="str">
        <f>IF('Pipeline WEB'!H98=0,"",VLOOKUP('Pipeline WEB'!H98,'Roll out'!$E$2:$F$78,2,))</f>
        <v/>
      </c>
      <c r="I110" s="215" t="str">
        <f>IF('Pipeline WEB'!I98=0,"",VLOOKUP('Pipeline WEB'!I98,'Roll out'!$E$2:$F$78,2,))</f>
        <v/>
      </c>
      <c r="J110" s="215" t="str">
        <f>IF('Pipeline WEB'!J98=0,"",'Pipeline WEB'!J98)</f>
        <v/>
      </c>
      <c r="K110" s="215" t="str">
        <f>IF('Pipeline WEB'!K98=0,"",'Pipeline WEB'!K98)</f>
        <v/>
      </c>
      <c r="L110" s="223" t="str">
        <f>IF('Pipeline WEB'!L98=0,"",'Pipeline WEB'!L98)</f>
        <v/>
      </c>
      <c r="M110" s="215" t="str">
        <f>IF('Pipeline WEB'!M98=0,"",'Pipeline WEB'!M98)</f>
        <v/>
      </c>
      <c r="N110" s="215" t="str">
        <f>IF('Pipeline WEB'!N98=0,"",'Pipeline WEB'!N98)</f>
        <v/>
      </c>
      <c r="O110" s="223" t="str">
        <f>IF('Pipeline WEB'!O98=0,"",'Pipeline WEB'!O98)</f>
        <v/>
      </c>
      <c r="P110" s="215" t="str">
        <f>IF('Pipeline WEB'!P98=0,"",'Pipeline WEB'!P98)</f>
        <v/>
      </c>
      <c r="Q110" s="215" t="str">
        <f>IF('Pipeline WEB'!Q98=0,"",'Pipeline WEB'!Q98)</f>
        <v/>
      </c>
      <c r="R110" s="215" t="str">
        <f>IF('Pipeline WEB'!R98=0,"",VLOOKUP('Pipeline WEB'!R98,'Roll out'!$E$2:$F$78,2,))</f>
        <v/>
      </c>
      <c r="S110" s="55" t="str">
        <f>IF('Pipeline WEB'!S98=0,"",'Pipeline WEB'!S98)</f>
        <v/>
      </c>
      <c r="T110" s="55" t="str">
        <f>IF('Pipeline WEB'!T98=0,"",'Pipeline WEB'!T98)</f>
        <v>EUR</v>
      </c>
      <c r="U110" s="55" t="str">
        <f>IF('Pipeline WEB'!U98=0,"",'Pipeline WEB'!U98)</f>
        <v/>
      </c>
      <c r="V110" s="215" t="str">
        <f>IF('Pipeline WEB'!V98=0,"",'Pipeline WEB'!V98)</f>
        <v/>
      </c>
      <c r="W110" s="216" t="str">
        <f>IF('Pipeline WEB'!W98=0,"",'Pipeline WEB'!W98)</f>
        <v/>
      </c>
      <c r="X110" s="215" t="str">
        <f>IF('Pipeline WEB'!X98=0,"",'Pipeline WEB'!X98)</f>
        <v/>
      </c>
      <c r="Y110" s="215" t="str">
        <f>IF('Pipeline WEB'!Y98=0,"",'Pipeline WEB'!Y98)</f>
        <v/>
      </c>
      <c r="Z110" s="215" t="str">
        <f>IF('Pipeline WEB'!Z98=0,"",'Pipeline WEB'!Z98)</f>
        <v/>
      </c>
      <c r="AA110" s="215" t="str">
        <f>IF('Pipeline WEB'!AA98=0,"",'Pipeline WEB'!AA98)</f>
        <v/>
      </c>
      <c r="AB110" s="215" t="str">
        <f>IF('Pipeline WEB'!AB98=0,"",'Pipeline WEB'!AB98)</f>
        <v/>
      </c>
      <c r="AC110" s="216" t="str">
        <f>IF('Pipeline WEB'!AC98=0,"",'Pipeline WEB'!AC98)</f>
        <v/>
      </c>
      <c r="AD110" s="216" t="str">
        <f>IF('Pipeline WEB'!AD98=0,"",'Pipeline WEB'!AD98)</f>
        <v/>
      </c>
      <c r="AE110" s="216" t="str">
        <f>IF('Pipeline WEB'!AE98=0,"",'Pipeline WEB'!AE98)</f>
        <v/>
      </c>
      <c r="AF110" s="215" t="str">
        <f>IF('Pipeline WEB'!AF98=0,"",'Pipeline WEB'!AF98)</f>
        <v/>
      </c>
      <c r="AG110" s="215" t="str">
        <f>IF('Pipeline WEB'!AG98=0,"",'Pipeline WEB'!AG98)</f>
        <v/>
      </c>
      <c r="AH110" s="223" t="str">
        <f>IF('Pipeline WEB'!AH98=0,"",'Pipeline WEB'!AH98)</f>
        <v/>
      </c>
    </row>
    <row r="111" spans="1:34" ht="30" customHeight="1" x14ac:dyDescent="0.3">
      <c r="A111" s="218"/>
      <c r="B111" s="215" t="str">
        <f>IF('Pipeline WEB'!B99=0,"",'Pipeline WEB'!B99)</f>
        <v/>
      </c>
      <c r="C111" s="215" t="str">
        <f>IF('Pipeline WEB'!C99=0,"",VLOOKUP('Pipeline WEB'!C99,'Roll out'!$E$2:$F$78,2,))</f>
        <v/>
      </c>
      <c r="D111" s="215" t="str">
        <f>IF('Pipeline WEB'!D99=0,"",'Pipeline WEB'!D99)</f>
        <v/>
      </c>
      <c r="E111" s="215" t="str">
        <f>IF('Pipeline WEB'!E99=0,"",VLOOKUP('Pipeline WEB'!E99,'Roll out'!$E$2:$F$78,2,))</f>
        <v/>
      </c>
      <c r="F111" s="215" t="str">
        <f>IF('Pipeline WEB'!F99=0,"",VLOOKUP('Pipeline WEB'!F99,'Roll out'!$E$2:$F$78,2,))</f>
        <v/>
      </c>
      <c r="G111" s="215" t="str">
        <f>IF('Pipeline WEB'!G99=0,"",VLOOKUP('Pipeline WEB'!G99,'Roll out'!$E$2:$F$78,2,))</f>
        <v/>
      </c>
      <c r="H111" s="215" t="str">
        <f>IF('Pipeline WEB'!H99=0,"",VLOOKUP('Pipeline WEB'!H99,'Roll out'!$E$2:$F$78,2,))</f>
        <v/>
      </c>
      <c r="I111" s="215" t="str">
        <f>IF('Pipeline WEB'!I99=0,"",VLOOKUP('Pipeline WEB'!I99,'Roll out'!$E$2:$F$78,2,))</f>
        <v/>
      </c>
      <c r="J111" s="215" t="str">
        <f>IF('Pipeline WEB'!J99=0,"",'Pipeline WEB'!J99)</f>
        <v/>
      </c>
      <c r="K111" s="215" t="str">
        <f>IF('Pipeline WEB'!K99=0,"",'Pipeline WEB'!K99)</f>
        <v/>
      </c>
      <c r="L111" s="223" t="str">
        <f>IF('Pipeline WEB'!L99=0,"",'Pipeline WEB'!L99)</f>
        <v/>
      </c>
      <c r="M111" s="215" t="str">
        <f>IF('Pipeline WEB'!M99=0,"",'Pipeline WEB'!M99)</f>
        <v/>
      </c>
      <c r="N111" s="215" t="str">
        <f>IF('Pipeline WEB'!N99=0,"",'Pipeline WEB'!N99)</f>
        <v/>
      </c>
      <c r="O111" s="223" t="str">
        <f>IF('Pipeline WEB'!O99=0,"",'Pipeline WEB'!O99)</f>
        <v/>
      </c>
      <c r="P111" s="215" t="str">
        <f>IF('Pipeline WEB'!P99=0,"",'Pipeline WEB'!P99)</f>
        <v/>
      </c>
      <c r="Q111" s="215" t="str">
        <f>IF('Pipeline WEB'!Q99=0,"",'Pipeline WEB'!Q99)</f>
        <v/>
      </c>
      <c r="R111" s="215" t="str">
        <f>IF('Pipeline WEB'!R99=0,"",VLOOKUP('Pipeline WEB'!R99,'Roll out'!$E$2:$F$78,2,))</f>
        <v/>
      </c>
      <c r="S111" s="55" t="str">
        <f>IF('Pipeline WEB'!S99=0,"",'Pipeline WEB'!S99)</f>
        <v/>
      </c>
      <c r="T111" s="55" t="str">
        <f>IF('Pipeline WEB'!T99=0,"",'Pipeline WEB'!T99)</f>
        <v>EUR</v>
      </c>
      <c r="U111" s="55" t="str">
        <f>IF('Pipeline WEB'!U99=0,"",'Pipeline WEB'!U99)</f>
        <v/>
      </c>
      <c r="V111" s="215" t="str">
        <f>IF('Pipeline WEB'!V99=0,"",'Pipeline WEB'!V99)</f>
        <v/>
      </c>
      <c r="W111" s="216" t="str">
        <f>IF('Pipeline WEB'!W99=0,"",'Pipeline WEB'!W99)</f>
        <v/>
      </c>
      <c r="X111" s="215" t="str">
        <f>IF('Pipeline WEB'!X99=0,"",'Pipeline WEB'!X99)</f>
        <v/>
      </c>
      <c r="Y111" s="215" t="str">
        <f>IF('Pipeline WEB'!Y99=0,"",'Pipeline WEB'!Y99)</f>
        <v/>
      </c>
      <c r="Z111" s="215" t="str">
        <f>IF('Pipeline WEB'!Z99=0,"",'Pipeline WEB'!Z99)</f>
        <v/>
      </c>
      <c r="AA111" s="215" t="str">
        <f>IF('Pipeline WEB'!AA99=0,"",'Pipeline WEB'!AA99)</f>
        <v/>
      </c>
      <c r="AB111" s="215" t="str">
        <f>IF('Pipeline WEB'!AB99=0,"",'Pipeline WEB'!AB99)</f>
        <v/>
      </c>
      <c r="AC111" s="216" t="str">
        <f>IF('Pipeline WEB'!AC99=0,"",'Pipeline WEB'!AC99)</f>
        <v/>
      </c>
      <c r="AD111" s="216" t="str">
        <f>IF('Pipeline WEB'!AD99=0,"",'Pipeline WEB'!AD99)</f>
        <v/>
      </c>
      <c r="AE111" s="216" t="str">
        <f>IF('Pipeline WEB'!AE99=0,"",'Pipeline WEB'!AE99)</f>
        <v/>
      </c>
      <c r="AF111" s="215" t="str">
        <f>IF('Pipeline WEB'!AF99=0,"",'Pipeline WEB'!AF99)</f>
        <v/>
      </c>
      <c r="AG111" s="215" t="str">
        <f>IF('Pipeline WEB'!AG99=0,"",'Pipeline WEB'!AG99)</f>
        <v/>
      </c>
      <c r="AH111" s="223" t="str">
        <f>IF('Pipeline WEB'!AH99=0,"",'Pipeline WEB'!AH99)</f>
        <v/>
      </c>
    </row>
    <row r="112" spans="1:34" ht="30" customHeight="1" x14ac:dyDescent="0.3">
      <c r="A112" s="218"/>
      <c r="B112" s="215" t="str">
        <f>IF('Pipeline WEB'!B100=0,"",'Pipeline WEB'!B100)</f>
        <v/>
      </c>
      <c r="C112" s="215" t="str">
        <f>IF('Pipeline WEB'!C100=0,"",VLOOKUP('Pipeline WEB'!C100,'Roll out'!$E$2:$F$78,2,))</f>
        <v/>
      </c>
      <c r="D112" s="215" t="str">
        <f>IF('Pipeline WEB'!D100=0,"",'Pipeline WEB'!D100)</f>
        <v/>
      </c>
      <c r="E112" s="215" t="str">
        <f>IF('Pipeline WEB'!E100=0,"",VLOOKUP('Pipeline WEB'!E100,'Roll out'!$E$2:$F$78,2,))</f>
        <v/>
      </c>
      <c r="F112" s="215" t="str">
        <f>IF('Pipeline WEB'!F100=0,"",VLOOKUP('Pipeline WEB'!F100,'Roll out'!$E$2:$F$78,2,))</f>
        <v/>
      </c>
      <c r="G112" s="215" t="str">
        <f>IF('Pipeline WEB'!G100=0,"",VLOOKUP('Pipeline WEB'!G100,'Roll out'!$E$2:$F$78,2,))</f>
        <v/>
      </c>
      <c r="H112" s="215" t="str">
        <f>IF('Pipeline WEB'!H100=0,"",VLOOKUP('Pipeline WEB'!H100,'Roll out'!$E$2:$F$78,2,))</f>
        <v/>
      </c>
      <c r="I112" s="215" t="str">
        <f>IF('Pipeline WEB'!I100=0,"",VLOOKUP('Pipeline WEB'!I100,'Roll out'!$E$2:$F$78,2,))</f>
        <v/>
      </c>
      <c r="J112" s="215" t="str">
        <f>IF('Pipeline WEB'!J100=0,"",'Pipeline WEB'!J100)</f>
        <v/>
      </c>
      <c r="K112" s="215" t="str">
        <f>IF('Pipeline WEB'!K100=0,"",'Pipeline WEB'!K100)</f>
        <v/>
      </c>
      <c r="L112" s="223" t="str">
        <f>IF('Pipeline WEB'!L100=0,"",'Pipeline WEB'!L100)</f>
        <v/>
      </c>
      <c r="M112" s="215" t="str">
        <f>IF('Pipeline WEB'!M100=0,"",'Pipeline WEB'!M100)</f>
        <v/>
      </c>
      <c r="N112" s="215" t="str">
        <f>IF('Pipeline WEB'!N100=0,"",'Pipeline WEB'!N100)</f>
        <v/>
      </c>
      <c r="O112" s="223" t="str">
        <f>IF('Pipeline WEB'!O100=0,"",'Pipeline WEB'!O100)</f>
        <v/>
      </c>
      <c r="P112" s="215" t="str">
        <f>IF('Pipeline WEB'!P100=0,"",'Pipeline WEB'!P100)</f>
        <v/>
      </c>
      <c r="Q112" s="215" t="str">
        <f>IF('Pipeline WEB'!Q100=0,"",'Pipeline WEB'!Q100)</f>
        <v/>
      </c>
      <c r="R112" s="215" t="str">
        <f>IF('Pipeline WEB'!R100=0,"",VLOOKUP('Pipeline WEB'!R100,'Roll out'!$E$2:$F$78,2,))</f>
        <v/>
      </c>
      <c r="S112" s="55" t="str">
        <f>IF('Pipeline WEB'!S100=0,"",'Pipeline WEB'!S100)</f>
        <v/>
      </c>
      <c r="T112" s="55" t="str">
        <f>IF('Pipeline WEB'!T100=0,"",'Pipeline WEB'!T100)</f>
        <v>EUR</v>
      </c>
      <c r="U112" s="55" t="str">
        <f>IF('Pipeline WEB'!U100=0,"",'Pipeline WEB'!U100)</f>
        <v/>
      </c>
      <c r="V112" s="215" t="str">
        <f>IF('Pipeline WEB'!V100=0,"",'Pipeline WEB'!V100)</f>
        <v/>
      </c>
      <c r="W112" s="216" t="str">
        <f>IF('Pipeline WEB'!W100=0,"",'Pipeline WEB'!W100)</f>
        <v/>
      </c>
      <c r="X112" s="215" t="str">
        <f>IF('Pipeline WEB'!X100=0,"",'Pipeline WEB'!X100)</f>
        <v/>
      </c>
      <c r="Y112" s="215" t="str">
        <f>IF('Pipeline WEB'!Y100=0,"",'Pipeline WEB'!Y100)</f>
        <v/>
      </c>
      <c r="Z112" s="215" t="str">
        <f>IF('Pipeline WEB'!Z100=0,"",'Pipeline WEB'!Z100)</f>
        <v/>
      </c>
      <c r="AA112" s="215" t="str">
        <f>IF('Pipeline WEB'!AA100=0,"",'Pipeline WEB'!AA100)</f>
        <v/>
      </c>
      <c r="AB112" s="215" t="str">
        <f>IF('Pipeline WEB'!AB100=0,"",'Pipeline WEB'!AB100)</f>
        <v/>
      </c>
      <c r="AC112" s="216" t="str">
        <f>IF('Pipeline WEB'!AC100=0,"",'Pipeline WEB'!AC100)</f>
        <v/>
      </c>
      <c r="AD112" s="216" t="str">
        <f>IF('Pipeline WEB'!AD100=0,"",'Pipeline WEB'!AD100)</f>
        <v/>
      </c>
      <c r="AE112" s="216" t="str">
        <f>IF('Pipeline WEB'!AE100=0,"",'Pipeline WEB'!AE100)</f>
        <v/>
      </c>
      <c r="AF112" s="215" t="str">
        <f>IF('Pipeline WEB'!AF100=0,"",'Pipeline WEB'!AF100)</f>
        <v/>
      </c>
      <c r="AG112" s="215" t="str">
        <f>IF('Pipeline WEB'!AG100=0,"",'Pipeline WEB'!AG100)</f>
        <v/>
      </c>
      <c r="AH112" s="223" t="str">
        <f>IF('Pipeline WEB'!AH100=0,"",'Pipeline WEB'!AH100)</f>
        <v/>
      </c>
    </row>
    <row r="113" spans="1:34" ht="30" customHeight="1" x14ac:dyDescent="0.3">
      <c r="A113" s="218"/>
      <c r="B113" s="215" t="str">
        <f>IF('Pipeline WEB'!B101=0,"",'Pipeline WEB'!B101)</f>
        <v/>
      </c>
      <c r="C113" s="215" t="str">
        <f>IF('Pipeline WEB'!C101=0,"",VLOOKUP('Pipeline WEB'!C101,'Roll out'!$E$2:$F$78,2,))</f>
        <v/>
      </c>
      <c r="D113" s="215" t="str">
        <f>IF('Pipeline WEB'!D101=0,"",'Pipeline WEB'!D101)</f>
        <v/>
      </c>
      <c r="E113" s="215" t="str">
        <f>IF('Pipeline WEB'!E101=0,"",VLOOKUP('Pipeline WEB'!E101,'Roll out'!$E$2:$F$78,2,))</f>
        <v/>
      </c>
      <c r="F113" s="215" t="str">
        <f>IF('Pipeline WEB'!F101=0,"",VLOOKUP('Pipeline WEB'!F101,'Roll out'!$E$2:$F$78,2,))</f>
        <v/>
      </c>
      <c r="G113" s="215" t="str">
        <f>IF('Pipeline WEB'!G101=0,"",VLOOKUP('Pipeline WEB'!G101,'Roll out'!$E$2:$F$78,2,))</f>
        <v/>
      </c>
      <c r="H113" s="215" t="str">
        <f>IF('Pipeline WEB'!H101=0,"",VLOOKUP('Pipeline WEB'!H101,'Roll out'!$E$2:$F$78,2,))</f>
        <v/>
      </c>
      <c r="I113" s="215" t="str">
        <f>IF('Pipeline WEB'!I101=0,"",VLOOKUP('Pipeline WEB'!I101,'Roll out'!$E$2:$F$78,2,))</f>
        <v/>
      </c>
      <c r="J113" s="215" t="str">
        <f>IF('Pipeline WEB'!J101=0,"",'Pipeline WEB'!J101)</f>
        <v/>
      </c>
      <c r="K113" s="215" t="str">
        <f>IF('Pipeline WEB'!K101=0,"",'Pipeline WEB'!K101)</f>
        <v/>
      </c>
      <c r="L113" s="223" t="str">
        <f>IF('Pipeline WEB'!L101=0,"",'Pipeline WEB'!L101)</f>
        <v/>
      </c>
      <c r="M113" s="215" t="str">
        <f>IF('Pipeline WEB'!M101=0,"",'Pipeline WEB'!M101)</f>
        <v/>
      </c>
      <c r="N113" s="215" t="str">
        <f>IF('Pipeline WEB'!N101=0,"",'Pipeline WEB'!N101)</f>
        <v/>
      </c>
      <c r="O113" s="223" t="str">
        <f>IF('Pipeline WEB'!O101=0,"",'Pipeline WEB'!O101)</f>
        <v/>
      </c>
      <c r="P113" s="215" t="str">
        <f>IF('Pipeline WEB'!P101=0,"",'Pipeline WEB'!P101)</f>
        <v/>
      </c>
      <c r="Q113" s="215" t="str">
        <f>IF('Pipeline WEB'!Q101=0,"",'Pipeline WEB'!Q101)</f>
        <v/>
      </c>
      <c r="R113" s="215" t="str">
        <f>IF('Pipeline WEB'!R101=0,"",VLOOKUP('Pipeline WEB'!R101,'Roll out'!$E$2:$F$78,2,))</f>
        <v/>
      </c>
      <c r="S113" s="55" t="str">
        <f>IF('Pipeline WEB'!S101=0,"",'Pipeline WEB'!S101)</f>
        <v/>
      </c>
      <c r="T113" s="55" t="str">
        <f>IF('Pipeline WEB'!T101=0,"",'Pipeline WEB'!T101)</f>
        <v>EUR</v>
      </c>
      <c r="U113" s="55" t="str">
        <f>IF('Pipeline WEB'!U101=0,"",'Pipeline WEB'!U101)</f>
        <v/>
      </c>
      <c r="V113" s="215" t="str">
        <f>IF('Pipeline WEB'!V101=0,"",'Pipeline WEB'!V101)</f>
        <v/>
      </c>
      <c r="W113" s="216" t="str">
        <f>IF('Pipeline WEB'!W101=0,"",'Pipeline WEB'!W101)</f>
        <v/>
      </c>
      <c r="X113" s="215" t="str">
        <f>IF('Pipeline WEB'!X101=0,"",'Pipeline WEB'!X101)</f>
        <v/>
      </c>
      <c r="Y113" s="215" t="str">
        <f>IF('Pipeline WEB'!Y101=0,"",'Pipeline WEB'!Y101)</f>
        <v/>
      </c>
      <c r="Z113" s="215" t="str">
        <f>IF('Pipeline WEB'!Z101=0,"",'Pipeline WEB'!Z101)</f>
        <v/>
      </c>
      <c r="AA113" s="215" t="str">
        <f>IF('Pipeline WEB'!AA101=0,"",'Pipeline WEB'!AA101)</f>
        <v/>
      </c>
      <c r="AB113" s="215" t="str">
        <f>IF('Pipeline WEB'!AB101=0,"",'Pipeline WEB'!AB101)</f>
        <v/>
      </c>
      <c r="AC113" s="216" t="str">
        <f>IF('Pipeline WEB'!AC101=0,"",'Pipeline WEB'!AC101)</f>
        <v/>
      </c>
      <c r="AD113" s="216" t="str">
        <f>IF('Pipeline WEB'!AD101=0,"",'Pipeline WEB'!AD101)</f>
        <v/>
      </c>
      <c r="AE113" s="216" t="str">
        <f>IF('Pipeline WEB'!AE101=0,"",'Pipeline WEB'!AE101)</f>
        <v/>
      </c>
      <c r="AF113" s="215" t="str">
        <f>IF('Pipeline WEB'!AF101=0,"",'Pipeline WEB'!AF101)</f>
        <v/>
      </c>
      <c r="AG113" s="215" t="str">
        <f>IF('Pipeline WEB'!AG101=0,"",'Pipeline WEB'!AG101)</f>
        <v/>
      </c>
      <c r="AH113" s="223" t="str">
        <f>IF('Pipeline WEB'!AH101=0,"",'Pipeline WEB'!AH101)</f>
        <v/>
      </c>
    </row>
    <row r="114" spans="1:34" ht="30" customHeight="1" x14ac:dyDescent="0.3">
      <c r="A114" s="218"/>
      <c r="B114" s="215" t="str">
        <f>IF('Pipeline WEB'!B102=0,"",'Pipeline WEB'!B102)</f>
        <v/>
      </c>
      <c r="C114" s="215" t="str">
        <f>IF('Pipeline WEB'!C102=0,"",VLOOKUP('Pipeline WEB'!C102,'Roll out'!$E$2:$F$78,2,))</f>
        <v/>
      </c>
      <c r="D114" s="215" t="str">
        <f>IF('Pipeline WEB'!D102=0,"",'Pipeline WEB'!D102)</f>
        <v/>
      </c>
      <c r="E114" s="215" t="str">
        <f>IF('Pipeline WEB'!E102=0,"",VLOOKUP('Pipeline WEB'!E102,'Roll out'!$E$2:$F$78,2,))</f>
        <v/>
      </c>
      <c r="F114" s="215" t="str">
        <f>IF('Pipeline WEB'!F102=0,"",VLOOKUP('Pipeline WEB'!F102,'Roll out'!$E$2:$F$78,2,))</f>
        <v/>
      </c>
      <c r="G114" s="215" t="str">
        <f>IF('Pipeline WEB'!G102=0,"",VLOOKUP('Pipeline WEB'!G102,'Roll out'!$E$2:$F$78,2,))</f>
        <v/>
      </c>
      <c r="H114" s="215" t="str">
        <f>IF('Pipeline WEB'!H102=0,"",VLOOKUP('Pipeline WEB'!H102,'Roll out'!$E$2:$F$78,2,))</f>
        <v/>
      </c>
      <c r="I114" s="215" t="str">
        <f>IF('Pipeline WEB'!I102=0,"",VLOOKUP('Pipeline WEB'!I102,'Roll out'!$E$2:$F$78,2,))</f>
        <v/>
      </c>
      <c r="J114" s="215" t="str">
        <f>IF('Pipeline WEB'!J102=0,"",'Pipeline WEB'!J102)</f>
        <v/>
      </c>
      <c r="K114" s="215" t="str">
        <f>IF('Pipeline WEB'!K102=0,"",'Pipeline WEB'!K102)</f>
        <v/>
      </c>
      <c r="L114" s="223" t="str">
        <f>IF('Pipeline WEB'!L102=0,"",'Pipeline WEB'!L102)</f>
        <v/>
      </c>
      <c r="M114" s="215" t="str">
        <f>IF('Pipeline WEB'!M102=0,"",'Pipeline WEB'!M102)</f>
        <v/>
      </c>
      <c r="N114" s="215" t="str">
        <f>IF('Pipeline WEB'!N102=0,"",'Pipeline WEB'!N102)</f>
        <v/>
      </c>
      <c r="O114" s="223" t="str">
        <f>IF('Pipeline WEB'!O102=0,"",'Pipeline WEB'!O102)</f>
        <v/>
      </c>
      <c r="P114" s="215" t="str">
        <f>IF('Pipeline WEB'!P102=0,"",'Pipeline WEB'!P102)</f>
        <v/>
      </c>
      <c r="Q114" s="215" t="str">
        <f>IF('Pipeline WEB'!Q102=0,"",'Pipeline WEB'!Q102)</f>
        <v/>
      </c>
      <c r="R114" s="215" t="str">
        <f>IF('Pipeline WEB'!R102=0,"",VLOOKUP('Pipeline WEB'!R102,'Roll out'!$E$2:$F$78,2,))</f>
        <v/>
      </c>
      <c r="S114" s="55" t="str">
        <f>IF('Pipeline WEB'!S102=0,"",'Pipeline WEB'!S102)</f>
        <v/>
      </c>
      <c r="T114" s="55" t="str">
        <f>IF('Pipeline WEB'!T102=0,"",'Pipeline WEB'!T102)</f>
        <v>EUR</v>
      </c>
      <c r="U114" s="55" t="str">
        <f>IF('Pipeline WEB'!U102=0,"",'Pipeline WEB'!U102)</f>
        <v/>
      </c>
      <c r="V114" s="215" t="str">
        <f>IF('Pipeline WEB'!V102=0,"",'Pipeline WEB'!V102)</f>
        <v/>
      </c>
      <c r="W114" s="216" t="str">
        <f>IF('Pipeline WEB'!W102=0,"",'Pipeline WEB'!W102)</f>
        <v/>
      </c>
      <c r="X114" s="215" t="str">
        <f>IF('Pipeline WEB'!X102=0,"",'Pipeline WEB'!X102)</f>
        <v/>
      </c>
      <c r="Y114" s="215" t="str">
        <f>IF('Pipeline WEB'!Y102=0,"",'Pipeline WEB'!Y102)</f>
        <v/>
      </c>
      <c r="Z114" s="215" t="str">
        <f>IF('Pipeline WEB'!Z102=0,"",'Pipeline WEB'!Z102)</f>
        <v/>
      </c>
      <c r="AA114" s="215" t="str">
        <f>IF('Pipeline WEB'!AA102=0,"",'Pipeline WEB'!AA102)</f>
        <v/>
      </c>
      <c r="AB114" s="215" t="str">
        <f>IF('Pipeline WEB'!AB102=0,"",'Pipeline WEB'!AB102)</f>
        <v/>
      </c>
      <c r="AC114" s="216" t="str">
        <f>IF('Pipeline WEB'!AC102=0,"",'Pipeline WEB'!AC102)</f>
        <v/>
      </c>
      <c r="AD114" s="216" t="str">
        <f>IF('Pipeline WEB'!AD102=0,"",'Pipeline WEB'!AD102)</f>
        <v/>
      </c>
      <c r="AE114" s="216" t="str">
        <f>IF('Pipeline WEB'!AE102=0,"",'Pipeline WEB'!AE102)</f>
        <v/>
      </c>
      <c r="AF114" s="215" t="str">
        <f>IF('Pipeline WEB'!AF102=0,"",'Pipeline WEB'!AF102)</f>
        <v/>
      </c>
      <c r="AG114" s="215" t="str">
        <f>IF('Pipeline WEB'!AG102=0,"",'Pipeline WEB'!AG102)</f>
        <v/>
      </c>
      <c r="AH114" s="223" t="str">
        <f>IF('Pipeline WEB'!AH102=0,"",'Pipeline WEB'!AH102)</f>
        <v/>
      </c>
    </row>
    <row r="115" spans="1:34" ht="30" customHeight="1" x14ac:dyDescent="0.3">
      <c r="A115" s="218"/>
      <c r="B115" s="215" t="str">
        <f>IF('Pipeline WEB'!B103=0,"",'Pipeline WEB'!B103)</f>
        <v/>
      </c>
      <c r="C115" s="215" t="str">
        <f>IF('Pipeline WEB'!C103=0,"",VLOOKUP('Pipeline WEB'!C103,'Roll out'!$E$2:$F$78,2,))</f>
        <v/>
      </c>
      <c r="D115" s="215" t="str">
        <f>IF('Pipeline WEB'!D103=0,"",'Pipeline WEB'!D103)</f>
        <v/>
      </c>
      <c r="E115" s="215" t="str">
        <f>IF('Pipeline WEB'!E103=0,"",VLOOKUP('Pipeline WEB'!E103,'Roll out'!$E$2:$F$78,2,))</f>
        <v/>
      </c>
      <c r="F115" s="215" t="str">
        <f>IF('Pipeline WEB'!F103=0,"",VLOOKUP('Pipeline WEB'!F103,'Roll out'!$E$2:$F$78,2,))</f>
        <v/>
      </c>
      <c r="G115" s="215" t="str">
        <f>IF('Pipeline WEB'!G103=0,"",VLOOKUP('Pipeline WEB'!G103,'Roll out'!$E$2:$F$78,2,))</f>
        <v/>
      </c>
      <c r="H115" s="215" t="str">
        <f>IF('Pipeline WEB'!H103=0,"",VLOOKUP('Pipeline WEB'!H103,'Roll out'!$E$2:$F$78,2,))</f>
        <v/>
      </c>
      <c r="I115" s="215" t="str">
        <f>IF('Pipeline WEB'!I103=0,"",VLOOKUP('Pipeline WEB'!I103,'Roll out'!$E$2:$F$78,2,))</f>
        <v/>
      </c>
      <c r="J115" s="215" t="str">
        <f>IF('Pipeline WEB'!J103=0,"",'Pipeline WEB'!J103)</f>
        <v/>
      </c>
      <c r="K115" s="215" t="str">
        <f>IF('Pipeline WEB'!K103=0,"",'Pipeline WEB'!K103)</f>
        <v/>
      </c>
      <c r="L115" s="223" t="str">
        <f>IF('Pipeline WEB'!L103=0,"",'Pipeline WEB'!L103)</f>
        <v/>
      </c>
      <c r="M115" s="215" t="str">
        <f>IF('Pipeline WEB'!M103=0,"",'Pipeline WEB'!M103)</f>
        <v/>
      </c>
      <c r="N115" s="215" t="str">
        <f>IF('Pipeline WEB'!N103=0,"",'Pipeline WEB'!N103)</f>
        <v/>
      </c>
      <c r="O115" s="223" t="str">
        <f>IF('Pipeline WEB'!O103=0,"",'Pipeline WEB'!O103)</f>
        <v/>
      </c>
      <c r="P115" s="215" t="str">
        <f>IF('Pipeline WEB'!P103=0,"",'Pipeline WEB'!P103)</f>
        <v/>
      </c>
      <c r="Q115" s="215" t="str">
        <f>IF('Pipeline WEB'!Q103=0,"",'Pipeline WEB'!Q103)</f>
        <v/>
      </c>
      <c r="R115" s="215" t="str">
        <f>IF('Pipeline WEB'!R103=0,"",VLOOKUP('Pipeline WEB'!R103,'Roll out'!$E$2:$F$78,2,))</f>
        <v/>
      </c>
      <c r="S115" s="55" t="str">
        <f>IF('Pipeline WEB'!S103=0,"",'Pipeline WEB'!S103)</f>
        <v/>
      </c>
      <c r="T115" s="55" t="str">
        <f>IF('Pipeline WEB'!T103=0,"",'Pipeline WEB'!T103)</f>
        <v>EUR</v>
      </c>
      <c r="U115" s="55" t="str">
        <f>IF('Pipeline WEB'!U103=0,"",'Pipeline WEB'!U103)</f>
        <v/>
      </c>
      <c r="V115" s="215" t="str">
        <f>IF('Pipeline WEB'!V103=0,"",'Pipeline WEB'!V103)</f>
        <v/>
      </c>
      <c r="W115" s="216" t="str">
        <f>IF('Pipeline WEB'!W103=0,"",'Pipeline WEB'!W103)</f>
        <v/>
      </c>
      <c r="X115" s="215" t="str">
        <f>IF('Pipeline WEB'!X103=0,"",'Pipeline WEB'!X103)</f>
        <v/>
      </c>
      <c r="Y115" s="215" t="str">
        <f>IF('Pipeline WEB'!Y103=0,"",'Pipeline WEB'!Y103)</f>
        <v/>
      </c>
      <c r="Z115" s="215" t="str">
        <f>IF('Pipeline WEB'!Z103=0,"",'Pipeline WEB'!Z103)</f>
        <v/>
      </c>
      <c r="AA115" s="215" t="str">
        <f>IF('Pipeline WEB'!AA103=0,"",'Pipeline WEB'!AA103)</f>
        <v/>
      </c>
      <c r="AB115" s="215" t="str">
        <f>IF('Pipeline WEB'!AB103=0,"",'Pipeline WEB'!AB103)</f>
        <v/>
      </c>
      <c r="AC115" s="216" t="str">
        <f>IF('Pipeline WEB'!AC103=0,"",'Pipeline WEB'!AC103)</f>
        <v/>
      </c>
      <c r="AD115" s="216" t="str">
        <f>IF('Pipeline WEB'!AD103=0,"",'Pipeline WEB'!AD103)</f>
        <v/>
      </c>
      <c r="AE115" s="216" t="str">
        <f>IF('Pipeline WEB'!AE103=0,"",'Pipeline WEB'!AE103)</f>
        <v/>
      </c>
      <c r="AF115" s="215" t="str">
        <f>IF('Pipeline WEB'!AF103=0,"",'Pipeline WEB'!AF103)</f>
        <v/>
      </c>
      <c r="AG115" s="215" t="str">
        <f>IF('Pipeline WEB'!AG103=0,"",'Pipeline WEB'!AG103)</f>
        <v/>
      </c>
      <c r="AH115" s="223" t="str">
        <f>IF('Pipeline WEB'!AH103=0,"",'Pipeline WEB'!AH103)</f>
        <v/>
      </c>
    </row>
    <row r="116" spans="1:34" ht="30" customHeight="1" x14ac:dyDescent="0.3">
      <c r="A116" s="218"/>
      <c r="B116" s="215" t="str">
        <f>IF('Pipeline WEB'!B104=0,"",'Pipeline WEB'!B104)</f>
        <v/>
      </c>
      <c r="C116" s="215" t="str">
        <f>IF('Pipeline WEB'!C104=0,"",VLOOKUP('Pipeline WEB'!C104,'Roll out'!$E$2:$F$78,2,))</f>
        <v/>
      </c>
      <c r="D116" s="215" t="str">
        <f>IF('Pipeline WEB'!D104=0,"",'Pipeline WEB'!D104)</f>
        <v/>
      </c>
      <c r="E116" s="215" t="str">
        <f>IF('Pipeline WEB'!E104=0,"",VLOOKUP('Pipeline WEB'!E104,'Roll out'!$E$2:$F$78,2,))</f>
        <v/>
      </c>
      <c r="F116" s="215" t="str">
        <f>IF('Pipeline WEB'!F104=0,"",VLOOKUP('Pipeline WEB'!F104,'Roll out'!$E$2:$F$78,2,))</f>
        <v/>
      </c>
      <c r="G116" s="215" t="str">
        <f>IF('Pipeline WEB'!G104=0,"",VLOOKUP('Pipeline WEB'!G104,'Roll out'!$E$2:$F$78,2,))</f>
        <v/>
      </c>
      <c r="H116" s="215" t="str">
        <f>IF('Pipeline WEB'!H104=0,"",VLOOKUP('Pipeline WEB'!H104,'Roll out'!$E$2:$F$78,2,))</f>
        <v/>
      </c>
      <c r="I116" s="215" t="str">
        <f>IF('Pipeline WEB'!I104=0,"",VLOOKUP('Pipeline WEB'!I104,'Roll out'!$E$2:$F$78,2,))</f>
        <v/>
      </c>
      <c r="J116" s="215" t="str">
        <f>IF('Pipeline WEB'!J104=0,"",'Pipeline WEB'!J104)</f>
        <v/>
      </c>
      <c r="K116" s="215" t="str">
        <f>IF('Pipeline WEB'!K104=0,"",'Pipeline WEB'!K104)</f>
        <v/>
      </c>
      <c r="L116" s="223" t="str">
        <f>IF('Pipeline WEB'!L104=0,"",'Pipeline WEB'!L104)</f>
        <v/>
      </c>
      <c r="M116" s="215" t="str">
        <f>IF('Pipeline WEB'!M104=0,"",'Pipeline WEB'!M104)</f>
        <v/>
      </c>
      <c r="N116" s="215" t="str">
        <f>IF('Pipeline WEB'!N104=0,"",'Pipeline WEB'!N104)</f>
        <v/>
      </c>
      <c r="O116" s="223" t="str">
        <f>IF('Pipeline WEB'!O104=0,"",'Pipeline WEB'!O104)</f>
        <v/>
      </c>
      <c r="P116" s="215" t="str">
        <f>IF('Pipeline WEB'!P104=0,"",'Pipeline WEB'!P104)</f>
        <v/>
      </c>
      <c r="Q116" s="215" t="str">
        <f>IF('Pipeline WEB'!Q104=0,"",'Pipeline WEB'!Q104)</f>
        <v/>
      </c>
      <c r="R116" s="215" t="str">
        <f>IF('Pipeline WEB'!R104=0,"",VLOOKUP('Pipeline WEB'!R104,'Roll out'!$E$2:$F$78,2,))</f>
        <v/>
      </c>
      <c r="S116" s="55" t="str">
        <f>IF('Pipeline WEB'!S104=0,"",'Pipeline WEB'!S104)</f>
        <v/>
      </c>
      <c r="T116" s="55" t="str">
        <f>IF('Pipeline WEB'!T104=0,"",'Pipeline WEB'!T104)</f>
        <v>EUR</v>
      </c>
      <c r="U116" s="55" t="str">
        <f>IF('Pipeline WEB'!U104=0,"",'Pipeline WEB'!U104)</f>
        <v/>
      </c>
      <c r="V116" s="215" t="str">
        <f>IF('Pipeline WEB'!V104=0,"",'Pipeline WEB'!V104)</f>
        <v/>
      </c>
      <c r="W116" s="216" t="str">
        <f>IF('Pipeline WEB'!W104=0,"",'Pipeline WEB'!W104)</f>
        <v/>
      </c>
      <c r="X116" s="215" t="str">
        <f>IF('Pipeline WEB'!X104=0,"",'Pipeline WEB'!X104)</f>
        <v/>
      </c>
      <c r="Y116" s="215" t="str">
        <f>IF('Pipeline WEB'!Y104=0,"",'Pipeline WEB'!Y104)</f>
        <v/>
      </c>
      <c r="Z116" s="215" t="str">
        <f>IF('Pipeline WEB'!Z104=0,"",'Pipeline WEB'!Z104)</f>
        <v/>
      </c>
      <c r="AA116" s="215" t="str">
        <f>IF('Pipeline WEB'!AA104=0,"",'Pipeline WEB'!AA104)</f>
        <v/>
      </c>
      <c r="AB116" s="215" t="str">
        <f>IF('Pipeline WEB'!AB104=0,"",'Pipeline WEB'!AB104)</f>
        <v/>
      </c>
      <c r="AC116" s="216" t="str">
        <f>IF('Pipeline WEB'!AC104=0,"",'Pipeline WEB'!AC104)</f>
        <v/>
      </c>
      <c r="AD116" s="216" t="str">
        <f>IF('Pipeline WEB'!AD104=0,"",'Pipeline WEB'!AD104)</f>
        <v/>
      </c>
      <c r="AE116" s="216" t="str">
        <f>IF('Pipeline WEB'!AE104=0,"",'Pipeline WEB'!AE104)</f>
        <v/>
      </c>
      <c r="AF116" s="215" t="str">
        <f>IF('Pipeline WEB'!AF104=0,"",'Pipeline WEB'!AF104)</f>
        <v/>
      </c>
      <c r="AG116" s="215" t="str">
        <f>IF('Pipeline WEB'!AG104=0,"",'Pipeline WEB'!AG104)</f>
        <v/>
      </c>
      <c r="AH116" s="223" t="str">
        <f>IF('Pipeline WEB'!AH104=0,"",'Pipeline WEB'!AH104)</f>
        <v/>
      </c>
    </row>
    <row r="117" spans="1:34" ht="30" customHeight="1" x14ac:dyDescent="0.3">
      <c r="A117" s="218"/>
      <c r="B117" s="215" t="str">
        <f>IF('Pipeline WEB'!B105=0,"",'Pipeline WEB'!B105)</f>
        <v/>
      </c>
      <c r="C117" s="215" t="str">
        <f>IF('Pipeline WEB'!C105=0,"",VLOOKUP('Pipeline WEB'!C105,'Roll out'!$E$2:$F$78,2,))</f>
        <v/>
      </c>
      <c r="D117" s="215" t="str">
        <f>IF('Pipeline WEB'!D105=0,"",'Pipeline WEB'!D105)</f>
        <v/>
      </c>
      <c r="E117" s="215" t="str">
        <f>IF('Pipeline WEB'!E105=0,"",VLOOKUP('Pipeline WEB'!E105,'Roll out'!$E$2:$F$78,2,))</f>
        <v/>
      </c>
      <c r="F117" s="215" t="str">
        <f>IF('Pipeline WEB'!F105=0,"",VLOOKUP('Pipeline WEB'!F105,'Roll out'!$E$2:$F$78,2,))</f>
        <v/>
      </c>
      <c r="G117" s="215" t="str">
        <f>IF('Pipeline WEB'!G105=0,"",VLOOKUP('Pipeline WEB'!G105,'Roll out'!$E$2:$F$78,2,))</f>
        <v/>
      </c>
      <c r="H117" s="215" t="str">
        <f>IF('Pipeline WEB'!H105=0,"",VLOOKUP('Pipeline WEB'!H105,'Roll out'!$E$2:$F$78,2,))</f>
        <v/>
      </c>
      <c r="I117" s="215" t="str">
        <f>IF('Pipeline WEB'!I105=0,"",VLOOKUP('Pipeline WEB'!I105,'Roll out'!$E$2:$F$78,2,))</f>
        <v/>
      </c>
      <c r="J117" s="215" t="str">
        <f>IF('Pipeline WEB'!J105=0,"",'Pipeline WEB'!J105)</f>
        <v/>
      </c>
      <c r="K117" s="215" t="str">
        <f>IF('Pipeline WEB'!K105=0,"",'Pipeline WEB'!K105)</f>
        <v/>
      </c>
      <c r="L117" s="223" t="str">
        <f>IF('Pipeline WEB'!L105=0,"",'Pipeline WEB'!L105)</f>
        <v/>
      </c>
      <c r="M117" s="215" t="str">
        <f>IF('Pipeline WEB'!M105=0,"",'Pipeline WEB'!M105)</f>
        <v/>
      </c>
      <c r="N117" s="215" t="str">
        <f>IF('Pipeline WEB'!N105=0,"",'Pipeline WEB'!N105)</f>
        <v/>
      </c>
      <c r="O117" s="223" t="str">
        <f>IF('Pipeline WEB'!O105=0,"",'Pipeline WEB'!O105)</f>
        <v/>
      </c>
      <c r="P117" s="215" t="str">
        <f>IF('Pipeline WEB'!P105=0,"",'Pipeline WEB'!P105)</f>
        <v/>
      </c>
      <c r="Q117" s="215" t="str">
        <f>IF('Pipeline WEB'!Q105=0,"",'Pipeline WEB'!Q105)</f>
        <v/>
      </c>
      <c r="R117" s="215" t="str">
        <f>IF('Pipeline WEB'!R105=0,"",VLOOKUP('Pipeline WEB'!R105,'Roll out'!$E$2:$F$78,2,))</f>
        <v/>
      </c>
      <c r="S117" s="55" t="str">
        <f>IF('Pipeline WEB'!S105=0,"",'Pipeline WEB'!S105)</f>
        <v/>
      </c>
      <c r="T117" s="55" t="str">
        <f>IF('Pipeline WEB'!T105=0,"",'Pipeline WEB'!T105)</f>
        <v>EUR</v>
      </c>
      <c r="U117" s="55" t="str">
        <f>IF('Pipeline WEB'!U105=0,"",'Pipeline WEB'!U105)</f>
        <v/>
      </c>
      <c r="V117" s="215" t="str">
        <f>IF('Pipeline WEB'!V105=0,"",'Pipeline WEB'!V105)</f>
        <v/>
      </c>
      <c r="W117" s="216" t="str">
        <f>IF('Pipeline WEB'!W105=0,"",'Pipeline WEB'!W105)</f>
        <v/>
      </c>
      <c r="X117" s="215" t="str">
        <f>IF('Pipeline WEB'!X105=0,"",'Pipeline WEB'!X105)</f>
        <v/>
      </c>
      <c r="Y117" s="215" t="str">
        <f>IF('Pipeline WEB'!Y105=0,"",'Pipeline WEB'!Y105)</f>
        <v/>
      </c>
      <c r="Z117" s="215" t="str">
        <f>IF('Pipeline WEB'!Z105=0,"",'Pipeline WEB'!Z105)</f>
        <v/>
      </c>
      <c r="AA117" s="215" t="str">
        <f>IF('Pipeline WEB'!AA105=0,"",'Pipeline WEB'!AA105)</f>
        <v/>
      </c>
      <c r="AB117" s="215" t="str">
        <f>IF('Pipeline WEB'!AB105=0,"",'Pipeline WEB'!AB105)</f>
        <v/>
      </c>
      <c r="AC117" s="216" t="str">
        <f>IF('Pipeline WEB'!AC105=0,"",'Pipeline WEB'!AC105)</f>
        <v/>
      </c>
      <c r="AD117" s="216" t="str">
        <f>IF('Pipeline WEB'!AD105=0,"",'Pipeline WEB'!AD105)</f>
        <v/>
      </c>
      <c r="AE117" s="216" t="str">
        <f>IF('Pipeline WEB'!AE105=0,"",'Pipeline WEB'!AE105)</f>
        <v/>
      </c>
      <c r="AF117" s="215" t="str">
        <f>IF('Pipeline WEB'!AF105=0,"",'Pipeline WEB'!AF105)</f>
        <v/>
      </c>
      <c r="AG117" s="215" t="str">
        <f>IF('Pipeline WEB'!AG105=0,"",'Pipeline WEB'!AG105)</f>
        <v/>
      </c>
      <c r="AH117" s="223" t="str">
        <f>IF('Pipeline WEB'!AH105=0,"",'Pipeline WEB'!AH105)</f>
        <v/>
      </c>
    </row>
    <row r="118" spans="1:34" ht="30" customHeight="1" x14ac:dyDescent="0.3">
      <c r="A118" s="218"/>
      <c r="B118" s="215" t="str">
        <f>IF('Pipeline WEB'!B106=0,"",'Pipeline WEB'!B106)</f>
        <v/>
      </c>
      <c r="C118" s="215" t="str">
        <f>IF('Pipeline WEB'!C106=0,"",VLOOKUP('Pipeline WEB'!C106,'Roll out'!$E$2:$F$78,2,))</f>
        <v/>
      </c>
      <c r="D118" s="215" t="str">
        <f>IF('Pipeline WEB'!D106=0,"",'Pipeline WEB'!D106)</f>
        <v/>
      </c>
      <c r="E118" s="215" t="str">
        <f>IF('Pipeline WEB'!E106=0,"",VLOOKUP('Pipeline WEB'!E106,'Roll out'!$E$2:$F$78,2,))</f>
        <v/>
      </c>
      <c r="F118" s="215" t="str">
        <f>IF('Pipeline WEB'!F106=0,"",VLOOKUP('Pipeline WEB'!F106,'Roll out'!$E$2:$F$78,2,))</f>
        <v/>
      </c>
      <c r="G118" s="215" t="str">
        <f>IF('Pipeline WEB'!G106=0,"",VLOOKUP('Pipeline WEB'!G106,'Roll out'!$E$2:$F$78,2,))</f>
        <v/>
      </c>
      <c r="H118" s="215" t="str">
        <f>IF('Pipeline WEB'!H106=0,"",VLOOKUP('Pipeline WEB'!H106,'Roll out'!$E$2:$F$78,2,))</f>
        <v/>
      </c>
      <c r="I118" s="215" t="str">
        <f>IF('Pipeline WEB'!I106=0,"",VLOOKUP('Pipeline WEB'!I106,'Roll out'!$E$2:$F$78,2,))</f>
        <v/>
      </c>
      <c r="J118" s="215" t="str">
        <f>IF('Pipeline WEB'!J106=0,"",'Pipeline WEB'!J106)</f>
        <v/>
      </c>
      <c r="K118" s="215" t="str">
        <f>IF('Pipeline WEB'!K106=0,"",'Pipeline WEB'!K106)</f>
        <v/>
      </c>
      <c r="L118" s="223" t="str">
        <f>IF('Pipeline WEB'!L106=0,"",'Pipeline WEB'!L106)</f>
        <v/>
      </c>
      <c r="M118" s="215" t="str">
        <f>IF('Pipeline WEB'!M106=0,"",'Pipeline WEB'!M106)</f>
        <v/>
      </c>
      <c r="N118" s="215" t="str">
        <f>IF('Pipeline WEB'!N106=0,"",'Pipeline WEB'!N106)</f>
        <v/>
      </c>
      <c r="O118" s="223" t="str">
        <f>IF('Pipeline WEB'!O106=0,"",'Pipeline WEB'!O106)</f>
        <v/>
      </c>
      <c r="P118" s="215" t="str">
        <f>IF('Pipeline WEB'!P106=0,"",'Pipeline WEB'!P106)</f>
        <v/>
      </c>
      <c r="Q118" s="215" t="str">
        <f>IF('Pipeline WEB'!Q106=0,"",'Pipeline WEB'!Q106)</f>
        <v/>
      </c>
      <c r="R118" s="215" t="str">
        <f>IF('Pipeline WEB'!R106=0,"",VLOOKUP('Pipeline WEB'!R106,'Roll out'!$E$2:$F$78,2,))</f>
        <v/>
      </c>
      <c r="S118" s="55" t="str">
        <f>IF('Pipeline WEB'!S106=0,"",'Pipeline WEB'!S106)</f>
        <v/>
      </c>
      <c r="T118" s="55" t="str">
        <f>IF('Pipeline WEB'!T106=0,"",'Pipeline WEB'!T106)</f>
        <v>EUR</v>
      </c>
      <c r="U118" s="55" t="str">
        <f>IF('Pipeline WEB'!U106=0,"",'Pipeline WEB'!U106)</f>
        <v/>
      </c>
      <c r="V118" s="215" t="str">
        <f>IF('Pipeline WEB'!V106=0,"",'Pipeline WEB'!V106)</f>
        <v/>
      </c>
      <c r="W118" s="216" t="str">
        <f>IF('Pipeline WEB'!W106=0,"",'Pipeline WEB'!W106)</f>
        <v/>
      </c>
      <c r="X118" s="215" t="str">
        <f>IF('Pipeline WEB'!X106=0,"",'Pipeline WEB'!X106)</f>
        <v/>
      </c>
      <c r="Y118" s="215" t="str">
        <f>IF('Pipeline WEB'!Y106=0,"",'Pipeline WEB'!Y106)</f>
        <v/>
      </c>
      <c r="Z118" s="215" t="str">
        <f>IF('Pipeline WEB'!Z106=0,"",'Pipeline WEB'!Z106)</f>
        <v/>
      </c>
      <c r="AA118" s="215" t="str">
        <f>IF('Pipeline WEB'!AA106=0,"",'Pipeline WEB'!AA106)</f>
        <v/>
      </c>
      <c r="AB118" s="215" t="str">
        <f>IF('Pipeline WEB'!AB106=0,"",'Pipeline WEB'!AB106)</f>
        <v/>
      </c>
      <c r="AC118" s="216" t="str">
        <f>IF('Pipeline WEB'!AC106=0,"",'Pipeline WEB'!AC106)</f>
        <v/>
      </c>
      <c r="AD118" s="216" t="str">
        <f>IF('Pipeline WEB'!AD106=0,"",'Pipeline WEB'!AD106)</f>
        <v/>
      </c>
      <c r="AE118" s="216" t="str">
        <f>IF('Pipeline WEB'!AE106=0,"",'Pipeline WEB'!AE106)</f>
        <v/>
      </c>
      <c r="AF118" s="215" t="str">
        <f>IF('Pipeline WEB'!AF106=0,"",'Pipeline WEB'!AF106)</f>
        <v/>
      </c>
      <c r="AG118" s="215" t="str">
        <f>IF('Pipeline WEB'!AG106=0,"",'Pipeline WEB'!AG106)</f>
        <v/>
      </c>
      <c r="AH118" s="223" t="str">
        <f>IF('Pipeline WEB'!AH106=0,"",'Pipeline WEB'!AH106)</f>
        <v/>
      </c>
    </row>
    <row r="119" spans="1:34" ht="30" customHeight="1" x14ac:dyDescent="0.3">
      <c r="A119" s="218"/>
      <c r="B119" s="215" t="str">
        <f>IF('Pipeline WEB'!B107=0,"",'Pipeline WEB'!B107)</f>
        <v/>
      </c>
      <c r="C119" s="215" t="str">
        <f>IF('Pipeline WEB'!C107=0,"",VLOOKUP('Pipeline WEB'!C107,'Roll out'!$E$2:$F$78,2,))</f>
        <v/>
      </c>
      <c r="D119" s="215" t="str">
        <f>IF('Pipeline WEB'!D107=0,"",'Pipeline WEB'!D107)</f>
        <v/>
      </c>
      <c r="E119" s="215" t="str">
        <f>IF('Pipeline WEB'!E107=0,"",VLOOKUP('Pipeline WEB'!E107,'Roll out'!$E$2:$F$78,2,))</f>
        <v/>
      </c>
      <c r="F119" s="215" t="str">
        <f>IF('Pipeline WEB'!F107=0,"",VLOOKUP('Pipeline WEB'!F107,'Roll out'!$E$2:$F$78,2,))</f>
        <v/>
      </c>
      <c r="G119" s="215" t="str">
        <f>IF('Pipeline WEB'!G107=0,"",VLOOKUP('Pipeline WEB'!G107,'Roll out'!$E$2:$F$78,2,))</f>
        <v/>
      </c>
      <c r="H119" s="215" t="str">
        <f>IF('Pipeline WEB'!H107=0,"",VLOOKUP('Pipeline WEB'!H107,'Roll out'!$E$2:$F$78,2,))</f>
        <v/>
      </c>
      <c r="I119" s="215" t="str">
        <f>IF('Pipeline WEB'!I107=0,"",VLOOKUP('Pipeline WEB'!I107,'Roll out'!$E$2:$F$78,2,))</f>
        <v/>
      </c>
      <c r="J119" s="215" t="str">
        <f>IF('Pipeline WEB'!J107=0,"",'Pipeline WEB'!J107)</f>
        <v/>
      </c>
      <c r="K119" s="215" t="str">
        <f>IF('Pipeline WEB'!K107=0,"",'Pipeline WEB'!K107)</f>
        <v/>
      </c>
      <c r="L119" s="223" t="str">
        <f>IF('Pipeline WEB'!L107=0,"",'Pipeline WEB'!L107)</f>
        <v/>
      </c>
      <c r="M119" s="215" t="str">
        <f>IF('Pipeline WEB'!M107=0,"",'Pipeline WEB'!M107)</f>
        <v/>
      </c>
      <c r="N119" s="215" t="str">
        <f>IF('Pipeline WEB'!N107=0,"",'Pipeline WEB'!N107)</f>
        <v/>
      </c>
      <c r="O119" s="223" t="str">
        <f>IF('Pipeline WEB'!O107=0,"",'Pipeline WEB'!O107)</f>
        <v/>
      </c>
      <c r="P119" s="215" t="str">
        <f>IF('Pipeline WEB'!P107=0,"",'Pipeline WEB'!P107)</f>
        <v/>
      </c>
      <c r="Q119" s="215" t="str">
        <f>IF('Pipeline WEB'!Q107=0,"",'Pipeline WEB'!Q107)</f>
        <v/>
      </c>
      <c r="R119" s="215" t="str">
        <f>IF('Pipeline WEB'!R107=0,"",VLOOKUP('Pipeline WEB'!R107,'Roll out'!$E$2:$F$78,2,))</f>
        <v/>
      </c>
      <c r="S119" s="55" t="str">
        <f>IF('Pipeline WEB'!S107=0,"",'Pipeline WEB'!S107)</f>
        <v/>
      </c>
      <c r="T119" s="55" t="str">
        <f>IF('Pipeline WEB'!T107=0,"",'Pipeline WEB'!T107)</f>
        <v>EUR</v>
      </c>
      <c r="U119" s="55" t="str">
        <f>IF('Pipeline WEB'!U107=0,"",'Pipeline WEB'!U107)</f>
        <v/>
      </c>
      <c r="V119" s="215" t="str">
        <f>IF('Pipeline WEB'!V107=0,"",'Pipeline WEB'!V107)</f>
        <v/>
      </c>
      <c r="W119" s="216" t="str">
        <f>IF('Pipeline WEB'!W107=0,"",'Pipeline WEB'!W107)</f>
        <v/>
      </c>
      <c r="X119" s="215" t="str">
        <f>IF('Pipeline WEB'!X107=0,"",'Pipeline WEB'!X107)</f>
        <v/>
      </c>
      <c r="Y119" s="215" t="str">
        <f>IF('Pipeline WEB'!Y107=0,"",'Pipeline WEB'!Y107)</f>
        <v/>
      </c>
      <c r="Z119" s="215" t="str">
        <f>IF('Pipeline WEB'!Z107=0,"",'Pipeline WEB'!Z107)</f>
        <v/>
      </c>
      <c r="AA119" s="215" t="str">
        <f>IF('Pipeline WEB'!AA107=0,"",'Pipeline WEB'!AA107)</f>
        <v/>
      </c>
      <c r="AB119" s="215" t="str">
        <f>IF('Pipeline WEB'!AB107=0,"",'Pipeline WEB'!AB107)</f>
        <v/>
      </c>
      <c r="AC119" s="216" t="str">
        <f>IF('Pipeline WEB'!AC107=0,"",'Pipeline WEB'!AC107)</f>
        <v/>
      </c>
      <c r="AD119" s="216" t="str">
        <f>IF('Pipeline WEB'!AD107=0,"",'Pipeline WEB'!AD107)</f>
        <v/>
      </c>
      <c r="AE119" s="216" t="str">
        <f>IF('Pipeline WEB'!AE107=0,"",'Pipeline WEB'!AE107)</f>
        <v/>
      </c>
      <c r="AF119" s="215" t="str">
        <f>IF('Pipeline WEB'!AF107=0,"",'Pipeline WEB'!AF107)</f>
        <v/>
      </c>
      <c r="AG119" s="215" t="str">
        <f>IF('Pipeline WEB'!AG107=0,"",'Pipeline WEB'!AG107)</f>
        <v/>
      </c>
      <c r="AH119" s="223" t="str">
        <f>IF('Pipeline WEB'!AH107=0,"",'Pipeline WEB'!AH107)</f>
        <v/>
      </c>
    </row>
    <row r="120" spans="1:34" ht="30" customHeight="1" x14ac:dyDescent="0.3">
      <c r="A120" s="218"/>
      <c r="B120" s="215" t="str">
        <f>IF('Pipeline WEB'!B108=0,"",'Pipeline WEB'!B108)</f>
        <v/>
      </c>
      <c r="C120" s="215" t="str">
        <f>IF('Pipeline WEB'!C108=0,"",VLOOKUP('Pipeline WEB'!C108,'Roll out'!$E$2:$F$78,2,))</f>
        <v/>
      </c>
      <c r="D120" s="215" t="str">
        <f>IF('Pipeline WEB'!D108=0,"",'Pipeline WEB'!D108)</f>
        <v/>
      </c>
      <c r="E120" s="215" t="str">
        <f>IF('Pipeline WEB'!E108=0,"",VLOOKUP('Pipeline WEB'!E108,'Roll out'!$E$2:$F$78,2,))</f>
        <v/>
      </c>
      <c r="F120" s="215" t="str">
        <f>IF('Pipeline WEB'!F108=0,"",VLOOKUP('Pipeline WEB'!F108,'Roll out'!$E$2:$F$78,2,))</f>
        <v/>
      </c>
      <c r="G120" s="215" t="str">
        <f>IF('Pipeline WEB'!G108=0,"",VLOOKUP('Pipeline WEB'!G108,'Roll out'!$E$2:$F$78,2,))</f>
        <v/>
      </c>
      <c r="H120" s="215" t="str">
        <f>IF('Pipeline WEB'!H108=0,"",VLOOKUP('Pipeline WEB'!H108,'Roll out'!$E$2:$F$78,2,))</f>
        <v/>
      </c>
      <c r="I120" s="215" t="str">
        <f>IF('Pipeline WEB'!I108=0,"",VLOOKUP('Pipeline WEB'!I108,'Roll out'!$E$2:$F$78,2,))</f>
        <v/>
      </c>
      <c r="J120" s="215" t="str">
        <f>IF('Pipeline WEB'!J108=0,"",'Pipeline WEB'!J108)</f>
        <v/>
      </c>
      <c r="K120" s="215" t="str">
        <f>IF('Pipeline WEB'!K108=0,"",'Pipeline WEB'!K108)</f>
        <v/>
      </c>
      <c r="L120" s="223" t="str">
        <f>IF('Pipeline WEB'!L108=0,"",'Pipeline WEB'!L108)</f>
        <v/>
      </c>
      <c r="M120" s="215" t="str">
        <f>IF('Pipeline WEB'!M108=0,"",'Pipeline WEB'!M108)</f>
        <v/>
      </c>
      <c r="N120" s="215" t="str">
        <f>IF('Pipeline WEB'!N108=0,"",'Pipeline WEB'!N108)</f>
        <v/>
      </c>
      <c r="O120" s="223" t="str">
        <f>IF('Pipeline WEB'!O108=0,"",'Pipeline WEB'!O108)</f>
        <v/>
      </c>
      <c r="P120" s="215" t="str">
        <f>IF('Pipeline WEB'!P108=0,"",'Pipeline WEB'!P108)</f>
        <v/>
      </c>
      <c r="Q120" s="215" t="str">
        <f>IF('Pipeline WEB'!Q108=0,"",'Pipeline WEB'!Q108)</f>
        <v/>
      </c>
      <c r="R120" s="215" t="str">
        <f>IF('Pipeline WEB'!R108=0,"",VLOOKUP('Pipeline WEB'!R108,'Roll out'!$E$2:$F$78,2,))</f>
        <v/>
      </c>
      <c r="S120" s="55" t="str">
        <f>IF('Pipeline WEB'!S108=0,"",'Pipeline WEB'!S108)</f>
        <v/>
      </c>
      <c r="T120" s="55" t="str">
        <f>IF('Pipeline WEB'!T108=0,"",'Pipeline WEB'!T108)</f>
        <v>EUR</v>
      </c>
      <c r="U120" s="55" t="str">
        <f>IF('Pipeline WEB'!U108=0,"",'Pipeline WEB'!U108)</f>
        <v/>
      </c>
      <c r="V120" s="215" t="str">
        <f>IF('Pipeline WEB'!V108=0,"",'Pipeline WEB'!V108)</f>
        <v/>
      </c>
      <c r="W120" s="216" t="str">
        <f>IF('Pipeline WEB'!W108=0,"",'Pipeline WEB'!W108)</f>
        <v/>
      </c>
      <c r="X120" s="215" t="str">
        <f>IF('Pipeline WEB'!X108=0,"",'Pipeline WEB'!X108)</f>
        <v/>
      </c>
      <c r="Y120" s="215" t="str">
        <f>IF('Pipeline WEB'!Y108=0,"",'Pipeline WEB'!Y108)</f>
        <v/>
      </c>
      <c r="Z120" s="215" t="str">
        <f>IF('Pipeline WEB'!Z108=0,"",'Pipeline WEB'!Z108)</f>
        <v/>
      </c>
      <c r="AA120" s="215" t="str">
        <f>IF('Pipeline WEB'!AA108=0,"",'Pipeline WEB'!AA108)</f>
        <v/>
      </c>
      <c r="AB120" s="215" t="str">
        <f>IF('Pipeline WEB'!AB108=0,"",'Pipeline WEB'!AB108)</f>
        <v/>
      </c>
      <c r="AC120" s="216" t="str">
        <f>IF('Pipeline WEB'!AC108=0,"",'Pipeline WEB'!AC108)</f>
        <v/>
      </c>
      <c r="AD120" s="216" t="str">
        <f>IF('Pipeline WEB'!AD108=0,"",'Pipeline WEB'!AD108)</f>
        <v/>
      </c>
      <c r="AE120" s="216" t="str">
        <f>IF('Pipeline WEB'!AE108=0,"",'Pipeline WEB'!AE108)</f>
        <v/>
      </c>
      <c r="AF120" s="215" t="str">
        <f>IF('Pipeline WEB'!AF108=0,"",'Pipeline WEB'!AF108)</f>
        <v/>
      </c>
      <c r="AG120" s="215" t="str">
        <f>IF('Pipeline WEB'!AG108=0,"",'Pipeline WEB'!AG108)</f>
        <v/>
      </c>
      <c r="AH120" s="223" t="str">
        <f>IF('Pipeline WEB'!AH108=0,"",'Pipeline WEB'!AH108)</f>
        <v/>
      </c>
    </row>
    <row r="121" spans="1:34" ht="30" customHeight="1" x14ac:dyDescent="0.3">
      <c r="A121" s="218"/>
      <c r="B121" s="215" t="str">
        <f>IF('Pipeline WEB'!B109=0,"",'Pipeline WEB'!B109)</f>
        <v/>
      </c>
      <c r="C121" s="215" t="str">
        <f>IF('Pipeline WEB'!C109=0,"",VLOOKUP('Pipeline WEB'!C109,'Roll out'!$E$2:$F$78,2,))</f>
        <v/>
      </c>
      <c r="D121" s="215" t="str">
        <f>IF('Pipeline WEB'!D109=0,"",'Pipeline WEB'!D109)</f>
        <v/>
      </c>
      <c r="E121" s="215" t="str">
        <f>IF('Pipeline WEB'!E109=0,"",VLOOKUP('Pipeline WEB'!E109,'Roll out'!$E$2:$F$78,2,))</f>
        <v/>
      </c>
      <c r="F121" s="215" t="str">
        <f>IF('Pipeline WEB'!F109=0,"",VLOOKUP('Pipeline WEB'!F109,'Roll out'!$E$2:$F$78,2,))</f>
        <v/>
      </c>
      <c r="G121" s="215" t="str">
        <f>IF('Pipeline WEB'!G109=0,"",VLOOKUP('Pipeline WEB'!G109,'Roll out'!$E$2:$F$78,2,))</f>
        <v/>
      </c>
      <c r="H121" s="215" t="str">
        <f>IF('Pipeline WEB'!H109=0,"",VLOOKUP('Pipeline WEB'!H109,'Roll out'!$E$2:$F$78,2,))</f>
        <v/>
      </c>
      <c r="I121" s="215" t="str">
        <f>IF('Pipeline WEB'!I109=0,"",VLOOKUP('Pipeline WEB'!I109,'Roll out'!$E$2:$F$78,2,))</f>
        <v/>
      </c>
      <c r="J121" s="215" t="str">
        <f>IF('Pipeline WEB'!J109=0,"",'Pipeline WEB'!J109)</f>
        <v/>
      </c>
      <c r="K121" s="215" t="str">
        <f>IF('Pipeline WEB'!K109=0,"",'Pipeline WEB'!K109)</f>
        <v/>
      </c>
      <c r="L121" s="223" t="str">
        <f>IF('Pipeline WEB'!L109=0,"",'Pipeline WEB'!L109)</f>
        <v/>
      </c>
      <c r="M121" s="215" t="str">
        <f>IF('Pipeline WEB'!M109=0,"",'Pipeline WEB'!M109)</f>
        <v/>
      </c>
      <c r="N121" s="215" t="str">
        <f>IF('Pipeline WEB'!N109=0,"",'Pipeline WEB'!N109)</f>
        <v/>
      </c>
      <c r="O121" s="223" t="str">
        <f>IF('Pipeline WEB'!O109=0,"",'Pipeline WEB'!O109)</f>
        <v/>
      </c>
      <c r="P121" s="215" t="str">
        <f>IF('Pipeline WEB'!P109=0,"",'Pipeline WEB'!P109)</f>
        <v/>
      </c>
      <c r="Q121" s="215" t="str">
        <f>IF('Pipeline WEB'!Q109=0,"",'Pipeline WEB'!Q109)</f>
        <v/>
      </c>
      <c r="R121" s="215" t="str">
        <f>IF('Pipeline WEB'!R109=0,"",VLOOKUP('Pipeline WEB'!R109,'Roll out'!$E$2:$F$78,2,))</f>
        <v/>
      </c>
      <c r="S121" s="55" t="str">
        <f>IF('Pipeline WEB'!S109=0,"",'Pipeline WEB'!S109)</f>
        <v/>
      </c>
      <c r="T121" s="55" t="str">
        <f>IF('Pipeline WEB'!T109=0,"",'Pipeline WEB'!T109)</f>
        <v>EUR</v>
      </c>
      <c r="U121" s="55" t="str">
        <f>IF('Pipeline WEB'!U109=0,"",'Pipeline WEB'!U109)</f>
        <v/>
      </c>
      <c r="V121" s="215" t="str">
        <f>IF('Pipeline WEB'!V109=0,"",'Pipeline WEB'!V109)</f>
        <v/>
      </c>
      <c r="W121" s="216" t="str">
        <f>IF('Pipeline WEB'!W109=0,"",'Pipeline WEB'!W109)</f>
        <v/>
      </c>
      <c r="X121" s="215" t="str">
        <f>IF('Pipeline WEB'!X109=0,"",'Pipeline WEB'!X109)</f>
        <v/>
      </c>
      <c r="Y121" s="215" t="str">
        <f>IF('Pipeline WEB'!Y109=0,"",'Pipeline WEB'!Y109)</f>
        <v/>
      </c>
      <c r="Z121" s="215" t="str">
        <f>IF('Pipeline WEB'!Z109=0,"",'Pipeline WEB'!Z109)</f>
        <v/>
      </c>
      <c r="AA121" s="215" t="str">
        <f>IF('Pipeline WEB'!AA109=0,"",'Pipeline WEB'!AA109)</f>
        <v/>
      </c>
      <c r="AB121" s="215" t="str">
        <f>IF('Pipeline WEB'!AB109=0,"",'Pipeline WEB'!AB109)</f>
        <v/>
      </c>
      <c r="AC121" s="216" t="str">
        <f>IF('Pipeline WEB'!AC109=0,"",'Pipeline WEB'!AC109)</f>
        <v/>
      </c>
      <c r="AD121" s="216" t="str">
        <f>IF('Pipeline WEB'!AD109=0,"",'Pipeline WEB'!AD109)</f>
        <v/>
      </c>
      <c r="AE121" s="216" t="str">
        <f>IF('Pipeline WEB'!AE109=0,"",'Pipeline WEB'!AE109)</f>
        <v/>
      </c>
      <c r="AF121" s="215" t="str">
        <f>IF('Pipeline WEB'!AF109=0,"",'Pipeline WEB'!AF109)</f>
        <v/>
      </c>
      <c r="AG121" s="215" t="str">
        <f>IF('Pipeline WEB'!AG109=0,"",'Pipeline WEB'!AG109)</f>
        <v/>
      </c>
      <c r="AH121" s="223" t="str">
        <f>IF('Pipeline WEB'!AH109=0,"",'Pipeline WEB'!AH109)</f>
        <v/>
      </c>
    </row>
    <row r="122" spans="1:34" ht="30" customHeight="1" x14ac:dyDescent="0.3">
      <c r="A122" s="218"/>
      <c r="B122" s="215" t="str">
        <f>IF('Pipeline WEB'!B110=0,"",'Pipeline WEB'!B110)</f>
        <v/>
      </c>
      <c r="C122" s="215" t="str">
        <f>IF('Pipeline WEB'!C110=0,"",VLOOKUP('Pipeline WEB'!C110,'Roll out'!$E$2:$F$78,2,))</f>
        <v/>
      </c>
      <c r="D122" s="215" t="str">
        <f>IF('Pipeline WEB'!D110=0,"",'Pipeline WEB'!D110)</f>
        <v/>
      </c>
      <c r="E122" s="215" t="str">
        <f>IF('Pipeline WEB'!E110=0,"",VLOOKUP('Pipeline WEB'!E110,'Roll out'!$E$2:$F$78,2,))</f>
        <v/>
      </c>
      <c r="F122" s="215" t="str">
        <f>IF('Pipeline WEB'!F110=0,"",VLOOKUP('Pipeline WEB'!F110,'Roll out'!$E$2:$F$78,2,))</f>
        <v/>
      </c>
      <c r="G122" s="215" t="str">
        <f>IF('Pipeline WEB'!G110=0,"",VLOOKUP('Pipeline WEB'!G110,'Roll out'!$E$2:$F$78,2,))</f>
        <v/>
      </c>
      <c r="H122" s="215" t="str">
        <f>IF('Pipeline WEB'!H110=0,"",VLOOKUP('Pipeline WEB'!H110,'Roll out'!$E$2:$F$78,2,))</f>
        <v/>
      </c>
      <c r="I122" s="215" t="str">
        <f>IF('Pipeline WEB'!I110=0,"",VLOOKUP('Pipeline WEB'!I110,'Roll out'!$E$2:$F$78,2,))</f>
        <v/>
      </c>
      <c r="J122" s="215" t="str">
        <f>IF('Pipeline WEB'!J110=0,"",'Pipeline WEB'!J110)</f>
        <v/>
      </c>
      <c r="K122" s="215" t="str">
        <f>IF('Pipeline WEB'!K110=0,"",'Pipeline WEB'!K110)</f>
        <v/>
      </c>
      <c r="L122" s="223" t="str">
        <f>IF('Pipeline WEB'!L110=0,"",'Pipeline WEB'!L110)</f>
        <v/>
      </c>
      <c r="M122" s="215" t="str">
        <f>IF('Pipeline WEB'!M110=0,"",'Pipeline WEB'!M110)</f>
        <v/>
      </c>
      <c r="N122" s="215" t="str">
        <f>IF('Pipeline WEB'!N110=0,"",'Pipeline WEB'!N110)</f>
        <v/>
      </c>
      <c r="O122" s="223" t="str">
        <f>IF('Pipeline WEB'!O110=0,"",'Pipeline WEB'!O110)</f>
        <v/>
      </c>
      <c r="P122" s="215" t="str">
        <f>IF('Pipeline WEB'!P110=0,"",'Pipeline WEB'!P110)</f>
        <v/>
      </c>
      <c r="Q122" s="215" t="str">
        <f>IF('Pipeline WEB'!Q110=0,"",'Pipeline WEB'!Q110)</f>
        <v/>
      </c>
      <c r="R122" s="215" t="str">
        <f>IF('Pipeline WEB'!R110=0,"",VLOOKUP('Pipeline WEB'!R110,'Roll out'!$E$2:$F$78,2,))</f>
        <v/>
      </c>
      <c r="S122" s="55" t="str">
        <f>IF('Pipeline WEB'!S110=0,"",'Pipeline WEB'!S110)</f>
        <v/>
      </c>
      <c r="T122" s="55" t="str">
        <f>IF('Pipeline WEB'!T110=0,"",'Pipeline WEB'!T110)</f>
        <v>EUR</v>
      </c>
      <c r="U122" s="55" t="str">
        <f>IF('Pipeline WEB'!U110=0,"",'Pipeline WEB'!U110)</f>
        <v/>
      </c>
      <c r="V122" s="215" t="str">
        <f>IF('Pipeline WEB'!V110=0,"",'Pipeline WEB'!V110)</f>
        <v/>
      </c>
      <c r="W122" s="216" t="str">
        <f>IF('Pipeline WEB'!W110=0,"",'Pipeline WEB'!W110)</f>
        <v/>
      </c>
      <c r="X122" s="215" t="str">
        <f>IF('Pipeline WEB'!X110=0,"",'Pipeline WEB'!X110)</f>
        <v/>
      </c>
      <c r="Y122" s="215" t="str">
        <f>IF('Pipeline WEB'!Y110=0,"",'Pipeline WEB'!Y110)</f>
        <v/>
      </c>
      <c r="Z122" s="215" t="str">
        <f>IF('Pipeline WEB'!Z110=0,"",'Pipeline WEB'!Z110)</f>
        <v/>
      </c>
      <c r="AA122" s="215" t="str">
        <f>IF('Pipeline WEB'!AA110=0,"",'Pipeline WEB'!AA110)</f>
        <v/>
      </c>
      <c r="AB122" s="215" t="str">
        <f>IF('Pipeline WEB'!AB110=0,"",'Pipeline WEB'!AB110)</f>
        <v/>
      </c>
      <c r="AC122" s="216" t="str">
        <f>IF('Pipeline WEB'!AC110=0,"",'Pipeline WEB'!AC110)</f>
        <v/>
      </c>
      <c r="AD122" s="216" t="str">
        <f>IF('Pipeline WEB'!AD110=0,"",'Pipeline WEB'!AD110)</f>
        <v/>
      </c>
      <c r="AE122" s="216" t="str">
        <f>IF('Pipeline WEB'!AE110=0,"",'Pipeline WEB'!AE110)</f>
        <v/>
      </c>
      <c r="AF122" s="215" t="str">
        <f>IF('Pipeline WEB'!AF110=0,"",'Pipeline WEB'!AF110)</f>
        <v/>
      </c>
      <c r="AG122" s="215" t="str">
        <f>IF('Pipeline WEB'!AG110=0,"",'Pipeline WEB'!AG110)</f>
        <v/>
      </c>
      <c r="AH122" s="223" t="str">
        <f>IF('Pipeline WEB'!AH110=0,"",'Pipeline WEB'!AH110)</f>
        <v/>
      </c>
    </row>
    <row r="123" spans="1:34" ht="30" customHeight="1" x14ac:dyDescent="0.3">
      <c r="A123" s="218"/>
      <c r="B123" s="215" t="str">
        <f>IF('Pipeline WEB'!B111=0,"",'Pipeline WEB'!B111)</f>
        <v/>
      </c>
      <c r="C123" s="215" t="str">
        <f>IF('Pipeline WEB'!C111=0,"",VLOOKUP('Pipeline WEB'!C111,'Roll out'!$E$2:$F$78,2,))</f>
        <v/>
      </c>
      <c r="D123" s="215" t="str">
        <f>IF('Pipeline WEB'!D111=0,"",'Pipeline WEB'!D111)</f>
        <v/>
      </c>
      <c r="E123" s="215" t="str">
        <f>IF('Pipeline WEB'!E111=0,"",VLOOKUP('Pipeline WEB'!E111,'Roll out'!$E$2:$F$78,2,))</f>
        <v/>
      </c>
      <c r="F123" s="215" t="str">
        <f>IF('Pipeline WEB'!F111=0,"",VLOOKUP('Pipeline WEB'!F111,'Roll out'!$E$2:$F$78,2,))</f>
        <v/>
      </c>
      <c r="G123" s="215" t="str">
        <f>IF('Pipeline WEB'!G111=0,"",VLOOKUP('Pipeline WEB'!G111,'Roll out'!$E$2:$F$78,2,))</f>
        <v/>
      </c>
      <c r="H123" s="215" t="str">
        <f>IF('Pipeline WEB'!H111=0,"",VLOOKUP('Pipeline WEB'!H111,'Roll out'!$E$2:$F$78,2,))</f>
        <v/>
      </c>
      <c r="I123" s="215" t="str">
        <f>IF('Pipeline WEB'!I111=0,"",VLOOKUP('Pipeline WEB'!I111,'Roll out'!$E$2:$F$78,2,))</f>
        <v/>
      </c>
      <c r="J123" s="215" t="str">
        <f>IF('Pipeline WEB'!J111=0,"",'Pipeline WEB'!J111)</f>
        <v/>
      </c>
      <c r="K123" s="215" t="str">
        <f>IF('Pipeline WEB'!K111=0,"",'Pipeline WEB'!K111)</f>
        <v/>
      </c>
      <c r="L123" s="223" t="str">
        <f>IF('Pipeline WEB'!L111=0,"",'Pipeline WEB'!L111)</f>
        <v/>
      </c>
      <c r="M123" s="215" t="str">
        <f>IF('Pipeline WEB'!M111=0,"",'Pipeline WEB'!M111)</f>
        <v/>
      </c>
      <c r="N123" s="215" t="str">
        <f>IF('Pipeline WEB'!N111=0,"",'Pipeline WEB'!N111)</f>
        <v/>
      </c>
      <c r="O123" s="223" t="str">
        <f>IF('Pipeline WEB'!O111=0,"",'Pipeline WEB'!O111)</f>
        <v/>
      </c>
      <c r="P123" s="215" t="str">
        <f>IF('Pipeline WEB'!P111=0,"",'Pipeline WEB'!P111)</f>
        <v/>
      </c>
      <c r="Q123" s="215" t="str">
        <f>IF('Pipeline WEB'!Q111=0,"",'Pipeline WEB'!Q111)</f>
        <v/>
      </c>
      <c r="R123" s="215" t="str">
        <f>IF('Pipeline WEB'!R111=0,"",VLOOKUP('Pipeline WEB'!R111,'Roll out'!$E$2:$F$78,2,))</f>
        <v/>
      </c>
      <c r="S123" s="55" t="str">
        <f>IF('Pipeline WEB'!S111=0,"",'Pipeline WEB'!S111)</f>
        <v/>
      </c>
      <c r="T123" s="55" t="str">
        <f>IF('Pipeline WEB'!T111=0,"",'Pipeline WEB'!T111)</f>
        <v>EUR</v>
      </c>
      <c r="U123" s="55" t="str">
        <f>IF('Pipeline WEB'!U111=0,"",'Pipeline WEB'!U111)</f>
        <v/>
      </c>
      <c r="V123" s="215" t="str">
        <f>IF('Pipeline WEB'!V111=0,"",'Pipeline WEB'!V111)</f>
        <v/>
      </c>
      <c r="W123" s="216" t="str">
        <f>IF('Pipeline WEB'!W111=0,"",'Pipeline WEB'!W111)</f>
        <v/>
      </c>
      <c r="X123" s="215" t="str">
        <f>IF('Pipeline WEB'!X111=0,"",'Pipeline WEB'!X111)</f>
        <v/>
      </c>
      <c r="Y123" s="215" t="str">
        <f>IF('Pipeline WEB'!Y111=0,"",'Pipeline WEB'!Y111)</f>
        <v/>
      </c>
      <c r="Z123" s="215" t="str">
        <f>IF('Pipeline WEB'!Z111=0,"",'Pipeline WEB'!Z111)</f>
        <v/>
      </c>
      <c r="AA123" s="215" t="str">
        <f>IF('Pipeline WEB'!AA111=0,"",'Pipeline WEB'!AA111)</f>
        <v/>
      </c>
      <c r="AB123" s="215" t="str">
        <f>IF('Pipeline WEB'!AB111=0,"",'Pipeline WEB'!AB111)</f>
        <v/>
      </c>
      <c r="AC123" s="216" t="str">
        <f>IF('Pipeline WEB'!AC111=0,"",'Pipeline WEB'!AC111)</f>
        <v/>
      </c>
      <c r="AD123" s="216" t="str">
        <f>IF('Pipeline WEB'!AD111=0,"",'Pipeline WEB'!AD111)</f>
        <v/>
      </c>
      <c r="AE123" s="216" t="str">
        <f>IF('Pipeline WEB'!AE111=0,"",'Pipeline WEB'!AE111)</f>
        <v/>
      </c>
      <c r="AF123" s="215" t="str">
        <f>IF('Pipeline WEB'!AF111=0,"",'Pipeline WEB'!AF111)</f>
        <v/>
      </c>
      <c r="AG123" s="215" t="str">
        <f>IF('Pipeline WEB'!AG111=0,"",'Pipeline WEB'!AG111)</f>
        <v/>
      </c>
      <c r="AH123" s="223" t="str">
        <f>IF('Pipeline WEB'!AH111=0,"",'Pipeline WEB'!AH111)</f>
        <v/>
      </c>
    </row>
    <row r="124" spans="1:34" ht="30" customHeight="1" x14ac:dyDescent="0.3">
      <c r="A124" s="218"/>
      <c r="B124" s="215" t="str">
        <f>IF('Pipeline WEB'!B112=0,"",'Pipeline WEB'!B112)</f>
        <v/>
      </c>
      <c r="C124" s="215" t="str">
        <f>IF('Pipeline WEB'!C112=0,"",VLOOKUP('Pipeline WEB'!C112,'Roll out'!$E$2:$F$78,2,))</f>
        <v/>
      </c>
      <c r="D124" s="215" t="str">
        <f>IF('Pipeline WEB'!D112=0,"",'Pipeline WEB'!D112)</f>
        <v/>
      </c>
      <c r="E124" s="215" t="str">
        <f>IF('Pipeline WEB'!E112=0,"",VLOOKUP('Pipeline WEB'!E112,'Roll out'!$E$2:$F$78,2,))</f>
        <v/>
      </c>
      <c r="F124" s="215" t="str">
        <f>IF('Pipeline WEB'!F112=0,"",VLOOKUP('Pipeline WEB'!F112,'Roll out'!$E$2:$F$78,2,))</f>
        <v/>
      </c>
      <c r="G124" s="215" t="str">
        <f>IF('Pipeline WEB'!G112=0,"",VLOOKUP('Pipeline WEB'!G112,'Roll out'!$E$2:$F$78,2,))</f>
        <v/>
      </c>
      <c r="H124" s="215" t="str">
        <f>IF('Pipeline WEB'!H112=0,"",VLOOKUP('Pipeline WEB'!H112,'Roll out'!$E$2:$F$78,2,))</f>
        <v/>
      </c>
      <c r="I124" s="215" t="str">
        <f>IF('Pipeline WEB'!I112=0,"",VLOOKUP('Pipeline WEB'!I112,'Roll out'!$E$2:$F$78,2,))</f>
        <v/>
      </c>
      <c r="J124" s="215" t="str">
        <f>IF('Pipeline WEB'!J112=0,"",'Pipeline WEB'!J112)</f>
        <v/>
      </c>
      <c r="K124" s="215" t="str">
        <f>IF('Pipeline WEB'!K112=0,"",'Pipeline WEB'!K112)</f>
        <v/>
      </c>
      <c r="L124" s="223" t="str">
        <f>IF('Pipeline WEB'!L112=0,"",'Pipeline WEB'!L112)</f>
        <v/>
      </c>
      <c r="M124" s="215" t="str">
        <f>IF('Pipeline WEB'!M112=0,"",'Pipeline WEB'!M112)</f>
        <v/>
      </c>
      <c r="N124" s="215" t="str">
        <f>IF('Pipeline WEB'!N112=0,"",'Pipeline WEB'!N112)</f>
        <v/>
      </c>
      <c r="O124" s="223" t="str">
        <f>IF('Pipeline WEB'!O112=0,"",'Pipeline WEB'!O112)</f>
        <v/>
      </c>
      <c r="P124" s="215" t="str">
        <f>IF('Pipeline WEB'!P112=0,"",'Pipeline WEB'!P112)</f>
        <v/>
      </c>
      <c r="Q124" s="215" t="str">
        <f>IF('Pipeline WEB'!Q112=0,"",'Pipeline WEB'!Q112)</f>
        <v/>
      </c>
      <c r="R124" s="215" t="str">
        <f>IF('Pipeline WEB'!R112=0,"",VLOOKUP('Pipeline WEB'!R112,'Roll out'!$E$2:$F$78,2,))</f>
        <v/>
      </c>
      <c r="S124" s="55" t="str">
        <f>IF('Pipeline WEB'!S112=0,"",'Pipeline WEB'!S112)</f>
        <v/>
      </c>
      <c r="T124" s="55" t="str">
        <f>IF('Pipeline WEB'!T112=0,"",'Pipeline WEB'!T112)</f>
        <v>EUR</v>
      </c>
      <c r="U124" s="55" t="str">
        <f>IF('Pipeline WEB'!U112=0,"",'Pipeline WEB'!U112)</f>
        <v/>
      </c>
      <c r="V124" s="215" t="str">
        <f>IF('Pipeline WEB'!V112=0,"",'Pipeline WEB'!V112)</f>
        <v/>
      </c>
      <c r="W124" s="216" t="str">
        <f>IF('Pipeline WEB'!W112=0,"",'Pipeline WEB'!W112)</f>
        <v/>
      </c>
      <c r="X124" s="215" t="str">
        <f>IF('Pipeline WEB'!X112=0,"",'Pipeline WEB'!X112)</f>
        <v/>
      </c>
      <c r="Y124" s="215" t="str">
        <f>IF('Pipeline WEB'!Y112=0,"",'Pipeline WEB'!Y112)</f>
        <v/>
      </c>
      <c r="Z124" s="215" t="str">
        <f>IF('Pipeline WEB'!Z112=0,"",'Pipeline WEB'!Z112)</f>
        <v/>
      </c>
      <c r="AA124" s="215" t="str">
        <f>IF('Pipeline WEB'!AA112=0,"",'Pipeline WEB'!AA112)</f>
        <v/>
      </c>
      <c r="AB124" s="215" t="str">
        <f>IF('Pipeline WEB'!AB112=0,"",'Pipeline WEB'!AB112)</f>
        <v/>
      </c>
      <c r="AC124" s="216" t="str">
        <f>IF('Pipeline WEB'!AC112=0,"",'Pipeline WEB'!AC112)</f>
        <v/>
      </c>
      <c r="AD124" s="216" t="str">
        <f>IF('Pipeline WEB'!AD112=0,"",'Pipeline WEB'!AD112)</f>
        <v/>
      </c>
      <c r="AE124" s="216" t="str">
        <f>IF('Pipeline WEB'!AE112=0,"",'Pipeline WEB'!AE112)</f>
        <v/>
      </c>
      <c r="AF124" s="215" t="str">
        <f>IF('Pipeline WEB'!AF112=0,"",'Pipeline WEB'!AF112)</f>
        <v/>
      </c>
      <c r="AG124" s="215" t="str">
        <f>IF('Pipeline WEB'!AG112=0,"",'Pipeline WEB'!AG112)</f>
        <v/>
      </c>
      <c r="AH124" s="223" t="str">
        <f>IF('Pipeline WEB'!AH112=0,"",'Pipeline WEB'!AH112)</f>
        <v/>
      </c>
    </row>
    <row r="125" spans="1:34" ht="30" customHeight="1" x14ac:dyDescent="0.3">
      <c r="A125" s="218"/>
      <c r="B125" s="215" t="str">
        <f>IF('Pipeline WEB'!B113=0,"",'Pipeline WEB'!B113)</f>
        <v/>
      </c>
      <c r="C125" s="215" t="str">
        <f>IF('Pipeline WEB'!C113=0,"",VLOOKUP('Pipeline WEB'!C113,'Roll out'!$E$2:$F$78,2,))</f>
        <v/>
      </c>
      <c r="D125" s="215" t="str">
        <f>IF('Pipeline WEB'!D113=0,"",'Pipeline WEB'!D113)</f>
        <v/>
      </c>
      <c r="E125" s="215" t="str">
        <f>IF('Pipeline WEB'!E113=0,"",VLOOKUP('Pipeline WEB'!E113,'Roll out'!$E$2:$F$78,2,))</f>
        <v/>
      </c>
      <c r="F125" s="215" t="str">
        <f>IF('Pipeline WEB'!F113=0,"",VLOOKUP('Pipeline WEB'!F113,'Roll out'!$E$2:$F$78,2,))</f>
        <v/>
      </c>
      <c r="G125" s="215" t="str">
        <f>IF('Pipeline WEB'!G113=0,"",VLOOKUP('Pipeline WEB'!G113,'Roll out'!$E$2:$F$78,2,))</f>
        <v/>
      </c>
      <c r="H125" s="215" t="str">
        <f>IF('Pipeline WEB'!H113=0,"",VLOOKUP('Pipeline WEB'!H113,'Roll out'!$E$2:$F$78,2,))</f>
        <v/>
      </c>
      <c r="I125" s="215" t="str">
        <f>IF('Pipeline WEB'!I113=0,"",VLOOKUP('Pipeline WEB'!I113,'Roll out'!$E$2:$F$78,2,))</f>
        <v/>
      </c>
      <c r="J125" s="215" t="str">
        <f>IF('Pipeline WEB'!J113=0,"",'Pipeline WEB'!J113)</f>
        <v/>
      </c>
      <c r="K125" s="215" t="str">
        <f>IF('Pipeline WEB'!K113=0,"",'Pipeline WEB'!K113)</f>
        <v/>
      </c>
      <c r="L125" s="223" t="str">
        <f>IF('Pipeline WEB'!L113=0,"",'Pipeline WEB'!L113)</f>
        <v/>
      </c>
      <c r="M125" s="215" t="str">
        <f>IF('Pipeline WEB'!M113=0,"",'Pipeline WEB'!M113)</f>
        <v/>
      </c>
      <c r="N125" s="215" t="str">
        <f>IF('Pipeline WEB'!N113=0,"",'Pipeline WEB'!N113)</f>
        <v/>
      </c>
      <c r="O125" s="223" t="str">
        <f>IF('Pipeline WEB'!O113=0,"",'Pipeline WEB'!O113)</f>
        <v/>
      </c>
      <c r="P125" s="215" t="str">
        <f>IF('Pipeline WEB'!P113=0,"",'Pipeline WEB'!P113)</f>
        <v/>
      </c>
      <c r="Q125" s="215" t="str">
        <f>IF('Pipeline WEB'!Q113=0,"",'Pipeline WEB'!Q113)</f>
        <v/>
      </c>
      <c r="R125" s="215" t="str">
        <f>IF('Pipeline WEB'!R113=0,"",VLOOKUP('Pipeline WEB'!R113,'Roll out'!$E$2:$F$78,2,))</f>
        <v/>
      </c>
      <c r="S125" s="55" t="str">
        <f>IF('Pipeline WEB'!S113=0,"",'Pipeline WEB'!S113)</f>
        <v/>
      </c>
      <c r="T125" s="55" t="str">
        <f>IF('Pipeline WEB'!T113=0,"",'Pipeline WEB'!T113)</f>
        <v>EUR</v>
      </c>
      <c r="U125" s="55" t="str">
        <f>IF('Pipeline WEB'!U113=0,"",'Pipeline WEB'!U113)</f>
        <v/>
      </c>
      <c r="V125" s="215" t="str">
        <f>IF('Pipeline WEB'!V113=0,"",'Pipeline WEB'!V113)</f>
        <v/>
      </c>
      <c r="W125" s="216" t="str">
        <f>IF('Pipeline WEB'!W113=0,"",'Pipeline WEB'!W113)</f>
        <v/>
      </c>
      <c r="X125" s="215" t="str">
        <f>IF('Pipeline WEB'!X113=0,"",'Pipeline WEB'!X113)</f>
        <v/>
      </c>
      <c r="Y125" s="215" t="str">
        <f>IF('Pipeline WEB'!Y113=0,"",'Pipeline WEB'!Y113)</f>
        <v/>
      </c>
      <c r="Z125" s="215" t="str">
        <f>IF('Pipeline WEB'!Z113=0,"",'Pipeline WEB'!Z113)</f>
        <v/>
      </c>
      <c r="AA125" s="215" t="str">
        <f>IF('Pipeline WEB'!AA113=0,"",'Pipeline WEB'!AA113)</f>
        <v/>
      </c>
      <c r="AB125" s="215" t="str">
        <f>IF('Pipeline WEB'!AB113=0,"",'Pipeline WEB'!AB113)</f>
        <v/>
      </c>
      <c r="AC125" s="216" t="str">
        <f>IF('Pipeline WEB'!AC113=0,"",'Pipeline WEB'!AC113)</f>
        <v/>
      </c>
      <c r="AD125" s="216" t="str">
        <f>IF('Pipeline WEB'!AD113=0,"",'Pipeline WEB'!AD113)</f>
        <v/>
      </c>
      <c r="AE125" s="216" t="str">
        <f>IF('Pipeline WEB'!AE113=0,"",'Pipeline WEB'!AE113)</f>
        <v/>
      </c>
      <c r="AF125" s="215" t="str">
        <f>IF('Pipeline WEB'!AF113=0,"",'Pipeline WEB'!AF113)</f>
        <v/>
      </c>
      <c r="AG125" s="215" t="str">
        <f>IF('Pipeline WEB'!AG113=0,"",'Pipeline WEB'!AG113)</f>
        <v/>
      </c>
      <c r="AH125" s="223" t="str">
        <f>IF('Pipeline WEB'!AH113=0,"",'Pipeline WEB'!AH113)</f>
        <v/>
      </c>
    </row>
    <row r="126" spans="1:34" ht="30" customHeight="1" x14ac:dyDescent="0.3">
      <c r="A126" s="218"/>
      <c r="B126" s="215" t="str">
        <f>IF('Pipeline WEB'!B114=0,"",'Pipeline WEB'!B114)</f>
        <v/>
      </c>
      <c r="C126" s="215" t="str">
        <f>IF('Pipeline WEB'!C114=0,"",VLOOKUP('Pipeline WEB'!C114,'Roll out'!$E$2:$F$78,2,))</f>
        <v/>
      </c>
      <c r="D126" s="215" t="str">
        <f>IF('Pipeline WEB'!D114=0,"",'Pipeline WEB'!D114)</f>
        <v/>
      </c>
      <c r="E126" s="215" t="str">
        <f>IF('Pipeline WEB'!E114=0,"",VLOOKUP('Pipeline WEB'!E114,'Roll out'!$E$2:$F$78,2,))</f>
        <v/>
      </c>
      <c r="F126" s="215" t="str">
        <f>IF('Pipeline WEB'!F114=0,"",VLOOKUP('Pipeline WEB'!F114,'Roll out'!$E$2:$F$78,2,))</f>
        <v/>
      </c>
      <c r="G126" s="215" t="str">
        <f>IF('Pipeline WEB'!G114=0,"",VLOOKUP('Pipeline WEB'!G114,'Roll out'!$E$2:$F$78,2,))</f>
        <v/>
      </c>
      <c r="H126" s="215" t="str">
        <f>IF('Pipeline WEB'!H114=0,"",VLOOKUP('Pipeline WEB'!H114,'Roll out'!$E$2:$F$78,2,))</f>
        <v/>
      </c>
      <c r="I126" s="215" t="str">
        <f>IF('Pipeline WEB'!I114=0,"",VLOOKUP('Pipeline WEB'!I114,'Roll out'!$E$2:$F$78,2,))</f>
        <v/>
      </c>
      <c r="J126" s="215" t="str">
        <f>IF('Pipeline WEB'!J114=0,"",'Pipeline WEB'!J114)</f>
        <v/>
      </c>
      <c r="K126" s="215" t="str">
        <f>IF('Pipeline WEB'!K114=0,"",'Pipeline WEB'!K114)</f>
        <v/>
      </c>
      <c r="L126" s="223" t="str">
        <f>IF('Pipeline WEB'!L114=0,"",'Pipeline WEB'!L114)</f>
        <v/>
      </c>
      <c r="M126" s="215" t="str">
        <f>IF('Pipeline WEB'!M114=0,"",'Pipeline WEB'!M114)</f>
        <v/>
      </c>
      <c r="N126" s="215" t="str">
        <f>IF('Pipeline WEB'!N114=0,"",'Pipeline WEB'!N114)</f>
        <v/>
      </c>
      <c r="O126" s="223" t="str">
        <f>IF('Pipeline WEB'!O114=0,"",'Pipeline WEB'!O114)</f>
        <v/>
      </c>
      <c r="P126" s="215" t="str">
        <f>IF('Pipeline WEB'!P114=0,"",'Pipeline WEB'!P114)</f>
        <v/>
      </c>
      <c r="Q126" s="215" t="str">
        <f>IF('Pipeline WEB'!Q114=0,"",'Pipeline WEB'!Q114)</f>
        <v/>
      </c>
      <c r="R126" s="215" t="str">
        <f>IF('Pipeline WEB'!R114=0,"",VLOOKUP('Pipeline WEB'!R114,'Roll out'!$E$2:$F$78,2,))</f>
        <v/>
      </c>
      <c r="S126" s="55" t="str">
        <f>IF('Pipeline WEB'!S114=0,"",'Pipeline WEB'!S114)</f>
        <v/>
      </c>
      <c r="T126" s="55" t="str">
        <f>IF('Pipeline WEB'!T114=0,"",'Pipeline WEB'!T114)</f>
        <v>EUR</v>
      </c>
      <c r="U126" s="55" t="str">
        <f>IF('Pipeline WEB'!U114=0,"",'Pipeline WEB'!U114)</f>
        <v/>
      </c>
      <c r="V126" s="215" t="str">
        <f>IF('Pipeline WEB'!V114=0,"",'Pipeline WEB'!V114)</f>
        <v/>
      </c>
      <c r="W126" s="216" t="str">
        <f>IF('Pipeline WEB'!W114=0,"",'Pipeline WEB'!W114)</f>
        <v/>
      </c>
      <c r="X126" s="215" t="str">
        <f>IF('Pipeline WEB'!X114=0,"",'Pipeline WEB'!X114)</f>
        <v/>
      </c>
      <c r="Y126" s="215" t="str">
        <f>IF('Pipeline WEB'!Y114=0,"",'Pipeline WEB'!Y114)</f>
        <v/>
      </c>
      <c r="Z126" s="215" t="str">
        <f>IF('Pipeline WEB'!Z114=0,"",'Pipeline WEB'!Z114)</f>
        <v/>
      </c>
      <c r="AA126" s="215" t="str">
        <f>IF('Pipeline WEB'!AA114=0,"",'Pipeline WEB'!AA114)</f>
        <v/>
      </c>
      <c r="AB126" s="215" t="str">
        <f>IF('Pipeline WEB'!AB114=0,"",'Pipeline WEB'!AB114)</f>
        <v/>
      </c>
      <c r="AC126" s="216" t="str">
        <f>IF('Pipeline WEB'!AC114=0,"",'Pipeline WEB'!AC114)</f>
        <v/>
      </c>
      <c r="AD126" s="216" t="str">
        <f>IF('Pipeline WEB'!AD114=0,"",'Pipeline WEB'!AD114)</f>
        <v/>
      </c>
      <c r="AE126" s="216" t="str">
        <f>IF('Pipeline WEB'!AE114=0,"",'Pipeline WEB'!AE114)</f>
        <v/>
      </c>
      <c r="AF126" s="215" t="str">
        <f>IF('Pipeline WEB'!AF114=0,"",'Pipeline WEB'!AF114)</f>
        <v/>
      </c>
      <c r="AG126" s="215" t="str">
        <f>IF('Pipeline WEB'!AG114=0,"",'Pipeline WEB'!AG114)</f>
        <v/>
      </c>
      <c r="AH126" s="223" t="str">
        <f>IF('Pipeline WEB'!AH114=0,"",'Pipeline WEB'!AH114)</f>
        <v/>
      </c>
    </row>
    <row r="127" spans="1:34" ht="30" customHeight="1" x14ac:dyDescent="0.3">
      <c r="A127" s="218"/>
      <c r="B127" s="215" t="str">
        <f>IF('Pipeline WEB'!B115=0,"",'Pipeline WEB'!B115)</f>
        <v/>
      </c>
      <c r="C127" s="215" t="str">
        <f>IF('Pipeline WEB'!C115=0,"",VLOOKUP('Pipeline WEB'!C115,'Roll out'!$E$2:$F$78,2,))</f>
        <v/>
      </c>
      <c r="D127" s="215" t="str">
        <f>IF('Pipeline WEB'!D115=0,"",'Pipeline WEB'!D115)</f>
        <v/>
      </c>
      <c r="E127" s="215" t="str">
        <f>IF('Pipeline WEB'!E115=0,"",VLOOKUP('Pipeline WEB'!E115,'Roll out'!$E$2:$F$78,2,))</f>
        <v/>
      </c>
      <c r="F127" s="215" t="str">
        <f>IF('Pipeline WEB'!F115=0,"",VLOOKUP('Pipeline WEB'!F115,'Roll out'!$E$2:$F$78,2,))</f>
        <v/>
      </c>
      <c r="G127" s="215" t="str">
        <f>IF('Pipeline WEB'!G115=0,"",VLOOKUP('Pipeline WEB'!G115,'Roll out'!$E$2:$F$78,2,))</f>
        <v/>
      </c>
      <c r="H127" s="215" t="str">
        <f>IF('Pipeline WEB'!H115=0,"",VLOOKUP('Pipeline WEB'!H115,'Roll out'!$E$2:$F$78,2,))</f>
        <v/>
      </c>
      <c r="I127" s="215" t="str">
        <f>IF('Pipeline WEB'!I115=0,"",VLOOKUP('Pipeline WEB'!I115,'Roll out'!$E$2:$F$78,2,))</f>
        <v/>
      </c>
      <c r="J127" s="215" t="str">
        <f>IF('Pipeline WEB'!J115=0,"",'Pipeline WEB'!J115)</f>
        <v/>
      </c>
      <c r="K127" s="215" t="str">
        <f>IF('Pipeline WEB'!K115=0,"",'Pipeline WEB'!K115)</f>
        <v/>
      </c>
      <c r="L127" s="223" t="str">
        <f>IF('Pipeline WEB'!L115=0,"",'Pipeline WEB'!L115)</f>
        <v/>
      </c>
      <c r="M127" s="215" t="str">
        <f>IF('Pipeline WEB'!M115=0,"",'Pipeline WEB'!M115)</f>
        <v/>
      </c>
      <c r="N127" s="215" t="str">
        <f>IF('Pipeline WEB'!N115=0,"",'Pipeline WEB'!N115)</f>
        <v/>
      </c>
      <c r="O127" s="223" t="str">
        <f>IF('Pipeline WEB'!O115=0,"",'Pipeline WEB'!O115)</f>
        <v/>
      </c>
      <c r="P127" s="215" t="str">
        <f>IF('Pipeline WEB'!P115=0,"",'Pipeline WEB'!P115)</f>
        <v/>
      </c>
      <c r="Q127" s="215" t="str">
        <f>IF('Pipeline WEB'!Q115=0,"",'Pipeline WEB'!Q115)</f>
        <v/>
      </c>
      <c r="R127" s="215" t="str">
        <f>IF('Pipeline WEB'!R115=0,"",VLOOKUP('Pipeline WEB'!R115,'Roll out'!$E$2:$F$78,2,))</f>
        <v/>
      </c>
      <c r="S127" s="55" t="str">
        <f>IF('Pipeline WEB'!S115=0,"",'Pipeline WEB'!S115)</f>
        <v/>
      </c>
      <c r="T127" s="55" t="str">
        <f>IF('Pipeline WEB'!T115=0,"",'Pipeline WEB'!T115)</f>
        <v>EUR</v>
      </c>
      <c r="U127" s="55" t="str">
        <f>IF('Pipeline WEB'!U115=0,"",'Pipeline WEB'!U115)</f>
        <v/>
      </c>
      <c r="V127" s="215" t="str">
        <f>IF('Pipeline WEB'!V115=0,"",'Pipeline WEB'!V115)</f>
        <v/>
      </c>
      <c r="W127" s="216" t="str">
        <f>IF('Pipeline WEB'!W115=0,"",'Pipeline WEB'!W115)</f>
        <v/>
      </c>
      <c r="X127" s="215" t="str">
        <f>IF('Pipeline WEB'!X115=0,"",'Pipeline WEB'!X115)</f>
        <v/>
      </c>
      <c r="Y127" s="215" t="str">
        <f>IF('Pipeline WEB'!Y115=0,"",'Pipeline WEB'!Y115)</f>
        <v/>
      </c>
      <c r="Z127" s="215" t="str">
        <f>IF('Pipeline WEB'!Z115=0,"",'Pipeline WEB'!Z115)</f>
        <v/>
      </c>
      <c r="AA127" s="215" t="str">
        <f>IF('Pipeline WEB'!AA115=0,"",'Pipeline WEB'!AA115)</f>
        <v/>
      </c>
      <c r="AB127" s="215" t="str">
        <f>IF('Pipeline WEB'!AB115=0,"",'Pipeline WEB'!AB115)</f>
        <v/>
      </c>
      <c r="AC127" s="216" t="str">
        <f>IF('Pipeline WEB'!AC115=0,"",'Pipeline WEB'!AC115)</f>
        <v/>
      </c>
      <c r="AD127" s="216" t="str">
        <f>IF('Pipeline WEB'!AD115=0,"",'Pipeline WEB'!AD115)</f>
        <v/>
      </c>
      <c r="AE127" s="216" t="str">
        <f>IF('Pipeline WEB'!AE115=0,"",'Pipeline WEB'!AE115)</f>
        <v/>
      </c>
      <c r="AF127" s="215" t="str">
        <f>IF('Pipeline WEB'!AF115=0,"",'Pipeline WEB'!AF115)</f>
        <v/>
      </c>
      <c r="AG127" s="215" t="str">
        <f>IF('Pipeline WEB'!AG115=0,"",'Pipeline WEB'!AG115)</f>
        <v/>
      </c>
      <c r="AH127" s="223" t="str">
        <f>IF('Pipeline WEB'!AH115=0,"",'Pipeline WEB'!AH115)</f>
        <v/>
      </c>
    </row>
    <row r="128" spans="1:34" ht="30" customHeight="1" x14ac:dyDescent="0.3">
      <c r="A128" s="218"/>
      <c r="B128" s="215" t="str">
        <f>IF('Pipeline WEB'!B116=0,"",'Pipeline WEB'!B116)</f>
        <v/>
      </c>
      <c r="C128" s="215" t="str">
        <f>IF('Pipeline WEB'!C116=0,"",VLOOKUP('Pipeline WEB'!C116,'Roll out'!$E$2:$F$78,2,))</f>
        <v/>
      </c>
      <c r="D128" s="215" t="str">
        <f>IF('Pipeline WEB'!D116=0,"",'Pipeline WEB'!D116)</f>
        <v/>
      </c>
      <c r="E128" s="215" t="str">
        <f>IF('Pipeline WEB'!E116=0,"",VLOOKUP('Pipeline WEB'!E116,'Roll out'!$E$2:$F$78,2,))</f>
        <v/>
      </c>
      <c r="F128" s="215" t="str">
        <f>IF('Pipeline WEB'!F116=0,"",VLOOKUP('Pipeline WEB'!F116,'Roll out'!$E$2:$F$78,2,))</f>
        <v/>
      </c>
      <c r="G128" s="215" t="str">
        <f>IF('Pipeline WEB'!G116=0,"",VLOOKUP('Pipeline WEB'!G116,'Roll out'!$E$2:$F$78,2,))</f>
        <v/>
      </c>
      <c r="H128" s="215" t="str">
        <f>IF('Pipeline WEB'!H116=0,"",VLOOKUP('Pipeline WEB'!H116,'Roll out'!$E$2:$F$78,2,))</f>
        <v/>
      </c>
      <c r="I128" s="215" t="str">
        <f>IF('Pipeline WEB'!I116=0,"",VLOOKUP('Pipeline WEB'!I116,'Roll out'!$E$2:$F$78,2,))</f>
        <v/>
      </c>
      <c r="J128" s="215" t="str">
        <f>IF('Pipeline WEB'!J116=0,"",'Pipeline WEB'!J116)</f>
        <v/>
      </c>
      <c r="K128" s="215" t="str">
        <f>IF('Pipeline WEB'!K116=0,"",'Pipeline WEB'!K116)</f>
        <v/>
      </c>
      <c r="L128" s="223" t="str">
        <f>IF('Pipeline WEB'!L116=0,"",'Pipeline WEB'!L116)</f>
        <v/>
      </c>
      <c r="M128" s="215" t="str">
        <f>IF('Pipeline WEB'!M116=0,"",'Pipeline WEB'!M116)</f>
        <v/>
      </c>
      <c r="N128" s="215" t="str">
        <f>IF('Pipeline WEB'!N116=0,"",'Pipeline WEB'!N116)</f>
        <v/>
      </c>
      <c r="O128" s="223" t="str">
        <f>IF('Pipeline WEB'!O116=0,"",'Pipeline WEB'!O116)</f>
        <v/>
      </c>
      <c r="P128" s="215" t="str">
        <f>IF('Pipeline WEB'!P116=0,"",'Pipeline WEB'!P116)</f>
        <v/>
      </c>
      <c r="Q128" s="215" t="str">
        <f>IF('Pipeline WEB'!Q116=0,"",'Pipeline WEB'!Q116)</f>
        <v/>
      </c>
      <c r="R128" s="215" t="str">
        <f>IF('Pipeline WEB'!R116=0,"",VLOOKUP('Pipeline WEB'!R116,'Roll out'!$E$2:$F$78,2,))</f>
        <v/>
      </c>
      <c r="S128" s="55" t="str">
        <f>IF('Pipeline WEB'!S116=0,"",'Pipeline WEB'!S116)</f>
        <v/>
      </c>
      <c r="T128" s="55" t="str">
        <f>IF('Pipeline WEB'!T116=0,"",'Pipeline WEB'!T116)</f>
        <v>EUR</v>
      </c>
      <c r="U128" s="55" t="str">
        <f>IF('Pipeline WEB'!U116=0,"",'Pipeline WEB'!U116)</f>
        <v/>
      </c>
      <c r="V128" s="215" t="str">
        <f>IF('Pipeline WEB'!V116=0,"",'Pipeline WEB'!V116)</f>
        <v/>
      </c>
      <c r="W128" s="216" t="str">
        <f>IF('Pipeline WEB'!W116=0,"",'Pipeline WEB'!W116)</f>
        <v/>
      </c>
      <c r="X128" s="215" t="str">
        <f>IF('Pipeline WEB'!X116=0,"",'Pipeline WEB'!X116)</f>
        <v/>
      </c>
      <c r="Y128" s="215" t="str">
        <f>IF('Pipeline WEB'!Y116=0,"",'Pipeline WEB'!Y116)</f>
        <v/>
      </c>
      <c r="Z128" s="215" t="str">
        <f>IF('Pipeline WEB'!Z116=0,"",'Pipeline WEB'!Z116)</f>
        <v/>
      </c>
      <c r="AA128" s="215" t="str">
        <f>IF('Pipeline WEB'!AA116=0,"",'Pipeline WEB'!AA116)</f>
        <v/>
      </c>
      <c r="AB128" s="215" t="str">
        <f>IF('Pipeline WEB'!AB116=0,"",'Pipeline WEB'!AB116)</f>
        <v/>
      </c>
      <c r="AC128" s="216" t="str">
        <f>IF('Pipeline WEB'!AC116=0,"",'Pipeline WEB'!AC116)</f>
        <v/>
      </c>
      <c r="AD128" s="216" t="str">
        <f>IF('Pipeline WEB'!AD116=0,"",'Pipeline WEB'!AD116)</f>
        <v/>
      </c>
      <c r="AE128" s="216" t="str">
        <f>IF('Pipeline WEB'!AE116=0,"",'Pipeline WEB'!AE116)</f>
        <v/>
      </c>
      <c r="AF128" s="215" t="str">
        <f>IF('Pipeline WEB'!AF116=0,"",'Pipeline WEB'!AF116)</f>
        <v/>
      </c>
      <c r="AG128" s="215" t="str">
        <f>IF('Pipeline WEB'!AG116=0,"",'Pipeline WEB'!AG116)</f>
        <v/>
      </c>
      <c r="AH128" s="223" t="str">
        <f>IF('Pipeline WEB'!AH116=0,"",'Pipeline WEB'!AH116)</f>
        <v/>
      </c>
    </row>
    <row r="129" spans="1:34" ht="30" customHeight="1" x14ac:dyDescent="0.3">
      <c r="A129" s="218"/>
      <c r="B129" s="215" t="str">
        <f>IF('Pipeline WEB'!B117=0,"",'Pipeline WEB'!B117)</f>
        <v/>
      </c>
      <c r="C129" s="215" t="str">
        <f>IF('Pipeline WEB'!C117=0,"",VLOOKUP('Pipeline WEB'!C117,'Roll out'!$E$2:$F$78,2,))</f>
        <v/>
      </c>
      <c r="D129" s="215" t="str">
        <f>IF('Pipeline WEB'!D117=0,"",'Pipeline WEB'!D117)</f>
        <v/>
      </c>
      <c r="E129" s="215" t="str">
        <f>IF('Pipeline WEB'!E117=0,"",VLOOKUP('Pipeline WEB'!E117,'Roll out'!$E$2:$F$78,2,))</f>
        <v/>
      </c>
      <c r="F129" s="215" t="str">
        <f>IF('Pipeline WEB'!F117=0,"",VLOOKUP('Pipeline WEB'!F117,'Roll out'!$E$2:$F$78,2,))</f>
        <v/>
      </c>
      <c r="G129" s="215" t="str">
        <f>IF('Pipeline WEB'!G117=0,"",VLOOKUP('Pipeline WEB'!G117,'Roll out'!$E$2:$F$78,2,))</f>
        <v/>
      </c>
      <c r="H129" s="215" t="str">
        <f>IF('Pipeline WEB'!H117=0,"",VLOOKUP('Pipeline WEB'!H117,'Roll out'!$E$2:$F$78,2,))</f>
        <v/>
      </c>
      <c r="I129" s="215" t="str">
        <f>IF('Pipeline WEB'!I117=0,"",VLOOKUP('Pipeline WEB'!I117,'Roll out'!$E$2:$F$78,2,))</f>
        <v/>
      </c>
      <c r="J129" s="215" t="str">
        <f>IF('Pipeline WEB'!J117=0,"",'Pipeline WEB'!J117)</f>
        <v/>
      </c>
      <c r="K129" s="215" t="str">
        <f>IF('Pipeline WEB'!K117=0,"",'Pipeline WEB'!K117)</f>
        <v/>
      </c>
      <c r="L129" s="223" t="str">
        <f>IF('Pipeline WEB'!L117=0,"",'Pipeline WEB'!L117)</f>
        <v/>
      </c>
      <c r="M129" s="215" t="str">
        <f>IF('Pipeline WEB'!M117=0,"",'Pipeline WEB'!M117)</f>
        <v/>
      </c>
      <c r="N129" s="215" t="str">
        <f>IF('Pipeline WEB'!N117=0,"",'Pipeline WEB'!N117)</f>
        <v/>
      </c>
      <c r="O129" s="223" t="str">
        <f>IF('Pipeline WEB'!O117=0,"",'Pipeline WEB'!O117)</f>
        <v/>
      </c>
      <c r="P129" s="215" t="str">
        <f>IF('Pipeline WEB'!P117=0,"",'Pipeline WEB'!P117)</f>
        <v/>
      </c>
      <c r="Q129" s="215" t="str">
        <f>IF('Pipeline WEB'!Q117=0,"",'Pipeline WEB'!Q117)</f>
        <v/>
      </c>
      <c r="R129" s="215" t="str">
        <f>IF('Pipeline WEB'!R117=0,"",VLOOKUP('Pipeline WEB'!R117,'Roll out'!$E$2:$F$78,2,))</f>
        <v/>
      </c>
      <c r="S129" s="55" t="str">
        <f>IF('Pipeline WEB'!S117=0,"",'Pipeline WEB'!S117)</f>
        <v/>
      </c>
      <c r="T129" s="55" t="str">
        <f>IF('Pipeline WEB'!T117=0,"",'Pipeline WEB'!T117)</f>
        <v>EUR</v>
      </c>
      <c r="U129" s="55" t="str">
        <f>IF('Pipeline WEB'!U117=0,"",'Pipeline WEB'!U117)</f>
        <v/>
      </c>
      <c r="V129" s="215" t="str">
        <f>IF('Pipeline WEB'!V117=0,"",'Pipeline WEB'!V117)</f>
        <v/>
      </c>
      <c r="W129" s="216" t="str">
        <f>IF('Pipeline WEB'!W117=0,"",'Pipeline WEB'!W117)</f>
        <v/>
      </c>
      <c r="X129" s="215" t="str">
        <f>IF('Pipeline WEB'!X117=0,"",'Pipeline WEB'!X117)</f>
        <v/>
      </c>
      <c r="Y129" s="215" t="str">
        <f>IF('Pipeline WEB'!Y117=0,"",'Pipeline WEB'!Y117)</f>
        <v/>
      </c>
      <c r="Z129" s="215" t="str">
        <f>IF('Pipeline WEB'!Z117=0,"",'Pipeline WEB'!Z117)</f>
        <v/>
      </c>
      <c r="AA129" s="215" t="str">
        <f>IF('Pipeline WEB'!AA117=0,"",'Pipeline WEB'!AA117)</f>
        <v/>
      </c>
      <c r="AB129" s="215" t="str">
        <f>IF('Pipeline WEB'!AB117=0,"",'Pipeline WEB'!AB117)</f>
        <v/>
      </c>
      <c r="AC129" s="216" t="str">
        <f>IF('Pipeline WEB'!AC117=0,"",'Pipeline WEB'!AC117)</f>
        <v/>
      </c>
      <c r="AD129" s="216" t="str">
        <f>IF('Pipeline WEB'!AD117=0,"",'Pipeline WEB'!AD117)</f>
        <v/>
      </c>
      <c r="AE129" s="216" t="str">
        <f>IF('Pipeline WEB'!AE117=0,"",'Pipeline WEB'!AE117)</f>
        <v/>
      </c>
      <c r="AF129" s="215" t="str">
        <f>IF('Pipeline WEB'!AF117=0,"",'Pipeline WEB'!AF117)</f>
        <v/>
      </c>
      <c r="AG129" s="215" t="str">
        <f>IF('Pipeline WEB'!AG117=0,"",'Pipeline WEB'!AG117)</f>
        <v/>
      </c>
      <c r="AH129" s="223" t="str">
        <f>IF('Pipeline WEB'!AH117=0,"",'Pipeline WEB'!AH117)</f>
        <v/>
      </c>
    </row>
    <row r="130" spans="1:34" ht="30" customHeight="1" x14ac:dyDescent="0.3">
      <c r="A130" s="218"/>
      <c r="B130" s="215" t="str">
        <f>IF('Pipeline WEB'!B118=0,"",'Pipeline WEB'!B118)</f>
        <v/>
      </c>
      <c r="C130" s="215" t="str">
        <f>IF('Pipeline WEB'!C118=0,"",VLOOKUP('Pipeline WEB'!C118,'Roll out'!$E$2:$F$78,2,))</f>
        <v/>
      </c>
      <c r="D130" s="215" t="str">
        <f>IF('Pipeline WEB'!D118=0,"",'Pipeline WEB'!D118)</f>
        <v/>
      </c>
      <c r="E130" s="215" t="str">
        <f>IF('Pipeline WEB'!E118=0,"",VLOOKUP('Pipeline WEB'!E118,'Roll out'!$E$2:$F$78,2,))</f>
        <v/>
      </c>
      <c r="F130" s="215" t="str">
        <f>IF('Pipeline WEB'!F118=0,"",VLOOKUP('Pipeline WEB'!F118,'Roll out'!$E$2:$F$78,2,))</f>
        <v/>
      </c>
      <c r="G130" s="215" t="str">
        <f>IF('Pipeline WEB'!G118=0,"",VLOOKUP('Pipeline WEB'!G118,'Roll out'!$E$2:$F$78,2,))</f>
        <v/>
      </c>
      <c r="H130" s="215" t="str">
        <f>IF('Pipeline WEB'!H118=0,"",VLOOKUP('Pipeline WEB'!H118,'Roll out'!$E$2:$F$78,2,))</f>
        <v/>
      </c>
      <c r="I130" s="215" t="str">
        <f>IF('Pipeline WEB'!I118=0,"",VLOOKUP('Pipeline WEB'!I118,'Roll out'!$E$2:$F$78,2,))</f>
        <v/>
      </c>
      <c r="J130" s="215" t="str">
        <f>IF('Pipeline WEB'!J118=0,"",'Pipeline WEB'!J118)</f>
        <v/>
      </c>
      <c r="K130" s="215" t="str">
        <f>IF('Pipeline WEB'!K118=0,"",'Pipeline WEB'!K118)</f>
        <v/>
      </c>
      <c r="L130" s="223" t="str">
        <f>IF('Pipeline WEB'!L118=0,"",'Pipeline WEB'!L118)</f>
        <v/>
      </c>
      <c r="M130" s="215" t="str">
        <f>IF('Pipeline WEB'!M118=0,"",'Pipeline WEB'!M118)</f>
        <v/>
      </c>
      <c r="N130" s="215" t="str">
        <f>IF('Pipeline WEB'!N118=0,"",'Pipeline WEB'!N118)</f>
        <v/>
      </c>
      <c r="O130" s="223" t="str">
        <f>IF('Pipeline WEB'!O118=0,"",'Pipeline WEB'!O118)</f>
        <v/>
      </c>
      <c r="P130" s="215" t="str">
        <f>IF('Pipeline WEB'!P118=0,"",'Pipeline WEB'!P118)</f>
        <v/>
      </c>
      <c r="Q130" s="215" t="str">
        <f>IF('Pipeline WEB'!Q118=0,"",'Pipeline WEB'!Q118)</f>
        <v/>
      </c>
      <c r="R130" s="215" t="str">
        <f>IF('Pipeline WEB'!R118=0,"",VLOOKUP('Pipeline WEB'!R118,'Roll out'!$E$2:$F$78,2,))</f>
        <v/>
      </c>
      <c r="S130" s="55" t="str">
        <f>IF('Pipeline WEB'!S118=0,"",'Pipeline WEB'!S118)</f>
        <v/>
      </c>
      <c r="T130" s="55" t="str">
        <f>IF('Pipeline WEB'!T118=0,"",'Pipeline WEB'!T118)</f>
        <v>EUR</v>
      </c>
      <c r="U130" s="55" t="str">
        <f>IF('Pipeline WEB'!U118=0,"",'Pipeline WEB'!U118)</f>
        <v/>
      </c>
      <c r="V130" s="215" t="str">
        <f>IF('Pipeline WEB'!V118=0,"",'Pipeline WEB'!V118)</f>
        <v/>
      </c>
      <c r="W130" s="216" t="str">
        <f>IF('Pipeline WEB'!W118=0,"",'Pipeline WEB'!W118)</f>
        <v/>
      </c>
      <c r="X130" s="215" t="str">
        <f>IF('Pipeline WEB'!X118=0,"",'Pipeline WEB'!X118)</f>
        <v/>
      </c>
      <c r="Y130" s="215" t="str">
        <f>IF('Pipeline WEB'!Y118=0,"",'Pipeline WEB'!Y118)</f>
        <v/>
      </c>
      <c r="Z130" s="215" t="str">
        <f>IF('Pipeline WEB'!Z118=0,"",'Pipeline WEB'!Z118)</f>
        <v/>
      </c>
      <c r="AA130" s="215" t="str">
        <f>IF('Pipeline WEB'!AA118=0,"",'Pipeline WEB'!AA118)</f>
        <v/>
      </c>
      <c r="AB130" s="215" t="str">
        <f>IF('Pipeline WEB'!AB118=0,"",'Pipeline WEB'!AB118)</f>
        <v/>
      </c>
      <c r="AC130" s="216" t="str">
        <f>IF('Pipeline WEB'!AC118=0,"",'Pipeline WEB'!AC118)</f>
        <v/>
      </c>
      <c r="AD130" s="216" t="str">
        <f>IF('Pipeline WEB'!AD118=0,"",'Pipeline WEB'!AD118)</f>
        <v/>
      </c>
      <c r="AE130" s="216" t="str">
        <f>IF('Pipeline WEB'!AE118=0,"",'Pipeline WEB'!AE118)</f>
        <v/>
      </c>
      <c r="AF130" s="215" t="str">
        <f>IF('Pipeline WEB'!AF118=0,"",'Pipeline WEB'!AF118)</f>
        <v/>
      </c>
      <c r="AG130" s="215" t="str">
        <f>IF('Pipeline WEB'!AG118=0,"",'Pipeline WEB'!AG118)</f>
        <v/>
      </c>
      <c r="AH130" s="223" t="str">
        <f>IF('Pipeline WEB'!AH118=0,"",'Pipeline WEB'!AH118)</f>
        <v/>
      </c>
    </row>
    <row r="131" spans="1:34" ht="30" customHeight="1" x14ac:dyDescent="0.3">
      <c r="A131" s="218"/>
      <c r="B131" s="215" t="str">
        <f>IF('Pipeline WEB'!B119=0,"",'Pipeline WEB'!B119)</f>
        <v/>
      </c>
      <c r="C131" s="215" t="str">
        <f>IF('Pipeline WEB'!C119=0,"",VLOOKUP('Pipeline WEB'!C119,'Roll out'!$E$2:$F$78,2,))</f>
        <v/>
      </c>
      <c r="D131" s="215" t="str">
        <f>IF('Pipeline WEB'!D119=0,"",'Pipeline WEB'!D119)</f>
        <v/>
      </c>
      <c r="E131" s="215" t="str">
        <f>IF('Pipeline WEB'!E119=0,"",VLOOKUP('Pipeline WEB'!E119,'Roll out'!$E$2:$F$78,2,))</f>
        <v/>
      </c>
      <c r="F131" s="215" t="str">
        <f>IF('Pipeline WEB'!F119=0,"",VLOOKUP('Pipeline WEB'!F119,'Roll out'!$E$2:$F$78,2,))</f>
        <v/>
      </c>
      <c r="G131" s="215" t="str">
        <f>IF('Pipeline WEB'!G119=0,"",VLOOKUP('Pipeline WEB'!G119,'Roll out'!$E$2:$F$78,2,))</f>
        <v/>
      </c>
      <c r="H131" s="215" t="str">
        <f>IF('Pipeline WEB'!H119=0,"",VLOOKUP('Pipeline WEB'!H119,'Roll out'!$E$2:$F$78,2,))</f>
        <v/>
      </c>
      <c r="I131" s="215" t="str">
        <f>IF('Pipeline WEB'!I119=0,"",VLOOKUP('Pipeline WEB'!I119,'Roll out'!$E$2:$F$78,2,))</f>
        <v/>
      </c>
      <c r="J131" s="215" t="str">
        <f>IF('Pipeline WEB'!J119=0,"",'Pipeline WEB'!J119)</f>
        <v/>
      </c>
      <c r="K131" s="215" t="str">
        <f>IF('Pipeline WEB'!K119=0,"",'Pipeline WEB'!K119)</f>
        <v/>
      </c>
      <c r="L131" s="223" t="str">
        <f>IF('Pipeline WEB'!L119=0,"",'Pipeline WEB'!L119)</f>
        <v/>
      </c>
      <c r="M131" s="215" t="str">
        <f>IF('Pipeline WEB'!M119=0,"",'Pipeline WEB'!M119)</f>
        <v/>
      </c>
      <c r="N131" s="215" t="str">
        <f>IF('Pipeline WEB'!N119=0,"",'Pipeline WEB'!N119)</f>
        <v/>
      </c>
      <c r="O131" s="223" t="str">
        <f>IF('Pipeline WEB'!O119=0,"",'Pipeline WEB'!O119)</f>
        <v/>
      </c>
      <c r="P131" s="215" t="str">
        <f>IF('Pipeline WEB'!P119=0,"",'Pipeline WEB'!P119)</f>
        <v/>
      </c>
      <c r="Q131" s="215" t="str">
        <f>IF('Pipeline WEB'!Q119=0,"",'Pipeline WEB'!Q119)</f>
        <v/>
      </c>
      <c r="R131" s="215" t="str">
        <f>IF('Pipeline WEB'!R119=0,"",VLOOKUP('Pipeline WEB'!R119,'Roll out'!$E$2:$F$78,2,))</f>
        <v/>
      </c>
      <c r="S131" s="55" t="str">
        <f>IF('Pipeline WEB'!S119=0,"",'Pipeline WEB'!S119)</f>
        <v/>
      </c>
      <c r="T131" s="55" t="str">
        <f>IF('Pipeline WEB'!T119=0,"",'Pipeline WEB'!T119)</f>
        <v>EUR</v>
      </c>
      <c r="U131" s="55" t="str">
        <f>IF('Pipeline WEB'!U119=0,"",'Pipeline WEB'!U119)</f>
        <v/>
      </c>
      <c r="V131" s="215" t="str">
        <f>IF('Pipeline WEB'!V119=0,"",'Pipeline WEB'!V119)</f>
        <v/>
      </c>
      <c r="W131" s="216" t="str">
        <f>IF('Pipeline WEB'!W119=0,"",'Pipeline WEB'!W119)</f>
        <v/>
      </c>
      <c r="X131" s="215" t="str">
        <f>IF('Pipeline WEB'!X119=0,"",'Pipeline WEB'!X119)</f>
        <v/>
      </c>
      <c r="Y131" s="215" t="str">
        <f>IF('Pipeline WEB'!Y119=0,"",'Pipeline WEB'!Y119)</f>
        <v/>
      </c>
      <c r="Z131" s="215" t="str">
        <f>IF('Pipeline WEB'!Z119=0,"",'Pipeline WEB'!Z119)</f>
        <v/>
      </c>
      <c r="AA131" s="215" t="str">
        <f>IF('Pipeline WEB'!AA119=0,"",'Pipeline WEB'!AA119)</f>
        <v/>
      </c>
      <c r="AB131" s="215" t="str">
        <f>IF('Pipeline WEB'!AB119=0,"",'Pipeline WEB'!AB119)</f>
        <v/>
      </c>
      <c r="AC131" s="216" t="str">
        <f>IF('Pipeline WEB'!AC119=0,"",'Pipeline WEB'!AC119)</f>
        <v/>
      </c>
      <c r="AD131" s="216" t="str">
        <f>IF('Pipeline WEB'!AD119=0,"",'Pipeline WEB'!AD119)</f>
        <v/>
      </c>
      <c r="AE131" s="216" t="str">
        <f>IF('Pipeline WEB'!AE119=0,"",'Pipeline WEB'!AE119)</f>
        <v/>
      </c>
      <c r="AF131" s="215" t="str">
        <f>IF('Pipeline WEB'!AF119=0,"",'Pipeline WEB'!AF119)</f>
        <v/>
      </c>
      <c r="AG131" s="215" t="str">
        <f>IF('Pipeline WEB'!AG119=0,"",'Pipeline WEB'!AG119)</f>
        <v/>
      </c>
      <c r="AH131" s="223" t="str">
        <f>IF('Pipeline WEB'!AH119=0,"",'Pipeline WEB'!AH119)</f>
        <v/>
      </c>
    </row>
    <row r="132" spans="1:34" ht="30" customHeight="1" x14ac:dyDescent="0.3">
      <c r="A132" s="218"/>
      <c r="B132" s="215" t="str">
        <f>IF('Pipeline WEB'!B120=0,"",'Pipeline WEB'!B120)</f>
        <v/>
      </c>
      <c r="C132" s="215" t="str">
        <f>IF('Pipeline WEB'!C120=0,"",VLOOKUP('Pipeline WEB'!C120,'Roll out'!$E$2:$F$78,2,))</f>
        <v/>
      </c>
      <c r="D132" s="215" t="str">
        <f>IF('Pipeline WEB'!D120=0,"",'Pipeline WEB'!D120)</f>
        <v/>
      </c>
      <c r="E132" s="215" t="str">
        <f>IF('Pipeline WEB'!E120=0,"",VLOOKUP('Pipeline WEB'!E120,'Roll out'!$E$2:$F$78,2,))</f>
        <v/>
      </c>
      <c r="F132" s="215" t="str">
        <f>IF('Pipeline WEB'!F120=0,"",VLOOKUP('Pipeline WEB'!F120,'Roll out'!$E$2:$F$78,2,))</f>
        <v/>
      </c>
      <c r="G132" s="215" t="str">
        <f>IF('Pipeline WEB'!G120=0,"",VLOOKUP('Pipeline WEB'!G120,'Roll out'!$E$2:$F$78,2,))</f>
        <v/>
      </c>
      <c r="H132" s="215" t="str">
        <f>IF('Pipeline WEB'!H120=0,"",VLOOKUP('Pipeline WEB'!H120,'Roll out'!$E$2:$F$78,2,))</f>
        <v/>
      </c>
      <c r="I132" s="215" t="str">
        <f>IF('Pipeline WEB'!I120=0,"",VLOOKUP('Pipeline WEB'!I120,'Roll out'!$E$2:$F$78,2,))</f>
        <v/>
      </c>
      <c r="J132" s="215" t="str">
        <f>IF('Pipeline WEB'!J120=0,"",'Pipeline WEB'!J120)</f>
        <v/>
      </c>
      <c r="K132" s="215" t="str">
        <f>IF('Pipeline WEB'!K120=0,"",'Pipeline WEB'!K120)</f>
        <v/>
      </c>
      <c r="L132" s="223" t="str">
        <f>IF('Pipeline WEB'!L120=0,"",'Pipeline WEB'!L120)</f>
        <v/>
      </c>
      <c r="M132" s="215" t="str">
        <f>IF('Pipeline WEB'!M120=0,"",'Pipeline WEB'!M120)</f>
        <v/>
      </c>
      <c r="N132" s="215" t="str">
        <f>IF('Pipeline WEB'!N120=0,"",'Pipeline WEB'!N120)</f>
        <v/>
      </c>
      <c r="O132" s="223" t="str">
        <f>IF('Pipeline WEB'!O120=0,"",'Pipeline WEB'!O120)</f>
        <v/>
      </c>
      <c r="P132" s="215" t="str">
        <f>IF('Pipeline WEB'!P120=0,"",'Pipeline WEB'!P120)</f>
        <v/>
      </c>
      <c r="Q132" s="215" t="str">
        <f>IF('Pipeline WEB'!Q120=0,"",'Pipeline WEB'!Q120)</f>
        <v/>
      </c>
      <c r="R132" s="215" t="str">
        <f>IF('Pipeline WEB'!R120=0,"",VLOOKUP('Pipeline WEB'!R120,'Roll out'!$E$2:$F$78,2,))</f>
        <v/>
      </c>
      <c r="S132" s="55" t="str">
        <f>IF('Pipeline WEB'!S120=0,"",'Pipeline WEB'!S120)</f>
        <v/>
      </c>
      <c r="T132" s="55" t="str">
        <f>IF('Pipeline WEB'!T120=0,"",'Pipeline WEB'!T120)</f>
        <v>EUR</v>
      </c>
      <c r="U132" s="55" t="str">
        <f>IF('Pipeline WEB'!U120=0,"",'Pipeline WEB'!U120)</f>
        <v/>
      </c>
      <c r="V132" s="215" t="str">
        <f>IF('Pipeline WEB'!V120=0,"",'Pipeline WEB'!V120)</f>
        <v/>
      </c>
      <c r="W132" s="216" t="str">
        <f>IF('Pipeline WEB'!W120=0,"",'Pipeline WEB'!W120)</f>
        <v/>
      </c>
      <c r="X132" s="215" t="str">
        <f>IF('Pipeline WEB'!X120=0,"",'Pipeline WEB'!X120)</f>
        <v/>
      </c>
      <c r="Y132" s="215" t="str">
        <f>IF('Pipeline WEB'!Y120=0,"",'Pipeline WEB'!Y120)</f>
        <v/>
      </c>
      <c r="Z132" s="215" t="str">
        <f>IF('Pipeline WEB'!Z120=0,"",'Pipeline WEB'!Z120)</f>
        <v/>
      </c>
      <c r="AA132" s="215" t="str">
        <f>IF('Pipeline WEB'!AA120=0,"",'Pipeline WEB'!AA120)</f>
        <v/>
      </c>
      <c r="AB132" s="215" t="str">
        <f>IF('Pipeline WEB'!AB120=0,"",'Pipeline WEB'!AB120)</f>
        <v/>
      </c>
      <c r="AC132" s="216" t="str">
        <f>IF('Pipeline WEB'!AC120=0,"",'Pipeline WEB'!AC120)</f>
        <v/>
      </c>
      <c r="AD132" s="216" t="str">
        <f>IF('Pipeline WEB'!AD120=0,"",'Pipeline WEB'!AD120)</f>
        <v/>
      </c>
      <c r="AE132" s="216" t="str">
        <f>IF('Pipeline WEB'!AE120=0,"",'Pipeline WEB'!AE120)</f>
        <v/>
      </c>
      <c r="AF132" s="215" t="str">
        <f>IF('Pipeline WEB'!AF120=0,"",'Pipeline WEB'!AF120)</f>
        <v/>
      </c>
      <c r="AG132" s="215" t="str">
        <f>IF('Pipeline WEB'!AG120=0,"",'Pipeline WEB'!AG120)</f>
        <v/>
      </c>
      <c r="AH132" s="223" t="str">
        <f>IF('Pipeline WEB'!AH120=0,"",'Pipeline WEB'!AH120)</f>
        <v/>
      </c>
    </row>
    <row r="133" spans="1:34" ht="30" customHeight="1" x14ac:dyDescent="0.3">
      <c r="A133" s="218"/>
      <c r="B133" s="215" t="str">
        <f>IF('Pipeline WEB'!B121=0,"",'Pipeline WEB'!B121)</f>
        <v/>
      </c>
      <c r="C133" s="215" t="str">
        <f>IF('Pipeline WEB'!C121=0,"",VLOOKUP('Pipeline WEB'!C121,'Roll out'!$E$2:$F$78,2,))</f>
        <v/>
      </c>
      <c r="D133" s="215" t="str">
        <f>IF('Pipeline WEB'!D121=0,"",'Pipeline WEB'!D121)</f>
        <v/>
      </c>
      <c r="E133" s="215" t="str">
        <f>IF('Pipeline WEB'!E121=0,"",VLOOKUP('Pipeline WEB'!E121,'Roll out'!$E$2:$F$78,2,))</f>
        <v/>
      </c>
      <c r="F133" s="215" t="str">
        <f>IF('Pipeline WEB'!F121=0,"",VLOOKUP('Pipeline WEB'!F121,'Roll out'!$E$2:$F$78,2,))</f>
        <v/>
      </c>
      <c r="G133" s="215" t="str">
        <f>IF('Pipeline WEB'!G121=0,"",VLOOKUP('Pipeline WEB'!G121,'Roll out'!$E$2:$F$78,2,))</f>
        <v/>
      </c>
      <c r="H133" s="215" t="str">
        <f>IF('Pipeline WEB'!H121=0,"",VLOOKUP('Pipeline WEB'!H121,'Roll out'!$E$2:$F$78,2,))</f>
        <v/>
      </c>
      <c r="I133" s="215" t="str">
        <f>IF('Pipeline WEB'!I121=0,"",VLOOKUP('Pipeline WEB'!I121,'Roll out'!$E$2:$F$78,2,))</f>
        <v/>
      </c>
      <c r="J133" s="215" t="str">
        <f>IF('Pipeline WEB'!J121=0,"",'Pipeline WEB'!J121)</f>
        <v/>
      </c>
      <c r="K133" s="215" t="str">
        <f>IF('Pipeline WEB'!K121=0,"",'Pipeline WEB'!K121)</f>
        <v/>
      </c>
      <c r="L133" s="223" t="str">
        <f>IF('Pipeline WEB'!L121=0,"",'Pipeline WEB'!L121)</f>
        <v/>
      </c>
      <c r="M133" s="215" t="str">
        <f>IF('Pipeline WEB'!M121=0,"",'Pipeline WEB'!M121)</f>
        <v/>
      </c>
      <c r="N133" s="215" t="str">
        <f>IF('Pipeline WEB'!N121=0,"",'Pipeline WEB'!N121)</f>
        <v/>
      </c>
      <c r="O133" s="223" t="str">
        <f>IF('Pipeline WEB'!O121=0,"",'Pipeline WEB'!O121)</f>
        <v/>
      </c>
      <c r="P133" s="215" t="str">
        <f>IF('Pipeline WEB'!P121=0,"",'Pipeline WEB'!P121)</f>
        <v/>
      </c>
      <c r="Q133" s="215" t="str">
        <f>IF('Pipeline WEB'!Q121=0,"",'Pipeline WEB'!Q121)</f>
        <v/>
      </c>
      <c r="R133" s="215" t="str">
        <f>IF('Pipeline WEB'!R121=0,"",VLOOKUP('Pipeline WEB'!R121,'Roll out'!$E$2:$F$78,2,))</f>
        <v/>
      </c>
      <c r="S133" s="55" t="str">
        <f>IF('Pipeline WEB'!S121=0,"",'Pipeline WEB'!S121)</f>
        <v/>
      </c>
      <c r="T133" s="55" t="str">
        <f>IF('Pipeline WEB'!T121=0,"",'Pipeline WEB'!T121)</f>
        <v>EUR</v>
      </c>
      <c r="U133" s="55" t="str">
        <f>IF('Pipeline WEB'!U121=0,"",'Pipeline WEB'!U121)</f>
        <v/>
      </c>
      <c r="V133" s="215" t="str">
        <f>IF('Pipeline WEB'!V121=0,"",'Pipeline WEB'!V121)</f>
        <v/>
      </c>
      <c r="W133" s="216" t="str">
        <f>IF('Pipeline WEB'!W121=0,"",'Pipeline WEB'!W121)</f>
        <v/>
      </c>
      <c r="X133" s="215" t="str">
        <f>IF('Pipeline WEB'!X121=0,"",'Pipeline WEB'!X121)</f>
        <v/>
      </c>
      <c r="Y133" s="215" t="str">
        <f>IF('Pipeline WEB'!Y121=0,"",'Pipeline WEB'!Y121)</f>
        <v/>
      </c>
      <c r="Z133" s="215" t="str">
        <f>IF('Pipeline WEB'!Z121=0,"",'Pipeline WEB'!Z121)</f>
        <v/>
      </c>
      <c r="AA133" s="215" t="str">
        <f>IF('Pipeline WEB'!AA121=0,"",'Pipeline WEB'!AA121)</f>
        <v/>
      </c>
      <c r="AB133" s="215" t="str">
        <f>IF('Pipeline WEB'!AB121=0,"",'Pipeline WEB'!AB121)</f>
        <v/>
      </c>
      <c r="AC133" s="216" t="str">
        <f>IF('Pipeline WEB'!AC121=0,"",'Pipeline WEB'!AC121)</f>
        <v/>
      </c>
      <c r="AD133" s="216" t="str">
        <f>IF('Pipeline WEB'!AD121=0,"",'Pipeline WEB'!AD121)</f>
        <v/>
      </c>
      <c r="AE133" s="216" t="str">
        <f>IF('Pipeline WEB'!AE121=0,"",'Pipeline WEB'!AE121)</f>
        <v/>
      </c>
      <c r="AF133" s="215" t="str">
        <f>IF('Pipeline WEB'!AF121=0,"",'Pipeline WEB'!AF121)</f>
        <v/>
      </c>
      <c r="AG133" s="215" t="str">
        <f>IF('Pipeline WEB'!AG121=0,"",'Pipeline WEB'!AG121)</f>
        <v/>
      </c>
      <c r="AH133" s="223" t="str">
        <f>IF('Pipeline WEB'!AH121=0,"",'Pipeline WEB'!AH121)</f>
        <v/>
      </c>
    </row>
    <row r="134" spans="1:34" ht="30" customHeight="1" x14ac:dyDescent="0.3">
      <c r="A134" s="218"/>
      <c r="B134" s="215" t="str">
        <f>IF('Pipeline WEB'!B122=0,"",'Pipeline WEB'!B122)</f>
        <v/>
      </c>
      <c r="C134" s="215" t="str">
        <f>IF('Pipeline WEB'!C122=0,"",VLOOKUP('Pipeline WEB'!C122,'Roll out'!$E$2:$F$78,2,))</f>
        <v/>
      </c>
      <c r="D134" s="215" t="str">
        <f>IF('Pipeline WEB'!D122=0,"",'Pipeline WEB'!D122)</f>
        <v/>
      </c>
      <c r="E134" s="215" t="str">
        <f>IF('Pipeline WEB'!E122=0,"",VLOOKUP('Pipeline WEB'!E122,'Roll out'!$E$2:$F$78,2,))</f>
        <v/>
      </c>
      <c r="F134" s="215" t="str">
        <f>IF('Pipeline WEB'!F122=0,"",VLOOKUP('Pipeline WEB'!F122,'Roll out'!$E$2:$F$78,2,))</f>
        <v/>
      </c>
      <c r="G134" s="215" t="str">
        <f>IF('Pipeline WEB'!G122=0,"",VLOOKUP('Pipeline WEB'!G122,'Roll out'!$E$2:$F$78,2,))</f>
        <v/>
      </c>
      <c r="H134" s="215" t="str">
        <f>IF('Pipeline WEB'!H122=0,"",VLOOKUP('Pipeline WEB'!H122,'Roll out'!$E$2:$F$78,2,))</f>
        <v/>
      </c>
      <c r="I134" s="215" t="str">
        <f>IF('Pipeline WEB'!I122=0,"",VLOOKUP('Pipeline WEB'!I122,'Roll out'!$E$2:$F$78,2,))</f>
        <v/>
      </c>
      <c r="J134" s="215" t="str">
        <f>IF('Pipeline WEB'!J122=0,"",'Pipeline WEB'!J122)</f>
        <v/>
      </c>
      <c r="K134" s="215" t="str">
        <f>IF('Pipeline WEB'!K122=0,"",'Pipeline WEB'!K122)</f>
        <v/>
      </c>
      <c r="L134" s="223" t="str">
        <f>IF('Pipeline WEB'!L122=0,"",'Pipeline WEB'!L122)</f>
        <v/>
      </c>
      <c r="M134" s="215" t="str">
        <f>IF('Pipeline WEB'!M122=0,"",'Pipeline WEB'!M122)</f>
        <v/>
      </c>
      <c r="N134" s="215" t="str">
        <f>IF('Pipeline WEB'!N122=0,"",'Pipeline WEB'!N122)</f>
        <v/>
      </c>
      <c r="O134" s="223" t="str">
        <f>IF('Pipeline WEB'!O122=0,"",'Pipeline WEB'!O122)</f>
        <v/>
      </c>
      <c r="P134" s="215" t="str">
        <f>IF('Pipeline WEB'!P122=0,"",'Pipeline WEB'!P122)</f>
        <v/>
      </c>
      <c r="Q134" s="215" t="str">
        <f>IF('Pipeline WEB'!Q122=0,"",'Pipeline WEB'!Q122)</f>
        <v/>
      </c>
      <c r="R134" s="215" t="str">
        <f>IF('Pipeline WEB'!R122=0,"",VLOOKUP('Pipeline WEB'!R122,'Roll out'!$E$2:$F$78,2,))</f>
        <v/>
      </c>
      <c r="S134" s="55" t="str">
        <f>IF('Pipeline WEB'!S122=0,"",'Pipeline WEB'!S122)</f>
        <v/>
      </c>
      <c r="T134" s="55" t="str">
        <f>IF('Pipeline WEB'!T122=0,"",'Pipeline WEB'!T122)</f>
        <v>EUR</v>
      </c>
      <c r="U134" s="55" t="str">
        <f>IF('Pipeline WEB'!U122=0,"",'Pipeline WEB'!U122)</f>
        <v/>
      </c>
      <c r="V134" s="215" t="str">
        <f>IF('Pipeline WEB'!V122=0,"",'Pipeline WEB'!V122)</f>
        <v/>
      </c>
      <c r="W134" s="216" t="str">
        <f>IF('Pipeline WEB'!W122=0,"",'Pipeline WEB'!W122)</f>
        <v/>
      </c>
      <c r="X134" s="215" t="str">
        <f>IF('Pipeline WEB'!X122=0,"",'Pipeline WEB'!X122)</f>
        <v/>
      </c>
      <c r="Y134" s="215" t="str">
        <f>IF('Pipeline WEB'!Y122=0,"",'Pipeline WEB'!Y122)</f>
        <v/>
      </c>
      <c r="Z134" s="215" t="str">
        <f>IF('Pipeline WEB'!Z122=0,"",'Pipeline WEB'!Z122)</f>
        <v/>
      </c>
      <c r="AA134" s="215" t="str">
        <f>IF('Pipeline WEB'!AA122=0,"",'Pipeline WEB'!AA122)</f>
        <v/>
      </c>
      <c r="AB134" s="215" t="str">
        <f>IF('Pipeline WEB'!AB122=0,"",'Pipeline WEB'!AB122)</f>
        <v/>
      </c>
      <c r="AC134" s="216" t="str">
        <f>IF('Pipeline WEB'!AC122=0,"",'Pipeline WEB'!AC122)</f>
        <v/>
      </c>
      <c r="AD134" s="216" t="str">
        <f>IF('Pipeline WEB'!AD122=0,"",'Pipeline WEB'!AD122)</f>
        <v/>
      </c>
      <c r="AE134" s="216" t="str">
        <f>IF('Pipeline WEB'!AE122=0,"",'Pipeline WEB'!AE122)</f>
        <v/>
      </c>
      <c r="AF134" s="215" t="str">
        <f>IF('Pipeline WEB'!AF122=0,"",'Pipeline WEB'!AF122)</f>
        <v/>
      </c>
      <c r="AG134" s="215" t="str">
        <f>IF('Pipeline WEB'!AG122=0,"",'Pipeline WEB'!AG122)</f>
        <v/>
      </c>
      <c r="AH134" s="223" t="str">
        <f>IF('Pipeline WEB'!AH122=0,"",'Pipeline WEB'!AH122)</f>
        <v/>
      </c>
    </row>
    <row r="135" spans="1:34" ht="30" customHeight="1" x14ac:dyDescent="0.3">
      <c r="A135" s="218"/>
      <c r="B135" s="215" t="str">
        <f>IF('Pipeline WEB'!B123=0,"",'Pipeline WEB'!B123)</f>
        <v/>
      </c>
      <c r="C135" s="215" t="str">
        <f>IF('Pipeline WEB'!C123=0,"",VLOOKUP('Pipeline WEB'!C123,'Roll out'!$E$2:$F$78,2,))</f>
        <v/>
      </c>
      <c r="D135" s="215" t="str">
        <f>IF('Pipeline WEB'!D123=0,"",'Pipeline WEB'!D123)</f>
        <v/>
      </c>
      <c r="E135" s="215" t="str">
        <f>IF('Pipeline WEB'!E123=0,"",VLOOKUP('Pipeline WEB'!E123,'Roll out'!$E$2:$F$78,2,))</f>
        <v/>
      </c>
      <c r="F135" s="215" t="str">
        <f>IF('Pipeline WEB'!F123=0,"",VLOOKUP('Pipeline WEB'!F123,'Roll out'!$E$2:$F$78,2,))</f>
        <v/>
      </c>
      <c r="G135" s="215" t="str">
        <f>IF('Pipeline WEB'!G123=0,"",VLOOKUP('Pipeline WEB'!G123,'Roll out'!$E$2:$F$78,2,))</f>
        <v/>
      </c>
      <c r="H135" s="215" t="str">
        <f>IF('Pipeline WEB'!H123=0,"",VLOOKUP('Pipeline WEB'!H123,'Roll out'!$E$2:$F$78,2,))</f>
        <v/>
      </c>
      <c r="I135" s="215" t="str">
        <f>IF('Pipeline WEB'!I123=0,"",VLOOKUP('Pipeline WEB'!I123,'Roll out'!$E$2:$F$78,2,))</f>
        <v/>
      </c>
      <c r="J135" s="215" t="str">
        <f>IF('Pipeline WEB'!J123=0,"",'Pipeline WEB'!J123)</f>
        <v/>
      </c>
      <c r="K135" s="215" t="str">
        <f>IF('Pipeline WEB'!K123=0,"",'Pipeline WEB'!K123)</f>
        <v/>
      </c>
      <c r="L135" s="223" t="str">
        <f>IF('Pipeline WEB'!L123=0,"",'Pipeline WEB'!L123)</f>
        <v/>
      </c>
      <c r="M135" s="215" t="str">
        <f>IF('Pipeline WEB'!M123=0,"",'Pipeline WEB'!M123)</f>
        <v/>
      </c>
      <c r="N135" s="215" t="str">
        <f>IF('Pipeline WEB'!N123=0,"",'Pipeline WEB'!N123)</f>
        <v/>
      </c>
      <c r="O135" s="223" t="str">
        <f>IF('Pipeline WEB'!O123=0,"",'Pipeline WEB'!O123)</f>
        <v/>
      </c>
      <c r="P135" s="215" t="str">
        <f>IF('Pipeline WEB'!P123=0,"",'Pipeline WEB'!P123)</f>
        <v/>
      </c>
      <c r="Q135" s="215" t="str">
        <f>IF('Pipeline WEB'!Q123=0,"",'Pipeline WEB'!Q123)</f>
        <v/>
      </c>
      <c r="R135" s="215" t="str">
        <f>IF('Pipeline WEB'!R123=0,"",VLOOKUP('Pipeline WEB'!R123,'Roll out'!$E$2:$F$78,2,))</f>
        <v/>
      </c>
      <c r="S135" s="55" t="str">
        <f>IF('Pipeline WEB'!S123=0,"",'Pipeline WEB'!S123)</f>
        <v/>
      </c>
      <c r="T135" s="55" t="str">
        <f>IF('Pipeline WEB'!T123=0,"",'Pipeline WEB'!T123)</f>
        <v>EUR</v>
      </c>
      <c r="U135" s="55" t="str">
        <f>IF('Pipeline WEB'!U123=0,"",'Pipeline WEB'!U123)</f>
        <v/>
      </c>
      <c r="V135" s="215" t="str">
        <f>IF('Pipeline WEB'!V123=0,"",'Pipeline WEB'!V123)</f>
        <v/>
      </c>
      <c r="W135" s="216" t="str">
        <f>IF('Pipeline WEB'!W123=0,"",'Pipeline WEB'!W123)</f>
        <v/>
      </c>
      <c r="X135" s="215" t="str">
        <f>IF('Pipeline WEB'!X123=0,"",'Pipeline WEB'!X123)</f>
        <v/>
      </c>
      <c r="Y135" s="215" t="str">
        <f>IF('Pipeline WEB'!Y123=0,"",'Pipeline WEB'!Y123)</f>
        <v/>
      </c>
      <c r="Z135" s="215" t="str">
        <f>IF('Pipeline WEB'!Z123=0,"",'Pipeline WEB'!Z123)</f>
        <v/>
      </c>
      <c r="AA135" s="215" t="str">
        <f>IF('Pipeline WEB'!AA123=0,"",'Pipeline WEB'!AA123)</f>
        <v/>
      </c>
      <c r="AB135" s="215" t="str">
        <f>IF('Pipeline WEB'!AB123=0,"",'Pipeline WEB'!AB123)</f>
        <v/>
      </c>
      <c r="AC135" s="216" t="str">
        <f>IF('Pipeline WEB'!AC123=0,"",'Pipeline WEB'!AC123)</f>
        <v/>
      </c>
      <c r="AD135" s="216" t="str">
        <f>IF('Pipeline WEB'!AD123=0,"",'Pipeline WEB'!AD123)</f>
        <v/>
      </c>
      <c r="AE135" s="216" t="str">
        <f>IF('Pipeline WEB'!AE123=0,"",'Pipeline WEB'!AE123)</f>
        <v/>
      </c>
      <c r="AF135" s="215" t="str">
        <f>IF('Pipeline WEB'!AF123=0,"",'Pipeline WEB'!AF123)</f>
        <v/>
      </c>
      <c r="AG135" s="215" t="str">
        <f>IF('Pipeline WEB'!AG123=0,"",'Pipeline WEB'!AG123)</f>
        <v/>
      </c>
      <c r="AH135" s="223" t="str">
        <f>IF('Pipeline WEB'!AH123=0,"",'Pipeline WEB'!AH123)</f>
        <v/>
      </c>
    </row>
    <row r="136" spans="1:34" ht="30" customHeight="1" x14ac:dyDescent="0.3">
      <c r="A136" s="218"/>
      <c r="B136" s="215" t="str">
        <f>IF('Pipeline WEB'!B124=0,"",'Pipeline WEB'!B124)</f>
        <v/>
      </c>
      <c r="C136" s="215" t="str">
        <f>IF('Pipeline WEB'!C124=0,"",VLOOKUP('Pipeline WEB'!C124,'Roll out'!$E$2:$F$78,2,))</f>
        <v/>
      </c>
      <c r="D136" s="215" t="str">
        <f>IF('Pipeline WEB'!D124=0,"",'Pipeline WEB'!D124)</f>
        <v/>
      </c>
      <c r="E136" s="215" t="str">
        <f>IF('Pipeline WEB'!E124=0,"",VLOOKUP('Pipeline WEB'!E124,'Roll out'!$E$2:$F$78,2,))</f>
        <v/>
      </c>
      <c r="F136" s="215" t="str">
        <f>IF('Pipeline WEB'!F124=0,"",VLOOKUP('Pipeline WEB'!F124,'Roll out'!$E$2:$F$78,2,))</f>
        <v/>
      </c>
      <c r="G136" s="215" t="str">
        <f>IF('Pipeline WEB'!G124=0,"",VLOOKUP('Pipeline WEB'!G124,'Roll out'!$E$2:$F$78,2,))</f>
        <v/>
      </c>
      <c r="H136" s="215" t="str">
        <f>IF('Pipeline WEB'!H124=0,"",VLOOKUP('Pipeline WEB'!H124,'Roll out'!$E$2:$F$78,2,))</f>
        <v/>
      </c>
      <c r="I136" s="215" t="str">
        <f>IF('Pipeline WEB'!I124=0,"",VLOOKUP('Pipeline WEB'!I124,'Roll out'!$E$2:$F$78,2,))</f>
        <v/>
      </c>
      <c r="J136" s="215" t="str">
        <f>IF('Pipeline WEB'!J124=0,"",'Pipeline WEB'!J124)</f>
        <v/>
      </c>
      <c r="K136" s="215" t="str">
        <f>IF('Pipeline WEB'!K124=0,"",'Pipeline WEB'!K124)</f>
        <v/>
      </c>
      <c r="L136" s="223" t="str">
        <f>IF('Pipeline WEB'!L124=0,"",'Pipeline WEB'!L124)</f>
        <v/>
      </c>
      <c r="M136" s="215" t="str">
        <f>IF('Pipeline WEB'!M124=0,"",'Pipeline WEB'!M124)</f>
        <v/>
      </c>
      <c r="N136" s="215" t="str">
        <f>IF('Pipeline WEB'!N124=0,"",'Pipeline WEB'!N124)</f>
        <v/>
      </c>
      <c r="O136" s="223" t="str">
        <f>IF('Pipeline WEB'!O124=0,"",'Pipeline WEB'!O124)</f>
        <v/>
      </c>
      <c r="P136" s="215" t="str">
        <f>IF('Pipeline WEB'!P124=0,"",'Pipeline WEB'!P124)</f>
        <v/>
      </c>
      <c r="Q136" s="215" t="str">
        <f>IF('Pipeline WEB'!Q124=0,"",'Pipeline WEB'!Q124)</f>
        <v/>
      </c>
      <c r="R136" s="215" t="str">
        <f>IF('Pipeline WEB'!R124=0,"",VLOOKUP('Pipeline WEB'!R124,'Roll out'!$E$2:$F$78,2,))</f>
        <v/>
      </c>
      <c r="S136" s="55" t="str">
        <f>IF('Pipeline WEB'!S124=0,"",'Pipeline WEB'!S124)</f>
        <v/>
      </c>
      <c r="T136" s="55" t="str">
        <f>IF('Pipeline WEB'!T124=0,"",'Pipeline WEB'!T124)</f>
        <v>EUR</v>
      </c>
      <c r="U136" s="55" t="str">
        <f>IF('Pipeline WEB'!U124=0,"",'Pipeline WEB'!U124)</f>
        <v/>
      </c>
      <c r="V136" s="215" t="str">
        <f>IF('Pipeline WEB'!V124=0,"",'Pipeline WEB'!V124)</f>
        <v/>
      </c>
      <c r="W136" s="216" t="str">
        <f>IF('Pipeline WEB'!W124=0,"",'Pipeline WEB'!W124)</f>
        <v/>
      </c>
      <c r="X136" s="215" t="str">
        <f>IF('Pipeline WEB'!X124=0,"",'Pipeline WEB'!X124)</f>
        <v/>
      </c>
      <c r="Y136" s="215" t="str">
        <f>IF('Pipeline WEB'!Y124=0,"",'Pipeline WEB'!Y124)</f>
        <v/>
      </c>
      <c r="Z136" s="215" t="str">
        <f>IF('Pipeline WEB'!Z124=0,"",'Pipeline WEB'!Z124)</f>
        <v/>
      </c>
      <c r="AA136" s="215" t="str">
        <f>IF('Pipeline WEB'!AA124=0,"",'Pipeline WEB'!AA124)</f>
        <v/>
      </c>
      <c r="AB136" s="215" t="str">
        <f>IF('Pipeline WEB'!AB124=0,"",'Pipeline WEB'!AB124)</f>
        <v/>
      </c>
      <c r="AC136" s="216" t="str">
        <f>IF('Pipeline WEB'!AC124=0,"",'Pipeline WEB'!AC124)</f>
        <v/>
      </c>
      <c r="AD136" s="216" t="str">
        <f>IF('Pipeline WEB'!AD124=0,"",'Pipeline WEB'!AD124)</f>
        <v/>
      </c>
      <c r="AE136" s="216" t="str">
        <f>IF('Pipeline WEB'!AE124=0,"",'Pipeline WEB'!AE124)</f>
        <v/>
      </c>
      <c r="AF136" s="215" t="str">
        <f>IF('Pipeline WEB'!AF124=0,"",'Pipeline WEB'!AF124)</f>
        <v/>
      </c>
      <c r="AG136" s="215" t="str">
        <f>IF('Pipeline WEB'!AG124=0,"",'Pipeline WEB'!AG124)</f>
        <v/>
      </c>
      <c r="AH136" s="223" t="str">
        <f>IF('Pipeline WEB'!AH124=0,"",'Pipeline WEB'!AH124)</f>
        <v/>
      </c>
    </row>
    <row r="137" spans="1:34" ht="30" customHeight="1" x14ac:dyDescent="0.3">
      <c r="A137" s="218"/>
      <c r="B137" s="215" t="str">
        <f>IF('Pipeline WEB'!B125=0,"",'Pipeline WEB'!B125)</f>
        <v/>
      </c>
      <c r="C137" s="215" t="str">
        <f>IF('Pipeline WEB'!C125=0,"",VLOOKUP('Pipeline WEB'!C125,'Roll out'!$E$2:$F$78,2,))</f>
        <v/>
      </c>
      <c r="D137" s="215" t="str">
        <f>IF('Pipeline WEB'!D125=0,"",'Pipeline WEB'!D125)</f>
        <v/>
      </c>
      <c r="E137" s="215" t="str">
        <f>IF('Pipeline WEB'!E125=0,"",VLOOKUP('Pipeline WEB'!E125,'Roll out'!$E$2:$F$78,2,))</f>
        <v/>
      </c>
      <c r="F137" s="215" t="str">
        <f>IF('Pipeline WEB'!F125=0,"",VLOOKUP('Pipeline WEB'!F125,'Roll out'!$E$2:$F$78,2,))</f>
        <v/>
      </c>
      <c r="G137" s="215" t="str">
        <f>IF('Pipeline WEB'!G125=0,"",VLOOKUP('Pipeline WEB'!G125,'Roll out'!$E$2:$F$78,2,))</f>
        <v/>
      </c>
      <c r="H137" s="215" t="str">
        <f>IF('Pipeline WEB'!H125=0,"",VLOOKUP('Pipeline WEB'!H125,'Roll out'!$E$2:$F$78,2,))</f>
        <v/>
      </c>
      <c r="I137" s="215" t="str">
        <f>IF('Pipeline WEB'!I125=0,"",VLOOKUP('Pipeline WEB'!I125,'Roll out'!$E$2:$F$78,2,))</f>
        <v/>
      </c>
      <c r="J137" s="215" t="str">
        <f>IF('Pipeline WEB'!J125=0,"",'Pipeline WEB'!J125)</f>
        <v/>
      </c>
      <c r="K137" s="215" t="str">
        <f>IF('Pipeline WEB'!K125=0,"",'Pipeline WEB'!K125)</f>
        <v/>
      </c>
      <c r="L137" s="223" t="str">
        <f>IF('Pipeline WEB'!L125=0,"",'Pipeline WEB'!L125)</f>
        <v/>
      </c>
      <c r="M137" s="215" t="str">
        <f>IF('Pipeline WEB'!M125=0,"",'Pipeline WEB'!M125)</f>
        <v/>
      </c>
      <c r="N137" s="215" t="str">
        <f>IF('Pipeline WEB'!N125=0,"",'Pipeline WEB'!N125)</f>
        <v/>
      </c>
      <c r="O137" s="223" t="str">
        <f>IF('Pipeline WEB'!O125=0,"",'Pipeline WEB'!O125)</f>
        <v/>
      </c>
      <c r="P137" s="215" t="str">
        <f>IF('Pipeline WEB'!P125=0,"",'Pipeline WEB'!P125)</f>
        <v/>
      </c>
      <c r="Q137" s="215" t="str">
        <f>IF('Pipeline WEB'!Q125=0,"",'Pipeline WEB'!Q125)</f>
        <v/>
      </c>
      <c r="R137" s="215" t="str">
        <f>IF('Pipeline WEB'!R125=0,"",VLOOKUP('Pipeline WEB'!R125,'Roll out'!$E$2:$F$78,2,))</f>
        <v/>
      </c>
      <c r="S137" s="55" t="str">
        <f>IF('Pipeline WEB'!S125=0,"",'Pipeline WEB'!S125)</f>
        <v/>
      </c>
      <c r="T137" s="55" t="str">
        <f>IF('Pipeline WEB'!T125=0,"",'Pipeline WEB'!T125)</f>
        <v>EUR</v>
      </c>
      <c r="U137" s="55" t="str">
        <f>IF('Pipeline WEB'!U125=0,"",'Pipeline WEB'!U125)</f>
        <v/>
      </c>
      <c r="V137" s="215" t="str">
        <f>IF('Pipeline WEB'!V125=0,"",'Pipeline WEB'!V125)</f>
        <v/>
      </c>
      <c r="W137" s="216" t="str">
        <f>IF('Pipeline WEB'!W125=0,"",'Pipeline WEB'!W125)</f>
        <v/>
      </c>
      <c r="X137" s="215" t="str">
        <f>IF('Pipeline WEB'!X125=0,"",'Pipeline WEB'!X125)</f>
        <v/>
      </c>
      <c r="Y137" s="215" t="str">
        <f>IF('Pipeline WEB'!Y125=0,"",'Pipeline WEB'!Y125)</f>
        <v/>
      </c>
      <c r="Z137" s="215" t="str">
        <f>IF('Pipeline WEB'!Z125=0,"",'Pipeline WEB'!Z125)</f>
        <v/>
      </c>
      <c r="AA137" s="215" t="str">
        <f>IF('Pipeline WEB'!AA125=0,"",'Pipeline WEB'!AA125)</f>
        <v/>
      </c>
      <c r="AB137" s="215" t="str">
        <f>IF('Pipeline WEB'!AB125=0,"",'Pipeline WEB'!AB125)</f>
        <v/>
      </c>
      <c r="AC137" s="216" t="str">
        <f>IF('Pipeline WEB'!AC125=0,"",'Pipeline WEB'!AC125)</f>
        <v/>
      </c>
      <c r="AD137" s="216" t="str">
        <f>IF('Pipeline WEB'!AD125=0,"",'Pipeline WEB'!AD125)</f>
        <v/>
      </c>
      <c r="AE137" s="216" t="str">
        <f>IF('Pipeline WEB'!AE125=0,"",'Pipeline WEB'!AE125)</f>
        <v/>
      </c>
      <c r="AF137" s="215" t="str">
        <f>IF('Pipeline WEB'!AF125=0,"",'Pipeline WEB'!AF125)</f>
        <v/>
      </c>
      <c r="AG137" s="215" t="str">
        <f>IF('Pipeline WEB'!AG125=0,"",'Pipeline WEB'!AG125)</f>
        <v/>
      </c>
      <c r="AH137" s="223" t="str">
        <f>IF('Pipeline WEB'!AH125=0,"",'Pipeline WEB'!AH125)</f>
        <v/>
      </c>
    </row>
    <row r="138" spans="1:34" ht="30" customHeight="1" x14ac:dyDescent="0.3">
      <c r="A138" s="218"/>
      <c r="B138" s="215" t="str">
        <f>IF('Pipeline WEB'!B126=0,"",'Pipeline WEB'!B126)</f>
        <v/>
      </c>
      <c r="C138" s="215" t="str">
        <f>IF('Pipeline WEB'!C126=0,"",VLOOKUP('Pipeline WEB'!C126,'Roll out'!$E$2:$F$78,2,))</f>
        <v/>
      </c>
      <c r="D138" s="215" t="str">
        <f>IF('Pipeline WEB'!D126=0,"",'Pipeline WEB'!D126)</f>
        <v/>
      </c>
      <c r="E138" s="215" t="str">
        <f>IF('Pipeline WEB'!E126=0,"",VLOOKUP('Pipeline WEB'!E126,'Roll out'!$E$2:$F$78,2,))</f>
        <v/>
      </c>
      <c r="F138" s="215" t="str">
        <f>IF('Pipeline WEB'!F126=0,"",VLOOKUP('Pipeline WEB'!F126,'Roll out'!$E$2:$F$78,2,))</f>
        <v/>
      </c>
      <c r="G138" s="215" t="str">
        <f>IF('Pipeline WEB'!G126=0,"",VLOOKUP('Pipeline WEB'!G126,'Roll out'!$E$2:$F$78,2,))</f>
        <v/>
      </c>
      <c r="H138" s="215" t="str">
        <f>IF('Pipeline WEB'!H126=0,"",VLOOKUP('Pipeline WEB'!H126,'Roll out'!$E$2:$F$78,2,))</f>
        <v/>
      </c>
      <c r="I138" s="215" t="str">
        <f>IF('Pipeline WEB'!I126=0,"",VLOOKUP('Pipeline WEB'!I126,'Roll out'!$E$2:$F$78,2,))</f>
        <v/>
      </c>
      <c r="J138" s="215" t="str">
        <f>IF('Pipeline WEB'!J126=0,"",'Pipeline WEB'!J126)</f>
        <v/>
      </c>
      <c r="K138" s="215" t="str">
        <f>IF('Pipeline WEB'!K126=0,"",'Pipeline WEB'!K126)</f>
        <v/>
      </c>
      <c r="L138" s="223" t="str">
        <f>IF('Pipeline WEB'!L126=0,"",'Pipeline WEB'!L126)</f>
        <v/>
      </c>
      <c r="M138" s="215" t="str">
        <f>IF('Pipeline WEB'!M126=0,"",'Pipeline WEB'!M126)</f>
        <v/>
      </c>
      <c r="N138" s="215" t="str">
        <f>IF('Pipeline WEB'!N126=0,"",'Pipeline WEB'!N126)</f>
        <v/>
      </c>
      <c r="O138" s="223" t="str">
        <f>IF('Pipeline WEB'!O126=0,"",'Pipeline WEB'!O126)</f>
        <v/>
      </c>
      <c r="P138" s="215" t="str">
        <f>IF('Pipeline WEB'!P126=0,"",'Pipeline WEB'!P126)</f>
        <v/>
      </c>
      <c r="Q138" s="215" t="str">
        <f>IF('Pipeline WEB'!Q126=0,"",'Pipeline WEB'!Q126)</f>
        <v/>
      </c>
      <c r="R138" s="215" t="str">
        <f>IF('Pipeline WEB'!R126=0,"",VLOOKUP('Pipeline WEB'!R126,'Roll out'!$E$2:$F$78,2,))</f>
        <v/>
      </c>
      <c r="S138" s="55" t="str">
        <f>IF('Pipeline WEB'!S126=0,"",'Pipeline WEB'!S126)</f>
        <v/>
      </c>
      <c r="T138" s="55" t="str">
        <f>IF('Pipeline WEB'!T126=0,"",'Pipeline WEB'!T126)</f>
        <v>EUR</v>
      </c>
      <c r="U138" s="55" t="str">
        <f>IF('Pipeline WEB'!U126=0,"",'Pipeline WEB'!U126)</f>
        <v/>
      </c>
      <c r="V138" s="215" t="str">
        <f>IF('Pipeline WEB'!V126=0,"",'Pipeline WEB'!V126)</f>
        <v/>
      </c>
      <c r="W138" s="216" t="str">
        <f>IF('Pipeline WEB'!W126=0,"",'Pipeline WEB'!W126)</f>
        <v/>
      </c>
      <c r="X138" s="215" t="str">
        <f>IF('Pipeline WEB'!X126=0,"",'Pipeline WEB'!X126)</f>
        <v/>
      </c>
      <c r="Y138" s="215" t="str">
        <f>IF('Pipeline WEB'!Y126=0,"",'Pipeline WEB'!Y126)</f>
        <v/>
      </c>
      <c r="Z138" s="215" t="str">
        <f>IF('Pipeline WEB'!Z126=0,"",'Pipeline WEB'!Z126)</f>
        <v/>
      </c>
      <c r="AA138" s="215" t="str">
        <f>IF('Pipeline WEB'!AA126=0,"",'Pipeline WEB'!AA126)</f>
        <v/>
      </c>
      <c r="AB138" s="215" t="str">
        <f>IF('Pipeline WEB'!AB126=0,"",'Pipeline WEB'!AB126)</f>
        <v/>
      </c>
      <c r="AC138" s="216" t="str">
        <f>IF('Pipeline WEB'!AC126=0,"",'Pipeline WEB'!AC126)</f>
        <v/>
      </c>
      <c r="AD138" s="216" t="str">
        <f>IF('Pipeline WEB'!AD126=0,"",'Pipeline WEB'!AD126)</f>
        <v/>
      </c>
      <c r="AE138" s="216" t="str">
        <f>IF('Pipeline WEB'!AE126=0,"",'Pipeline WEB'!AE126)</f>
        <v/>
      </c>
      <c r="AF138" s="215" t="str">
        <f>IF('Pipeline WEB'!AF126=0,"",'Pipeline WEB'!AF126)</f>
        <v/>
      </c>
      <c r="AG138" s="215" t="str">
        <f>IF('Pipeline WEB'!AG126=0,"",'Pipeline WEB'!AG126)</f>
        <v/>
      </c>
      <c r="AH138" s="223" t="str">
        <f>IF('Pipeline WEB'!AH126=0,"",'Pipeline WEB'!AH126)</f>
        <v/>
      </c>
    </row>
    <row r="139" spans="1:34" ht="30" customHeight="1" x14ac:dyDescent="0.3">
      <c r="A139" s="218"/>
      <c r="B139" s="215" t="str">
        <f>IF('Pipeline WEB'!B127=0,"",'Pipeline WEB'!B127)</f>
        <v/>
      </c>
      <c r="C139" s="215" t="str">
        <f>IF('Pipeline WEB'!C127=0,"",VLOOKUP('Pipeline WEB'!C127,'Roll out'!$E$2:$F$78,2,))</f>
        <v/>
      </c>
      <c r="D139" s="215" t="str">
        <f>IF('Pipeline WEB'!D127=0,"",'Pipeline WEB'!D127)</f>
        <v/>
      </c>
      <c r="E139" s="215" t="str">
        <f>IF('Pipeline WEB'!E127=0,"",VLOOKUP('Pipeline WEB'!E127,'Roll out'!$E$2:$F$78,2,))</f>
        <v/>
      </c>
      <c r="F139" s="215" t="str">
        <f>IF('Pipeline WEB'!F127=0,"",VLOOKUP('Pipeline WEB'!F127,'Roll out'!$E$2:$F$78,2,))</f>
        <v/>
      </c>
      <c r="G139" s="215" t="str">
        <f>IF('Pipeline WEB'!G127=0,"",VLOOKUP('Pipeline WEB'!G127,'Roll out'!$E$2:$F$78,2,))</f>
        <v/>
      </c>
      <c r="H139" s="215" t="str">
        <f>IF('Pipeline WEB'!H127=0,"",VLOOKUP('Pipeline WEB'!H127,'Roll out'!$E$2:$F$78,2,))</f>
        <v/>
      </c>
      <c r="I139" s="215" t="str">
        <f>IF('Pipeline WEB'!I127=0,"",VLOOKUP('Pipeline WEB'!I127,'Roll out'!$E$2:$F$78,2,))</f>
        <v/>
      </c>
      <c r="J139" s="215" t="str">
        <f>IF('Pipeline WEB'!J127=0,"",'Pipeline WEB'!J127)</f>
        <v/>
      </c>
      <c r="K139" s="215" t="str">
        <f>IF('Pipeline WEB'!K127=0,"",'Pipeline WEB'!K127)</f>
        <v/>
      </c>
      <c r="L139" s="223" t="str">
        <f>IF('Pipeline WEB'!L127=0,"",'Pipeline WEB'!L127)</f>
        <v/>
      </c>
      <c r="M139" s="215" t="str">
        <f>IF('Pipeline WEB'!M127=0,"",'Pipeline WEB'!M127)</f>
        <v/>
      </c>
      <c r="N139" s="215" t="str">
        <f>IF('Pipeline WEB'!N127=0,"",'Pipeline WEB'!N127)</f>
        <v/>
      </c>
      <c r="O139" s="223" t="str">
        <f>IF('Pipeline WEB'!O127=0,"",'Pipeline WEB'!O127)</f>
        <v/>
      </c>
      <c r="P139" s="215" t="str">
        <f>IF('Pipeline WEB'!P127=0,"",'Pipeline WEB'!P127)</f>
        <v/>
      </c>
      <c r="Q139" s="215" t="str">
        <f>IF('Pipeline WEB'!Q127=0,"",'Pipeline WEB'!Q127)</f>
        <v/>
      </c>
      <c r="R139" s="215" t="str">
        <f>IF('Pipeline WEB'!R127=0,"",VLOOKUP('Pipeline WEB'!R127,'Roll out'!$E$2:$F$78,2,))</f>
        <v/>
      </c>
      <c r="S139" s="55" t="str">
        <f>IF('Pipeline WEB'!S127=0,"",'Pipeline WEB'!S127)</f>
        <v/>
      </c>
      <c r="T139" s="55" t="str">
        <f>IF('Pipeline WEB'!T127=0,"",'Pipeline WEB'!T127)</f>
        <v>EUR</v>
      </c>
      <c r="U139" s="55" t="str">
        <f>IF('Pipeline WEB'!U127=0,"",'Pipeline WEB'!U127)</f>
        <v/>
      </c>
      <c r="V139" s="215" t="str">
        <f>IF('Pipeline WEB'!V127=0,"",'Pipeline WEB'!V127)</f>
        <v/>
      </c>
      <c r="W139" s="216" t="str">
        <f>IF('Pipeline WEB'!W127=0,"",'Pipeline WEB'!W127)</f>
        <v/>
      </c>
      <c r="X139" s="215" t="str">
        <f>IF('Pipeline WEB'!X127=0,"",'Pipeline WEB'!X127)</f>
        <v/>
      </c>
      <c r="Y139" s="215" t="str">
        <f>IF('Pipeline WEB'!Y127=0,"",'Pipeline WEB'!Y127)</f>
        <v/>
      </c>
      <c r="Z139" s="215" t="str">
        <f>IF('Pipeline WEB'!Z127=0,"",'Pipeline WEB'!Z127)</f>
        <v/>
      </c>
      <c r="AA139" s="215" t="str">
        <f>IF('Pipeline WEB'!AA127=0,"",'Pipeline WEB'!AA127)</f>
        <v/>
      </c>
      <c r="AB139" s="215" t="str">
        <f>IF('Pipeline WEB'!AB127=0,"",'Pipeline WEB'!AB127)</f>
        <v/>
      </c>
      <c r="AC139" s="216" t="str">
        <f>IF('Pipeline WEB'!AC127=0,"",'Pipeline WEB'!AC127)</f>
        <v/>
      </c>
      <c r="AD139" s="216" t="str">
        <f>IF('Pipeline WEB'!AD127=0,"",'Pipeline WEB'!AD127)</f>
        <v/>
      </c>
      <c r="AE139" s="216" t="str">
        <f>IF('Pipeline WEB'!AE127=0,"",'Pipeline WEB'!AE127)</f>
        <v/>
      </c>
      <c r="AF139" s="215" t="str">
        <f>IF('Pipeline WEB'!AF127=0,"",'Pipeline WEB'!AF127)</f>
        <v/>
      </c>
      <c r="AG139" s="215" t="str">
        <f>IF('Pipeline WEB'!AG127=0,"",'Pipeline WEB'!AG127)</f>
        <v/>
      </c>
      <c r="AH139" s="223" t="str">
        <f>IF('Pipeline WEB'!AH127=0,"",'Pipeline WEB'!AH127)</f>
        <v/>
      </c>
    </row>
    <row r="140" spans="1:34" ht="30" customHeight="1" x14ac:dyDescent="0.3">
      <c r="A140" s="218"/>
      <c r="B140" s="215" t="str">
        <f>IF('Pipeline WEB'!B128=0,"",'Pipeline WEB'!B128)</f>
        <v/>
      </c>
      <c r="C140" s="215" t="str">
        <f>IF('Pipeline WEB'!C128=0,"",VLOOKUP('Pipeline WEB'!C128,'Roll out'!$E$2:$F$78,2,))</f>
        <v/>
      </c>
      <c r="D140" s="215" t="str">
        <f>IF('Pipeline WEB'!D128=0,"",'Pipeline WEB'!D128)</f>
        <v/>
      </c>
      <c r="E140" s="215" t="str">
        <f>IF('Pipeline WEB'!E128=0,"",VLOOKUP('Pipeline WEB'!E128,'Roll out'!$E$2:$F$78,2,))</f>
        <v/>
      </c>
      <c r="F140" s="215" t="str">
        <f>IF('Pipeline WEB'!F128=0,"",VLOOKUP('Pipeline WEB'!F128,'Roll out'!$E$2:$F$78,2,))</f>
        <v/>
      </c>
      <c r="G140" s="215" t="str">
        <f>IF('Pipeline WEB'!G128=0,"",VLOOKUP('Pipeline WEB'!G128,'Roll out'!$E$2:$F$78,2,))</f>
        <v/>
      </c>
      <c r="H140" s="215" t="str">
        <f>IF('Pipeline WEB'!H128=0,"",VLOOKUP('Pipeline WEB'!H128,'Roll out'!$E$2:$F$78,2,))</f>
        <v/>
      </c>
      <c r="I140" s="215" t="str">
        <f>IF('Pipeline WEB'!I128=0,"",VLOOKUP('Pipeline WEB'!I128,'Roll out'!$E$2:$F$78,2,))</f>
        <v/>
      </c>
      <c r="J140" s="215" t="str">
        <f>IF('Pipeline WEB'!J128=0,"",'Pipeline WEB'!J128)</f>
        <v/>
      </c>
      <c r="K140" s="215" t="str">
        <f>IF('Pipeline WEB'!K128=0,"",'Pipeline WEB'!K128)</f>
        <v/>
      </c>
      <c r="L140" s="223" t="str">
        <f>IF('Pipeline WEB'!L128=0,"",'Pipeline WEB'!L128)</f>
        <v/>
      </c>
      <c r="M140" s="215" t="str">
        <f>IF('Pipeline WEB'!M128=0,"",'Pipeline WEB'!M128)</f>
        <v/>
      </c>
      <c r="N140" s="215" t="str">
        <f>IF('Pipeline WEB'!N128=0,"",'Pipeline WEB'!N128)</f>
        <v/>
      </c>
      <c r="O140" s="223" t="str">
        <f>IF('Pipeline WEB'!O128=0,"",'Pipeline WEB'!O128)</f>
        <v/>
      </c>
      <c r="P140" s="215" t="str">
        <f>IF('Pipeline WEB'!P128=0,"",'Pipeline WEB'!P128)</f>
        <v/>
      </c>
      <c r="Q140" s="215" t="str">
        <f>IF('Pipeline WEB'!Q128=0,"",'Pipeline WEB'!Q128)</f>
        <v/>
      </c>
      <c r="R140" s="215" t="str">
        <f>IF('Pipeline WEB'!R128=0,"",VLOOKUP('Pipeline WEB'!R128,'Roll out'!$E$2:$F$78,2,))</f>
        <v/>
      </c>
      <c r="S140" s="55" t="str">
        <f>IF('Pipeline WEB'!S128=0,"",'Pipeline WEB'!S128)</f>
        <v/>
      </c>
      <c r="T140" s="55" t="str">
        <f>IF('Pipeline WEB'!T128=0,"",'Pipeline WEB'!T128)</f>
        <v>EUR</v>
      </c>
      <c r="U140" s="55" t="str">
        <f>IF('Pipeline WEB'!U128=0,"",'Pipeline WEB'!U128)</f>
        <v/>
      </c>
      <c r="V140" s="215" t="str">
        <f>IF('Pipeline WEB'!V128=0,"",'Pipeline WEB'!V128)</f>
        <v/>
      </c>
      <c r="W140" s="216" t="str">
        <f>IF('Pipeline WEB'!W128=0,"",'Pipeline WEB'!W128)</f>
        <v/>
      </c>
      <c r="X140" s="215" t="str">
        <f>IF('Pipeline WEB'!X128=0,"",'Pipeline WEB'!X128)</f>
        <v/>
      </c>
      <c r="Y140" s="215" t="str">
        <f>IF('Pipeline WEB'!Y128=0,"",'Pipeline WEB'!Y128)</f>
        <v/>
      </c>
      <c r="Z140" s="215" t="str">
        <f>IF('Pipeline WEB'!Z128=0,"",'Pipeline WEB'!Z128)</f>
        <v/>
      </c>
      <c r="AA140" s="215" t="str">
        <f>IF('Pipeline WEB'!AA128=0,"",'Pipeline WEB'!AA128)</f>
        <v/>
      </c>
      <c r="AB140" s="215" t="str">
        <f>IF('Pipeline WEB'!AB128=0,"",'Pipeline WEB'!AB128)</f>
        <v/>
      </c>
      <c r="AC140" s="216" t="str">
        <f>IF('Pipeline WEB'!AC128=0,"",'Pipeline WEB'!AC128)</f>
        <v/>
      </c>
      <c r="AD140" s="216" t="str">
        <f>IF('Pipeline WEB'!AD128=0,"",'Pipeline WEB'!AD128)</f>
        <v/>
      </c>
      <c r="AE140" s="216" t="str">
        <f>IF('Pipeline WEB'!AE128=0,"",'Pipeline WEB'!AE128)</f>
        <v/>
      </c>
      <c r="AF140" s="215" t="str">
        <f>IF('Pipeline WEB'!AF128=0,"",'Pipeline WEB'!AF128)</f>
        <v/>
      </c>
      <c r="AG140" s="215" t="str">
        <f>IF('Pipeline WEB'!AG128=0,"",'Pipeline WEB'!AG128)</f>
        <v/>
      </c>
      <c r="AH140" s="223" t="str">
        <f>IF('Pipeline WEB'!AH128=0,"",'Pipeline WEB'!AH128)</f>
        <v/>
      </c>
    </row>
    <row r="141" spans="1:34" ht="30" customHeight="1" x14ac:dyDescent="0.3">
      <c r="A141" s="218"/>
      <c r="B141" s="215" t="str">
        <f>IF('Pipeline WEB'!B129=0,"",'Pipeline WEB'!B129)</f>
        <v/>
      </c>
      <c r="C141" s="215" t="str">
        <f>IF('Pipeline WEB'!C129=0,"",VLOOKUP('Pipeline WEB'!C129,'Roll out'!$E$2:$F$78,2,))</f>
        <v/>
      </c>
      <c r="D141" s="215" t="str">
        <f>IF('Pipeline WEB'!D129=0,"",'Pipeline WEB'!D129)</f>
        <v/>
      </c>
      <c r="E141" s="215" t="str">
        <f>IF('Pipeline WEB'!E129=0,"",VLOOKUP('Pipeline WEB'!E129,'Roll out'!$E$2:$F$78,2,))</f>
        <v/>
      </c>
      <c r="F141" s="215" t="str">
        <f>IF('Pipeline WEB'!F129=0,"",VLOOKUP('Pipeline WEB'!F129,'Roll out'!$E$2:$F$78,2,))</f>
        <v/>
      </c>
      <c r="G141" s="215" t="str">
        <f>IF('Pipeline WEB'!G129=0,"",VLOOKUP('Pipeline WEB'!G129,'Roll out'!$E$2:$F$78,2,))</f>
        <v/>
      </c>
      <c r="H141" s="215" t="str">
        <f>IF('Pipeline WEB'!H129=0,"",VLOOKUP('Pipeline WEB'!H129,'Roll out'!$E$2:$F$78,2,))</f>
        <v/>
      </c>
      <c r="I141" s="215" t="str">
        <f>IF('Pipeline WEB'!I129=0,"",VLOOKUP('Pipeline WEB'!I129,'Roll out'!$E$2:$F$78,2,))</f>
        <v/>
      </c>
      <c r="J141" s="215" t="str">
        <f>IF('Pipeline WEB'!J129=0,"",'Pipeline WEB'!J129)</f>
        <v/>
      </c>
      <c r="K141" s="215" t="str">
        <f>IF('Pipeline WEB'!K129=0,"",'Pipeline WEB'!K129)</f>
        <v/>
      </c>
      <c r="L141" s="223" t="str">
        <f>IF('Pipeline WEB'!L129=0,"",'Pipeline WEB'!L129)</f>
        <v/>
      </c>
      <c r="M141" s="215" t="str">
        <f>IF('Pipeline WEB'!M129=0,"",'Pipeline WEB'!M129)</f>
        <v/>
      </c>
      <c r="N141" s="215" t="str">
        <f>IF('Pipeline WEB'!N129=0,"",'Pipeline WEB'!N129)</f>
        <v/>
      </c>
      <c r="O141" s="223" t="str">
        <f>IF('Pipeline WEB'!O129=0,"",'Pipeline WEB'!O129)</f>
        <v/>
      </c>
      <c r="P141" s="215" t="str">
        <f>IF('Pipeline WEB'!P129=0,"",'Pipeline WEB'!P129)</f>
        <v/>
      </c>
      <c r="Q141" s="215" t="str">
        <f>IF('Pipeline WEB'!Q129=0,"",'Pipeline WEB'!Q129)</f>
        <v/>
      </c>
      <c r="R141" s="215" t="str">
        <f>IF('Pipeline WEB'!R129=0,"",VLOOKUP('Pipeline WEB'!R129,'Roll out'!$E$2:$F$78,2,))</f>
        <v/>
      </c>
      <c r="S141" s="55" t="str">
        <f>IF('Pipeline WEB'!S129=0,"",'Pipeline WEB'!S129)</f>
        <v/>
      </c>
      <c r="T141" s="55" t="str">
        <f>IF('Pipeline WEB'!T129=0,"",'Pipeline WEB'!T129)</f>
        <v>EUR</v>
      </c>
      <c r="U141" s="55" t="str">
        <f>IF('Pipeline WEB'!U129=0,"",'Pipeline WEB'!U129)</f>
        <v/>
      </c>
      <c r="V141" s="215" t="str">
        <f>IF('Pipeline WEB'!V129=0,"",'Pipeline WEB'!V129)</f>
        <v/>
      </c>
      <c r="W141" s="216" t="str">
        <f>IF('Pipeline WEB'!W129=0,"",'Pipeline WEB'!W129)</f>
        <v/>
      </c>
      <c r="X141" s="215" t="str">
        <f>IF('Pipeline WEB'!X129=0,"",'Pipeline WEB'!X129)</f>
        <v/>
      </c>
      <c r="Y141" s="215" t="str">
        <f>IF('Pipeline WEB'!Y129=0,"",'Pipeline WEB'!Y129)</f>
        <v/>
      </c>
      <c r="Z141" s="215" t="str">
        <f>IF('Pipeline WEB'!Z129=0,"",'Pipeline WEB'!Z129)</f>
        <v/>
      </c>
      <c r="AA141" s="215" t="str">
        <f>IF('Pipeline WEB'!AA129=0,"",'Pipeline WEB'!AA129)</f>
        <v/>
      </c>
      <c r="AB141" s="215" t="str">
        <f>IF('Pipeline WEB'!AB129=0,"",'Pipeline WEB'!AB129)</f>
        <v/>
      </c>
      <c r="AC141" s="216" t="str">
        <f>IF('Pipeline WEB'!AC129=0,"",'Pipeline WEB'!AC129)</f>
        <v/>
      </c>
      <c r="AD141" s="216" t="str">
        <f>IF('Pipeline WEB'!AD129=0,"",'Pipeline WEB'!AD129)</f>
        <v/>
      </c>
      <c r="AE141" s="216" t="str">
        <f>IF('Pipeline WEB'!AE129=0,"",'Pipeline WEB'!AE129)</f>
        <v/>
      </c>
      <c r="AF141" s="215" t="str">
        <f>IF('Pipeline WEB'!AF129=0,"",'Pipeline WEB'!AF129)</f>
        <v/>
      </c>
      <c r="AG141" s="215" t="str">
        <f>IF('Pipeline WEB'!AG129=0,"",'Pipeline WEB'!AG129)</f>
        <v/>
      </c>
      <c r="AH141" s="223" t="str">
        <f>IF('Pipeline WEB'!AH129=0,"",'Pipeline WEB'!AH129)</f>
        <v/>
      </c>
    </row>
    <row r="142" spans="1:34" ht="30" customHeight="1" x14ac:dyDescent="0.3">
      <c r="A142" s="218"/>
      <c r="B142" s="215" t="str">
        <f>IF('Pipeline WEB'!B130=0,"",'Pipeline WEB'!B130)</f>
        <v/>
      </c>
      <c r="C142" s="215" t="str">
        <f>IF('Pipeline WEB'!C130=0,"",VLOOKUP('Pipeline WEB'!C130,'Roll out'!$E$2:$F$78,2,))</f>
        <v/>
      </c>
      <c r="D142" s="215" t="str">
        <f>IF('Pipeline WEB'!D130=0,"",'Pipeline WEB'!D130)</f>
        <v/>
      </c>
      <c r="E142" s="215" t="str">
        <f>IF('Pipeline WEB'!E130=0,"",VLOOKUP('Pipeline WEB'!E130,'Roll out'!$E$2:$F$78,2,))</f>
        <v/>
      </c>
      <c r="F142" s="215" t="str">
        <f>IF('Pipeline WEB'!F130=0,"",VLOOKUP('Pipeline WEB'!F130,'Roll out'!$E$2:$F$78,2,))</f>
        <v/>
      </c>
      <c r="G142" s="215" t="str">
        <f>IF('Pipeline WEB'!G130=0,"",VLOOKUP('Pipeline WEB'!G130,'Roll out'!$E$2:$F$78,2,))</f>
        <v/>
      </c>
      <c r="H142" s="215" t="str">
        <f>IF('Pipeline WEB'!H130=0,"",VLOOKUP('Pipeline WEB'!H130,'Roll out'!$E$2:$F$78,2,))</f>
        <v/>
      </c>
      <c r="I142" s="215" t="str">
        <f>IF('Pipeline WEB'!I130=0,"",VLOOKUP('Pipeline WEB'!I130,'Roll out'!$E$2:$F$78,2,))</f>
        <v/>
      </c>
      <c r="J142" s="215" t="str">
        <f>IF('Pipeline WEB'!J130=0,"",'Pipeline WEB'!J130)</f>
        <v/>
      </c>
      <c r="K142" s="215" t="str">
        <f>IF('Pipeline WEB'!K130=0,"",'Pipeline WEB'!K130)</f>
        <v/>
      </c>
      <c r="L142" s="223" t="str">
        <f>IF('Pipeline WEB'!L130=0,"",'Pipeline WEB'!L130)</f>
        <v/>
      </c>
      <c r="M142" s="215" t="str">
        <f>IF('Pipeline WEB'!M130=0,"",'Pipeline WEB'!M130)</f>
        <v/>
      </c>
      <c r="N142" s="215" t="str">
        <f>IF('Pipeline WEB'!N130=0,"",'Pipeline WEB'!N130)</f>
        <v/>
      </c>
      <c r="O142" s="223" t="str">
        <f>IF('Pipeline WEB'!O130=0,"",'Pipeline WEB'!O130)</f>
        <v/>
      </c>
      <c r="P142" s="215" t="str">
        <f>IF('Pipeline WEB'!P130=0,"",'Pipeline WEB'!P130)</f>
        <v/>
      </c>
      <c r="Q142" s="215" t="str">
        <f>IF('Pipeline WEB'!Q130=0,"",'Pipeline WEB'!Q130)</f>
        <v/>
      </c>
      <c r="R142" s="215" t="str">
        <f>IF('Pipeline WEB'!R130=0,"",VLOOKUP('Pipeline WEB'!R130,'Roll out'!$E$2:$F$78,2,))</f>
        <v/>
      </c>
      <c r="S142" s="55" t="str">
        <f>IF('Pipeline WEB'!S130=0,"",'Pipeline WEB'!S130)</f>
        <v/>
      </c>
      <c r="T142" s="55" t="str">
        <f>IF('Pipeline WEB'!T130=0,"",'Pipeline WEB'!T130)</f>
        <v>EUR</v>
      </c>
      <c r="U142" s="55" t="str">
        <f>IF('Pipeline WEB'!U130=0,"",'Pipeline WEB'!U130)</f>
        <v/>
      </c>
      <c r="V142" s="215" t="str">
        <f>IF('Pipeline WEB'!V130=0,"",'Pipeline WEB'!V130)</f>
        <v/>
      </c>
      <c r="W142" s="216" t="str">
        <f>IF('Pipeline WEB'!W130=0,"",'Pipeline WEB'!W130)</f>
        <v/>
      </c>
      <c r="X142" s="215" t="str">
        <f>IF('Pipeline WEB'!X130=0,"",'Pipeline WEB'!X130)</f>
        <v/>
      </c>
      <c r="Y142" s="215" t="str">
        <f>IF('Pipeline WEB'!Y130=0,"",'Pipeline WEB'!Y130)</f>
        <v/>
      </c>
      <c r="Z142" s="215" t="str">
        <f>IF('Pipeline WEB'!Z130=0,"",'Pipeline WEB'!Z130)</f>
        <v/>
      </c>
      <c r="AA142" s="215" t="str">
        <f>IF('Pipeline WEB'!AA130=0,"",'Pipeline WEB'!AA130)</f>
        <v/>
      </c>
      <c r="AB142" s="215" t="str">
        <f>IF('Pipeline WEB'!AB130=0,"",'Pipeline WEB'!AB130)</f>
        <v/>
      </c>
      <c r="AC142" s="216" t="str">
        <f>IF('Pipeline WEB'!AC130=0,"",'Pipeline WEB'!AC130)</f>
        <v/>
      </c>
      <c r="AD142" s="216" t="str">
        <f>IF('Pipeline WEB'!AD130=0,"",'Pipeline WEB'!AD130)</f>
        <v/>
      </c>
      <c r="AE142" s="216" t="str">
        <f>IF('Pipeline WEB'!AE130=0,"",'Pipeline WEB'!AE130)</f>
        <v/>
      </c>
      <c r="AF142" s="215" t="str">
        <f>IF('Pipeline WEB'!AF130=0,"",'Pipeline WEB'!AF130)</f>
        <v/>
      </c>
      <c r="AG142" s="215" t="str">
        <f>IF('Pipeline WEB'!AG130=0,"",'Pipeline WEB'!AG130)</f>
        <v/>
      </c>
      <c r="AH142" s="223" t="str">
        <f>IF('Pipeline WEB'!AH130=0,"",'Pipeline WEB'!AH130)</f>
        <v/>
      </c>
    </row>
    <row r="143" spans="1:34" ht="30" customHeight="1" x14ac:dyDescent="0.3">
      <c r="A143" s="218"/>
      <c r="B143" s="215" t="str">
        <f>IF('Pipeline WEB'!B131=0,"",'Pipeline WEB'!B131)</f>
        <v/>
      </c>
      <c r="C143" s="215" t="str">
        <f>IF('Pipeline WEB'!C131=0,"",VLOOKUP('Pipeline WEB'!C131,'Roll out'!$E$2:$F$78,2,))</f>
        <v/>
      </c>
      <c r="D143" s="215" t="str">
        <f>IF('Pipeline WEB'!D131=0,"",'Pipeline WEB'!D131)</f>
        <v/>
      </c>
      <c r="E143" s="215" t="str">
        <f>IF('Pipeline WEB'!E131=0,"",VLOOKUP('Pipeline WEB'!E131,'Roll out'!$E$2:$F$78,2,))</f>
        <v/>
      </c>
      <c r="F143" s="215" t="str">
        <f>IF('Pipeline WEB'!F131=0,"",VLOOKUP('Pipeline WEB'!F131,'Roll out'!$E$2:$F$78,2,))</f>
        <v/>
      </c>
      <c r="G143" s="215" t="str">
        <f>IF('Pipeline WEB'!G131=0,"",VLOOKUP('Pipeline WEB'!G131,'Roll out'!$E$2:$F$78,2,))</f>
        <v/>
      </c>
      <c r="H143" s="215" t="str">
        <f>IF('Pipeline WEB'!H131=0,"",VLOOKUP('Pipeline WEB'!H131,'Roll out'!$E$2:$F$78,2,))</f>
        <v/>
      </c>
      <c r="I143" s="215" t="str">
        <f>IF('Pipeline WEB'!I131=0,"",VLOOKUP('Pipeline WEB'!I131,'Roll out'!$E$2:$F$78,2,))</f>
        <v/>
      </c>
      <c r="J143" s="215" t="str">
        <f>IF('Pipeline WEB'!J131=0,"",'Pipeline WEB'!J131)</f>
        <v/>
      </c>
      <c r="K143" s="215" t="str">
        <f>IF('Pipeline WEB'!K131=0,"",'Pipeline WEB'!K131)</f>
        <v/>
      </c>
      <c r="L143" s="223" t="str">
        <f>IF('Pipeline WEB'!L131=0,"",'Pipeline WEB'!L131)</f>
        <v/>
      </c>
      <c r="M143" s="215" t="str">
        <f>IF('Pipeline WEB'!M131=0,"",'Pipeline WEB'!M131)</f>
        <v/>
      </c>
      <c r="N143" s="215" t="str">
        <f>IF('Pipeline WEB'!N131=0,"",'Pipeline WEB'!N131)</f>
        <v/>
      </c>
      <c r="O143" s="223" t="str">
        <f>IF('Pipeline WEB'!O131=0,"",'Pipeline WEB'!O131)</f>
        <v/>
      </c>
      <c r="P143" s="215" t="str">
        <f>IF('Pipeline WEB'!P131=0,"",'Pipeline WEB'!P131)</f>
        <v/>
      </c>
      <c r="Q143" s="215" t="str">
        <f>IF('Pipeline WEB'!Q131=0,"",'Pipeline WEB'!Q131)</f>
        <v/>
      </c>
      <c r="R143" s="215" t="str">
        <f>IF('Pipeline WEB'!R131=0,"",VLOOKUP('Pipeline WEB'!R131,'Roll out'!$E$2:$F$78,2,))</f>
        <v/>
      </c>
      <c r="S143" s="55" t="str">
        <f>IF('Pipeline WEB'!S131=0,"",'Pipeline WEB'!S131)</f>
        <v/>
      </c>
      <c r="T143" s="55" t="str">
        <f>IF('Pipeline WEB'!T131=0,"",'Pipeline WEB'!T131)</f>
        <v>EUR</v>
      </c>
      <c r="U143" s="55" t="str">
        <f>IF('Pipeline WEB'!U131=0,"",'Pipeline WEB'!U131)</f>
        <v/>
      </c>
      <c r="V143" s="215" t="str">
        <f>IF('Pipeline WEB'!V131=0,"",'Pipeline WEB'!V131)</f>
        <v/>
      </c>
      <c r="W143" s="216" t="str">
        <f>IF('Pipeline WEB'!W131=0,"",'Pipeline WEB'!W131)</f>
        <v/>
      </c>
      <c r="X143" s="215" t="str">
        <f>IF('Pipeline WEB'!X131=0,"",'Pipeline WEB'!X131)</f>
        <v/>
      </c>
      <c r="Y143" s="215" t="str">
        <f>IF('Pipeline WEB'!Y131=0,"",'Pipeline WEB'!Y131)</f>
        <v/>
      </c>
      <c r="Z143" s="215" t="str">
        <f>IF('Pipeline WEB'!Z131=0,"",'Pipeline WEB'!Z131)</f>
        <v/>
      </c>
      <c r="AA143" s="215" t="str">
        <f>IF('Pipeline WEB'!AA131=0,"",'Pipeline WEB'!AA131)</f>
        <v/>
      </c>
      <c r="AB143" s="215" t="str">
        <f>IF('Pipeline WEB'!AB131=0,"",'Pipeline WEB'!AB131)</f>
        <v/>
      </c>
      <c r="AC143" s="216" t="str">
        <f>IF('Pipeline WEB'!AC131=0,"",'Pipeline WEB'!AC131)</f>
        <v/>
      </c>
      <c r="AD143" s="216" t="str">
        <f>IF('Pipeline WEB'!AD131=0,"",'Pipeline WEB'!AD131)</f>
        <v/>
      </c>
      <c r="AE143" s="216" t="str">
        <f>IF('Pipeline WEB'!AE131=0,"",'Pipeline WEB'!AE131)</f>
        <v/>
      </c>
      <c r="AF143" s="215" t="str">
        <f>IF('Pipeline WEB'!AF131=0,"",'Pipeline WEB'!AF131)</f>
        <v/>
      </c>
      <c r="AG143" s="215" t="str">
        <f>IF('Pipeline WEB'!AG131=0,"",'Pipeline WEB'!AG131)</f>
        <v/>
      </c>
      <c r="AH143" s="223" t="str">
        <f>IF('Pipeline WEB'!AH131=0,"",'Pipeline WEB'!AH131)</f>
        <v/>
      </c>
    </row>
    <row r="144" spans="1:34" ht="30" customHeight="1" x14ac:dyDescent="0.3">
      <c r="A144" s="218"/>
      <c r="B144" s="215" t="str">
        <f>IF('Pipeline WEB'!B132=0,"",'Pipeline WEB'!B132)</f>
        <v/>
      </c>
      <c r="C144" s="215" t="str">
        <f>IF('Pipeline WEB'!C132=0,"",VLOOKUP('Pipeline WEB'!C132,'Roll out'!$E$2:$F$78,2,))</f>
        <v/>
      </c>
      <c r="D144" s="215" t="str">
        <f>IF('Pipeline WEB'!D132=0,"",'Pipeline WEB'!D132)</f>
        <v/>
      </c>
      <c r="E144" s="215" t="str">
        <f>IF('Pipeline WEB'!E132=0,"",VLOOKUP('Pipeline WEB'!E132,'Roll out'!$E$2:$F$78,2,))</f>
        <v/>
      </c>
      <c r="F144" s="215" t="str">
        <f>IF('Pipeline WEB'!F132=0,"",VLOOKUP('Pipeline WEB'!F132,'Roll out'!$E$2:$F$78,2,))</f>
        <v/>
      </c>
      <c r="G144" s="215" t="str">
        <f>IF('Pipeline WEB'!G132=0,"",VLOOKUP('Pipeline WEB'!G132,'Roll out'!$E$2:$F$78,2,))</f>
        <v/>
      </c>
      <c r="H144" s="215" t="str">
        <f>IF('Pipeline WEB'!H132=0,"",VLOOKUP('Pipeline WEB'!H132,'Roll out'!$E$2:$F$78,2,))</f>
        <v/>
      </c>
      <c r="I144" s="215" t="str">
        <f>IF('Pipeline WEB'!I132=0,"",VLOOKUP('Pipeline WEB'!I132,'Roll out'!$E$2:$F$78,2,))</f>
        <v/>
      </c>
      <c r="J144" s="215" t="str">
        <f>IF('Pipeline WEB'!J132=0,"",'Pipeline WEB'!J132)</f>
        <v/>
      </c>
      <c r="K144" s="215" t="str">
        <f>IF('Pipeline WEB'!K132=0,"",'Pipeline WEB'!K132)</f>
        <v/>
      </c>
      <c r="L144" s="223" t="str">
        <f>IF('Pipeline WEB'!L132=0,"",'Pipeline WEB'!L132)</f>
        <v/>
      </c>
      <c r="M144" s="215" t="str">
        <f>IF('Pipeline WEB'!M132=0,"",'Pipeline WEB'!M132)</f>
        <v/>
      </c>
      <c r="N144" s="215" t="str">
        <f>IF('Pipeline WEB'!N132=0,"",'Pipeline WEB'!N132)</f>
        <v/>
      </c>
      <c r="O144" s="223" t="str">
        <f>IF('Pipeline WEB'!O132=0,"",'Pipeline WEB'!O132)</f>
        <v/>
      </c>
      <c r="P144" s="215" t="str">
        <f>IF('Pipeline WEB'!P132=0,"",'Pipeline WEB'!P132)</f>
        <v/>
      </c>
      <c r="Q144" s="215" t="str">
        <f>IF('Pipeline WEB'!Q132=0,"",'Pipeline WEB'!Q132)</f>
        <v/>
      </c>
      <c r="R144" s="215" t="str">
        <f>IF('Pipeline WEB'!R132=0,"",VLOOKUP('Pipeline WEB'!R132,'Roll out'!$E$2:$F$78,2,))</f>
        <v/>
      </c>
      <c r="S144" s="55" t="str">
        <f>IF('Pipeline WEB'!S132=0,"",'Pipeline WEB'!S132)</f>
        <v/>
      </c>
      <c r="T144" s="55" t="str">
        <f>IF('Pipeline WEB'!T132=0,"",'Pipeline WEB'!T132)</f>
        <v>EUR</v>
      </c>
      <c r="U144" s="55" t="str">
        <f>IF('Pipeline WEB'!U132=0,"",'Pipeline WEB'!U132)</f>
        <v/>
      </c>
      <c r="V144" s="215" t="str">
        <f>IF('Pipeline WEB'!V132=0,"",'Pipeline WEB'!V132)</f>
        <v/>
      </c>
      <c r="W144" s="216" t="str">
        <f>IF('Pipeline WEB'!W132=0,"",'Pipeline WEB'!W132)</f>
        <v/>
      </c>
      <c r="X144" s="215" t="str">
        <f>IF('Pipeline WEB'!X132=0,"",'Pipeline WEB'!X132)</f>
        <v/>
      </c>
      <c r="Y144" s="215" t="str">
        <f>IF('Pipeline WEB'!Y132=0,"",'Pipeline WEB'!Y132)</f>
        <v/>
      </c>
      <c r="Z144" s="215" t="str">
        <f>IF('Pipeline WEB'!Z132=0,"",'Pipeline WEB'!Z132)</f>
        <v/>
      </c>
      <c r="AA144" s="215" t="str">
        <f>IF('Pipeline WEB'!AA132=0,"",'Pipeline WEB'!AA132)</f>
        <v/>
      </c>
      <c r="AB144" s="215" t="str">
        <f>IF('Pipeline WEB'!AB132=0,"",'Pipeline WEB'!AB132)</f>
        <v/>
      </c>
      <c r="AC144" s="216" t="str">
        <f>IF('Pipeline WEB'!AC132=0,"",'Pipeline WEB'!AC132)</f>
        <v/>
      </c>
      <c r="AD144" s="216" t="str">
        <f>IF('Pipeline WEB'!AD132=0,"",'Pipeline WEB'!AD132)</f>
        <v/>
      </c>
      <c r="AE144" s="216" t="str">
        <f>IF('Pipeline WEB'!AE132=0,"",'Pipeline WEB'!AE132)</f>
        <v/>
      </c>
      <c r="AF144" s="215" t="str">
        <f>IF('Pipeline WEB'!AF132=0,"",'Pipeline WEB'!AF132)</f>
        <v/>
      </c>
      <c r="AG144" s="215" t="str">
        <f>IF('Pipeline WEB'!AG132=0,"",'Pipeline WEB'!AG132)</f>
        <v/>
      </c>
      <c r="AH144" s="223" t="str">
        <f>IF('Pipeline WEB'!AH132=0,"",'Pipeline WEB'!AH132)</f>
        <v/>
      </c>
    </row>
    <row r="145" spans="1:34" ht="30" customHeight="1" x14ac:dyDescent="0.3">
      <c r="A145" s="218"/>
      <c r="B145" s="215" t="str">
        <f>IF('Pipeline WEB'!B133=0,"",'Pipeline WEB'!B133)</f>
        <v/>
      </c>
      <c r="C145" s="215" t="str">
        <f>IF('Pipeline WEB'!C133=0,"",VLOOKUP('Pipeline WEB'!C133,'Roll out'!$E$2:$F$78,2,))</f>
        <v/>
      </c>
      <c r="D145" s="215" t="str">
        <f>IF('Pipeline WEB'!D133=0,"",'Pipeline WEB'!D133)</f>
        <v/>
      </c>
      <c r="E145" s="215" t="str">
        <f>IF('Pipeline WEB'!E133=0,"",VLOOKUP('Pipeline WEB'!E133,'Roll out'!$E$2:$F$78,2,))</f>
        <v/>
      </c>
      <c r="F145" s="215" t="str">
        <f>IF('Pipeline WEB'!F133=0,"",VLOOKUP('Pipeline WEB'!F133,'Roll out'!$E$2:$F$78,2,))</f>
        <v/>
      </c>
      <c r="G145" s="215" t="str">
        <f>IF('Pipeline WEB'!G133=0,"",VLOOKUP('Pipeline WEB'!G133,'Roll out'!$E$2:$F$78,2,))</f>
        <v/>
      </c>
      <c r="H145" s="215" t="str">
        <f>IF('Pipeline WEB'!H133=0,"",VLOOKUP('Pipeline WEB'!H133,'Roll out'!$E$2:$F$78,2,))</f>
        <v/>
      </c>
      <c r="I145" s="215" t="str">
        <f>IF('Pipeline WEB'!I133=0,"",VLOOKUP('Pipeline WEB'!I133,'Roll out'!$E$2:$F$78,2,))</f>
        <v/>
      </c>
      <c r="J145" s="215" t="str">
        <f>IF('Pipeline WEB'!J133=0,"",'Pipeline WEB'!J133)</f>
        <v/>
      </c>
      <c r="K145" s="215" t="str">
        <f>IF('Pipeline WEB'!K133=0,"",'Pipeline WEB'!K133)</f>
        <v/>
      </c>
      <c r="L145" s="223" t="str">
        <f>IF('Pipeline WEB'!L133=0,"",'Pipeline WEB'!L133)</f>
        <v/>
      </c>
      <c r="M145" s="215" t="str">
        <f>IF('Pipeline WEB'!M133=0,"",'Pipeline WEB'!M133)</f>
        <v/>
      </c>
      <c r="N145" s="215" t="str">
        <f>IF('Pipeline WEB'!N133=0,"",'Pipeline WEB'!N133)</f>
        <v/>
      </c>
      <c r="O145" s="223" t="str">
        <f>IF('Pipeline WEB'!O133=0,"",'Pipeline WEB'!O133)</f>
        <v/>
      </c>
      <c r="P145" s="215" t="str">
        <f>IF('Pipeline WEB'!P133=0,"",'Pipeline WEB'!P133)</f>
        <v/>
      </c>
      <c r="Q145" s="215" t="str">
        <f>IF('Pipeline WEB'!Q133=0,"",'Pipeline WEB'!Q133)</f>
        <v/>
      </c>
      <c r="R145" s="215" t="str">
        <f>IF('Pipeline WEB'!R133=0,"",VLOOKUP('Pipeline WEB'!R133,'Roll out'!$E$2:$F$78,2,))</f>
        <v/>
      </c>
      <c r="S145" s="55" t="str">
        <f>IF('Pipeline WEB'!S133=0,"",'Pipeline WEB'!S133)</f>
        <v/>
      </c>
      <c r="T145" s="55" t="str">
        <f>IF('Pipeline WEB'!T133=0,"",'Pipeline WEB'!T133)</f>
        <v>EUR</v>
      </c>
      <c r="U145" s="55" t="str">
        <f>IF('Pipeline WEB'!U133=0,"",'Pipeline WEB'!U133)</f>
        <v/>
      </c>
      <c r="V145" s="215" t="str">
        <f>IF('Pipeline WEB'!V133=0,"",'Pipeline WEB'!V133)</f>
        <v/>
      </c>
      <c r="W145" s="216" t="str">
        <f>IF('Pipeline WEB'!W133=0,"",'Pipeline WEB'!W133)</f>
        <v/>
      </c>
      <c r="X145" s="215" t="str">
        <f>IF('Pipeline WEB'!X133=0,"",'Pipeline WEB'!X133)</f>
        <v/>
      </c>
      <c r="Y145" s="215" t="str">
        <f>IF('Pipeline WEB'!Y133=0,"",'Pipeline WEB'!Y133)</f>
        <v/>
      </c>
      <c r="Z145" s="215" t="str">
        <f>IF('Pipeline WEB'!Z133=0,"",'Pipeline WEB'!Z133)</f>
        <v/>
      </c>
      <c r="AA145" s="215" t="str">
        <f>IF('Pipeline WEB'!AA133=0,"",'Pipeline WEB'!AA133)</f>
        <v/>
      </c>
      <c r="AB145" s="215" t="str">
        <f>IF('Pipeline WEB'!AB133=0,"",'Pipeline WEB'!AB133)</f>
        <v/>
      </c>
      <c r="AC145" s="216" t="str">
        <f>IF('Pipeline WEB'!AC133=0,"",'Pipeline WEB'!AC133)</f>
        <v/>
      </c>
      <c r="AD145" s="216" t="str">
        <f>IF('Pipeline WEB'!AD133=0,"",'Pipeline WEB'!AD133)</f>
        <v/>
      </c>
      <c r="AE145" s="216" t="str">
        <f>IF('Pipeline WEB'!AE133=0,"",'Pipeline WEB'!AE133)</f>
        <v/>
      </c>
      <c r="AF145" s="215" t="str">
        <f>IF('Pipeline WEB'!AF133=0,"",'Pipeline WEB'!AF133)</f>
        <v/>
      </c>
      <c r="AG145" s="215" t="str">
        <f>IF('Pipeline WEB'!AG133=0,"",'Pipeline WEB'!AG133)</f>
        <v/>
      </c>
      <c r="AH145" s="223" t="str">
        <f>IF('Pipeline WEB'!AH133=0,"",'Pipeline WEB'!AH133)</f>
        <v/>
      </c>
    </row>
    <row r="146" spans="1:34" ht="30" customHeight="1" x14ac:dyDescent="0.3">
      <c r="A146" s="218"/>
      <c r="B146" s="215" t="str">
        <f>IF('Pipeline WEB'!B134=0,"",'Pipeline WEB'!B134)</f>
        <v/>
      </c>
      <c r="C146" s="215" t="str">
        <f>IF('Pipeline WEB'!C134=0,"",VLOOKUP('Pipeline WEB'!C134,'Roll out'!$E$2:$F$78,2,))</f>
        <v/>
      </c>
      <c r="D146" s="215" t="str">
        <f>IF('Pipeline WEB'!D134=0,"",'Pipeline WEB'!D134)</f>
        <v/>
      </c>
      <c r="E146" s="215" t="str">
        <f>IF('Pipeline WEB'!E134=0,"",VLOOKUP('Pipeline WEB'!E134,'Roll out'!$E$2:$F$78,2,))</f>
        <v/>
      </c>
      <c r="F146" s="215" t="str">
        <f>IF('Pipeline WEB'!F134=0,"",VLOOKUP('Pipeline WEB'!F134,'Roll out'!$E$2:$F$78,2,))</f>
        <v/>
      </c>
      <c r="G146" s="215" t="str">
        <f>IF('Pipeline WEB'!G134=0,"",VLOOKUP('Pipeline WEB'!G134,'Roll out'!$E$2:$F$78,2,))</f>
        <v/>
      </c>
      <c r="H146" s="215" t="str">
        <f>IF('Pipeline WEB'!H134=0,"",VLOOKUP('Pipeline WEB'!H134,'Roll out'!$E$2:$F$78,2,))</f>
        <v/>
      </c>
      <c r="I146" s="215" t="str">
        <f>IF('Pipeline WEB'!I134=0,"",VLOOKUP('Pipeline WEB'!I134,'Roll out'!$E$2:$F$78,2,))</f>
        <v/>
      </c>
      <c r="J146" s="215" t="str">
        <f>IF('Pipeline WEB'!J134=0,"",'Pipeline WEB'!J134)</f>
        <v/>
      </c>
      <c r="K146" s="215" t="str">
        <f>IF('Pipeline WEB'!K134=0,"",'Pipeline WEB'!K134)</f>
        <v/>
      </c>
      <c r="L146" s="223" t="str">
        <f>IF('Pipeline WEB'!L134=0,"",'Pipeline WEB'!L134)</f>
        <v/>
      </c>
      <c r="M146" s="215" t="str">
        <f>IF('Pipeline WEB'!M134=0,"",'Pipeline WEB'!M134)</f>
        <v/>
      </c>
      <c r="N146" s="215" t="str">
        <f>IF('Pipeline WEB'!N134=0,"",'Pipeline WEB'!N134)</f>
        <v/>
      </c>
      <c r="O146" s="223" t="str">
        <f>IF('Pipeline WEB'!O134=0,"",'Pipeline WEB'!O134)</f>
        <v/>
      </c>
      <c r="P146" s="215" t="str">
        <f>IF('Pipeline WEB'!P134=0,"",'Pipeline WEB'!P134)</f>
        <v/>
      </c>
      <c r="Q146" s="215" t="str">
        <f>IF('Pipeline WEB'!Q134=0,"",'Pipeline WEB'!Q134)</f>
        <v/>
      </c>
      <c r="R146" s="215" t="str">
        <f>IF('Pipeline WEB'!R134=0,"",VLOOKUP('Pipeline WEB'!R134,'Roll out'!$E$2:$F$78,2,))</f>
        <v/>
      </c>
      <c r="S146" s="55" t="str">
        <f>IF('Pipeline WEB'!S134=0,"",'Pipeline WEB'!S134)</f>
        <v/>
      </c>
      <c r="T146" s="55" t="str">
        <f>IF('Pipeline WEB'!T134=0,"",'Pipeline WEB'!T134)</f>
        <v>EUR</v>
      </c>
      <c r="U146" s="55" t="str">
        <f>IF('Pipeline WEB'!U134=0,"",'Pipeline WEB'!U134)</f>
        <v/>
      </c>
      <c r="V146" s="215" t="str">
        <f>IF('Pipeline WEB'!V134=0,"",'Pipeline WEB'!V134)</f>
        <v/>
      </c>
      <c r="W146" s="216" t="str">
        <f>IF('Pipeline WEB'!W134=0,"",'Pipeline WEB'!W134)</f>
        <v/>
      </c>
      <c r="X146" s="215" t="str">
        <f>IF('Pipeline WEB'!X134=0,"",'Pipeline WEB'!X134)</f>
        <v/>
      </c>
      <c r="Y146" s="215" t="str">
        <f>IF('Pipeline WEB'!Y134=0,"",'Pipeline WEB'!Y134)</f>
        <v/>
      </c>
      <c r="Z146" s="215" t="str">
        <f>IF('Pipeline WEB'!Z134=0,"",'Pipeline WEB'!Z134)</f>
        <v/>
      </c>
      <c r="AA146" s="215" t="str">
        <f>IF('Pipeline WEB'!AA134=0,"",'Pipeline WEB'!AA134)</f>
        <v/>
      </c>
      <c r="AB146" s="215" t="str">
        <f>IF('Pipeline WEB'!AB134=0,"",'Pipeline WEB'!AB134)</f>
        <v/>
      </c>
      <c r="AC146" s="216" t="str">
        <f>IF('Pipeline WEB'!AC134=0,"",'Pipeline WEB'!AC134)</f>
        <v/>
      </c>
      <c r="AD146" s="216" t="str">
        <f>IF('Pipeline WEB'!AD134=0,"",'Pipeline WEB'!AD134)</f>
        <v/>
      </c>
      <c r="AE146" s="216" t="str">
        <f>IF('Pipeline WEB'!AE134=0,"",'Pipeline WEB'!AE134)</f>
        <v/>
      </c>
      <c r="AF146" s="215" t="str">
        <f>IF('Pipeline WEB'!AF134=0,"",'Pipeline WEB'!AF134)</f>
        <v/>
      </c>
      <c r="AG146" s="215" t="str">
        <f>IF('Pipeline WEB'!AG134=0,"",'Pipeline WEB'!AG134)</f>
        <v/>
      </c>
      <c r="AH146" s="223" t="str">
        <f>IF('Pipeline WEB'!AH134=0,"",'Pipeline WEB'!AH134)</f>
        <v/>
      </c>
    </row>
    <row r="147" spans="1:34" ht="30" customHeight="1" x14ac:dyDescent="0.3">
      <c r="A147" s="218"/>
      <c r="B147" s="215" t="str">
        <f>IF('Pipeline WEB'!B135=0,"",'Pipeline WEB'!B135)</f>
        <v/>
      </c>
      <c r="C147" s="215" t="str">
        <f>IF('Pipeline WEB'!C135=0,"",VLOOKUP('Pipeline WEB'!C135,'Roll out'!$E$2:$F$78,2,))</f>
        <v/>
      </c>
      <c r="D147" s="215" t="str">
        <f>IF('Pipeline WEB'!D135=0,"",'Pipeline WEB'!D135)</f>
        <v/>
      </c>
      <c r="E147" s="215" t="str">
        <f>IF('Pipeline WEB'!E135=0,"",VLOOKUP('Pipeline WEB'!E135,'Roll out'!$E$2:$F$78,2,))</f>
        <v/>
      </c>
      <c r="F147" s="215" t="str">
        <f>IF('Pipeline WEB'!F135=0,"",VLOOKUP('Pipeline WEB'!F135,'Roll out'!$E$2:$F$78,2,))</f>
        <v/>
      </c>
      <c r="G147" s="215" t="str">
        <f>IF('Pipeline WEB'!G135=0,"",VLOOKUP('Pipeline WEB'!G135,'Roll out'!$E$2:$F$78,2,))</f>
        <v/>
      </c>
      <c r="H147" s="215" t="str">
        <f>IF('Pipeline WEB'!H135=0,"",VLOOKUP('Pipeline WEB'!H135,'Roll out'!$E$2:$F$78,2,))</f>
        <v/>
      </c>
      <c r="I147" s="215" t="str">
        <f>IF('Pipeline WEB'!I135=0,"",VLOOKUP('Pipeline WEB'!I135,'Roll out'!$E$2:$F$78,2,))</f>
        <v/>
      </c>
      <c r="J147" s="215" t="str">
        <f>IF('Pipeline WEB'!J135=0,"",'Pipeline WEB'!J135)</f>
        <v/>
      </c>
      <c r="K147" s="215" t="str">
        <f>IF('Pipeline WEB'!K135=0,"",'Pipeline WEB'!K135)</f>
        <v/>
      </c>
      <c r="L147" s="223" t="str">
        <f>IF('Pipeline WEB'!L135=0,"",'Pipeline WEB'!L135)</f>
        <v/>
      </c>
      <c r="M147" s="215" t="str">
        <f>IF('Pipeline WEB'!M135=0,"",'Pipeline WEB'!M135)</f>
        <v/>
      </c>
      <c r="N147" s="215" t="str">
        <f>IF('Pipeline WEB'!N135=0,"",'Pipeline WEB'!N135)</f>
        <v/>
      </c>
      <c r="O147" s="223" t="str">
        <f>IF('Pipeline WEB'!O135=0,"",'Pipeline WEB'!O135)</f>
        <v/>
      </c>
      <c r="P147" s="215" t="str">
        <f>IF('Pipeline WEB'!P135=0,"",'Pipeline WEB'!P135)</f>
        <v/>
      </c>
      <c r="Q147" s="215" t="str">
        <f>IF('Pipeline WEB'!Q135=0,"",'Pipeline WEB'!Q135)</f>
        <v/>
      </c>
      <c r="R147" s="215" t="str">
        <f>IF('Pipeline WEB'!R135=0,"",VLOOKUP('Pipeline WEB'!R135,'Roll out'!$E$2:$F$78,2,))</f>
        <v/>
      </c>
      <c r="S147" s="55" t="str">
        <f>IF('Pipeline WEB'!S135=0,"",'Pipeline WEB'!S135)</f>
        <v/>
      </c>
      <c r="T147" s="55" t="str">
        <f>IF('Pipeline WEB'!T135=0,"",'Pipeline WEB'!T135)</f>
        <v>EUR</v>
      </c>
      <c r="U147" s="55" t="str">
        <f>IF('Pipeline WEB'!U135=0,"",'Pipeline WEB'!U135)</f>
        <v/>
      </c>
      <c r="V147" s="215" t="str">
        <f>IF('Pipeline WEB'!V135=0,"",'Pipeline WEB'!V135)</f>
        <v/>
      </c>
      <c r="W147" s="216" t="str">
        <f>IF('Pipeline WEB'!W135=0,"",'Pipeline WEB'!W135)</f>
        <v/>
      </c>
      <c r="X147" s="215" t="str">
        <f>IF('Pipeline WEB'!X135=0,"",'Pipeline WEB'!X135)</f>
        <v/>
      </c>
      <c r="Y147" s="215" t="str">
        <f>IF('Pipeline WEB'!Y135=0,"",'Pipeline WEB'!Y135)</f>
        <v/>
      </c>
      <c r="Z147" s="215" t="str">
        <f>IF('Pipeline WEB'!Z135=0,"",'Pipeline WEB'!Z135)</f>
        <v/>
      </c>
      <c r="AA147" s="215" t="str">
        <f>IF('Pipeline WEB'!AA135=0,"",'Pipeline WEB'!AA135)</f>
        <v/>
      </c>
      <c r="AB147" s="215" t="str">
        <f>IF('Pipeline WEB'!AB135=0,"",'Pipeline WEB'!AB135)</f>
        <v/>
      </c>
      <c r="AC147" s="216" t="str">
        <f>IF('Pipeline WEB'!AC135=0,"",'Pipeline WEB'!AC135)</f>
        <v/>
      </c>
      <c r="AD147" s="216" t="str">
        <f>IF('Pipeline WEB'!AD135=0,"",'Pipeline WEB'!AD135)</f>
        <v/>
      </c>
      <c r="AE147" s="216" t="str">
        <f>IF('Pipeline WEB'!AE135=0,"",'Pipeline WEB'!AE135)</f>
        <v/>
      </c>
      <c r="AF147" s="215" t="str">
        <f>IF('Pipeline WEB'!AF135=0,"",'Pipeline WEB'!AF135)</f>
        <v/>
      </c>
      <c r="AG147" s="215" t="str">
        <f>IF('Pipeline WEB'!AG135=0,"",'Pipeline WEB'!AG135)</f>
        <v/>
      </c>
      <c r="AH147" s="223" t="str">
        <f>IF('Pipeline WEB'!AH135=0,"",'Pipeline WEB'!AH135)</f>
        <v/>
      </c>
    </row>
    <row r="148" spans="1:34" ht="30" customHeight="1" x14ac:dyDescent="0.3">
      <c r="A148" s="218"/>
      <c r="B148" s="215" t="str">
        <f>IF('Pipeline WEB'!B136=0,"",'Pipeline WEB'!B136)</f>
        <v/>
      </c>
      <c r="C148" s="215" t="str">
        <f>IF('Pipeline WEB'!C136=0,"",VLOOKUP('Pipeline WEB'!C136,'Roll out'!$E$2:$F$78,2,))</f>
        <v/>
      </c>
      <c r="D148" s="215" t="str">
        <f>IF('Pipeline WEB'!D136=0,"",'Pipeline WEB'!D136)</f>
        <v/>
      </c>
      <c r="E148" s="215" t="str">
        <f>IF('Pipeline WEB'!E136=0,"",VLOOKUP('Pipeline WEB'!E136,'Roll out'!$E$2:$F$78,2,))</f>
        <v/>
      </c>
      <c r="F148" s="215" t="str">
        <f>IF('Pipeline WEB'!F136=0,"",VLOOKUP('Pipeline WEB'!F136,'Roll out'!$E$2:$F$78,2,))</f>
        <v/>
      </c>
      <c r="G148" s="215" t="str">
        <f>IF('Pipeline WEB'!G136=0,"",VLOOKUP('Pipeline WEB'!G136,'Roll out'!$E$2:$F$78,2,))</f>
        <v/>
      </c>
      <c r="H148" s="215" t="str">
        <f>IF('Pipeline WEB'!H136=0,"",VLOOKUP('Pipeline WEB'!H136,'Roll out'!$E$2:$F$78,2,))</f>
        <v/>
      </c>
      <c r="I148" s="215" t="str">
        <f>IF('Pipeline WEB'!I136=0,"",VLOOKUP('Pipeline WEB'!I136,'Roll out'!$E$2:$F$78,2,))</f>
        <v/>
      </c>
      <c r="J148" s="215" t="str">
        <f>IF('Pipeline WEB'!J136=0,"",'Pipeline WEB'!J136)</f>
        <v/>
      </c>
      <c r="K148" s="215" t="str">
        <f>IF('Pipeline WEB'!K136=0,"",'Pipeline WEB'!K136)</f>
        <v/>
      </c>
      <c r="L148" s="223" t="str">
        <f>IF('Pipeline WEB'!L136=0,"",'Pipeline WEB'!L136)</f>
        <v/>
      </c>
      <c r="M148" s="215" t="str">
        <f>IF('Pipeline WEB'!M136=0,"",'Pipeline WEB'!M136)</f>
        <v/>
      </c>
      <c r="N148" s="215" t="str">
        <f>IF('Pipeline WEB'!N136=0,"",'Pipeline WEB'!N136)</f>
        <v/>
      </c>
      <c r="O148" s="223" t="str">
        <f>IF('Pipeline WEB'!O136=0,"",'Pipeline WEB'!O136)</f>
        <v/>
      </c>
      <c r="P148" s="215" t="str">
        <f>IF('Pipeline WEB'!P136=0,"",'Pipeline WEB'!P136)</f>
        <v/>
      </c>
      <c r="Q148" s="215" t="str">
        <f>IF('Pipeline WEB'!Q136=0,"",'Pipeline WEB'!Q136)</f>
        <v/>
      </c>
      <c r="R148" s="215" t="str">
        <f>IF('Pipeline WEB'!R136=0,"",VLOOKUP('Pipeline WEB'!R136,'Roll out'!$E$2:$F$78,2,))</f>
        <v/>
      </c>
      <c r="S148" s="55" t="str">
        <f>IF('Pipeline WEB'!S136=0,"",'Pipeline WEB'!S136)</f>
        <v/>
      </c>
      <c r="T148" s="55" t="str">
        <f>IF('Pipeline WEB'!T136=0,"",'Pipeline WEB'!T136)</f>
        <v>EUR</v>
      </c>
      <c r="U148" s="55" t="str">
        <f>IF('Pipeline WEB'!U136=0,"",'Pipeline WEB'!U136)</f>
        <v/>
      </c>
      <c r="V148" s="215" t="str">
        <f>IF('Pipeline WEB'!V136=0,"",'Pipeline WEB'!V136)</f>
        <v/>
      </c>
      <c r="W148" s="216" t="str">
        <f>IF('Pipeline WEB'!W136=0,"",'Pipeline WEB'!W136)</f>
        <v/>
      </c>
      <c r="X148" s="215" t="str">
        <f>IF('Pipeline WEB'!X136=0,"",'Pipeline WEB'!X136)</f>
        <v/>
      </c>
      <c r="Y148" s="215" t="str">
        <f>IF('Pipeline WEB'!Y136=0,"",'Pipeline WEB'!Y136)</f>
        <v/>
      </c>
      <c r="Z148" s="215" t="str">
        <f>IF('Pipeline WEB'!Z136=0,"",'Pipeline WEB'!Z136)</f>
        <v/>
      </c>
      <c r="AA148" s="215" t="str">
        <f>IF('Pipeline WEB'!AA136=0,"",'Pipeline WEB'!AA136)</f>
        <v/>
      </c>
      <c r="AB148" s="215" t="str">
        <f>IF('Pipeline WEB'!AB136=0,"",'Pipeline WEB'!AB136)</f>
        <v/>
      </c>
      <c r="AC148" s="216" t="str">
        <f>IF('Pipeline WEB'!AC136=0,"",'Pipeline WEB'!AC136)</f>
        <v/>
      </c>
      <c r="AD148" s="216" t="str">
        <f>IF('Pipeline WEB'!AD136=0,"",'Pipeline WEB'!AD136)</f>
        <v/>
      </c>
      <c r="AE148" s="216" t="str">
        <f>IF('Pipeline WEB'!AE136=0,"",'Pipeline WEB'!AE136)</f>
        <v/>
      </c>
      <c r="AF148" s="215" t="str">
        <f>IF('Pipeline WEB'!AF136=0,"",'Pipeline WEB'!AF136)</f>
        <v/>
      </c>
      <c r="AG148" s="215" t="str">
        <f>IF('Pipeline WEB'!AG136=0,"",'Pipeline WEB'!AG136)</f>
        <v/>
      </c>
      <c r="AH148" s="223" t="str">
        <f>IF('Pipeline WEB'!AH136=0,"",'Pipeline WEB'!AH136)</f>
        <v/>
      </c>
    </row>
    <row r="149" spans="1:34" ht="30" customHeight="1" x14ac:dyDescent="0.3">
      <c r="A149" s="218"/>
      <c r="B149" s="215" t="str">
        <f>IF('Pipeline WEB'!B137=0,"",'Pipeline WEB'!B137)</f>
        <v/>
      </c>
      <c r="C149" s="215" t="str">
        <f>IF('Pipeline WEB'!C137=0,"",VLOOKUP('Pipeline WEB'!C137,'Roll out'!$E$2:$F$78,2,))</f>
        <v/>
      </c>
      <c r="D149" s="215" t="str">
        <f>IF('Pipeline WEB'!D137=0,"",'Pipeline WEB'!D137)</f>
        <v/>
      </c>
      <c r="E149" s="215" t="str">
        <f>IF('Pipeline WEB'!E137=0,"",VLOOKUP('Pipeline WEB'!E137,'Roll out'!$E$2:$F$78,2,))</f>
        <v/>
      </c>
      <c r="F149" s="215" t="str">
        <f>IF('Pipeline WEB'!F137=0,"",VLOOKUP('Pipeline WEB'!F137,'Roll out'!$E$2:$F$78,2,))</f>
        <v/>
      </c>
      <c r="G149" s="215" t="str">
        <f>IF('Pipeline WEB'!G137=0,"",VLOOKUP('Pipeline WEB'!G137,'Roll out'!$E$2:$F$78,2,))</f>
        <v/>
      </c>
      <c r="H149" s="215" t="str">
        <f>IF('Pipeline WEB'!H137=0,"",VLOOKUP('Pipeline WEB'!H137,'Roll out'!$E$2:$F$78,2,))</f>
        <v/>
      </c>
      <c r="I149" s="215" t="str">
        <f>IF('Pipeline WEB'!I137=0,"",VLOOKUP('Pipeline WEB'!I137,'Roll out'!$E$2:$F$78,2,))</f>
        <v/>
      </c>
      <c r="J149" s="215" t="str">
        <f>IF('Pipeline WEB'!J137=0,"",'Pipeline WEB'!J137)</f>
        <v/>
      </c>
      <c r="K149" s="215" t="str">
        <f>IF('Pipeline WEB'!K137=0,"",'Pipeline WEB'!K137)</f>
        <v/>
      </c>
      <c r="L149" s="223" t="str">
        <f>IF('Pipeline WEB'!L137=0,"",'Pipeline WEB'!L137)</f>
        <v/>
      </c>
      <c r="M149" s="215" t="str">
        <f>IF('Pipeline WEB'!M137=0,"",'Pipeline WEB'!M137)</f>
        <v/>
      </c>
      <c r="N149" s="215" t="str">
        <f>IF('Pipeline WEB'!N137=0,"",'Pipeline WEB'!N137)</f>
        <v/>
      </c>
      <c r="O149" s="223" t="str">
        <f>IF('Pipeline WEB'!O137=0,"",'Pipeline WEB'!O137)</f>
        <v/>
      </c>
      <c r="P149" s="215" t="str">
        <f>IF('Pipeline WEB'!P137=0,"",'Pipeline WEB'!P137)</f>
        <v/>
      </c>
      <c r="Q149" s="215" t="str">
        <f>IF('Pipeline WEB'!Q137=0,"",'Pipeline WEB'!Q137)</f>
        <v/>
      </c>
      <c r="R149" s="215" t="str">
        <f>IF('Pipeline WEB'!R137=0,"",VLOOKUP('Pipeline WEB'!R137,'Roll out'!$E$2:$F$78,2,))</f>
        <v/>
      </c>
      <c r="S149" s="55" t="str">
        <f>IF('Pipeline WEB'!S137=0,"",'Pipeline WEB'!S137)</f>
        <v/>
      </c>
      <c r="T149" s="55" t="str">
        <f>IF('Pipeline WEB'!T137=0,"",'Pipeline WEB'!T137)</f>
        <v>EUR</v>
      </c>
      <c r="U149" s="55" t="str">
        <f>IF('Pipeline WEB'!U137=0,"",'Pipeline WEB'!U137)</f>
        <v/>
      </c>
      <c r="V149" s="215" t="str">
        <f>IF('Pipeline WEB'!V137=0,"",'Pipeline WEB'!V137)</f>
        <v/>
      </c>
      <c r="W149" s="216" t="str">
        <f>IF('Pipeline WEB'!W137=0,"",'Pipeline WEB'!W137)</f>
        <v/>
      </c>
      <c r="X149" s="215" t="str">
        <f>IF('Pipeline WEB'!X137=0,"",'Pipeline WEB'!X137)</f>
        <v/>
      </c>
      <c r="Y149" s="215" t="str">
        <f>IF('Pipeline WEB'!Y137=0,"",'Pipeline WEB'!Y137)</f>
        <v/>
      </c>
      <c r="Z149" s="215" t="str">
        <f>IF('Pipeline WEB'!Z137=0,"",'Pipeline WEB'!Z137)</f>
        <v/>
      </c>
      <c r="AA149" s="215" t="str">
        <f>IF('Pipeline WEB'!AA137=0,"",'Pipeline WEB'!AA137)</f>
        <v/>
      </c>
      <c r="AB149" s="215" t="str">
        <f>IF('Pipeline WEB'!AB137=0,"",'Pipeline WEB'!AB137)</f>
        <v/>
      </c>
      <c r="AC149" s="216" t="str">
        <f>IF('Pipeline WEB'!AC137=0,"",'Pipeline WEB'!AC137)</f>
        <v/>
      </c>
      <c r="AD149" s="216" t="str">
        <f>IF('Pipeline WEB'!AD137=0,"",'Pipeline WEB'!AD137)</f>
        <v/>
      </c>
      <c r="AE149" s="216" t="str">
        <f>IF('Pipeline WEB'!AE137=0,"",'Pipeline WEB'!AE137)</f>
        <v/>
      </c>
      <c r="AF149" s="215" t="str">
        <f>IF('Pipeline WEB'!AF137=0,"",'Pipeline WEB'!AF137)</f>
        <v/>
      </c>
      <c r="AG149" s="215" t="str">
        <f>IF('Pipeline WEB'!AG137=0,"",'Pipeline WEB'!AG137)</f>
        <v/>
      </c>
      <c r="AH149" s="223" t="str">
        <f>IF('Pipeline WEB'!AH137=0,"",'Pipeline WEB'!AH137)</f>
        <v/>
      </c>
    </row>
    <row r="150" spans="1:34" ht="30" customHeight="1" x14ac:dyDescent="0.3">
      <c r="A150" s="218"/>
      <c r="B150" s="215" t="str">
        <f>IF('Pipeline WEB'!B138=0,"",'Pipeline WEB'!B138)</f>
        <v/>
      </c>
      <c r="C150" s="215" t="str">
        <f>IF('Pipeline WEB'!C138=0,"",VLOOKUP('Pipeline WEB'!C138,'Roll out'!$E$2:$F$78,2,))</f>
        <v/>
      </c>
      <c r="D150" s="215" t="str">
        <f>IF('Pipeline WEB'!D138=0,"",'Pipeline WEB'!D138)</f>
        <v/>
      </c>
      <c r="E150" s="215" t="str">
        <f>IF('Pipeline WEB'!E138=0,"",VLOOKUP('Pipeline WEB'!E138,'Roll out'!$E$2:$F$78,2,))</f>
        <v/>
      </c>
      <c r="F150" s="215" t="str">
        <f>IF('Pipeline WEB'!F138=0,"",VLOOKUP('Pipeline WEB'!F138,'Roll out'!$E$2:$F$78,2,))</f>
        <v/>
      </c>
      <c r="G150" s="215" t="str">
        <f>IF('Pipeline WEB'!G138=0,"",VLOOKUP('Pipeline WEB'!G138,'Roll out'!$E$2:$F$78,2,))</f>
        <v/>
      </c>
      <c r="H150" s="215" t="str">
        <f>IF('Pipeline WEB'!H138=0,"",VLOOKUP('Pipeline WEB'!H138,'Roll out'!$E$2:$F$78,2,))</f>
        <v/>
      </c>
      <c r="I150" s="215" t="str">
        <f>IF('Pipeline WEB'!I138=0,"",VLOOKUP('Pipeline WEB'!I138,'Roll out'!$E$2:$F$78,2,))</f>
        <v/>
      </c>
      <c r="J150" s="215" t="str">
        <f>IF('Pipeline WEB'!J138=0,"",'Pipeline WEB'!J138)</f>
        <v/>
      </c>
      <c r="K150" s="215" t="str">
        <f>IF('Pipeline WEB'!K138=0,"",'Pipeline WEB'!K138)</f>
        <v/>
      </c>
      <c r="L150" s="223" t="str">
        <f>IF('Pipeline WEB'!L138=0,"",'Pipeline WEB'!L138)</f>
        <v/>
      </c>
      <c r="M150" s="215" t="str">
        <f>IF('Pipeline WEB'!M138=0,"",'Pipeline WEB'!M138)</f>
        <v/>
      </c>
      <c r="N150" s="215" t="str">
        <f>IF('Pipeline WEB'!N138=0,"",'Pipeline WEB'!N138)</f>
        <v/>
      </c>
      <c r="O150" s="223" t="str">
        <f>IF('Pipeline WEB'!O138=0,"",'Pipeline WEB'!O138)</f>
        <v/>
      </c>
      <c r="P150" s="215" t="str">
        <f>IF('Pipeline WEB'!P138=0,"",'Pipeline WEB'!P138)</f>
        <v/>
      </c>
      <c r="Q150" s="215" t="str">
        <f>IF('Pipeline WEB'!Q138=0,"",'Pipeline WEB'!Q138)</f>
        <v/>
      </c>
      <c r="R150" s="215" t="str">
        <f>IF('Pipeline WEB'!R138=0,"",VLOOKUP('Pipeline WEB'!R138,'Roll out'!$E$2:$F$78,2,))</f>
        <v/>
      </c>
      <c r="S150" s="55" t="str">
        <f>IF('Pipeline WEB'!S138=0,"",'Pipeline WEB'!S138)</f>
        <v/>
      </c>
      <c r="T150" s="55" t="str">
        <f>IF('Pipeline WEB'!T138=0,"",'Pipeline WEB'!T138)</f>
        <v>EUR</v>
      </c>
      <c r="U150" s="55" t="str">
        <f>IF('Pipeline WEB'!U138=0,"",'Pipeline WEB'!U138)</f>
        <v/>
      </c>
      <c r="V150" s="215" t="str">
        <f>IF('Pipeline WEB'!V138=0,"",'Pipeline WEB'!V138)</f>
        <v/>
      </c>
      <c r="W150" s="216" t="str">
        <f>IF('Pipeline WEB'!W138=0,"",'Pipeline WEB'!W138)</f>
        <v/>
      </c>
      <c r="X150" s="215" t="str">
        <f>IF('Pipeline WEB'!X138=0,"",'Pipeline WEB'!X138)</f>
        <v/>
      </c>
      <c r="Y150" s="215" t="str">
        <f>IF('Pipeline WEB'!Y138=0,"",'Pipeline WEB'!Y138)</f>
        <v/>
      </c>
      <c r="Z150" s="215" t="str">
        <f>IF('Pipeline WEB'!Z138=0,"",'Pipeline WEB'!Z138)</f>
        <v/>
      </c>
      <c r="AA150" s="215" t="str">
        <f>IF('Pipeline WEB'!AA138=0,"",'Pipeline WEB'!AA138)</f>
        <v/>
      </c>
      <c r="AB150" s="215" t="str">
        <f>IF('Pipeline WEB'!AB138=0,"",'Pipeline WEB'!AB138)</f>
        <v/>
      </c>
      <c r="AC150" s="216" t="str">
        <f>IF('Pipeline WEB'!AC138=0,"",'Pipeline WEB'!AC138)</f>
        <v/>
      </c>
      <c r="AD150" s="216" t="str">
        <f>IF('Pipeline WEB'!AD138=0,"",'Pipeline WEB'!AD138)</f>
        <v/>
      </c>
      <c r="AE150" s="216" t="str">
        <f>IF('Pipeline WEB'!AE138=0,"",'Pipeline WEB'!AE138)</f>
        <v/>
      </c>
      <c r="AF150" s="215" t="str">
        <f>IF('Pipeline WEB'!AF138=0,"",'Pipeline WEB'!AF138)</f>
        <v/>
      </c>
      <c r="AG150" s="215" t="str">
        <f>IF('Pipeline WEB'!AG138=0,"",'Pipeline WEB'!AG138)</f>
        <v/>
      </c>
      <c r="AH150" s="223" t="str">
        <f>IF('Pipeline WEB'!AH138=0,"",'Pipeline WEB'!AH138)</f>
        <v/>
      </c>
    </row>
    <row r="151" spans="1:34" ht="30" customHeight="1" x14ac:dyDescent="0.3">
      <c r="A151" s="218"/>
      <c r="B151" s="215" t="str">
        <f>IF('Pipeline WEB'!B139=0,"",'Pipeline WEB'!B139)</f>
        <v/>
      </c>
      <c r="C151" s="215" t="str">
        <f>IF('Pipeline WEB'!C139=0,"",VLOOKUP('Pipeline WEB'!C139,'Roll out'!$E$2:$F$78,2,))</f>
        <v/>
      </c>
      <c r="D151" s="215" t="str">
        <f>IF('Pipeline WEB'!D139=0,"",'Pipeline WEB'!D139)</f>
        <v/>
      </c>
      <c r="E151" s="215" t="str">
        <f>IF('Pipeline WEB'!E139=0,"",VLOOKUP('Pipeline WEB'!E139,'Roll out'!$E$2:$F$78,2,))</f>
        <v/>
      </c>
      <c r="F151" s="215" t="str">
        <f>IF('Pipeline WEB'!F139=0,"",VLOOKUP('Pipeline WEB'!F139,'Roll out'!$E$2:$F$78,2,))</f>
        <v/>
      </c>
      <c r="G151" s="215" t="str">
        <f>IF('Pipeline WEB'!G139=0,"",VLOOKUP('Pipeline WEB'!G139,'Roll out'!$E$2:$F$78,2,))</f>
        <v/>
      </c>
      <c r="H151" s="215" t="str">
        <f>IF('Pipeline WEB'!H139=0,"",VLOOKUP('Pipeline WEB'!H139,'Roll out'!$E$2:$F$78,2,))</f>
        <v/>
      </c>
      <c r="I151" s="215" t="str">
        <f>IF('Pipeline WEB'!I139=0,"",VLOOKUP('Pipeline WEB'!I139,'Roll out'!$E$2:$F$78,2,))</f>
        <v/>
      </c>
      <c r="J151" s="215" t="str">
        <f>IF('Pipeline WEB'!J139=0,"",'Pipeline WEB'!J139)</f>
        <v/>
      </c>
      <c r="K151" s="215" t="str">
        <f>IF('Pipeline WEB'!K139=0,"",'Pipeline WEB'!K139)</f>
        <v/>
      </c>
      <c r="L151" s="223" t="str">
        <f>IF('Pipeline WEB'!L139=0,"",'Pipeline WEB'!L139)</f>
        <v/>
      </c>
      <c r="M151" s="215" t="str">
        <f>IF('Pipeline WEB'!M139=0,"",'Pipeline WEB'!M139)</f>
        <v/>
      </c>
      <c r="N151" s="215" t="str">
        <f>IF('Pipeline WEB'!N139=0,"",'Pipeline WEB'!N139)</f>
        <v/>
      </c>
      <c r="O151" s="223" t="str">
        <f>IF('Pipeline WEB'!O139=0,"",'Pipeline WEB'!O139)</f>
        <v/>
      </c>
      <c r="P151" s="215" t="str">
        <f>IF('Pipeline WEB'!P139=0,"",'Pipeline WEB'!P139)</f>
        <v/>
      </c>
      <c r="Q151" s="215" t="str">
        <f>IF('Pipeline WEB'!Q139=0,"",'Pipeline WEB'!Q139)</f>
        <v/>
      </c>
      <c r="R151" s="215" t="str">
        <f>IF('Pipeline WEB'!R139=0,"",VLOOKUP('Pipeline WEB'!R139,'Roll out'!$E$2:$F$78,2,))</f>
        <v/>
      </c>
      <c r="S151" s="55" t="str">
        <f>IF('Pipeline WEB'!S139=0,"",'Pipeline WEB'!S139)</f>
        <v/>
      </c>
      <c r="T151" s="55" t="str">
        <f>IF('Pipeline WEB'!T139=0,"",'Pipeline WEB'!T139)</f>
        <v>EUR</v>
      </c>
      <c r="U151" s="55" t="str">
        <f>IF('Pipeline WEB'!U139=0,"",'Pipeline WEB'!U139)</f>
        <v/>
      </c>
      <c r="V151" s="215" t="str">
        <f>IF('Pipeline WEB'!V139=0,"",'Pipeline WEB'!V139)</f>
        <v/>
      </c>
      <c r="W151" s="216" t="str">
        <f>IF('Pipeline WEB'!W139=0,"",'Pipeline WEB'!W139)</f>
        <v/>
      </c>
      <c r="X151" s="215" t="str">
        <f>IF('Pipeline WEB'!X139=0,"",'Pipeline WEB'!X139)</f>
        <v/>
      </c>
      <c r="Y151" s="215" t="str">
        <f>IF('Pipeline WEB'!Y139=0,"",'Pipeline WEB'!Y139)</f>
        <v/>
      </c>
      <c r="Z151" s="215" t="str">
        <f>IF('Pipeline WEB'!Z139=0,"",'Pipeline WEB'!Z139)</f>
        <v/>
      </c>
      <c r="AA151" s="215" t="str">
        <f>IF('Pipeline WEB'!AA139=0,"",'Pipeline WEB'!AA139)</f>
        <v/>
      </c>
      <c r="AB151" s="215" t="str">
        <f>IF('Pipeline WEB'!AB139=0,"",'Pipeline WEB'!AB139)</f>
        <v/>
      </c>
      <c r="AC151" s="216" t="str">
        <f>IF('Pipeline WEB'!AC139=0,"",'Pipeline WEB'!AC139)</f>
        <v/>
      </c>
      <c r="AD151" s="216" t="str">
        <f>IF('Pipeline WEB'!AD139=0,"",'Pipeline WEB'!AD139)</f>
        <v/>
      </c>
      <c r="AE151" s="216" t="str">
        <f>IF('Pipeline WEB'!AE139=0,"",'Pipeline WEB'!AE139)</f>
        <v/>
      </c>
      <c r="AF151" s="215" t="str">
        <f>IF('Pipeline WEB'!AF139=0,"",'Pipeline WEB'!AF139)</f>
        <v/>
      </c>
      <c r="AG151" s="215" t="str">
        <f>IF('Pipeline WEB'!AG139=0,"",'Pipeline WEB'!AG139)</f>
        <v/>
      </c>
      <c r="AH151" s="223" t="str">
        <f>IF('Pipeline WEB'!AH139=0,"",'Pipeline WEB'!AH139)</f>
        <v/>
      </c>
    </row>
    <row r="152" spans="1:34" ht="30" customHeight="1" x14ac:dyDescent="0.3">
      <c r="A152" s="218"/>
      <c r="B152" s="215" t="str">
        <f>IF('Pipeline WEB'!B140=0,"",'Pipeline WEB'!B140)</f>
        <v/>
      </c>
      <c r="C152" s="215" t="str">
        <f>IF('Pipeline WEB'!C140=0,"",VLOOKUP('Pipeline WEB'!C140,'Roll out'!$E$2:$F$78,2,))</f>
        <v/>
      </c>
      <c r="D152" s="215" t="str">
        <f>IF('Pipeline WEB'!D140=0,"",'Pipeline WEB'!D140)</f>
        <v/>
      </c>
      <c r="E152" s="215" t="str">
        <f>IF('Pipeline WEB'!E140=0,"",VLOOKUP('Pipeline WEB'!E140,'Roll out'!$E$2:$F$78,2,))</f>
        <v/>
      </c>
      <c r="F152" s="215" t="str">
        <f>IF('Pipeline WEB'!F140=0,"",VLOOKUP('Pipeline WEB'!F140,'Roll out'!$E$2:$F$78,2,))</f>
        <v/>
      </c>
      <c r="G152" s="215" t="str">
        <f>IF('Pipeline WEB'!G140=0,"",VLOOKUP('Pipeline WEB'!G140,'Roll out'!$E$2:$F$78,2,))</f>
        <v/>
      </c>
      <c r="H152" s="215" t="str">
        <f>IF('Pipeline WEB'!H140=0,"",VLOOKUP('Pipeline WEB'!H140,'Roll out'!$E$2:$F$78,2,))</f>
        <v/>
      </c>
      <c r="I152" s="215" t="str">
        <f>IF('Pipeline WEB'!I140=0,"",VLOOKUP('Pipeline WEB'!I140,'Roll out'!$E$2:$F$78,2,))</f>
        <v/>
      </c>
      <c r="J152" s="215" t="str">
        <f>IF('Pipeline WEB'!J140=0,"",'Pipeline WEB'!J140)</f>
        <v/>
      </c>
      <c r="K152" s="215" t="str">
        <f>IF('Pipeline WEB'!K140=0,"",'Pipeline WEB'!K140)</f>
        <v/>
      </c>
      <c r="L152" s="223" t="str">
        <f>IF('Pipeline WEB'!L140=0,"",'Pipeline WEB'!L140)</f>
        <v/>
      </c>
      <c r="M152" s="215" t="str">
        <f>IF('Pipeline WEB'!M140=0,"",'Pipeline WEB'!M140)</f>
        <v/>
      </c>
      <c r="N152" s="215" t="str">
        <f>IF('Pipeline WEB'!N140=0,"",'Pipeline WEB'!N140)</f>
        <v/>
      </c>
      <c r="O152" s="223" t="str">
        <f>IF('Pipeline WEB'!O140=0,"",'Pipeline WEB'!O140)</f>
        <v/>
      </c>
      <c r="P152" s="215" t="str">
        <f>IF('Pipeline WEB'!P140=0,"",'Pipeline WEB'!P140)</f>
        <v/>
      </c>
      <c r="Q152" s="215" t="str">
        <f>IF('Pipeline WEB'!Q140=0,"",'Pipeline WEB'!Q140)</f>
        <v/>
      </c>
      <c r="R152" s="215" t="str">
        <f>IF('Pipeline WEB'!R140=0,"",VLOOKUP('Pipeline WEB'!R140,'Roll out'!$E$2:$F$78,2,))</f>
        <v/>
      </c>
      <c r="S152" s="55" t="str">
        <f>IF('Pipeline WEB'!S140=0,"",'Pipeline WEB'!S140)</f>
        <v/>
      </c>
      <c r="T152" s="55" t="str">
        <f>IF('Pipeline WEB'!T140=0,"",'Pipeline WEB'!T140)</f>
        <v>EUR</v>
      </c>
      <c r="U152" s="55" t="str">
        <f>IF('Pipeline WEB'!U140=0,"",'Pipeline WEB'!U140)</f>
        <v/>
      </c>
      <c r="V152" s="215" t="str">
        <f>IF('Pipeline WEB'!V140=0,"",'Pipeline WEB'!V140)</f>
        <v/>
      </c>
      <c r="W152" s="216" t="str">
        <f>IF('Pipeline WEB'!W140=0,"",'Pipeline WEB'!W140)</f>
        <v/>
      </c>
      <c r="X152" s="215" t="str">
        <f>IF('Pipeline WEB'!X140=0,"",'Pipeline WEB'!X140)</f>
        <v/>
      </c>
      <c r="Y152" s="215" t="str">
        <f>IF('Pipeline WEB'!Y140=0,"",'Pipeline WEB'!Y140)</f>
        <v/>
      </c>
      <c r="Z152" s="215" t="str">
        <f>IF('Pipeline WEB'!Z140=0,"",'Pipeline WEB'!Z140)</f>
        <v/>
      </c>
      <c r="AA152" s="215" t="str">
        <f>IF('Pipeline WEB'!AA140=0,"",'Pipeline WEB'!AA140)</f>
        <v/>
      </c>
      <c r="AB152" s="215" t="str">
        <f>IF('Pipeline WEB'!AB140=0,"",'Pipeline WEB'!AB140)</f>
        <v/>
      </c>
      <c r="AC152" s="216" t="str">
        <f>IF('Pipeline WEB'!AC140=0,"",'Pipeline WEB'!AC140)</f>
        <v/>
      </c>
      <c r="AD152" s="216" t="str">
        <f>IF('Pipeline WEB'!AD140=0,"",'Pipeline WEB'!AD140)</f>
        <v/>
      </c>
      <c r="AE152" s="216" t="str">
        <f>IF('Pipeline WEB'!AE140=0,"",'Pipeline WEB'!AE140)</f>
        <v/>
      </c>
      <c r="AF152" s="215" t="str">
        <f>IF('Pipeline WEB'!AF140=0,"",'Pipeline WEB'!AF140)</f>
        <v/>
      </c>
      <c r="AG152" s="215" t="str">
        <f>IF('Pipeline WEB'!AG140=0,"",'Pipeline WEB'!AG140)</f>
        <v/>
      </c>
      <c r="AH152" s="223" t="str">
        <f>IF('Pipeline WEB'!AH140=0,"",'Pipeline WEB'!AH140)</f>
        <v/>
      </c>
    </row>
    <row r="153" spans="1:34" ht="30" customHeight="1" x14ac:dyDescent="0.3">
      <c r="A153" s="218"/>
      <c r="B153" s="215" t="str">
        <f>IF('Pipeline WEB'!B141=0,"",'Pipeline WEB'!B141)</f>
        <v/>
      </c>
      <c r="C153" s="215" t="str">
        <f>IF('Pipeline WEB'!C141=0,"",VLOOKUP('Pipeline WEB'!C141,'Roll out'!$E$2:$F$78,2,))</f>
        <v/>
      </c>
      <c r="D153" s="215" t="str">
        <f>IF('Pipeline WEB'!D141=0,"",'Pipeline WEB'!D141)</f>
        <v/>
      </c>
      <c r="E153" s="215" t="str">
        <f>IF('Pipeline WEB'!E141=0,"",VLOOKUP('Pipeline WEB'!E141,'Roll out'!$E$2:$F$78,2,))</f>
        <v/>
      </c>
      <c r="F153" s="215" t="str">
        <f>IF('Pipeline WEB'!F141=0,"",VLOOKUP('Pipeline WEB'!F141,'Roll out'!$E$2:$F$78,2,))</f>
        <v/>
      </c>
      <c r="G153" s="215" t="str">
        <f>IF('Pipeline WEB'!G141=0,"",VLOOKUP('Pipeline WEB'!G141,'Roll out'!$E$2:$F$78,2,))</f>
        <v/>
      </c>
      <c r="H153" s="215" t="str">
        <f>IF('Pipeline WEB'!H141=0,"",VLOOKUP('Pipeline WEB'!H141,'Roll out'!$E$2:$F$78,2,))</f>
        <v/>
      </c>
      <c r="I153" s="215" t="str">
        <f>IF('Pipeline WEB'!I141=0,"",VLOOKUP('Pipeline WEB'!I141,'Roll out'!$E$2:$F$78,2,))</f>
        <v/>
      </c>
      <c r="J153" s="215" t="str">
        <f>IF('Pipeline WEB'!J141=0,"",'Pipeline WEB'!J141)</f>
        <v/>
      </c>
      <c r="K153" s="215" t="str">
        <f>IF('Pipeline WEB'!K141=0,"",'Pipeline WEB'!K141)</f>
        <v/>
      </c>
      <c r="L153" s="223" t="str">
        <f>IF('Pipeline WEB'!L141=0,"",'Pipeline WEB'!L141)</f>
        <v/>
      </c>
      <c r="M153" s="215" t="str">
        <f>IF('Pipeline WEB'!M141=0,"",'Pipeline WEB'!M141)</f>
        <v/>
      </c>
      <c r="N153" s="215" t="str">
        <f>IF('Pipeline WEB'!N141=0,"",'Pipeline WEB'!N141)</f>
        <v/>
      </c>
      <c r="O153" s="223" t="str">
        <f>IF('Pipeline WEB'!O141=0,"",'Pipeline WEB'!O141)</f>
        <v/>
      </c>
      <c r="P153" s="215" t="str">
        <f>IF('Pipeline WEB'!P141=0,"",'Pipeline WEB'!P141)</f>
        <v/>
      </c>
      <c r="Q153" s="215" t="str">
        <f>IF('Pipeline WEB'!Q141=0,"",'Pipeline WEB'!Q141)</f>
        <v/>
      </c>
      <c r="R153" s="215" t="str">
        <f>IF('Pipeline WEB'!R141=0,"",VLOOKUP('Pipeline WEB'!R141,'Roll out'!$E$2:$F$78,2,))</f>
        <v/>
      </c>
      <c r="S153" s="55" t="str">
        <f>IF('Pipeline WEB'!S141=0,"",'Pipeline WEB'!S141)</f>
        <v/>
      </c>
      <c r="T153" s="55" t="str">
        <f>IF('Pipeline WEB'!T141=0,"",'Pipeline WEB'!T141)</f>
        <v>EUR</v>
      </c>
      <c r="U153" s="55" t="str">
        <f>IF('Pipeline WEB'!U141=0,"",'Pipeline WEB'!U141)</f>
        <v/>
      </c>
      <c r="V153" s="215" t="str">
        <f>IF('Pipeline WEB'!V141=0,"",'Pipeline WEB'!V141)</f>
        <v/>
      </c>
      <c r="W153" s="216" t="str">
        <f>IF('Pipeline WEB'!W141=0,"",'Pipeline WEB'!W141)</f>
        <v/>
      </c>
      <c r="X153" s="215" t="str">
        <f>IF('Pipeline WEB'!X141=0,"",'Pipeline WEB'!X141)</f>
        <v/>
      </c>
      <c r="Y153" s="215" t="str">
        <f>IF('Pipeline WEB'!Y141=0,"",'Pipeline WEB'!Y141)</f>
        <v/>
      </c>
      <c r="Z153" s="215" t="str">
        <f>IF('Pipeline WEB'!Z141=0,"",'Pipeline WEB'!Z141)</f>
        <v/>
      </c>
      <c r="AA153" s="215" t="str">
        <f>IF('Pipeline WEB'!AA141=0,"",'Pipeline WEB'!AA141)</f>
        <v/>
      </c>
      <c r="AB153" s="215" t="str">
        <f>IF('Pipeline WEB'!AB141=0,"",'Pipeline WEB'!AB141)</f>
        <v/>
      </c>
      <c r="AC153" s="216" t="str">
        <f>IF('Pipeline WEB'!AC141=0,"",'Pipeline WEB'!AC141)</f>
        <v/>
      </c>
      <c r="AD153" s="216" t="str">
        <f>IF('Pipeline WEB'!AD141=0,"",'Pipeline WEB'!AD141)</f>
        <v/>
      </c>
      <c r="AE153" s="216" t="str">
        <f>IF('Pipeline WEB'!AE141=0,"",'Pipeline WEB'!AE141)</f>
        <v/>
      </c>
      <c r="AF153" s="215" t="str">
        <f>IF('Pipeline WEB'!AF141=0,"",'Pipeline WEB'!AF141)</f>
        <v/>
      </c>
      <c r="AG153" s="215" t="str">
        <f>IF('Pipeline WEB'!AG141=0,"",'Pipeline WEB'!AG141)</f>
        <v/>
      </c>
      <c r="AH153" s="223" t="str">
        <f>IF('Pipeline WEB'!AH141=0,"",'Pipeline WEB'!AH141)</f>
        <v/>
      </c>
    </row>
    <row r="154" spans="1:34" ht="30" customHeight="1" x14ac:dyDescent="0.3">
      <c r="A154" s="218"/>
      <c r="B154" s="215" t="str">
        <f>IF('Pipeline WEB'!B142=0,"",'Pipeline WEB'!B142)</f>
        <v/>
      </c>
      <c r="C154" s="215" t="str">
        <f>IF('Pipeline WEB'!C142=0,"",VLOOKUP('Pipeline WEB'!C142,'Roll out'!$E$2:$F$78,2,))</f>
        <v/>
      </c>
      <c r="D154" s="215" t="str">
        <f>IF('Pipeline WEB'!D142=0,"",'Pipeline WEB'!D142)</f>
        <v/>
      </c>
      <c r="E154" s="215" t="str">
        <f>IF('Pipeline WEB'!E142=0,"",VLOOKUP('Pipeline WEB'!E142,'Roll out'!$E$2:$F$78,2,))</f>
        <v/>
      </c>
      <c r="F154" s="215" t="str">
        <f>IF('Pipeline WEB'!F142=0,"",VLOOKUP('Pipeline WEB'!F142,'Roll out'!$E$2:$F$78,2,))</f>
        <v/>
      </c>
      <c r="G154" s="215" t="str">
        <f>IF('Pipeline WEB'!G142=0,"",VLOOKUP('Pipeline WEB'!G142,'Roll out'!$E$2:$F$78,2,))</f>
        <v/>
      </c>
      <c r="H154" s="215" t="str">
        <f>IF('Pipeline WEB'!H142=0,"",VLOOKUP('Pipeline WEB'!H142,'Roll out'!$E$2:$F$78,2,))</f>
        <v/>
      </c>
      <c r="I154" s="215" t="str">
        <f>IF('Pipeline WEB'!I142=0,"",VLOOKUP('Pipeline WEB'!I142,'Roll out'!$E$2:$F$78,2,))</f>
        <v/>
      </c>
      <c r="J154" s="215" t="str">
        <f>IF('Pipeline WEB'!J142=0,"",'Pipeline WEB'!J142)</f>
        <v/>
      </c>
      <c r="K154" s="215" t="str">
        <f>IF('Pipeline WEB'!K142=0,"",'Pipeline WEB'!K142)</f>
        <v/>
      </c>
      <c r="L154" s="223" t="str">
        <f>IF('Pipeline WEB'!L142=0,"",'Pipeline WEB'!L142)</f>
        <v/>
      </c>
      <c r="M154" s="215" t="str">
        <f>IF('Pipeline WEB'!M142=0,"",'Pipeline WEB'!M142)</f>
        <v/>
      </c>
      <c r="N154" s="215" t="str">
        <f>IF('Pipeline WEB'!N142=0,"",'Pipeline WEB'!N142)</f>
        <v/>
      </c>
      <c r="O154" s="223" t="str">
        <f>IF('Pipeline WEB'!O142=0,"",'Pipeline WEB'!O142)</f>
        <v/>
      </c>
      <c r="P154" s="215" t="str">
        <f>IF('Pipeline WEB'!P142=0,"",'Pipeline WEB'!P142)</f>
        <v/>
      </c>
      <c r="Q154" s="215" t="str">
        <f>IF('Pipeline WEB'!Q142=0,"",'Pipeline WEB'!Q142)</f>
        <v/>
      </c>
      <c r="R154" s="215" t="str">
        <f>IF('Pipeline WEB'!R142=0,"",VLOOKUP('Pipeline WEB'!R142,'Roll out'!$E$2:$F$78,2,))</f>
        <v/>
      </c>
      <c r="S154" s="55" t="str">
        <f>IF('Pipeline WEB'!S142=0,"",'Pipeline WEB'!S142)</f>
        <v/>
      </c>
      <c r="T154" s="55" t="str">
        <f>IF('Pipeline WEB'!T142=0,"",'Pipeline WEB'!T142)</f>
        <v>EUR</v>
      </c>
      <c r="U154" s="55" t="str">
        <f>IF('Pipeline WEB'!U142=0,"",'Pipeline WEB'!U142)</f>
        <v/>
      </c>
      <c r="V154" s="215" t="str">
        <f>IF('Pipeline WEB'!V142=0,"",'Pipeline WEB'!V142)</f>
        <v/>
      </c>
      <c r="W154" s="216" t="str">
        <f>IF('Pipeline WEB'!W142=0,"",'Pipeline WEB'!W142)</f>
        <v/>
      </c>
      <c r="X154" s="215" t="str">
        <f>IF('Pipeline WEB'!X142=0,"",'Pipeline WEB'!X142)</f>
        <v/>
      </c>
      <c r="Y154" s="215" t="str">
        <f>IF('Pipeline WEB'!Y142=0,"",'Pipeline WEB'!Y142)</f>
        <v/>
      </c>
      <c r="Z154" s="215" t="str">
        <f>IF('Pipeline WEB'!Z142=0,"",'Pipeline WEB'!Z142)</f>
        <v/>
      </c>
      <c r="AA154" s="215" t="str">
        <f>IF('Pipeline WEB'!AA142=0,"",'Pipeline WEB'!AA142)</f>
        <v/>
      </c>
      <c r="AB154" s="215" t="str">
        <f>IF('Pipeline WEB'!AB142=0,"",'Pipeline WEB'!AB142)</f>
        <v/>
      </c>
      <c r="AC154" s="216" t="str">
        <f>IF('Pipeline WEB'!AC142=0,"",'Pipeline WEB'!AC142)</f>
        <v/>
      </c>
      <c r="AD154" s="216" t="str">
        <f>IF('Pipeline WEB'!AD142=0,"",'Pipeline WEB'!AD142)</f>
        <v/>
      </c>
      <c r="AE154" s="216" t="str">
        <f>IF('Pipeline WEB'!AE142=0,"",'Pipeline WEB'!AE142)</f>
        <v/>
      </c>
      <c r="AF154" s="215" t="str">
        <f>IF('Pipeline WEB'!AF142=0,"",'Pipeline WEB'!AF142)</f>
        <v/>
      </c>
      <c r="AG154" s="215" t="str">
        <f>IF('Pipeline WEB'!AG142=0,"",'Pipeline WEB'!AG142)</f>
        <v/>
      </c>
      <c r="AH154" s="223" t="str">
        <f>IF('Pipeline WEB'!AH142=0,"",'Pipeline WEB'!AH142)</f>
        <v/>
      </c>
    </row>
    <row r="155" spans="1:34" ht="30" customHeight="1" x14ac:dyDescent="0.3">
      <c r="A155" s="218"/>
      <c r="B155" s="215" t="str">
        <f>IF('Pipeline WEB'!B143=0,"",'Pipeline WEB'!B143)</f>
        <v/>
      </c>
      <c r="C155" s="215" t="str">
        <f>IF('Pipeline WEB'!C143=0,"",VLOOKUP('Pipeline WEB'!C143,'Roll out'!$E$2:$F$78,2,))</f>
        <v/>
      </c>
      <c r="D155" s="215" t="str">
        <f>IF('Pipeline WEB'!D143=0,"",'Pipeline WEB'!D143)</f>
        <v/>
      </c>
      <c r="E155" s="215" t="str">
        <f>IF('Pipeline WEB'!E143=0,"",VLOOKUP('Pipeline WEB'!E143,'Roll out'!$E$2:$F$78,2,))</f>
        <v/>
      </c>
      <c r="F155" s="215" t="str">
        <f>IF('Pipeline WEB'!F143=0,"",VLOOKUP('Pipeline WEB'!F143,'Roll out'!$E$2:$F$78,2,))</f>
        <v/>
      </c>
      <c r="G155" s="215" t="str">
        <f>IF('Pipeline WEB'!G143=0,"",VLOOKUP('Pipeline WEB'!G143,'Roll out'!$E$2:$F$78,2,))</f>
        <v/>
      </c>
      <c r="H155" s="215" t="str">
        <f>IF('Pipeline WEB'!H143=0,"",VLOOKUP('Pipeline WEB'!H143,'Roll out'!$E$2:$F$78,2,))</f>
        <v/>
      </c>
      <c r="I155" s="215" t="str">
        <f>IF('Pipeline WEB'!I143=0,"",VLOOKUP('Pipeline WEB'!I143,'Roll out'!$E$2:$F$78,2,))</f>
        <v/>
      </c>
      <c r="J155" s="215" t="str">
        <f>IF('Pipeline WEB'!J143=0,"",'Pipeline WEB'!J143)</f>
        <v/>
      </c>
      <c r="K155" s="215" t="str">
        <f>IF('Pipeline WEB'!K143=0,"",'Pipeline WEB'!K143)</f>
        <v/>
      </c>
      <c r="L155" s="223" t="str">
        <f>IF('Pipeline WEB'!L143=0,"",'Pipeline WEB'!L143)</f>
        <v/>
      </c>
      <c r="M155" s="215" t="str">
        <f>IF('Pipeline WEB'!M143=0,"",'Pipeline WEB'!M143)</f>
        <v/>
      </c>
      <c r="N155" s="215" t="str">
        <f>IF('Pipeline WEB'!N143=0,"",'Pipeline WEB'!N143)</f>
        <v/>
      </c>
      <c r="O155" s="223" t="str">
        <f>IF('Pipeline WEB'!O143=0,"",'Pipeline WEB'!O143)</f>
        <v/>
      </c>
      <c r="P155" s="215" t="str">
        <f>IF('Pipeline WEB'!P143=0,"",'Pipeline WEB'!P143)</f>
        <v/>
      </c>
      <c r="Q155" s="215" t="str">
        <f>IF('Pipeline WEB'!Q143=0,"",'Pipeline WEB'!Q143)</f>
        <v/>
      </c>
      <c r="R155" s="215" t="str">
        <f>IF('Pipeline WEB'!R143=0,"",VLOOKUP('Pipeline WEB'!R143,'Roll out'!$E$2:$F$78,2,))</f>
        <v/>
      </c>
      <c r="S155" s="55" t="str">
        <f>IF('Pipeline WEB'!S143=0,"",'Pipeline WEB'!S143)</f>
        <v/>
      </c>
      <c r="T155" s="55" t="str">
        <f>IF('Pipeline WEB'!T143=0,"",'Pipeline WEB'!T143)</f>
        <v>EUR</v>
      </c>
      <c r="U155" s="55" t="str">
        <f>IF('Pipeline WEB'!U143=0,"",'Pipeline WEB'!U143)</f>
        <v/>
      </c>
      <c r="V155" s="215" t="str">
        <f>IF('Pipeline WEB'!V143=0,"",'Pipeline WEB'!V143)</f>
        <v/>
      </c>
      <c r="W155" s="216" t="str">
        <f>IF('Pipeline WEB'!W143=0,"",'Pipeline WEB'!W143)</f>
        <v/>
      </c>
      <c r="X155" s="215" t="str">
        <f>IF('Pipeline WEB'!X143=0,"",'Pipeline WEB'!X143)</f>
        <v/>
      </c>
      <c r="Y155" s="215" t="str">
        <f>IF('Pipeline WEB'!Y143=0,"",'Pipeline WEB'!Y143)</f>
        <v/>
      </c>
      <c r="Z155" s="215" t="str">
        <f>IF('Pipeline WEB'!Z143=0,"",'Pipeline WEB'!Z143)</f>
        <v/>
      </c>
      <c r="AA155" s="215" t="str">
        <f>IF('Pipeline WEB'!AA143=0,"",'Pipeline WEB'!AA143)</f>
        <v/>
      </c>
      <c r="AB155" s="215" t="str">
        <f>IF('Pipeline WEB'!AB143=0,"",'Pipeline WEB'!AB143)</f>
        <v/>
      </c>
      <c r="AC155" s="216" t="str">
        <f>IF('Pipeline WEB'!AC143=0,"",'Pipeline WEB'!AC143)</f>
        <v/>
      </c>
      <c r="AD155" s="216" t="str">
        <f>IF('Pipeline WEB'!AD143=0,"",'Pipeline WEB'!AD143)</f>
        <v/>
      </c>
      <c r="AE155" s="216" t="str">
        <f>IF('Pipeline WEB'!AE143=0,"",'Pipeline WEB'!AE143)</f>
        <v/>
      </c>
      <c r="AF155" s="215" t="str">
        <f>IF('Pipeline WEB'!AF143=0,"",'Pipeline WEB'!AF143)</f>
        <v/>
      </c>
      <c r="AG155" s="215" t="str">
        <f>IF('Pipeline WEB'!AG143=0,"",'Pipeline WEB'!AG143)</f>
        <v/>
      </c>
      <c r="AH155" s="223" t="str">
        <f>IF('Pipeline WEB'!AH143=0,"",'Pipeline WEB'!AH143)</f>
        <v/>
      </c>
    </row>
    <row r="156" spans="1:34" ht="30" customHeight="1" x14ac:dyDescent="0.3">
      <c r="A156" s="218"/>
      <c r="B156" s="215" t="str">
        <f>IF('Pipeline WEB'!B144=0,"",'Pipeline WEB'!B144)</f>
        <v/>
      </c>
      <c r="C156" s="215" t="str">
        <f>IF('Pipeline WEB'!C144=0,"",VLOOKUP('Pipeline WEB'!C144,'Roll out'!$E$2:$F$78,2,))</f>
        <v/>
      </c>
      <c r="D156" s="215" t="str">
        <f>IF('Pipeline WEB'!D144=0,"",'Pipeline WEB'!D144)</f>
        <v/>
      </c>
      <c r="E156" s="215" t="str">
        <f>IF('Pipeline WEB'!E144=0,"",VLOOKUP('Pipeline WEB'!E144,'Roll out'!$E$2:$F$78,2,))</f>
        <v/>
      </c>
      <c r="F156" s="215" t="str">
        <f>IF('Pipeline WEB'!F144=0,"",VLOOKUP('Pipeline WEB'!F144,'Roll out'!$E$2:$F$78,2,))</f>
        <v/>
      </c>
      <c r="G156" s="215" t="str">
        <f>IF('Pipeline WEB'!G144=0,"",VLOOKUP('Pipeline WEB'!G144,'Roll out'!$E$2:$F$78,2,))</f>
        <v/>
      </c>
      <c r="H156" s="215" t="str">
        <f>IF('Pipeline WEB'!H144=0,"",VLOOKUP('Pipeline WEB'!H144,'Roll out'!$E$2:$F$78,2,))</f>
        <v/>
      </c>
      <c r="I156" s="215" t="str">
        <f>IF('Pipeline WEB'!I144=0,"",VLOOKUP('Pipeline WEB'!I144,'Roll out'!$E$2:$F$78,2,))</f>
        <v/>
      </c>
      <c r="J156" s="215" t="str">
        <f>IF('Pipeline WEB'!J144=0,"",'Pipeline WEB'!J144)</f>
        <v/>
      </c>
      <c r="K156" s="215" t="str">
        <f>IF('Pipeline WEB'!K144=0,"",'Pipeline WEB'!K144)</f>
        <v/>
      </c>
      <c r="L156" s="223" t="str">
        <f>IF('Pipeline WEB'!L144=0,"",'Pipeline WEB'!L144)</f>
        <v/>
      </c>
      <c r="M156" s="215" t="str">
        <f>IF('Pipeline WEB'!M144=0,"",'Pipeline WEB'!M144)</f>
        <v/>
      </c>
      <c r="N156" s="215" t="str">
        <f>IF('Pipeline WEB'!N144=0,"",'Pipeline WEB'!N144)</f>
        <v/>
      </c>
      <c r="O156" s="223" t="str">
        <f>IF('Pipeline WEB'!O144=0,"",'Pipeline WEB'!O144)</f>
        <v/>
      </c>
      <c r="P156" s="215" t="str">
        <f>IF('Pipeline WEB'!P144=0,"",'Pipeline WEB'!P144)</f>
        <v/>
      </c>
      <c r="Q156" s="215" t="str">
        <f>IF('Pipeline WEB'!Q144=0,"",'Pipeline WEB'!Q144)</f>
        <v/>
      </c>
      <c r="R156" s="215" t="str">
        <f>IF('Pipeline WEB'!R144=0,"",VLOOKUP('Pipeline WEB'!R144,'Roll out'!$E$2:$F$78,2,))</f>
        <v/>
      </c>
      <c r="S156" s="55" t="str">
        <f>IF('Pipeline WEB'!S144=0,"",'Pipeline WEB'!S144)</f>
        <v/>
      </c>
      <c r="T156" s="55" t="str">
        <f>IF('Pipeline WEB'!T144=0,"",'Pipeline WEB'!T144)</f>
        <v>EUR</v>
      </c>
      <c r="U156" s="55" t="str">
        <f>IF('Pipeline WEB'!U144=0,"",'Pipeline WEB'!U144)</f>
        <v/>
      </c>
      <c r="V156" s="215" t="str">
        <f>IF('Pipeline WEB'!V144=0,"",'Pipeline WEB'!V144)</f>
        <v/>
      </c>
      <c r="W156" s="216" t="str">
        <f>IF('Pipeline WEB'!W144=0,"",'Pipeline WEB'!W144)</f>
        <v/>
      </c>
      <c r="X156" s="215" t="str">
        <f>IF('Pipeline WEB'!X144=0,"",'Pipeline WEB'!X144)</f>
        <v/>
      </c>
      <c r="Y156" s="215" t="str">
        <f>IF('Pipeline WEB'!Y144=0,"",'Pipeline WEB'!Y144)</f>
        <v/>
      </c>
      <c r="Z156" s="215" t="str">
        <f>IF('Pipeline WEB'!Z144=0,"",'Pipeline WEB'!Z144)</f>
        <v/>
      </c>
      <c r="AA156" s="215" t="str">
        <f>IF('Pipeline WEB'!AA144=0,"",'Pipeline WEB'!AA144)</f>
        <v/>
      </c>
      <c r="AB156" s="215" t="str">
        <f>IF('Pipeline WEB'!AB144=0,"",'Pipeline WEB'!AB144)</f>
        <v/>
      </c>
      <c r="AC156" s="216" t="str">
        <f>IF('Pipeline WEB'!AC144=0,"",'Pipeline WEB'!AC144)</f>
        <v/>
      </c>
      <c r="AD156" s="216" t="str">
        <f>IF('Pipeline WEB'!AD144=0,"",'Pipeline WEB'!AD144)</f>
        <v/>
      </c>
      <c r="AE156" s="216" t="str">
        <f>IF('Pipeline WEB'!AE144=0,"",'Pipeline WEB'!AE144)</f>
        <v/>
      </c>
      <c r="AF156" s="215" t="str">
        <f>IF('Pipeline WEB'!AF144=0,"",'Pipeline WEB'!AF144)</f>
        <v/>
      </c>
      <c r="AG156" s="215" t="str">
        <f>IF('Pipeline WEB'!AG144=0,"",'Pipeline WEB'!AG144)</f>
        <v/>
      </c>
      <c r="AH156" s="223" t="str">
        <f>IF('Pipeline WEB'!AH144=0,"",'Pipeline WEB'!AH144)</f>
        <v/>
      </c>
    </row>
    <row r="157" spans="1:34" ht="30" customHeight="1" x14ac:dyDescent="0.3">
      <c r="A157" s="218"/>
      <c r="B157" s="215" t="str">
        <f>IF('Pipeline WEB'!B145=0,"",'Pipeline WEB'!B145)</f>
        <v/>
      </c>
      <c r="C157" s="215" t="str">
        <f>IF('Pipeline WEB'!C145=0,"",VLOOKUP('Pipeline WEB'!C145,'Roll out'!$E$2:$F$78,2,))</f>
        <v/>
      </c>
      <c r="D157" s="215" t="str">
        <f>IF('Pipeline WEB'!D145=0,"",'Pipeline WEB'!D145)</f>
        <v/>
      </c>
      <c r="E157" s="215" t="str">
        <f>IF('Pipeline WEB'!E145=0,"",VLOOKUP('Pipeline WEB'!E145,'Roll out'!$E$2:$F$78,2,))</f>
        <v/>
      </c>
      <c r="F157" s="215" t="str">
        <f>IF('Pipeline WEB'!F145=0,"",VLOOKUP('Pipeline WEB'!F145,'Roll out'!$E$2:$F$78,2,))</f>
        <v/>
      </c>
      <c r="G157" s="215" t="str">
        <f>IF('Pipeline WEB'!G145=0,"",VLOOKUP('Pipeline WEB'!G145,'Roll out'!$E$2:$F$78,2,))</f>
        <v/>
      </c>
      <c r="H157" s="215" t="str">
        <f>IF('Pipeline WEB'!H145=0,"",VLOOKUP('Pipeline WEB'!H145,'Roll out'!$E$2:$F$78,2,))</f>
        <v/>
      </c>
      <c r="I157" s="215" t="str">
        <f>IF('Pipeline WEB'!I145=0,"",VLOOKUP('Pipeline WEB'!I145,'Roll out'!$E$2:$F$78,2,))</f>
        <v/>
      </c>
      <c r="J157" s="215" t="str">
        <f>IF('Pipeline WEB'!J145=0,"",'Pipeline WEB'!J145)</f>
        <v/>
      </c>
      <c r="K157" s="215" t="str">
        <f>IF('Pipeline WEB'!K145=0,"",'Pipeline WEB'!K145)</f>
        <v/>
      </c>
      <c r="L157" s="223" t="str">
        <f>IF('Pipeline WEB'!L145=0,"",'Pipeline WEB'!L145)</f>
        <v/>
      </c>
      <c r="M157" s="215" t="str">
        <f>IF('Pipeline WEB'!M145=0,"",'Pipeline WEB'!M145)</f>
        <v/>
      </c>
      <c r="N157" s="215" t="str">
        <f>IF('Pipeline WEB'!N145=0,"",'Pipeline WEB'!N145)</f>
        <v/>
      </c>
      <c r="O157" s="223" t="str">
        <f>IF('Pipeline WEB'!O145=0,"",'Pipeline WEB'!O145)</f>
        <v/>
      </c>
      <c r="P157" s="215" t="str">
        <f>IF('Pipeline WEB'!P145=0,"",'Pipeline WEB'!P145)</f>
        <v/>
      </c>
      <c r="Q157" s="215" t="str">
        <f>IF('Pipeline WEB'!Q145=0,"",'Pipeline WEB'!Q145)</f>
        <v/>
      </c>
      <c r="R157" s="215" t="str">
        <f>IF('Pipeline WEB'!R145=0,"",VLOOKUP('Pipeline WEB'!R145,'Roll out'!$E$2:$F$78,2,))</f>
        <v/>
      </c>
      <c r="S157" s="55" t="str">
        <f>IF('Pipeline WEB'!S145=0,"",'Pipeline WEB'!S145)</f>
        <v/>
      </c>
      <c r="T157" s="55" t="str">
        <f>IF('Pipeline WEB'!T145=0,"",'Pipeline WEB'!T145)</f>
        <v>EUR</v>
      </c>
      <c r="U157" s="55" t="str">
        <f>IF('Pipeline WEB'!U145=0,"",'Pipeline WEB'!U145)</f>
        <v/>
      </c>
      <c r="V157" s="215" t="str">
        <f>IF('Pipeline WEB'!V145=0,"",'Pipeline WEB'!V145)</f>
        <v/>
      </c>
      <c r="W157" s="216" t="str">
        <f>IF('Pipeline WEB'!W145=0,"",'Pipeline WEB'!W145)</f>
        <v/>
      </c>
      <c r="X157" s="215" t="str">
        <f>IF('Pipeline WEB'!X145=0,"",'Pipeline WEB'!X145)</f>
        <v/>
      </c>
      <c r="Y157" s="215" t="str">
        <f>IF('Pipeline WEB'!Y145=0,"",'Pipeline WEB'!Y145)</f>
        <v/>
      </c>
      <c r="Z157" s="215" t="str">
        <f>IF('Pipeline WEB'!Z145=0,"",'Pipeline WEB'!Z145)</f>
        <v/>
      </c>
      <c r="AA157" s="215" t="str">
        <f>IF('Pipeline WEB'!AA145=0,"",'Pipeline WEB'!AA145)</f>
        <v/>
      </c>
      <c r="AB157" s="215" t="str">
        <f>IF('Pipeline WEB'!AB145=0,"",'Pipeline WEB'!AB145)</f>
        <v/>
      </c>
      <c r="AC157" s="216" t="str">
        <f>IF('Pipeline WEB'!AC145=0,"",'Pipeline WEB'!AC145)</f>
        <v/>
      </c>
      <c r="AD157" s="216" t="str">
        <f>IF('Pipeline WEB'!AD145=0,"",'Pipeline WEB'!AD145)</f>
        <v/>
      </c>
      <c r="AE157" s="216" t="str">
        <f>IF('Pipeline WEB'!AE145=0,"",'Pipeline WEB'!AE145)</f>
        <v/>
      </c>
      <c r="AF157" s="215" t="str">
        <f>IF('Pipeline WEB'!AF145=0,"",'Pipeline WEB'!AF145)</f>
        <v/>
      </c>
      <c r="AG157" s="215" t="str">
        <f>IF('Pipeline WEB'!AG145=0,"",'Pipeline WEB'!AG145)</f>
        <v/>
      </c>
      <c r="AH157" s="223" t="str">
        <f>IF('Pipeline WEB'!AH145=0,"",'Pipeline WEB'!AH145)</f>
        <v/>
      </c>
    </row>
    <row r="158" spans="1:34" ht="30" customHeight="1" x14ac:dyDescent="0.3">
      <c r="A158" s="218"/>
      <c r="B158" s="215" t="str">
        <f>IF('Pipeline WEB'!B146=0,"",'Pipeline WEB'!B146)</f>
        <v/>
      </c>
      <c r="C158" s="215" t="str">
        <f>IF('Pipeline WEB'!C146=0,"",VLOOKUP('Pipeline WEB'!C146,'Roll out'!$E$2:$F$78,2,))</f>
        <v/>
      </c>
      <c r="D158" s="215" t="str">
        <f>IF('Pipeline WEB'!D146=0,"",'Pipeline WEB'!D146)</f>
        <v/>
      </c>
      <c r="E158" s="215" t="str">
        <f>IF('Pipeline WEB'!E146=0,"",VLOOKUP('Pipeline WEB'!E146,'Roll out'!$E$2:$F$78,2,))</f>
        <v/>
      </c>
      <c r="F158" s="215" t="str">
        <f>IF('Pipeline WEB'!F146=0,"",VLOOKUP('Pipeline WEB'!F146,'Roll out'!$E$2:$F$78,2,))</f>
        <v/>
      </c>
      <c r="G158" s="215" t="str">
        <f>IF('Pipeline WEB'!G146=0,"",VLOOKUP('Pipeline WEB'!G146,'Roll out'!$E$2:$F$78,2,))</f>
        <v/>
      </c>
      <c r="H158" s="215" t="str">
        <f>IF('Pipeline WEB'!H146=0,"",VLOOKUP('Pipeline WEB'!H146,'Roll out'!$E$2:$F$78,2,))</f>
        <v/>
      </c>
      <c r="I158" s="215" t="str">
        <f>IF('Pipeline WEB'!I146=0,"",VLOOKUP('Pipeline WEB'!I146,'Roll out'!$E$2:$F$78,2,))</f>
        <v/>
      </c>
      <c r="J158" s="215" t="str">
        <f>IF('Pipeline WEB'!J146=0,"",'Pipeline WEB'!J146)</f>
        <v/>
      </c>
      <c r="K158" s="215" t="str">
        <f>IF('Pipeline WEB'!K146=0,"",'Pipeline WEB'!K146)</f>
        <v/>
      </c>
      <c r="L158" s="223" t="str">
        <f>IF('Pipeline WEB'!L146=0,"",'Pipeline WEB'!L146)</f>
        <v/>
      </c>
      <c r="M158" s="215" t="str">
        <f>IF('Pipeline WEB'!M146=0,"",'Pipeline WEB'!M146)</f>
        <v/>
      </c>
      <c r="N158" s="215" t="str">
        <f>IF('Pipeline WEB'!N146=0,"",'Pipeline WEB'!N146)</f>
        <v/>
      </c>
      <c r="O158" s="223" t="str">
        <f>IF('Pipeline WEB'!O146=0,"",'Pipeline WEB'!O146)</f>
        <v/>
      </c>
      <c r="P158" s="215" t="str">
        <f>IF('Pipeline WEB'!P146=0,"",'Pipeline WEB'!P146)</f>
        <v/>
      </c>
      <c r="Q158" s="215" t="str">
        <f>IF('Pipeline WEB'!Q146=0,"",'Pipeline WEB'!Q146)</f>
        <v/>
      </c>
      <c r="R158" s="215" t="str">
        <f>IF('Pipeline WEB'!R146=0,"",VLOOKUP('Pipeline WEB'!R146,'Roll out'!$E$2:$F$78,2,))</f>
        <v/>
      </c>
      <c r="S158" s="55" t="str">
        <f>IF('Pipeline WEB'!S146=0,"",'Pipeline WEB'!S146)</f>
        <v/>
      </c>
      <c r="T158" s="55" t="str">
        <f>IF('Pipeline WEB'!T146=0,"",'Pipeline WEB'!T146)</f>
        <v>EUR</v>
      </c>
      <c r="U158" s="55" t="str">
        <f>IF('Pipeline WEB'!U146=0,"",'Pipeline WEB'!U146)</f>
        <v/>
      </c>
      <c r="V158" s="215" t="str">
        <f>IF('Pipeline WEB'!V146=0,"",'Pipeline WEB'!V146)</f>
        <v/>
      </c>
      <c r="W158" s="216" t="str">
        <f>IF('Pipeline WEB'!W146=0,"",'Pipeline WEB'!W146)</f>
        <v/>
      </c>
      <c r="X158" s="215" t="str">
        <f>IF('Pipeline WEB'!X146=0,"",'Pipeline WEB'!X146)</f>
        <v/>
      </c>
      <c r="Y158" s="215" t="str">
        <f>IF('Pipeline WEB'!Y146=0,"",'Pipeline WEB'!Y146)</f>
        <v/>
      </c>
      <c r="Z158" s="215" t="str">
        <f>IF('Pipeline WEB'!Z146=0,"",'Pipeline WEB'!Z146)</f>
        <v/>
      </c>
      <c r="AA158" s="215" t="str">
        <f>IF('Pipeline WEB'!AA146=0,"",'Pipeline WEB'!AA146)</f>
        <v/>
      </c>
      <c r="AB158" s="215" t="str">
        <f>IF('Pipeline WEB'!AB146=0,"",'Pipeline WEB'!AB146)</f>
        <v/>
      </c>
      <c r="AC158" s="216" t="str">
        <f>IF('Pipeline WEB'!AC146=0,"",'Pipeline WEB'!AC146)</f>
        <v/>
      </c>
      <c r="AD158" s="216" t="str">
        <f>IF('Pipeline WEB'!AD146=0,"",'Pipeline WEB'!AD146)</f>
        <v/>
      </c>
      <c r="AE158" s="216" t="str">
        <f>IF('Pipeline WEB'!AE146=0,"",'Pipeline WEB'!AE146)</f>
        <v/>
      </c>
      <c r="AF158" s="215" t="str">
        <f>IF('Pipeline WEB'!AF146=0,"",'Pipeline WEB'!AF146)</f>
        <v/>
      </c>
      <c r="AG158" s="215" t="str">
        <f>IF('Pipeline WEB'!AG146=0,"",'Pipeline WEB'!AG146)</f>
        <v/>
      </c>
      <c r="AH158" s="223" t="str">
        <f>IF('Pipeline WEB'!AH146=0,"",'Pipeline WEB'!AH146)</f>
        <v/>
      </c>
    </row>
    <row r="159" spans="1:34" ht="30" customHeight="1" x14ac:dyDescent="0.3">
      <c r="A159" s="218"/>
      <c r="B159" s="215" t="str">
        <f>IF('Pipeline WEB'!B147=0,"",'Pipeline WEB'!B147)</f>
        <v/>
      </c>
      <c r="C159" s="215" t="str">
        <f>IF('Pipeline WEB'!C147=0,"",VLOOKUP('Pipeline WEB'!C147,'Roll out'!$E$2:$F$78,2,))</f>
        <v/>
      </c>
      <c r="D159" s="215" t="str">
        <f>IF('Pipeline WEB'!D147=0,"",'Pipeline WEB'!D147)</f>
        <v/>
      </c>
      <c r="E159" s="215" t="str">
        <f>IF('Pipeline WEB'!E147=0,"",VLOOKUP('Pipeline WEB'!E147,'Roll out'!$E$2:$F$78,2,))</f>
        <v/>
      </c>
      <c r="F159" s="215" t="str">
        <f>IF('Pipeline WEB'!F147=0,"",VLOOKUP('Pipeline WEB'!F147,'Roll out'!$E$2:$F$78,2,))</f>
        <v/>
      </c>
      <c r="G159" s="215" t="str">
        <f>IF('Pipeline WEB'!G147=0,"",VLOOKUP('Pipeline WEB'!G147,'Roll out'!$E$2:$F$78,2,))</f>
        <v/>
      </c>
      <c r="H159" s="215" t="str">
        <f>IF('Pipeline WEB'!H147=0,"",VLOOKUP('Pipeline WEB'!H147,'Roll out'!$E$2:$F$78,2,))</f>
        <v/>
      </c>
      <c r="I159" s="215" t="str">
        <f>IF('Pipeline WEB'!I147=0,"",VLOOKUP('Pipeline WEB'!I147,'Roll out'!$E$2:$F$78,2,))</f>
        <v/>
      </c>
      <c r="J159" s="215" t="str">
        <f>IF('Pipeline WEB'!J147=0,"",'Pipeline WEB'!J147)</f>
        <v/>
      </c>
      <c r="K159" s="215" t="str">
        <f>IF('Pipeline WEB'!K147=0,"",'Pipeline WEB'!K147)</f>
        <v/>
      </c>
      <c r="L159" s="223" t="str">
        <f>IF('Pipeline WEB'!L147=0,"",'Pipeline WEB'!L147)</f>
        <v/>
      </c>
      <c r="M159" s="215" t="str">
        <f>IF('Pipeline WEB'!M147=0,"",'Pipeline WEB'!M147)</f>
        <v/>
      </c>
      <c r="N159" s="215" t="str">
        <f>IF('Pipeline WEB'!N147=0,"",'Pipeline WEB'!N147)</f>
        <v/>
      </c>
      <c r="O159" s="223" t="str">
        <f>IF('Pipeline WEB'!O147=0,"",'Pipeline WEB'!O147)</f>
        <v/>
      </c>
      <c r="P159" s="215" t="str">
        <f>IF('Pipeline WEB'!P147=0,"",'Pipeline WEB'!P147)</f>
        <v/>
      </c>
      <c r="Q159" s="215" t="str">
        <f>IF('Pipeline WEB'!Q147=0,"",'Pipeline WEB'!Q147)</f>
        <v/>
      </c>
      <c r="R159" s="215" t="str">
        <f>IF('Pipeline WEB'!R147=0,"",VLOOKUP('Pipeline WEB'!R147,'Roll out'!$E$2:$F$78,2,))</f>
        <v/>
      </c>
      <c r="S159" s="55" t="str">
        <f>IF('Pipeline WEB'!S147=0,"",'Pipeline WEB'!S147)</f>
        <v/>
      </c>
      <c r="T159" s="55" t="str">
        <f>IF('Pipeline WEB'!T147=0,"",'Pipeline WEB'!T147)</f>
        <v>EUR</v>
      </c>
      <c r="U159" s="55" t="str">
        <f>IF('Pipeline WEB'!U147=0,"",'Pipeline WEB'!U147)</f>
        <v/>
      </c>
      <c r="V159" s="215" t="str">
        <f>IF('Pipeline WEB'!V147=0,"",'Pipeline WEB'!V147)</f>
        <v/>
      </c>
      <c r="W159" s="216" t="str">
        <f>IF('Pipeline WEB'!W147=0,"",'Pipeline WEB'!W147)</f>
        <v/>
      </c>
      <c r="X159" s="215" t="str">
        <f>IF('Pipeline WEB'!X147=0,"",'Pipeline WEB'!X147)</f>
        <v/>
      </c>
      <c r="Y159" s="215" t="str">
        <f>IF('Pipeline WEB'!Y147=0,"",'Pipeline WEB'!Y147)</f>
        <v/>
      </c>
      <c r="Z159" s="215" t="str">
        <f>IF('Pipeline WEB'!Z147=0,"",'Pipeline WEB'!Z147)</f>
        <v/>
      </c>
      <c r="AA159" s="215" t="str">
        <f>IF('Pipeline WEB'!AA147=0,"",'Pipeline WEB'!AA147)</f>
        <v/>
      </c>
      <c r="AB159" s="215" t="str">
        <f>IF('Pipeline WEB'!AB147=0,"",'Pipeline WEB'!AB147)</f>
        <v/>
      </c>
      <c r="AC159" s="216" t="str">
        <f>IF('Pipeline WEB'!AC147=0,"",'Pipeline WEB'!AC147)</f>
        <v/>
      </c>
      <c r="AD159" s="216" t="str">
        <f>IF('Pipeline WEB'!AD147=0,"",'Pipeline WEB'!AD147)</f>
        <v/>
      </c>
      <c r="AE159" s="216" t="str">
        <f>IF('Pipeline WEB'!AE147=0,"",'Pipeline WEB'!AE147)</f>
        <v/>
      </c>
      <c r="AF159" s="215" t="str">
        <f>IF('Pipeline WEB'!AF147=0,"",'Pipeline WEB'!AF147)</f>
        <v/>
      </c>
      <c r="AG159" s="215" t="str">
        <f>IF('Pipeline WEB'!AG147=0,"",'Pipeline WEB'!AG147)</f>
        <v/>
      </c>
      <c r="AH159" s="223" t="str">
        <f>IF('Pipeline WEB'!AH147=0,"",'Pipeline WEB'!AH147)</f>
        <v/>
      </c>
    </row>
    <row r="160" spans="1:34" ht="30" customHeight="1" x14ac:dyDescent="0.3">
      <c r="A160" s="218"/>
      <c r="B160" s="215" t="str">
        <f>IF('Pipeline WEB'!B148=0,"",'Pipeline WEB'!B148)</f>
        <v/>
      </c>
      <c r="C160" s="215" t="str">
        <f>IF('Pipeline WEB'!C148=0,"",VLOOKUP('Pipeline WEB'!C148,'Roll out'!$E$2:$F$78,2,))</f>
        <v/>
      </c>
      <c r="D160" s="215" t="str">
        <f>IF('Pipeline WEB'!D148=0,"",'Pipeline WEB'!D148)</f>
        <v/>
      </c>
      <c r="E160" s="215" t="str">
        <f>IF('Pipeline WEB'!E148=0,"",VLOOKUP('Pipeline WEB'!E148,'Roll out'!$E$2:$F$78,2,))</f>
        <v/>
      </c>
      <c r="F160" s="215" t="str">
        <f>IF('Pipeline WEB'!F148=0,"",VLOOKUP('Pipeline WEB'!F148,'Roll out'!$E$2:$F$78,2,))</f>
        <v/>
      </c>
      <c r="G160" s="215" t="str">
        <f>IF('Pipeline WEB'!G148=0,"",VLOOKUP('Pipeline WEB'!G148,'Roll out'!$E$2:$F$78,2,))</f>
        <v/>
      </c>
      <c r="H160" s="215" t="str">
        <f>IF('Pipeline WEB'!H148=0,"",VLOOKUP('Pipeline WEB'!H148,'Roll out'!$E$2:$F$78,2,))</f>
        <v/>
      </c>
      <c r="I160" s="215" t="str">
        <f>IF('Pipeline WEB'!I148=0,"",VLOOKUP('Pipeline WEB'!I148,'Roll out'!$E$2:$F$78,2,))</f>
        <v/>
      </c>
      <c r="J160" s="215" t="str">
        <f>IF('Pipeline WEB'!J148=0,"",'Pipeline WEB'!J148)</f>
        <v/>
      </c>
      <c r="K160" s="215" t="str">
        <f>IF('Pipeline WEB'!K148=0,"",'Pipeline WEB'!K148)</f>
        <v/>
      </c>
      <c r="L160" s="223" t="str">
        <f>IF('Pipeline WEB'!L148=0,"",'Pipeline WEB'!L148)</f>
        <v/>
      </c>
      <c r="M160" s="215" t="str">
        <f>IF('Pipeline WEB'!M148=0,"",'Pipeline WEB'!M148)</f>
        <v/>
      </c>
      <c r="N160" s="215" t="str">
        <f>IF('Pipeline WEB'!N148=0,"",'Pipeline WEB'!N148)</f>
        <v/>
      </c>
      <c r="O160" s="223" t="str">
        <f>IF('Pipeline WEB'!O148=0,"",'Pipeline WEB'!O148)</f>
        <v/>
      </c>
      <c r="P160" s="215" t="str">
        <f>IF('Pipeline WEB'!P148=0,"",'Pipeline WEB'!P148)</f>
        <v/>
      </c>
      <c r="Q160" s="215" t="str">
        <f>IF('Pipeline WEB'!Q148=0,"",'Pipeline WEB'!Q148)</f>
        <v/>
      </c>
      <c r="R160" s="215" t="str">
        <f>IF('Pipeline WEB'!R148=0,"",VLOOKUP('Pipeline WEB'!R148,'Roll out'!$E$2:$F$78,2,))</f>
        <v/>
      </c>
      <c r="S160" s="55" t="str">
        <f>IF('Pipeline WEB'!S148=0,"",'Pipeline WEB'!S148)</f>
        <v/>
      </c>
      <c r="T160" s="55" t="str">
        <f>IF('Pipeline WEB'!T148=0,"",'Pipeline WEB'!T148)</f>
        <v>EUR</v>
      </c>
      <c r="U160" s="55" t="str">
        <f>IF('Pipeline WEB'!U148=0,"",'Pipeline WEB'!U148)</f>
        <v/>
      </c>
      <c r="V160" s="215" t="str">
        <f>IF('Pipeline WEB'!V148=0,"",'Pipeline WEB'!V148)</f>
        <v/>
      </c>
      <c r="W160" s="216" t="str">
        <f>IF('Pipeline WEB'!W148=0,"",'Pipeline WEB'!W148)</f>
        <v/>
      </c>
      <c r="X160" s="215" t="str">
        <f>IF('Pipeline WEB'!X148=0,"",'Pipeline WEB'!X148)</f>
        <v/>
      </c>
      <c r="Y160" s="215" t="str">
        <f>IF('Pipeline WEB'!Y148=0,"",'Pipeline WEB'!Y148)</f>
        <v/>
      </c>
      <c r="Z160" s="215" t="str">
        <f>IF('Pipeline WEB'!Z148=0,"",'Pipeline WEB'!Z148)</f>
        <v/>
      </c>
      <c r="AA160" s="215" t="str">
        <f>IF('Pipeline WEB'!AA148=0,"",'Pipeline WEB'!AA148)</f>
        <v/>
      </c>
      <c r="AB160" s="215" t="str">
        <f>IF('Pipeline WEB'!AB148=0,"",'Pipeline WEB'!AB148)</f>
        <v/>
      </c>
      <c r="AC160" s="216" t="str">
        <f>IF('Pipeline WEB'!AC148=0,"",'Pipeline WEB'!AC148)</f>
        <v/>
      </c>
      <c r="AD160" s="216" t="str">
        <f>IF('Pipeline WEB'!AD148=0,"",'Pipeline WEB'!AD148)</f>
        <v/>
      </c>
      <c r="AE160" s="216" t="str">
        <f>IF('Pipeline WEB'!AE148=0,"",'Pipeline WEB'!AE148)</f>
        <v/>
      </c>
      <c r="AF160" s="215" t="str">
        <f>IF('Pipeline WEB'!AF148=0,"",'Pipeline WEB'!AF148)</f>
        <v/>
      </c>
      <c r="AG160" s="215" t="str">
        <f>IF('Pipeline WEB'!AG148=0,"",'Pipeline WEB'!AG148)</f>
        <v/>
      </c>
      <c r="AH160" s="223" t="str">
        <f>IF('Pipeline WEB'!AH148=0,"",'Pipeline WEB'!AH148)</f>
        <v/>
      </c>
    </row>
    <row r="161" spans="1:34" ht="30" customHeight="1" x14ac:dyDescent="0.3">
      <c r="A161" s="218"/>
      <c r="B161" s="215" t="str">
        <f>IF('Pipeline WEB'!B149=0,"",'Pipeline WEB'!B149)</f>
        <v/>
      </c>
      <c r="C161" s="215" t="str">
        <f>IF('Pipeline WEB'!C149=0,"",VLOOKUP('Pipeline WEB'!C149,'Roll out'!$E$2:$F$78,2,))</f>
        <v/>
      </c>
      <c r="D161" s="215" t="str">
        <f>IF('Pipeline WEB'!D149=0,"",'Pipeline WEB'!D149)</f>
        <v/>
      </c>
      <c r="E161" s="215" t="str">
        <f>IF('Pipeline WEB'!E149=0,"",VLOOKUP('Pipeline WEB'!E149,'Roll out'!$E$2:$F$78,2,))</f>
        <v/>
      </c>
      <c r="F161" s="215" t="str">
        <f>IF('Pipeline WEB'!F149=0,"",VLOOKUP('Pipeline WEB'!F149,'Roll out'!$E$2:$F$78,2,))</f>
        <v/>
      </c>
      <c r="G161" s="215" t="str">
        <f>IF('Pipeline WEB'!G149=0,"",VLOOKUP('Pipeline WEB'!G149,'Roll out'!$E$2:$F$78,2,))</f>
        <v/>
      </c>
      <c r="H161" s="215" t="str">
        <f>IF('Pipeline WEB'!H149=0,"",VLOOKUP('Pipeline WEB'!H149,'Roll out'!$E$2:$F$78,2,))</f>
        <v/>
      </c>
      <c r="I161" s="215" t="str">
        <f>IF('Pipeline WEB'!I149=0,"",VLOOKUP('Pipeline WEB'!I149,'Roll out'!$E$2:$F$78,2,))</f>
        <v/>
      </c>
      <c r="J161" s="215" t="str">
        <f>IF('Pipeline WEB'!J149=0,"",'Pipeline WEB'!J149)</f>
        <v/>
      </c>
      <c r="K161" s="215" t="str">
        <f>IF('Pipeline WEB'!K149=0,"",'Pipeline WEB'!K149)</f>
        <v/>
      </c>
      <c r="L161" s="223" t="str">
        <f>IF('Pipeline WEB'!L149=0,"",'Pipeline WEB'!L149)</f>
        <v/>
      </c>
      <c r="M161" s="215" t="str">
        <f>IF('Pipeline WEB'!M149=0,"",'Pipeline WEB'!M149)</f>
        <v/>
      </c>
      <c r="N161" s="215" t="str">
        <f>IF('Pipeline WEB'!N149=0,"",'Pipeline WEB'!N149)</f>
        <v/>
      </c>
      <c r="O161" s="223" t="str">
        <f>IF('Pipeline WEB'!O149=0,"",'Pipeline WEB'!O149)</f>
        <v/>
      </c>
      <c r="P161" s="215" t="str">
        <f>IF('Pipeline WEB'!P149=0,"",'Pipeline WEB'!P149)</f>
        <v/>
      </c>
      <c r="Q161" s="215" t="str">
        <f>IF('Pipeline WEB'!Q149=0,"",'Pipeline WEB'!Q149)</f>
        <v/>
      </c>
      <c r="R161" s="215" t="str">
        <f>IF('Pipeline WEB'!R149=0,"",VLOOKUP('Pipeline WEB'!R149,'Roll out'!$E$2:$F$78,2,))</f>
        <v/>
      </c>
      <c r="S161" s="55" t="str">
        <f>IF('Pipeline WEB'!S149=0,"",'Pipeline WEB'!S149)</f>
        <v/>
      </c>
      <c r="T161" s="55" t="str">
        <f>IF('Pipeline WEB'!T149=0,"",'Pipeline WEB'!T149)</f>
        <v>EUR</v>
      </c>
      <c r="U161" s="55" t="str">
        <f>IF('Pipeline WEB'!U149=0,"",'Pipeline WEB'!U149)</f>
        <v/>
      </c>
      <c r="V161" s="215" t="str">
        <f>IF('Pipeline WEB'!V149=0,"",'Pipeline WEB'!V149)</f>
        <v/>
      </c>
      <c r="W161" s="216" t="str">
        <f>IF('Pipeline WEB'!W149=0,"",'Pipeline WEB'!W149)</f>
        <v/>
      </c>
      <c r="X161" s="215" t="str">
        <f>IF('Pipeline WEB'!X149=0,"",'Pipeline WEB'!X149)</f>
        <v/>
      </c>
      <c r="Y161" s="215" t="str">
        <f>IF('Pipeline WEB'!Y149=0,"",'Pipeline WEB'!Y149)</f>
        <v/>
      </c>
      <c r="Z161" s="215" t="str">
        <f>IF('Pipeline WEB'!Z149=0,"",'Pipeline WEB'!Z149)</f>
        <v/>
      </c>
      <c r="AA161" s="215" t="str">
        <f>IF('Pipeline WEB'!AA149=0,"",'Pipeline WEB'!AA149)</f>
        <v/>
      </c>
      <c r="AB161" s="215" t="str">
        <f>IF('Pipeline WEB'!AB149=0,"",'Pipeline WEB'!AB149)</f>
        <v/>
      </c>
      <c r="AC161" s="216" t="str">
        <f>IF('Pipeline WEB'!AC149=0,"",'Pipeline WEB'!AC149)</f>
        <v/>
      </c>
      <c r="AD161" s="216" t="str">
        <f>IF('Pipeline WEB'!AD149=0,"",'Pipeline WEB'!AD149)</f>
        <v/>
      </c>
      <c r="AE161" s="216" t="str">
        <f>IF('Pipeline WEB'!AE149=0,"",'Pipeline WEB'!AE149)</f>
        <v/>
      </c>
      <c r="AF161" s="215" t="str">
        <f>IF('Pipeline WEB'!AF149=0,"",'Pipeline WEB'!AF149)</f>
        <v/>
      </c>
      <c r="AG161" s="215" t="str">
        <f>IF('Pipeline WEB'!AG149=0,"",'Pipeline WEB'!AG149)</f>
        <v/>
      </c>
      <c r="AH161" s="223" t="str">
        <f>IF('Pipeline WEB'!AH149=0,"",'Pipeline WEB'!AH149)</f>
        <v/>
      </c>
    </row>
    <row r="162" spans="1:34" ht="30" customHeight="1" x14ac:dyDescent="0.3">
      <c r="A162" s="218"/>
      <c r="B162" s="215" t="str">
        <f>IF('Pipeline WEB'!B150=0,"",'Pipeline WEB'!B150)</f>
        <v/>
      </c>
      <c r="C162" s="215" t="str">
        <f>IF('Pipeline WEB'!C150=0,"",VLOOKUP('Pipeline WEB'!C150,'Roll out'!$E$2:$F$78,2,))</f>
        <v/>
      </c>
      <c r="D162" s="215" t="str">
        <f>IF('Pipeline WEB'!D150=0,"",'Pipeline WEB'!D150)</f>
        <v/>
      </c>
      <c r="E162" s="215" t="str">
        <f>IF('Pipeline WEB'!E150=0,"",VLOOKUP('Pipeline WEB'!E150,'Roll out'!$E$2:$F$78,2,))</f>
        <v/>
      </c>
      <c r="F162" s="215" t="str">
        <f>IF('Pipeline WEB'!F150=0,"",VLOOKUP('Pipeline WEB'!F150,'Roll out'!$E$2:$F$78,2,))</f>
        <v/>
      </c>
      <c r="G162" s="215" t="str">
        <f>IF('Pipeline WEB'!G150=0,"",VLOOKUP('Pipeline WEB'!G150,'Roll out'!$E$2:$F$78,2,))</f>
        <v/>
      </c>
      <c r="H162" s="215" t="str">
        <f>IF('Pipeline WEB'!H150=0,"",VLOOKUP('Pipeline WEB'!H150,'Roll out'!$E$2:$F$78,2,))</f>
        <v/>
      </c>
      <c r="I162" s="215" t="str">
        <f>IF('Pipeline WEB'!I150=0,"",VLOOKUP('Pipeline WEB'!I150,'Roll out'!$E$2:$F$78,2,))</f>
        <v/>
      </c>
      <c r="J162" s="215" t="str">
        <f>IF('Pipeline WEB'!J150=0,"",'Pipeline WEB'!J150)</f>
        <v/>
      </c>
      <c r="K162" s="215" t="str">
        <f>IF('Pipeline WEB'!K150=0,"",'Pipeline WEB'!K150)</f>
        <v/>
      </c>
      <c r="L162" s="223" t="str">
        <f>IF('Pipeline WEB'!L150=0,"",'Pipeline WEB'!L150)</f>
        <v/>
      </c>
      <c r="M162" s="215" t="str">
        <f>IF('Pipeline WEB'!M150=0,"",'Pipeline WEB'!M150)</f>
        <v/>
      </c>
      <c r="N162" s="215" t="str">
        <f>IF('Pipeline WEB'!N150=0,"",'Pipeline WEB'!N150)</f>
        <v/>
      </c>
      <c r="O162" s="223" t="str">
        <f>IF('Pipeline WEB'!O150=0,"",'Pipeline WEB'!O150)</f>
        <v/>
      </c>
      <c r="P162" s="215" t="str">
        <f>IF('Pipeline WEB'!P150=0,"",'Pipeline WEB'!P150)</f>
        <v/>
      </c>
      <c r="Q162" s="215" t="str">
        <f>IF('Pipeline WEB'!Q150=0,"",'Pipeline WEB'!Q150)</f>
        <v/>
      </c>
      <c r="R162" s="215" t="str">
        <f>IF('Pipeline WEB'!R150=0,"",VLOOKUP('Pipeline WEB'!R150,'Roll out'!$E$2:$F$78,2,))</f>
        <v/>
      </c>
      <c r="S162" s="55" t="str">
        <f>IF('Pipeline WEB'!S150=0,"",'Pipeline WEB'!S150)</f>
        <v/>
      </c>
      <c r="T162" s="55" t="str">
        <f>IF('Pipeline WEB'!T150=0,"",'Pipeline WEB'!T150)</f>
        <v>EUR</v>
      </c>
      <c r="U162" s="55" t="str">
        <f>IF('Pipeline WEB'!U150=0,"",'Pipeline WEB'!U150)</f>
        <v/>
      </c>
      <c r="V162" s="215" t="str">
        <f>IF('Pipeline WEB'!V150=0,"",'Pipeline WEB'!V150)</f>
        <v/>
      </c>
      <c r="W162" s="216" t="str">
        <f>IF('Pipeline WEB'!W150=0,"",'Pipeline WEB'!W150)</f>
        <v/>
      </c>
      <c r="X162" s="215" t="str">
        <f>IF('Pipeline WEB'!X150=0,"",'Pipeline WEB'!X150)</f>
        <v/>
      </c>
      <c r="Y162" s="215" t="str">
        <f>IF('Pipeline WEB'!Y150=0,"",'Pipeline WEB'!Y150)</f>
        <v/>
      </c>
      <c r="Z162" s="215" t="str">
        <f>IF('Pipeline WEB'!Z150=0,"",'Pipeline WEB'!Z150)</f>
        <v/>
      </c>
      <c r="AA162" s="215" t="str">
        <f>IF('Pipeline WEB'!AA150=0,"",'Pipeline WEB'!AA150)</f>
        <v/>
      </c>
      <c r="AB162" s="215" t="str">
        <f>IF('Pipeline WEB'!AB150=0,"",'Pipeline WEB'!AB150)</f>
        <v/>
      </c>
      <c r="AC162" s="216" t="str">
        <f>IF('Pipeline WEB'!AC150=0,"",'Pipeline WEB'!AC150)</f>
        <v/>
      </c>
      <c r="AD162" s="216" t="str">
        <f>IF('Pipeline WEB'!AD150=0,"",'Pipeline WEB'!AD150)</f>
        <v/>
      </c>
      <c r="AE162" s="216" t="str">
        <f>IF('Pipeline WEB'!AE150=0,"",'Pipeline WEB'!AE150)</f>
        <v/>
      </c>
      <c r="AF162" s="215" t="str">
        <f>IF('Pipeline WEB'!AF150=0,"",'Pipeline WEB'!AF150)</f>
        <v/>
      </c>
      <c r="AG162" s="215" t="str">
        <f>IF('Pipeline WEB'!AG150=0,"",'Pipeline WEB'!AG150)</f>
        <v/>
      </c>
      <c r="AH162" s="223" t="str">
        <f>IF('Pipeline WEB'!AH150=0,"",'Pipeline WEB'!AH150)</f>
        <v/>
      </c>
    </row>
    <row r="163" spans="1:34" ht="30" customHeight="1" x14ac:dyDescent="0.3">
      <c r="A163" s="218"/>
      <c r="B163" s="215" t="str">
        <f>IF('Pipeline WEB'!B151=0,"",'Pipeline WEB'!B151)</f>
        <v/>
      </c>
      <c r="C163" s="215" t="str">
        <f>IF('Pipeline WEB'!C151=0,"",VLOOKUP('Pipeline WEB'!C151,'Roll out'!$E$2:$F$78,2,))</f>
        <v/>
      </c>
      <c r="D163" s="215" t="str">
        <f>IF('Pipeline WEB'!D151=0,"",'Pipeline WEB'!D151)</f>
        <v/>
      </c>
      <c r="E163" s="215" t="str">
        <f>IF('Pipeline WEB'!E151=0,"",VLOOKUP('Pipeline WEB'!E151,'Roll out'!$E$2:$F$78,2,))</f>
        <v/>
      </c>
      <c r="F163" s="215" t="str">
        <f>IF('Pipeline WEB'!F151=0,"",VLOOKUP('Pipeline WEB'!F151,'Roll out'!$E$2:$F$78,2,))</f>
        <v/>
      </c>
      <c r="G163" s="215" t="str">
        <f>IF('Pipeline WEB'!G151=0,"",VLOOKUP('Pipeline WEB'!G151,'Roll out'!$E$2:$F$78,2,))</f>
        <v/>
      </c>
      <c r="H163" s="215" t="str">
        <f>IF('Pipeline WEB'!H151=0,"",VLOOKUP('Pipeline WEB'!H151,'Roll out'!$E$2:$F$78,2,))</f>
        <v/>
      </c>
      <c r="I163" s="215" t="str">
        <f>IF('Pipeline WEB'!I151=0,"",VLOOKUP('Pipeline WEB'!I151,'Roll out'!$E$2:$F$78,2,))</f>
        <v/>
      </c>
      <c r="J163" s="215" t="str">
        <f>IF('Pipeline WEB'!J151=0,"",'Pipeline WEB'!J151)</f>
        <v/>
      </c>
      <c r="K163" s="215" t="str">
        <f>IF('Pipeline WEB'!K151=0,"",'Pipeline WEB'!K151)</f>
        <v/>
      </c>
      <c r="L163" s="223" t="str">
        <f>IF('Pipeline WEB'!L151=0,"",'Pipeline WEB'!L151)</f>
        <v/>
      </c>
      <c r="M163" s="215" t="str">
        <f>IF('Pipeline WEB'!M151=0,"",'Pipeline WEB'!M151)</f>
        <v/>
      </c>
      <c r="N163" s="215" t="str">
        <f>IF('Pipeline WEB'!N151=0,"",'Pipeline WEB'!N151)</f>
        <v/>
      </c>
      <c r="O163" s="223" t="str">
        <f>IF('Pipeline WEB'!O151=0,"",'Pipeline WEB'!O151)</f>
        <v/>
      </c>
      <c r="P163" s="215" t="str">
        <f>IF('Pipeline WEB'!P151=0,"",'Pipeline WEB'!P151)</f>
        <v/>
      </c>
      <c r="Q163" s="215" t="str">
        <f>IF('Pipeline WEB'!Q151=0,"",'Pipeline WEB'!Q151)</f>
        <v/>
      </c>
      <c r="R163" s="215" t="str">
        <f>IF('Pipeline WEB'!R151=0,"",VLOOKUP('Pipeline WEB'!R151,'Roll out'!$E$2:$F$78,2,))</f>
        <v/>
      </c>
      <c r="S163" s="55" t="str">
        <f>IF('Pipeline WEB'!S151=0,"",'Pipeline WEB'!S151)</f>
        <v/>
      </c>
      <c r="T163" s="55" t="str">
        <f>IF('Pipeline WEB'!T151=0,"",'Pipeline WEB'!T151)</f>
        <v>EUR</v>
      </c>
      <c r="U163" s="55" t="str">
        <f>IF('Pipeline WEB'!U151=0,"",'Pipeline WEB'!U151)</f>
        <v/>
      </c>
      <c r="V163" s="215" t="str">
        <f>IF('Pipeline WEB'!V151=0,"",'Pipeline WEB'!V151)</f>
        <v/>
      </c>
      <c r="W163" s="216" t="str">
        <f>IF('Pipeline WEB'!W151=0,"",'Pipeline WEB'!W151)</f>
        <v/>
      </c>
      <c r="X163" s="215" t="str">
        <f>IF('Pipeline WEB'!X151=0,"",'Pipeline WEB'!X151)</f>
        <v/>
      </c>
      <c r="Y163" s="215" t="str">
        <f>IF('Pipeline WEB'!Y151=0,"",'Pipeline WEB'!Y151)</f>
        <v/>
      </c>
      <c r="Z163" s="215" t="str">
        <f>IF('Pipeline WEB'!Z151=0,"",'Pipeline WEB'!Z151)</f>
        <v/>
      </c>
      <c r="AA163" s="215" t="str">
        <f>IF('Pipeline WEB'!AA151=0,"",'Pipeline WEB'!AA151)</f>
        <v/>
      </c>
      <c r="AB163" s="215" t="str">
        <f>IF('Pipeline WEB'!AB151=0,"",'Pipeline WEB'!AB151)</f>
        <v/>
      </c>
      <c r="AC163" s="216" t="str">
        <f>IF('Pipeline WEB'!AC151=0,"",'Pipeline WEB'!AC151)</f>
        <v/>
      </c>
      <c r="AD163" s="216" t="str">
        <f>IF('Pipeline WEB'!AD151=0,"",'Pipeline WEB'!AD151)</f>
        <v/>
      </c>
      <c r="AE163" s="216" t="str">
        <f>IF('Pipeline WEB'!AE151=0,"",'Pipeline WEB'!AE151)</f>
        <v/>
      </c>
      <c r="AF163" s="215" t="str">
        <f>IF('Pipeline WEB'!AF151=0,"",'Pipeline WEB'!AF151)</f>
        <v/>
      </c>
      <c r="AG163" s="215" t="str">
        <f>IF('Pipeline WEB'!AG151=0,"",'Pipeline WEB'!AG151)</f>
        <v/>
      </c>
      <c r="AH163" s="223" t="str">
        <f>IF('Pipeline WEB'!AH151=0,"",'Pipeline WEB'!AH151)</f>
        <v/>
      </c>
    </row>
    <row r="164" spans="1:34" ht="30" customHeight="1" x14ac:dyDescent="0.3">
      <c r="A164" s="218"/>
      <c r="B164" s="215" t="str">
        <f>IF('Pipeline WEB'!B152=0,"",'Pipeline WEB'!B152)</f>
        <v/>
      </c>
      <c r="C164" s="215" t="str">
        <f>IF('Pipeline WEB'!C152=0,"",VLOOKUP('Pipeline WEB'!C152,'Roll out'!$E$2:$F$78,2,))</f>
        <v/>
      </c>
      <c r="D164" s="215" t="str">
        <f>IF('Pipeline WEB'!D152=0,"",'Pipeline WEB'!D152)</f>
        <v/>
      </c>
      <c r="E164" s="215" t="str">
        <f>IF('Pipeline WEB'!E152=0,"",VLOOKUP('Pipeline WEB'!E152,'Roll out'!$E$2:$F$78,2,))</f>
        <v/>
      </c>
      <c r="F164" s="215" t="str">
        <f>IF('Pipeline WEB'!F152=0,"",VLOOKUP('Pipeline WEB'!F152,'Roll out'!$E$2:$F$78,2,))</f>
        <v/>
      </c>
      <c r="G164" s="215" t="str">
        <f>IF('Pipeline WEB'!G152=0,"",VLOOKUP('Pipeline WEB'!G152,'Roll out'!$E$2:$F$78,2,))</f>
        <v/>
      </c>
      <c r="H164" s="215" t="str">
        <f>IF('Pipeline WEB'!H152=0,"",VLOOKUP('Pipeline WEB'!H152,'Roll out'!$E$2:$F$78,2,))</f>
        <v/>
      </c>
      <c r="I164" s="215" t="str">
        <f>IF('Pipeline WEB'!I152=0,"",VLOOKUP('Pipeline WEB'!I152,'Roll out'!$E$2:$F$78,2,))</f>
        <v/>
      </c>
      <c r="J164" s="215" t="str">
        <f>IF('Pipeline WEB'!J152=0,"",'Pipeline WEB'!J152)</f>
        <v/>
      </c>
      <c r="K164" s="215" t="str">
        <f>IF('Pipeline WEB'!K152=0,"",'Pipeline WEB'!K152)</f>
        <v/>
      </c>
      <c r="L164" s="223" t="str">
        <f>IF('Pipeline WEB'!L152=0,"",'Pipeline WEB'!L152)</f>
        <v/>
      </c>
      <c r="M164" s="215" t="str">
        <f>IF('Pipeline WEB'!M152=0,"",'Pipeline WEB'!M152)</f>
        <v/>
      </c>
      <c r="N164" s="215" t="str">
        <f>IF('Pipeline WEB'!N152=0,"",'Pipeline WEB'!N152)</f>
        <v/>
      </c>
      <c r="O164" s="223" t="str">
        <f>IF('Pipeline WEB'!O152=0,"",'Pipeline WEB'!O152)</f>
        <v/>
      </c>
      <c r="P164" s="215" t="str">
        <f>IF('Pipeline WEB'!P152=0,"",'Pipeline WEB'!P152)</f>
        <v/>
      </c>
      <c r="Q164" s="215" t="str">
        <f>IF('Pipeline WEB'!Q152=0,"",'Pipeline WEB'!Q152)</f>
        <v/>
      </c>
      <c r="R164" s="215" t="str">
        <f>IF('Pipeline WEB'!R152=0,"",VLOOKUP('Pipeline WEB'!R152,'Roll out'!$E$2:$F$78,2,))</f>
        <v/>
      </c>
      <c r="S164" s="55" t="str">
        <f>IF('Pipeline WEB'!S152=0,"",'Pipeline WEB'!S152)</f>
        <v/>
      </c>
      <c r="T164" s="55" t="str">
        <f>IF('Pipeline WEB'!T152=0,"",'Pipeline WEB'!T152)</f>
        <v>EUR</v>
      </c>
      <c r="U164" s="55" t="str">
        <f>IF('Pipeline WEB'!U152=0,"",'Pipeline WEB'!U152)</f>
        <v/>
      </c>
      <c r="V164" s="215" t="str">
        <f>IF('Pipeline WEB'!V152=0,"",'Pipeline WEB'!V152)</f>
        <v/>
      </c>
      <c r="W164" s="216" t="str">
        <f>IF('Pipeline WEB'!W152=0,"",'Pipeline WEB'!W152)</f>
        <v/>
      </c>
      <c r="X164" s="215" t="str">
        <f>IF('Pipeline WEB'!X152=0,"",'Pipeline WEB'!X152)</f>
        <v/>
      </c>
      <c r="Y164" s="215" t="str">
        <f>IF('Pipeline WEB'!Y152=0,"",'Pipeline WEB'!Y152)</f>
        <v/>
      </c>
      <c r="Z164" s="215" t="str">
        <f>IF('Pipeline WEB'!Z152=0,"",'Pipeline WEB'!Z152)</f>
        <v/>
      </c>
      <c r="AA164" s="215" t="str">
        <f>IF('Pipeline WEB'!AA152=0,"",'Pipeline WEB'!AA152)</f>
        <v/>
      </c>
      <c r="AB164" s="215" t="str">
        <f>IF('Pipeline WEB'!AB152=0,"",'Pipeline WEB'!AB152)</f>
        <v/>
      </c>
      <c r="AC164" s="216" t="str">
        <f>IF('Pipeline WEB'!AC152=0,"",'Pipeline WEB'!AC152)</f>
        <v/>
      </c>
      <c r="AD164" s="216" t="str">
        <f>IF('Pipeline WEB'!AD152=0,"",'Pipeline WEB'!AD152)</f>
        <v/>
      </c>
      <c r="AE164" s="216" t="str">
        <f>IF('Pipeline WEB'!AE152=0,"",'Pipeline WEB'!AE152)</f>
        <v/>
      </c>
      <c r="AF164" s="215" t="str">
        <f>IF('Pipeline WEB'!AF152=0,"",'Pipeline WEB'!AF152)</f>
        <v/>
      </c>
      <c r="AG164" s="215" t="str">
        <f>IF('Pipeline WEB'!AG152=0,"",'Pipeline WEB'!AG152)</f>
        <v/>
      </c>
      <c r="AH164" s="223" t="str">
        <f>IF('Pipeline WEB'!AH152=0,"",'Pipeline WEB'!AH152)</f>
        <v/>
      </c>
    </row>
    <row r="165" spans="1:34" ht="30" customHeight="1" x14ac:dyDescent="0.3">
      <c r="A165" s="218"/>
      <c r="B165" s="215" t="str">
        <f>IF('Pipeline WEB'!B153=0,"",'Pipeline WEB'!B153)</f>
        <v/>
      </c>
      <c r="C165" s="215" t="str">
        <f>IF('Pipeline WEB'!C153=0,"",VLOOKUP('Pipeline WEB'!C153,'Roll out'!$E$2:$F$78,2,))</f>
        <v/>
      </c>
      <c r="D165" s="215" t="str">
        <f>IF('Pipeline WEB'!D153=0,"",'Pipeline WEB'!D153)</f>
        <v/>
      </c>
      <c r="E165" s="215" t="str">
        <f>IF('Pipeline WEB'!E153=0,"",VLOOKUP('Pipeline WEB'!E153,'Roll out'!$E$2:$F$78,2,))</f>
        <v/>
      </c>
      <c r="F165" s="215" t="str">
        <f>IF('Pipeline WEB'!F153=0,"",VLOOKUP('Pipeline WEB'!F153,'Roll out'!$E$2:$F$78,2,))</f>
        <v/>
      </c>
      <c r="G165" s="215" t="str">
        <f>IF('Pipeline WEB'!G153=0,"",VLOOKUP('Pipeline WEB'!G153,'Roll out'!$E$2:$F$78,2,))</f>
        <v/>
      </c>
      <c r="H165" s="215" t="str">
        <f>IF('Pipeline WEB'!H153=0,"",VLOOKUP('Pipeline WEB'!H153,'Roll out'!$E$2:$F$78,2,))</f>
        <v/>
      </c>
      <c r="I165" s="215" t="str">
        <f>IF('Pipeline WEB'!I153=0,"",VLOOKUP('Pipeline WEB'!I153,'Roll out'!$E$2:$F$78,2,))</f>
        <v/>
      </c>
      <c r="J165" s="215" t="str">
        <f>IF('Pipeline WEB'!J153=0,"",'Pipeline WEB'!J153)</f>
        <v/>
      </c>
      <c r="K165" s="215" t="str">
        <f>IF('Pipeline WEB'!K153=0,"",'Pipeline WEB'!K153)</f>
        <v/>
      </c>
      <c r="L165" s="223" t="str">
        <f>IF('Pipeline WEB'!L153=0,"",'Pipeline WEB'!L153)</f>
        <v/>
      </c>
      <c r="M165" s="215" t="str">
        <f>IF('Pipeline WEB'!M153=0,"",'Pipeline WEB'!M153)</f>
        <v/>
      </c>
      <c r="N165" s="215" t="str">
        <f>IF('Pipeline WEB'!N153=0,"",'Pipeline WEB'!N153)</f>
        <v/>
      </c>
      <c r="O165" s="223" t="str">
        <f>IF('Pipeline WEB'!O153=0,"",'Pipeline WEB'!O153)</f>
        <v/>
      </c>
      <c r="P165" s="215" t="str">
        <f>IF('Pipeline WEB'!P153=0,"",'Pipeline WEB'!P153)</f>
        <v/>
      </c>
      <c r="Q165" s="215" t="str">
        <f>IF('Pipeline WEB'!Q153=0,"",'Pipeline WEB'!Q153)</f>
        <v/>
      </c>
      <c r="R165" s="215" t="str">
        <f>IF('Pipeline WEB'!R153=0,"",VLOOKUP('Pipeline WEB'!R153,'Roll out'!$E$2:$F$78,2,))</f>
        <v/>
      </c>
      <c r="S165" s="55" t="str">
        <f>IF('Pipeline WEB'!S153=0,"",'Pipeline WEB'!S153)</f>
        <v/>
      </c>
      <c r="T165" s="55" t="str">
        <f>IF('Pipeline WEB'!T153=0,"",'Pipeline WEB'!T153)</f>
        <v>EUR</v>
      </c>
      <c r="U165" s="55" t="str">
        <f>IF('Pipeline WEB'!U153=0,"",'Pipeline WEB'!U153)</f>
        <v/>
      </c>
      <c r="V165" s="215" t="str">
        <f>IF('Pipeline WEB'!V153=0,"",'Pipeline WEB'!V153)</f>
        <v/>
      </c>
      <c r="W165" s="216" t="str">
        <f>IF('Pipeline WEB'!W153=0,"",'Pipeline WEB'!W153)</f>
        <v/>
      </c>
      <c r="X165" s="215" t="str">
        <f>IF('Pipeline WEB'!X153=0,"",'Pipeline WEB'!X153)</f>
        <v/>
      </c>
      <c r="Y165" s="215" t="str">
        <f>IF('Pipeline WEB'!Y153=0,"",'Pipeline WEB'!Y153)</f>
        <v/>
      </c>
      <c r="Z165" s="215" t="str">
        <f>IF('Pipeline WEB'!Z153=0,"",'Pipeline WEB'!Z153)</f>
        <v/>
      </c>
      <c r="AA165" s="215" t="str">
        <f>IF('Pipeline WEB'!AA153=0,"",'Pipeline WEB'!AA153)</f>
        <v/>
      </c>
      <c r="AB165" s="215" t="str">
        <f>IF('Pipeline WEB'!AB153=0,"",'Pipeline WEB'!AB153)</f>
        <v/>
      </c>
      <c r="AC165" s="216" t="str">
        <f>IF('Pipeline WEB'!AC153=0,"",'Pipeline WEB'!AC153)</f>
        <v/>
      </c>
      <c r="AD165" s="216" t="str">
        <f>IF('Pipeline WEB'!AD153=0,"",'Pipeline WEB'!AD153)</f>
        <v/>
      </c>
      <c r="AE165" s="216" t="str">
        <f>IF('Pipeline WEB'!AE153=0,"",'Pipeline WEB'!AE153)</f>
        <v/>
      </c>
      <c r="AF165" s="215" t="str">
        <f>IF('Pipeline WEB'!AF153=0,"",'Pipeline WEB'!AF153)</f>
        <v/>
      </c>
      <c r="AG165" s="215" t="str">
        <f>IF('Pipeline WEB'!AG153=0,"",'Pipeline WEB'!AG153)</f>
        <v/>
      </c>
      <c r="AH165" s="223" t="str">
        <f>IF('Pipeline WEB'!AH153=0,"",'Pipeline WEB'!AH153)</f>
        <v/>
      </c>
    </row>
    <row r="166" spans="1:34" ht="30" customHeight="1" x14ac:dyDescent="0.3">
      <c r="A166" s="218"/>
      <c r="B166" s="215" t="str">
        <f>IF('Pipeline WEB'!B154=0,"",'Pipeline WEB'!B154)</f>
        <v/>
      </c>
      <c r="C166" s="215" t="str">
        <f>IF('Pipeline WEB'!C154=0,"",VLOOKUP('Pipeline WEB'!C154,'Roll out'!$E$2:$F$78,2,))</f>
        <v/>
      </c>
      <c r="D166" s="215" t="str">
        <f>IF('Pipeline WEB'!D154=0,"",'Pipeline WEB'!D154)</f>
        <v/>
      </c>
      <c r="E166" s="215" t="str">
        <f>IF('Pipeline WEB'!E154=0,"",VLOOKUP('Pipeline WEB'!E154,'Roll out'!$E$2:$F$78,2,))</f>
        <v/>
      </c>
      <c r="F166" s="215" t="str">
        <f>IF('Pipeline WEB'!F154=0,"",VLOOKUP('Pipeline WEB'!F154,'Roll out'!$E$2:$F$78,2,))</f>
        <v/>
      </c>
      <c r="G166" s="215" t="str">
        <f>IF('Pipeline WEB'!G154=0,"",VLOOKUP('Pipeline WEB'!G154,'Roll out'!$E$2:$F$78,2,))</f>
        <v/>
      </c>
      <c r="H166" s="215" t="str">
        <f>IF('Pipeline WEB'!H154=0,"",VLOOKUP('Pipeline WEB'!H154,'Roll out'!$E$2:$F$78,2,))</f>
        <v/>
      </c>
      <c r="I166" s="215" t="str">
        <f>IF('Pipeline WEB'!I154=0,"",VLOOKUP('Pipeline WEB'!I154,'Roll out'!$E$2:$F$78,2,))</f>
        <v/>
      </c>
      <c r="J166" s="215" t="str">
        <f>IF('Pipeline WEB'!J154=0,"",'Pipeline WEB'!J154)</f>
        <v/>
      </c>
      <c r="K166" s="215" t="str">
        <f>IF('Pipeline WEB'!K154=0,"",'Pipeline WEB'!K154)</f>
        <v/>
      </c>
      <c r="L166" s="223" t="str">
        <f>IF('Pipeline WEB'!L154=0,"",'Pipeline WEB'!L154)</f>
        <v/>
      </c>
      <c r="M166" s="215" t="str">
        <f>IF('Pipeline WEB'!M154=0,"",'Pipeline WEB'!M154)</f>
        <v/>
      </c>
      <c r="N166" s="215" t="str">
        <f>IF('Pipeline WEB'!N154=0,"",'Pipeline WEB'!N154)</f>
        <v/>
      </c>
      <c r="O166" s="223" t="str">
        <f>IF('Pipeline WEB'!O154=0,"",'Pipeline WEB'!O154)</f>
        <v/>
      </c>
      <c r="P166" s="215" t="str">
        <f>IF('Pipeline WEB'!P154=0,"",'Pipeline WEB'!P154)</f>
        <v/>
      </c>
      <c r="Q166" s="215" t="str">
        <f>IF('Pipeline WEB'!Q154=0,"",'Pipeline WEB'!Q154)</f>
        <v/>
      </c>
      <c r="R166" s="215" t="str">
        <f>IF('Pipeline WEB'!R154=0,"",VLOOKUP('Pipeline WEB'!R154,'Roll out'!$E$2:$F$78,2,))</f>
        <v/>
      </c>
      <c r="S166" s="55" t="str">
        <f>IF('Pipeline WEB'!S154=0,"",'Pipeline WEB'!S154)</f>
        <v/>
      </c>
      <c r="T166" s="55" t="str">
        <f>IF('Pipeline WEB'!T154=0,"",'Pipeline WEB'!T154)</f>
        <v>EUR</v>
      </c>
      <c r="U166" s="55" t="str">
        <f>IF('Pipeline WEB'!U154=0,"",'Pipeline WEB'!U154)</f>
        <v/>
      </c>
      <c r="V166" s="215" t="str">
        <f>IF('Pipeline WEB'!V154=0,"",'Pipeline WEB'!V154)</f>
        <v/>
      </c>
      <c r="W166" s="216" t="str">
        <f>IF('Pipeline WEB'!W154=0,"",'Pipeline WEB'!W154)</f>
        <v/>
      </c>
      <c r="X166" s="215" t="str">
        <f>IF('Pipeline WEB'!X154=0,"",'Pipeline WEB'!X154)</f>
        <v/>
      </c>
      <c r="Y166" s="215" t="str">
        <f>IF('Pipeline WEB'!Y154=0,"",'Pipeline WEB'!Y154)</f>
        <v/>
      </c>
      <c r="Z166" s="215" t="str">
        <f>IF('Pipeline WEB'!Z154=0,"",'Pipeline WEB'!Z154)</f>
        <v/>
      </c>
      <c r="AA166" s="215" t="str">
        <f>IF('Pipeline WEB'!AA154=0,"",'Pipeline WEB'!AA154)</f>
        <v/>
      </c>
      <c r="AB166" s="215" t="str">
        <f>IF('Pipeline WEB'!AB154=0,"",'Pipeline WEB'!AB154)</f>
        <v/>
      </c>
      <c r="AC166" s="216" t="str">
        <f>IF('Pipeline WEB'!AC154=0,"",'Pipeline WEB'!AC154)</f>
        <v/>
      </c>
      <c r="AD166" s="216" t="str">
        <f>IF('Pipeline WEB'!AD154=0,"",'Pipeline WEB'!AD154)</f>
        <v/>
      </c>
      <c r="AE166" s="216" t="str">
        <f>IF('Pipeline WEB'!AE154=0,"",'Pipeline WEB'!AE154)</f>
        <v/>
      </c>
      <c r="AF166" s="215" t="str">
        <f>IF('Pipeline WEB'!AF154=0,"",'Pipeline WEB'!AF154)</f>
        <v/>
      </c>
      <c r="AG166" s="215" t="str">
        <f>IF('Pipeline WEB'!AG154=0,"",'Pipeline WEB'!AG154)</f>
        <v/>
      </c>
      <c r="AH166" s="223" t="str">
        <f>IF('Pipeline WEB'!AH154=0,"",'Pipeline WEB'!AH154)</f>
        <v/>
      </c>
    </row>
    <row r="167" spans="1:34" ht="30" customHeight="1" x14ac:dyDescent="0.3">
      <c r="A167" s="218"/>
      <c r="B167" s="215" t="str">
        <f>IF('Pipeline WEB'!B155=0,"",'Pipeline WEB'!B155)</f>
        <v/>
      </c>
      <c r="C167" s="215" t="str">
        <f>IF('Pipeline WEB'!C155=0,"",VLOOKUP('Pipeline WEB'!C155,'Roll out'!$E$2:$F$78,2,))</f>
        <v/>
      </c>
      <c r="D167" s="215" t="str">
        <f>IF('Pipeline WEB'!D155=0,"",'Pipeline WEB'!D155)</f>
        <v/>
      </c>
      <c r="E167" s="215" t="str">
        <f>IF('Pipeline WEB'!E155=0,"",VLOOKUP('Pipeline WEB'!E155,'Roll out'!$E$2:$F$78,2,))</f>
        <v/>
      </c>
      <c r="F167" s="215" t="str">
        <f>IF('Pipeline WEB'!F155=0,"",VLOOKUP('Pipeline WEB'!F155,'Roll out'!$E$2:$F$78,2,))</f>
        <v/>
      </c>
      <c r="G167" s="215" t="str">
        <f>IF('Pipeline WEB'!G155=0,"",VLOOKUP('Pipeline WEB'!G155,'Roll out'!$E$2:$F$78,2,))</f>
        <v/>
      </c>
      <c r="H167" s="215" t="str">
        <f>IF('Pipeline WEB'!H155=0,"",VLOOKUP('Pipeline WEB'!H155,'Roll out'!$E$2:$F$78,2,))</f>
        <v/>
      </c>
      <c r="I167" s="215" t="str">
        <f>IF('Pipeline WEB'!I155=0,"",VLOOKUP('Pipeline WEB'!I155,'Roll out'!$E$2:$F$78,2,))</f>
        <v/>
      </c>
      <c r="J167" s="215" t="str">
        <f>IF('Pipeline WEB'!J155=0,"",'Pipeline WEB'!J155)</f>
        <v/>
      </c>
      <c r="K167" s="215" t="str">
        <f>IF('Pipeline WEB'!K155=0,"",'Pipeline WEB'!K155)</f>
        <v/>
      </c>
      <c r="L167" s="223" t="str">
        <f>IF('Pipeline WEB'!L155=0,"",'Pipeline WEB'!L155)</f>
        <v/>
      </c>
      <c r="M167" s="215" t="str">
        <f>IF('Pipeline WEB'!M155=0,"",'Pipeline WEB'!M155)</f>
        <v/>
      </c>
      <c r="N167" s="215" t="str">
        <f>IF('Pipeline WEB'!N155=0,"",'Pipeline WEB'!N155)</f>
        <v/>
      </c>
      <c r="O167" s="223" t="str">
        <f>IF('Pipeline WEB'!O155=0,"",'Pipeline WEB'!O155)</f>
        <v/>
      </c>
      <c r="P167" s="215" t="str">
        <f>IF('Pipeline WEB'!P155=0,"",'Pipeline WEB'!P155)</f>
        <v/>
      </c>
      <c r="Q167" s="215" t="str">
        <f>IF('Pipeline WEB'!Q155=0,"",'Pipeline WEB'!Q155)</f>
        <v/>
      </c>
      <c r="R167" s="215" t="str">
        <f>IF('Pipeline WEB'!R155=0,"",VLOOKUP('Pipeline WEB'!R155,'Roll out'!$E$2:$F$78,2,))</f>
        <v/>
      </c>
      <c r="S167" s="55" t="str">
        <f>IF('Pipeline WEB'!S155=0,"",'Pipeline WEB'!S155)</f>
        <v/>
      </c>
      <c r="T167" s="55" t="str">
        <f>IF('Pipeline WEB'!T155=0,"",'Pipeline WEB'!T155)</f>
        <v>EUR</v>
      </c>
      <c r="U167" s="55" t="str">
        <f>IF('Pipeline WEB'!U155=0,"",'Pipeline WEB'!U155)</f>
        <v/>
      </c>
      <c r="V167" s="215" t="str">
        <f>IF('Pipeline WEB'!V155=0,"",'Pipeline WEB'!V155)</f>
        <v/>
      </c>
      <c r="W167" s="216" t="str">
        <f>IF('Pipeline WEB'!W155=0,"",'Pipeline WEB'!W155)</f>
        <v/>
      </c>
      <c r="X167" s="215" t="str">
        <f>IF('Pipeline WEB'!X155=0,"",'Pipeline WEB'!X155)</f>
        <v/>
      </c>
      <c r="Y167" s="215" t="str">
        <f>IF('Pipeline WEB'!Y155=0,"",'Pipeline WEB'!Y155)</f>
        <v/>
      </c>
      <c r="Z167" s="215" t="str">
        <f>IF('Pipeline WEB'!Z155=0,"",'Pipeline WEB'!Z155)</f>
        <v/>
      </c>
      <c r="AA167" s="215" t="str">
        <f>IF('Pipeline WEB'!AA155=0,"",'Pipeline WEB'!AA155)</f>
        <v/>
      </c>
      <c r="AB167" s="215" t="str">
        <f>IF('Pipeline WEB'!AB155=0,"",'Pipeline WEB'!AB155)</f>
        <v/>
      </c>
      <c r="AC167" s="216" t="str">
        <f>IF('Pipeline WEB'!AC155=0,"",'Pipeline WEB'!AC155)</f>
        <v/>
      </c>
      <c r="AD167" s="216" t="str">
        <f>IF('Pipeline WEB'!AD155=0,"",'Pipeline WEB'!AD155)</f>
        <v/>
      </c>
      <c r="AE167" s="216" t="str">
        <f>IF('Pipeline WEB'!AE155=0,"",'Pipeline WEB'!AE155)</f>
        <v/>
      </c>
      <c r="AF167" s="215" t="str">
        <f>IF('Pipeline WEB'!AF155=0,"",'Pipeline WEB'!AF155)</f>
        <v/>
      </c>
      <c r="AG167" s="215" t="str">
        <f>IF('Pipeline WEB'!AG155=0,"",'Pipeline WEB'!AG155)</f>
        <v/>
      </c>
      <c r="AH167" s="223" t="str">
        <f>IF('Pipeline WEB'!AH155=0,"",'Pipeline WEB'!AH155)</f>
        <v/>
      </c>
    </row>
    <row r="168" spans="1:34" ht="30" customHeight="1" x14ac:dyDescent="0.3">
      <c r="A168" s="218"/>
      <c r="B168" s="215" t="str">
        <f>IF('Pipeline WEB'!B156=0,"",'Pipeline WEB'!B156)</f>
        <v/>
      </c>
      <c r="C168" s="215" t="str">
        <f>IF('Pipeline WEB'!C156=0,"",VLOOKUP('Pipeline WEB'!C156,'Roll out'!$E$2:$F$78,2,))</f>
        <v/>
      </c>
      <c r="D168" s="215" t="str">
        <f>IF('Pipeline WEB'!D156=0,"",'Pipeline WEB'!D156)</f>
        <v/>
      </c>
      <c r="E168" s="215" t="str">
        <f>IF('Pipeline WEB'!E156=0,"",VLOOKUP('Pipeline WEB'!E156,'Roll out'!$E$2:$F$78,2,))</f>
        <v/>
      </c>
      <c r="F168" s="215" t="str">
        <f>IF('Pipeline WEB'!F156=0,"",VLOOKUP('Pipeline WEB'!F156,'Roll out'!$E$2:$F$78,2,))</f>
        <v/>
      </c>
      <c r="G168" s="215" t="str">
        <f>IF('Pipeline WEB'!G156=0,"",VLOOKUP('Pipeline WEB'!G156,'Roll out'!$E$2:$F$78,2,))</f>
        <v/>
      </c>
      <c r="H168" s="215" t="str">
        <f>IF('Pipeline WEB'!H156=0,"",VLOOKUP('Pipeline WEB'!H156,'Roll out'!$E$2:$F$78,2,))</f>
        <v/>
      </c>
      <c r="I168" s="215" t="str">
        <f>IF('Pipeline WEB'!I156=0,"",VLOOKUP('Pipeline WEB'!I156,'Roll out'!$E$2:$F$78,2,))</f>
        <v/>
      </c>
      <c r="J168" s="215" t="str">
        <f>IF('Pipeline WEB'!J156=0,"",'Pipeline WEB'!J156)</f>
        <v/>
      </c>
      <c r="K168" s="215" t="str">
        <f>IF('Pipeline WEB'!K156=0,"",'Pipeline WEB'!K156)</f>
        <v/>
      </c>
      <c r="L168" s="223" t="str">
        <f>IF('Pipeline WEB'!L156=0,"",'Pipeline WEB'!L156)</f>
        <v/>
      </c>
      <c r="M168" s="215" t="str">
        <f>IF('Pipeline WEB'!M156=0,"",'Pipeline WEB'!M156)</f>
        <v/>
      </c>
      <c r="N168" s="215" t="str">
        <f>IF('Pipeline WEB'!N156=0,"",'Pipeline WEB'!N156)</f>
        <v/>
      </c>
      <c r="O168" s="223" t="str">
        <f>IF('Pipeline WEB'!O156=0,"",'Pipeline WEB'!O156)</f>
        <v/>
      </c>
      <c r="P168" s="215" t="str">
        <f>IF('Pipeline WEB'!P156=0,"",'Pipeline WEB'!P156)</f>
        <v/>
      </c>
      <c r="Q168" s="215" t="str">
        <f>IF('Pipeline WEB'!Q156=0,"",'Pipeline WEB'!Q156)</f>
        <v/>
      </c>
      <c r="R168" s="215" t="str">
        <f>IF('Pipeline WEB'!R156=0,"",VLOOKUP('Pipeline WEB'!R156,'Roll out'!$E$2:$F$78,2,))</f>
        <v/>
      </c>
      <c r="S168" s="55" t="str">
        <f>IF('Pipeline WEB'!S156=0,"",'Pipeline WEB'!S156)</f>
        <v/>
      </c>
      <c r="T168" s="55" t="str">
        <f>IF('Pipeline WEB'!T156=0,"",'Pipeline WEB'!T156)</f>
        <v>EUR</v>
      </c>
      <c r="U168" s="55" t="str">
        <f>IF('Pipeline WEB'!U156=0,"",'Pipeline WEB'!U156)</f>
        <v/>
      </c>
      <c r="V168" s="215" t="str">
        <f>IF('Pipeline WEB'!V156=0,"",'Pipeline WEB'!V156)</f>
        <v/>
      </c>
      <c r="W168" s="216" t="str">
        <f>IF('Pipeline WEB'!W156=0,"",'Pipeline WEB'!W156)</f>
        <v/>
      </c>
      <c r="X168" s="215" t="str">
        <f>IF('Pipeline WEB'!X156=0,"",'Pipeline WEB'!X156)</f>
        <v/>
      </c>
      <c r="Y168" s="215" t="str">
        <f>IF('Pipeline WEB'!Y156=0,"",'Pipeline WEB'!Y156)</f>
        <v/>
      </c>
      <c r="Z168" s="215" t="str">
        <f>IF('Pipeline WEB'!Z156=0,"",'Pipeline WEB'!Z156)</f>
        <v/>
      </c>
      <c r="AA168" s="215" t="str">
        <f>IF('Pipeline WEB'!AA156=0,"",'Pipeline WEB'!AA156)</f>
        <v/>
      </c>
      <c r="AB168" s="215" t="str">
        <f>IF('Pipeline WEB'!AB156=0,"",'Pipeline WEB'!AB156)</f>
        <v/>
      </c>
      <c r="AC168" s="216" t="str">
        <f>IF('Pipeline WEB'!AC156=0,"",'Pipeline WEB'!AC156)</f>
        <v/>
      </c>
      <c r="AD168" s="216" t="str">
        <f>IF('Pipeline WEB'!AD156=0,"",'Pipeline WEB'!AD156)</f>
        <v/>
      </c>
      <c r="AE168" s="216" t="str">
        <f>IF('Pipeline WEB'!AE156=0,"",'Pipeline WEB'!AE156)</f>
        <v/>
      </c>
      <c r="AF168" s="215" t="str">
        <f>IF('Pipeline WEB'!AF156=0,"",'Pipeline WEB'!AF156)</f>
        <v/>
      </c>
      <c r="AG168" s="215" t="str">
        <f>IF('Pipeline WEB'!AG156=0,"",'Pipeline WEB'!AG156)</f>
        <v/>
      </c>
      <c r="AH168" s="223" t="str">
        <f>IF('Pipeline WEB'!AH156=0,"",'Pipeline WEB'!AH156)</f>
        <v/>
      </c>
    </row>
    <row r="169" spans="1:34" ht="30" customHeight="1" x14ac:dyDescent="0.3">
      <c r="A169" s="218"/>
      <c r="B169" s="215" t="str">
        <f>IF('Pipeline WEB'!B157=0,"",'Pipeline WEB'!B157)</f>
        <v/>
      </c>
      <c r="C169" s="215" t="str">
        <f>IF('Pipeline WEB'!C157=0,"",VLOOKUP('Pipeline WEB'!C157,'Roll out'!$E$2:$F$78,2,))</f>
        <v/>
      </c>
      <c r="D169" s="215" t="str">
        <f>IF('Pipeline WEB'!D157=0,"",'Pipeline WEB'!D157)</f>
        <v/>
      </c>
      <c r="E169" s="215" t="str">
        <f>IF('Pipeline WEB'!E157=0,"",VLOOKUP('Pipeline WEB'!E157,'Roll out'!$E$2:$F$78,2,))</f>
        <v/>
      </c>
      <c r="F169" s="215" t="str">
        <f>IF('Pipeline WEB'!F157=0,"",VLOOKUP('Pipeline WEB'!F157,'Roll out'!$E$2:$F$78,2,))</f>
        <v/>
      </c>
      <c r="G169" s="215" t="str">
        <f>IF('Pipeline WEB'!G157=0,"",VLOOKUP('Pipeline WEB'!G157,'Roll out'!$E$2:$F$78,2,))</f>
        <v/>
      </c>
      <c r="H169" s="215" t="str">
        <f>IF('Pipeline WEB'!H157=0,"",VLOOKUP('Pipeline WEB'!H157,'Roll out'!$E$2:$F$78,2,))</f>
        <v/>
      </c>
      <c r="I169" s="215" t="str">
        <f>IF('Pipeline WEB'!I157=0,"",VLOOKUP('Pipeline WEB'!I157,'Roll out'!$E$2:$F$78,2,))</f>
        <v/>
      </c>
      <c r="J169" s="215" t="str">
        <f>IF('Pipeline WEB'!J157=0,"",'Pipeline WEB'!J157)</f>
        <v/>
      </c>
      <c r="K169" s="215" t="str">
        <f>IF('Pipeline WEB'!K157=0,"",'Pipeline WEB'!K157)</f>
        <v/>
      </c>
      <c r="L169" s="223" t="str">
        <f>IF('Pipeline WEB'!L157=0,"",'Pipeline WEB'!L157)</f>
        <v/>
      </c>
      <c r="M169" s="215" t="str">
        <f>IF('Pipeline WEB'!M157=0,"",'Pipeline WEB'!M157)</f>
        <v/>
      </c>
      <c r="N169" s="215" t="str">
        <f>IF('Pipeline WEB'!N157=0,"",'Pipeline WEB'!N157)</f>
        <v/>
      </c>
      <c r="O169" s="223" t="str">
        <f>IF('Pipeline WEB'!O157=0,"",'Pipeline WEB'!O157)</f>
        <v/>
      </c>
      <c r="P169" s="215" t="str">
        <f>IF('Pipeline WEB'!P157=0,"",'Pipeline WEB'!P157)</f>
        <v/>
      </c>
      <c r="Q169" s="215" t="str">
        <f>IF('Pipeline WEB'!Q157=0,"",'Pipeline WEB'!Q157)</f>
        <v/>
      </c>
      <c r="R169" s="215" t="str">
        <f>IF('Pipeline WEB'!R157=0,"",VLOOKUP('Pipeline WEB'!R157,'Roll out'!$E$2:$F$78,2,))</f>
        <v/>
      </c>
      <c r="S169" s="55" t="str">
        <f>IF('Pipeline WEB'!S157=0,"",'Pipeline WEB'!S157)</f>
        <v/>
      </c>
      <c r="T169" s="55" t="str">
        <f>IF('Pipeline WEB'!T157=0,"",'Pipeline WEB'!T157)</f>
        <v>EUR</v>
      </c>
      <c r="U169" s="55" t="str">
        <f>IF('Pipeline WEB'!U157=0,"",'Pipeline WEB'!U157)</f>
        <v/>
      </c>
      <c r="V169" s="215" t="str">
        <f>IF('Pipeline WEB'!V157=0,"",'Pipeline WEB'!V157)</f>
        <v/>
      </c>
      <c r="W169" s="216" t="str">
        <f>IF('Pipeline WEB'!W157=0,"",'Pipeline WEB'!W157)</f>
        <v/>
      </c>
      <c r="X169" s="215" t="str">
        <f>IF('Pipeline WEB'!X157=0,"",'Pipeline WEB'!X157)</f>
        <v/>
      </c>
      <c r="Y169" s="215" t="str">
        <f>IF('Pipeline WEB'!Y157=0,"",'Pipeline WEB'!Y157)</f>
        <v/>
      </c>
      <c r="Z169" s="215" t="str">
        <f>IF('Pipeline WEB'!Z157=0,"",'Pipeline WEB'!Z157)</f>
        <v/>
      </c>
      <c r="AA169" s="215" t="str">
        <f>IF('Pipeline WEB'!AA157=0,"",'Pipeline WEB'!AA157)</f>
        <v/>
      </c>
      <c r="AB169" s="215" t="str">
        <f>IF('Pipeline WEB'!AB157=0,"",'Pipeline WEB'!AB157)</f>
        <v/>
      </c>
      <c r="AC169" s="216" t="str">
        <f>IF('Pipeline WEB'!AC157=0,"",'Pipeline WEB'!AC157)</f>
        <v/>
      </c>
      <c r="AD169" s="216" t="str">
        <f>IF('Pipeline WEB'!AD157=0,"",'Pipeline WEB'!AD157)</f>
        <v/>
      </c>
      <c r="AE169" s="216" t="str">
        <f>IF('Pipeline WEB'!AE157=0,"",'Pipeline WEB'!AE157)</f>
        <v/>
      </c>
      <c r="AF169" s="215" t="str">
        <f>IF('Pipeline WEB'!AF157=0,"",'Pipeline WEB'!AF157)</f>
        <v/>
      </c>
      <c r="AG169" s="215" t="str">
        <f>IF('Pipeline WEB'!AG157=0,"",'Pipeline WEB'!AG157)</f>
        <v/>
      </c>
      <c r="AH169" s="223" t="str">
        <f>IF('Pipeline WEB'!AH157=0,"",'Pipeline WEB'!AH157)</f>
        <v/>
      </c>
    </row>
    <row r="170" spans="1:34" ht="30" customHeight="1" x14ac:dyDescent="0.3">
      <c r="A170" s="218"/>
      <c r="B170" s="215" t="str">
        <f>IF('Pipeline WEB'!B158=0,"",'Pipeline WEB'!B158)</f>
        <v/>
      </c>
      <c r="C170" s="215" t="str">
        <f>IF('Pipeline WEB'!C158=0,"",VLOOKUP('Pipeline WEB'!C158,'Roll out'!$E$2:$F$78,2,))</f>
        <v/>
      </c>
      <c r="D170" s="215" t="str">
        <f>IF('Pipeline WEB'!D158=0,"",'Pipeline WEB'!D158)</f>
        <v/>
      </c>
      <c r="E170" s="215" t="str">
        <f>IF('Pipeline WEB'!E158=0,"",VLOOKUP('Pipeline WEB'!E158,'Roll out'!$E$2:$F$78,2,))</f>
        <v/>
      </c>
      <c r="F170" s="215" t="str">
        <f>IF('Pipeline WEB'!F158=0,"",VLOOKUP('Pipeline WEB'!F158,'Roll out'!$E$2:$F$78,2,))</f>
        <v/>
      </c>
      <c r="G170" s="215" t="str">
        <f>IF('Pipeline WEB'!G158=0,"",VLOOKUP('Pipeline WEB'!G158,'Roll out'!$E$2:$F$78,2,))</f>
        <v/>
      </c>
      <c r="H170" s="215" t="str">
        <f>IF('Pipeline WEB'!H158=0,"",VLOOKUP('Pipeline WEB'!H158,'Roll out'!$E$2:$F$78,2,))</f>
        <v/>
      </c>
      <c r="I170" s="215" t="str">
        <f>IF('Pipeline WEB'!I158=0,"",VLOOKUP('Pipeline WEB'!I158,'Roll out'!$E$2:$F$78,2,))</f>
        <v/>
      </c>
      <c r="J170" s="215" t="str">
        <f>IF('Pipeline WEB'!J158=0,"",'Pipeline WEB'!J158)</f>
        <v/>
      </c>
      <c r="K170" s="215" t="str">
        <f>IF('Pipeline WEB'!K158=0,"",'Pipeline WEB'!K158)</f>
        <v/>
      </c>
      <c r="L170" s="223" t="str">
        <f>IF('Pipeline WEB'!L158=0,"",'Pipeline WEB'!L158)</f>
        <v/>
      </c>
      <c r="M170" s="215" t="str">
        <f>IF('Pipeline WEB'!M158=0,"",'Pipeline WEB'!M158)</f>
        <v/>
      </c>
      <c r="N170" s="215" t="str">
        <f>IF('Pipeline WEB'!N158=0,"",'Pipeline WEB'!N158)</f>
        <v/>
      </c>
      <c r="O170" s="223" t="str">
        <f>IF('Pipeline WEB'!O158=0,"",'Pipeline WEB'!O158)</f>
        <v/>
      </c>
      <c r="P170" s="215" t="str">
        <f>IF('Pipeline WEB'!P158=0,"",'Pipeline WEB'!P158)</f>
        <v/>
      </c>
      <c r="Q170" s="215" t="str">
        <f>IF('Pipeline WEB'!Q158=0,"",'Pipeline WEB'!Q158)</f>
        <v/>
      </c>
      <c r="R170" s="215" t="str">
        <f>IF('Pipeline WEB'!R158=0,"",VLOOKUP('Pipeline WEB'!R158,'Roll out'!$E$2:$F$78,2,))</f>
        <v/>
      </c>
      <c r="S170" s="55" t="str">
        <f>IF('Pipeline WEB'!S158=0,"",'Pipeline WEB'!S158)</f>
        <v/>
      </c>
      <c r="T170" s="55" t="str">
        <f>IF('Pipeline WEB'!T158=0,"",'Pipeline WEB'!T158)</f>
        <v>EUR</v>
      </c>
      <c r="U170" s="55" t="str">
        <f>IF('Pipeline WEB'!U158=0,"",'Pipeline WEB'!U158)</f>
        <v/>
      </c>
      <c r="V170" s="215" t="str">
        <f>IF('Pipeline WEB'!V158=0,"",'Pipeline WEB'!V158)</f>
        <v/>
      </c>
      <c r="W170" s="216" t="str">
        <f>IF('Pipeline WEB'!W158=0,"",'Pipeline WEB'!W158)</f>
        <v/>
      </c>
      <c r="X170" s="215" t="str">
        <f>IF('Pipeline WEB'!X158=0,"",'Pipeline WEB'!X158)</f>
        <v/>
      </c>
      <c r="Y170" s="215" t="str">
        <f>IF('Pipeline WEB'!Y158=0,"",'Pipeline WEB'!Y158)</f>
        <v/>
      </c>
      <c r="Z170" s="215" t="str">
        <f>IF('Pipeline WEB'!Z158=0,"",'Pipeline WEB'!Z158)</f>
        <v/>
      </c>
      <c r="AA170" s="215" t="str">
        <f>IF('Pipeline WEB'!AA158=0,"",'Pipeline WEB'!AA158)</f>
        <v/>
      </c>
      <c r="AB170" s="215" t="str">
        <f>IF('Pipeline WEB'!AB158=0,"",'Pipeline WEB'!AB158)</f>
        <v/>
      </c>
      <c r="AC170" s="216" t="str">
        <f>IF('Pipeline WEB'!AC158=0,"",'Pipeline WEB'!AC158)</f>
        <v/>
      </c>
      <c r="AD170" s="216" t="str">
        <f>IF('Pipeline WEB'!AD158=0,"",'Pipeline WEB'!AD158)</f>
        <v/>
      </c>
      <c r="AE170" s="216" t="str">
        <f>IF('Pipeline WEB'!AE158=0,"",'Pipeline WEB'!AE158)</f>
        <v/>
      </c>
      <c r="AF170" s="215" t="str">
        <f>IF('Pipeline WEB'!AF158=0,"",'Pipeline WEB'!AF158)</f>
        <v/>
      </c>
      <c r="AG170" s="215" t="str">
        <f>IF('Pipeline WEB'!AG158=0,"",'Pipeline WEB'!AG158)</f>
        <v/>
      </c>
      <c r="AH170" s="223" t="str">
        <f>IF('Pipeline WEB'!AH158=0,"",'Pipeline WEB'!AH158)</f>
        <v/>
      </c>
    </row>
    <row r="171" spans="1:34" ht="30" customHeight="1" x14ac:dyDescent="0.3">
      <c r="A171" s="218"/>
      <c r="B171" s="215" t="str">
        <f>IF('Pipeline WEB'!B159=0,"",'Pipeline WEB'!B159)</f>
        <v/>
      </c>
      <c r="C171" s="215" t="str">
        <f>IF('Pipeline WEB'!C159=0,"",VLOOKUP('Pipeline WEB'!C159,'Roll out'!$E$2:$F$78,2,))</f>
        <v/>
      </c>
      <c r="D171" s="215" t="str">
        <f>IF('Pipeline WEB'!D159=0,"",'Pipeline WEB'!D159)</f>
        <v/>
      </c>
      <c r="E171" s="215" t="str">
        <f>IF('Pipeline WEB'!E159=0,"",VLOOKUP('Pipeline WEB'!E159,'Roll out'!$E$2:$F$78,2,))</f>
        <v/>
      </c>
      <c r="F171" s="215" t="str">
        <f>IF('Pipeline WEB'!F159=0,"",VLOOKUP('Pipeline WEB'!F159,'Roll out'!$E$2:$F$78,2,))</f>
        <v/>
      </c>
      <c r="G171" s="215" t="str">
        <f>IF('Pipeline WEB'!G159=0,"",VLOOKUP('Pipeline WEB'!G159,'Roll out'!$E$2:$F$78,2,))</f>
        <v/>
      </c>
      <c r="H171" s="215" t="str">
        <f>IF('Pipeline WEB'!H159=0,"",VLOOKUP('Pipeline WEB'!H159,'Roll out'!$E$2:$F$78,2,))</f>
        <v/>
      </c>
      <c r="I171" s="215" t="str">
        <f>IF('Pipeline WEB'!I159=0,"",VLOOKUP('Pipeline WEB'!I159,'Roll out'!$E$2:$F$78,2,))</f>
        <v/>
      </c>
      <c r="J171" s="215" t="str">
        <f>IF('Pipeline WEB'!J159=0,"",'Pipeline WEB'!J159)</f>
        <v/>
      </c>
      <c r="K171" s="215" t="str">
        <f>IF('Pipeline WEB'!K159=0,"",'Pipeline WEB'!K159)</f>
        <v/>
      </c>
      <c r="L171" s="223" t="str">
        <f>IF('Pipeline WEB'!L159=0,"",'Pipeline WEB'!L159)</f>
        <v/>
      </c>
      <c r="M171" s="215" t="str">
        <f>IF('Pipeline WEB'!M159=0,"",'Pipeline WEB'!M159)</f>
        <v/>
      </c>
      <c r="N171" s="215" t="str">
        <f>IF('Pipeline WEB'!N159=0,"",'Pipeline WEB'!N159)</f>
        <v/>
      </c>
      <c r="O171" s="223" t="str">
        <f>IF('Pipeline WEB'!O159=0,"",'Pipeline WEB'!O159)</f>
        <v/>
      </c>
      <c r="P171" s="215" t="str">
        <f>IF('Pipeline WEB'!P159=0,"",'Pipeline WEB'!P159)</f>
        <v/>
      </c>
      <c r="Q171" s="215" t="str">
        <f>IF('Pipeline WEB'!Q159=0,"",'Pipeline WEB'!Q159)</f>
        <v/>
      </c>
      <c r="R171" s="215" t="str">
        <f>IF('Pipeline WEB'!R159=0,"",VLOOKUP('Pipeline WEB'!R159,'Roll out'!$E$2:$F$78,2,))</f>
        <v/>
      </c>
      <c r="S171" s="55" t="str">
        <f>IF('Pipeline WEB'!S159=0,"",'Pipeline WEB'!S159)</f>
        <v/>
      </c>
      <c r="T171" s="55" t="str">
        <f>IF('Pipeline WEB'!T159=0,"",'Pipeline WEB'!T159)</f>
        <v>EUR</v>
      </c>
      <c r="U171" s="55" t="str">
        <f>IF('Pipeline WEB'!U159=0,"",'Pipeline WEB'!U159)</f>
        <v/>
      </c>
      <c r="V171" s="215" t="str">
        <f>IF('Pipeline WEB'!V159=0,"",'Pipeline WEB'!V159)</f>
        <v/>
      </c>
      <c r="W171" s="216" t="str">
        <f>IF('Pipeline WEB'!W159=0,"",'Pipeline WEB'!W159)</f>
        <v/>
      </c>
      <c r="X171" s="215" t="str">
        <f>IF('Pipeline WEB'!X159=0,"",'Pipeline WEB'!X159)</f>
        <v/>
      </c>
      <c r="Y171" s="215" t="str">
        <f>IF('Pipeline WEB'!Y159=0,"",'Pipeline WEB'!Y159)</f>
        <v/>
      </c>
      <c r="Z171" s="215" t="str">
        <f>IF('Pipeline WEB'!Z159=0,"",'Pipeline WEB'!Z159)</f>
        <v/>
      </c>
      <c r="AA171" s="215" t="str">
        <f>IF('Pipeline WEB'!AA159=0,"",'Pipeline WEB'!AA159)</f>
        <v/>
      </c>
      <c r="AB171" s="215" t="str">
        <f>IF('Pipeline WEB'!AB159=0,"",'Pipeline WEB'!AB159)</f>
        <v/>
      </c>
      <c r="AC171" s="216" t="str">
        <f>IF('Pipeline WEB'!AC159=0,"",'Pipeline WEB'!AC159)</f>
        <v/>
      </c>
      <c r="AD171" s="216" t="str">
        <f>IF('Pipeline WEB'!AD159=0,"",'Pipeline WEB'!AD159)</f>
        <v/>
      </c>
      <c r="AE171" s="216" t="str">
        <f>IF('Pipeline WEB'!AE159=0,"",'Pipeline WEB'!AE159)</f>
        <v/>
      </c>
      <c r="AF171" s="215" t="str">
        <f>IF('Pipeline WEB'!AF159=0,"",'Pipeline WEB'!AF159)</f>
        <v/>
      </c>
      <c r="AG171" s="215" t="str">
        <f>IF('Pipeline WEB'!AG159=0,"",'Pipeline WEB'!AG159)</f>
        <v/>
      </c>
      <c r="AH171" s="223" t="str">
        <f>IF('Pipeline WEB'!AH159=0,"",'Pipeline WEB'!AH159)</f>
        <v/>
      </c>
    </row>
    <row r="172" spans="1:34" ht="30" customHeight="1" x14ac:dyDescent="0.3">
      <c r="A172" s="218"/>
      <c r="B172" s="215" t="str">
        <f>IF('Pipeline WEB'!B160=0,"",'Pipeline WEB'!B160)</f>
        <v/>
      </c>
      <c r="C172" s="215" t="str">
        <f>IF('Pipeline WEB'!C160=0,"",VLOOKUP('Pipeline WEB'!C160,'Roll out'!$E$2:$F$78,2,))</f>
        <v/>
      </c>
      <c r="D172" s="215" t="str">
        <f>IF('Pipeline WEB'!D160=0,"",'Pipeline WEB'!D160)</f>
        <v/>
      </c>
      <c r="E172" s="215" t="str">
        <f>IF('Pipeline WEB'!E160=0,"",VLOOKUP('Pipeline WEB'!E160,'Roll out'!$E$2:$F$78,2,))</f>
        <v/>
      </c>
      <c r="F172" s="215" t="str">
        <f>IF('Pipeline WEB'!F160=0,"",VLOOKUP('Pipeline WEB'!F160,'Roll out'!$E$2:$F$78,2,))</f>
        <v/>
      </c>
      <c r="G172" s="215" t="str">
        <f>IF('Pipeline WEB'!G160=0,"",VLOOKUP('Pipeline WEB'!G160,'Roll out'!$E$2:$F$78,2,))</f>
        <v/>
      </c>
      <c r="H172" s="215" t="str">
        <f>IF('Pipeline WEB'!H160=0,"",VLOOKUP('Pipeline WEB'!H160,'Roll out'!$E$2:$F$78,2,))</f>
        <v/>
      </c>
      <c r="I172" s="215" t="str">
        <f>IF('Pipeline WEB'!I160=0,"",VLOOKUP('Pipeline WEB'!I160,'Roll out'!$E$2:$F$78,2,))</f>
        <v/>
      </c>
      <c r="J172" s="215" t="str">
        <f>IF('Pipeline WEB'!J160=0,"",'Pipeline WEB'!J160)</f>
        <v/>
      </c>
      <c r="K172" s="215" t="str">
        <f>IF('Pipeline WEB'!K160=0,"",'Pipeline WEB'!K160)</f>
        <v/>
      </c>
      <c r="L172" s="223" t="str">
        <f>IF('Pipeline WEB'!L160=0,"",'Pipeline WEB'!L160)</f>
        <v/>
      </c>
      <c r="M172" s="215" t="str">
        <f>IF('Pipeline WEB'!M160=0,"",'Pipeline WEB'!M160)</f>
        <v/>
      </c>
      <c r="N172" s="215" t="str">
        <f>IF('Pipeline WEB'!N160=0,"",'Pipeline WEB'!N160)</f>
        <v/>
      </c>
      <c r="O172" s="223" t="str">
        <f>IF('Pipeline WEB'!O160=0,"",'Pipeline WEB'!O160)</f>
        <v/>
      </c>
      <c r="P172" s="215" t="str">
        <f>IF('Pipeline WEB'!P160=0,"",'Pipeline WEB'!P160)</f>
        <v/>
      </c>
      <c r="Q172" s="215" t="str">
        <f>IF('Pipeline WEB'!Q160=0,"",'Pipeline WEB'!Q160)</f>
        <v/>
      </c>
      <c r="R172" s="215" t="str">
        <f>IF('Pipeline WEB'!R160=0,"",VLOOKUP('Pipeline WEB'!R160,'Roll out'!$E$2:$F$78,2,))</f>
        <v/>
      </c>
      <c r="S172" s="55" t="str">
        <f>IF('Pipeline WEB'!S160=0,"",'Pipeline WEB'!S160)</f>
        <v/>
      </c>
      <c r="T172" s="55" t="str">
        <f>IF('Pipeline WEB'!T160=0,"",'Pipeline WEB'!T160)</f>
        <v>EUR</v>
      </c>
      <c r="U172" s="55" t="str">
        <f>IF('Pipeline WEB'!U160=0,"",'Pipeline WEB'!U160)</f>
        <v/>
      </c>
      <c r="V172" s="215" t="str">
        <f>IF('Pipeline WEB'!V160=0,"",'Pipeline WEB'!V160)</f>
        <v/>
      </c>
      <c r="W172" s="216" t="str">
        <f>IF('Pipeline WEB'!W160=0,"",'Pipeline WEB'!W160)</f>
        <v/>
      </c>
      <c r="X172" s="215" t="str">
        <f>IF('Pipeline WEB'!X160=0,"",'Pipeline WEB'!X160)</f>
        <v/>
      </c>
      <c r="Y172" s="215" t="str">
        <f>IF('Pipeline WEB'!Y160=0,"",'Pipeline WEB'!Y160)</f>
        <v/>
      </c>
      <c r="Z172" s="215" t="str">
        <f>IF('Pipeline WEB'!Z160=0,"",'Pipeline WEB'!Z160)</f>
        <v/>
      </c>
      <c r="AA172" s="215" t="str">
        <f>IF('Pipeline WEB'!AA160=0,"",'Pipeline WEB'!AA160)</f>
        <v/>
      </c>
      <c r="AB172" s="215" t="str">
        <f>IF('Pipeline WEB'!AB160=0,"",'Pipeline WEB'!AB160)</f>
        <v/>
      </c>
      <c r="AC172" s="216" t="str">
        <f>IF('Pipeline WEB'!AC160=0,"",'Pipeline WEB'!AC160)</f>
        <v/>
      </c>
      <c r="AD172" s="216" t="str">
        <f>IF('Pipeline WEB'!AD160=0,"",'Pipeline WEB'!AD160)</f>
        <v/>
      </c>
      <c r="AE172" s="216" t="str">
        <f>IF('Pipeline WEB'!AE160=0,"",'Pipeline WEB'!AE160)</f>
        <v/>
      </c>
      <c r="AF172" s="215" t="str">
        <f>IF('Pipeline WEB'!AF160=0,"",'Pipeline WEB'!AF160)</f>
        <v/>
      </c>
      <c r="AG172" s="215" t="str">
        <f>IF('Pipeline WEB'!AG160=0,"",'Pipeline WEB'!AG160)</f>
        <v/>
      </c>
      <c r="AH172" s="223" t="str">
        <f>IF('Pipeline WEB'!AH160=0,"",'Pipeline WEB'!AH160)</f>
        <v/>
      </c>
    </row>
    <row r="173" spans="1:34" ht="30" customHeight="1" x14ac:dyDescent="0.3">
      <c r="A173" s="218"/>
      <c r="B173" s="215" t="str">
        <f>IF('Pipeline WEB'!B161=0,"",'Pipeline WEB'!B161)</f>
        <v/>
      </c>
      <c r="C173" s="215" t="str">
        <f>IF('Pipeline WEB'!C161=0,"",VLOOKUP('Pipeline WEB'!C161,'Roll out'!$E$2:$F$78,2,))</f>
        <v/>
      </c>
      <c r="D173" s="215" t="str">
        <f>IF('Pipeline WEB'!D161=0,"",'Pipeline WEB'!D161)</f>
        <v/>
      </c>
      <c r="E173" s="215" t="str">
        <f>IF('Pipeline WEB'!E161=0,"",VLOOKUP('Pipeline WEB'!E161,'Roll out'!$E$2:$F$78,2,))</f>
        <v/>
      </c>
      <c r="F173" s="215" t="str">
        <f>IF('Pipeline WEB'!F161=0,"",VLOOKUP('Pipeline WEB'!F161,'Roll out'!$E$2:$F$78,2,))</f>
        <v/>
      </c>
      <c r="G173" s="215" t="str">
        <f>IF('Pipeline WEB'!G161=0,"",VLOOKUP('Pipeline WEB'!G161,'Roll out'!$E$2:$F$78,2,))</f>
        <v/>
      </c>
      <c r="H173" s="215" t="str">
        <f>IF('Pipeline WEB'!H161=0,"",VLOOKUP('Pipeline WEB'!H161,'Roll out'!$E$2:$F$78,2,))</f>
        <v/>
      </c>
      <c r="I173" s="215" t="str">
        <f>IF('Pipeline WEB'!I161=0,"",VLOOKUP('Pipeline WEB'!I161,'Roll out'!$E$2:$F$78,2,))</f>
        <v/>
      </c>
      <c r="J173" s="215" t="str">
        <f>IF('Pipeline WEB'!J161=0,"",'Pipeline WEB'!J161)</f>
        <v/>
      </c>
      <c r="K173" s="215" t="str">
        <f>IF('Pipeline WEB'!K161=0,"",'Pipeline WEB'!K161)</f>
        <v/>
      </c>
      <c r="L173" s="223" t="str">
        <f>IF('Pipeline WEB'!L161=0,"",'Pipeline WEB'!L161)</f>
        <v/>
      </c>
      <c r="M173" s="215" t="str">
        <f>IF('Pipeline WEB'!M161=0,"",'Pipeline WEB'!M161)</f>
        <v/>
      </c>
      <c r="N173" s="215" t="str">
        <f>IF('Pipeline WEB'!N161=0,"",'Pipeline WEB'!N161)</f>
        <v/>
      </c>
      <c r="O173" s="223" t="str">
        <f>IF('Pipeline WEB'!O161=0,"",'Pipeline WEB'!O161)</f>
        <v/>
      </c>
      <c r="P173" s="215" t="str">
        <f>IF('Pipeline WEB'!P161=0,"",'Pipeline WEB'!P161)</f>
        <v/>
      </c>
      <c r="Q173" s="215" t="str">
        <f>IF('Pipeline WEB'!Q161=0,"",'Pipeline WEB'!Q161)</f>
        <v/>
      </c>
      <c r="R173" s="215" t="str">
        <f>IF('Pipeline WEB'!R161=0,"",VLOOKUP('Pipeline WEB'!R161,'Roll out'!$E$2:$F$78,2,))</f>
        <v/>
      </c>
      <c r="S173" s="55" t="str">
        <f>IF('Pipeline WEB'!S161=0,"",'Pipeline WEB'!S161)</f>
        <v/>
      </c>
      <c r="T173" s="55" t="str">
        <f>IF('Pipeline WEB'!T161=0,"",'Pipeline WEB'!T161)</f>
        <v>EUR</v>
      </c>
      <c r="U173" s="55" t="str">
        <f>IF('Pipeline WEB'!U161=0,"",'Pipeline WEB'!U161)</f>
        <v/>
      </c>
      <c r="V173" s="215" t="str">
        <f>IF('Pipeline WEB'!V161=0,"",'Pipeline WEB'!V161)</f>
        <v/>
      </c>
      <c r="W173" s="216" t="str">
        <f>IF('Pipeline WEB'!W161=0,"",'Pipeline WEB'!W161)</f>
        <v/>
      </c>
      <c r="X173" s="215" t="str">
        <f>IF('Pipeline WEB'!X161=0,"",'Pipeline WEB'!X161)</f>
        <v/>
      </c>
      <c r="Y173" s="215" t="str">
        <f>IF('Pipeline WEB'!Y161=0,"",'Pipeline WEB'!Y161)</f>
        <v/>
      </c>
      <c r="Z173" s="215" t="str">
        <f>IF('Pipeline WEB'!Z161=0,"",'Pipeline WEB'!Z161)</f>
        <v/>
      </c>
      <c r="AA173" s="215" t="str">
        <f>IF('Pipeline WEB'!AA161=0,"",'Pipeline WEB'!AA161)</f>
        <v/>
      </c>
      <c r="AB173" s="215" t="str">
        <f>IF('Pipeline WEB'!AB161=0,"",'Pipeline WEB'!AB161)</f>
        <v/>
      </c>
      <c r="AC173" s="216" t="str">
        <f>IF('Pipeline WEB'!AC161=0,"",'Pipeline WEB'!AC161)</f>
        <v/>
      </c>
      <c r="AD173" s="216" t="str">
        <f>IF('Pipeline WEB'!AD161=0,"",'Pipeline WEB'!AD161)</f>
        <v/>
      </c>
      <c r="AE173" s="216" t="str">
        <f>IF('Pipeline WEB'!AE161=0,"",'Pipeline WEB'!AE161)</f>
        <v/>
      </c>
      <c r="AF173" s="215" t="str">
        <f>IF('Pipeline WEB'!AF161=0,"",'Pipeline WEB'!AF161)</f>
        <v/>
      </c>
      <c r="AG173" s="215" t="str">
        <f>IF('Pipeline WEB'!AG161=0,"",'Pipeline WEB'!AG161)</f>
        <v/>
      </c>
      <c r="AH173" s="223" t="str">
        <f>IF('Pipeline WEB'!AH161=0,"",'Pipeline WEB'!AH161)</f>
        <v/>
      </c>
    </row>
    <row r="174" spans="1:34" ht="30" customHeight="1" x14ac:dyDescent="0.3">
      <c r="A174" s="218"/>
      <c r="B174" s="215" t="str">
        <f>IF('Pipeline WEB'!B162=0,"",'Pipeline WEB'!B162)</f>
        <v/>
      </c>
      <c r="C174" s="215" t="str">
        <f>IF('Pipeline WEB'!C162=0,"",VLOOKUP('Pipeline WEB'!C162,'Roll out'!$E$2:$F$78,2,))</f>
        <v/>
      </c>
      <c r="D174" s="215" t="str">
        <f>IF('Pipeline WEB'!D162=0,"",'Pipeline WEB'!D162)</f>
        <v/>
      </c>
      <c r="E174" s="215" t="str">
        <f>IF('Pipeline WEB'!E162=0,"",VLOOKUP('Pipeline WEB'!E162,'Roll out'!$E$2:$F$78,2,))</f>
        <v/>
      </c>
      <c r="F174" s="215" t="str">
        <f>IF('Pipeline WEB'!F162=0,"",VLOOKUP('Pipeline WEB'!F162,'Roll out'!$E$2:$F$78,2,))</f>
        <v/>
      </c>
      <c r="G174" s="215" t="str">
        <f>IF('Pipeline WEB'!G162=0,"",VLOOKUP('Pipeline WEB'!G162,'Roll out'!$E$2:$F$78,2,))</f>
        <v/>
      </c>
      <c r="H174" s="215" t="str">
        <f>IF('Pipeline WEB'!H162=0,"",VLOOKUP('Pipeline WEB'!H162,'Roll out'!$E$2:$F$78,2,))</f>
        <v/>
      </c>
      <c r="I174" s="215" t="str">
        <f>IF('Pipeline WEB'!I162=0,"",VLOOKUP('Pipeline WEB'!I162,'Roll out'!$E$2:$F$78,2,))</f>
        <v/>
      </c>
      <c r="J174" s="215" t="str">
        <f>IF('Pipeline WEB'!J162=0,"",'Pipeline WEB'!J162)</f>
        <v/>
      </c>
      <c r="K174" s="215" t="str">
        <f>IF('Pipeline WEB'!K162=0,"",'Pipeline WEB'!K162)</f>
        <v/>
      </c>
      <c r="L174" s="223" t="str">
        <f>IF('Pipeline WEB'!L162=0,"",'Pipeline WEB'!L162)</f>
        <v/>
      </c>
      <c r="M174" s="215" t="str">
        <f>IF('Pipeline WEB'!M162=0,"",'Pipeline WEB'!M162)</f>
        <v/>
      </c>
      <c r="N174" s="215" t="str">
        <f>IF('Pipeline WEB'!N162=0,"",'Pipeline WEB'!N162)</f>
        <v/>
      </c>
      <c r="O174" s="223" t="str">
        <f>IF('Pipeline WEB'!O162=0,"",'Pipeline WEB'!O162)</f>
        <v/>
      </c>
      <c r="P174" s="215" t="str">
        <f>IF('Pipeline WEB'!P162=0,"",'Pipeline WEB'!P162)</f>
        <v/>
      </c>
      <c r="Q174" s="215" t="str">
        <f>IF('Pipeline WEB'!Q162=0,"",'Pipeline WEB'!Q162)</f>
        <v/>
      </c>
      <c r="R174" s="215" t="str">
        <f>IF('Pipeline WEB'!R162=0,"",VLOOKUP('Pipeline WEB'!R162,'Roll out'!$E$2:$F$78,2,))</f>
        <v/>
      </c>
      <c r="S174" s="55" t="str">
        <f>IF('Pipeline WEB'!S162=0,"",'Pipeline WEB'!S162)</f>
        <v/>
      </c>
      <c r="T174" s="55" t="str">
        <f>IF('Pipeline WEB'!T162=0,"",'Pipeline WEB'!T162)</f>
        <v>EUR</v>
      </c>
      <c r="U174" s="55" t="str">
        <f>IF('Pipeline WEB'!U162=0,"",'Pipeline WEB'!U162)</f>
        <v/>
      </c>
      <c r="V174" s="215" t="str">
        <f>IF('Pipeline WEB'!V162=0,"",'Pipeline WEB'!V162)</f>
        <v/>
      </c>
      <c r="W174" s="216" t="str">
        <f>IF('Pipeline WEB'!W162=0,"",'Pipeline WEB'!W162)</f>
        <v/>
      </c>
      <c r="X174" s="215" t="str">
        <f>IF('Pipeline WEB'!X162=0,"",'Pipeline WEB'!X162)</f>
        <v/>
      </c>
      <c r="Y174" s="215" t="str">
        <f>IF('Pipeline WEB'!Y162=0,"",'Pipeline WEB'!Y162)</f>
        <v/>
      </c>
      <c r="Z174" s="215" t="str">
        <f>IF('Pipeline WEB'!Z162=0,"",'Pipeline WEB'!Z162)</f>
        <v/>
      </c>
      <c r="AA174" s="215" t="str">
        <f>IF('Pipeline WEB'!AA162=0,"",'Pipeline WEB'!AA162)</f>
        <v/>
      </c>
      <c r="AB174" s="215" t="str">
        <f>IF('Pipeline WEB'!AB162=0,"",'Pipeline WEB'!AB162)</f>
        <v/>
      </c>
      <c r="AC174" s="216" t="str">
        <f>IF('Pipeline WEB'!AC162=0,"",'Pipeline WEB'!AC162)</f>
        <v/>
      </c>
      <c r="AD174" s="216" t="str">
        <f>IF('Pipeline WEB'!AD162=0,"",'Pipeline WEB'!AD162)</f>
        <v/>
      </c>
      <c r="AE174" s="216" t="str">
        <f>IF('Pipeline WEB'!AE162=0,"",'Pipeline WEB'!AE162)</f>
        <v/>
      </c>
      <c r="AF174" s="215" t="str">
        <f>IF('Pipeline WEB'!AF162=0,"",'Pipeline WEB'!AF162)</f>
        <v/>
      </c>
      <c r="AG174" s="215" t="str">
        <f>IF('Pipeline WEB'!AG162=0,"",'Pipeline WEB'!AG162)</f>
        <v/>
      </c>
      <c r="AH174" s="223" t="str">
        <f>IF('Pipeline WEB'!AH162=0,"",'Pipeline WEB'!AH162)</f>
        <v/>
      </c>
    </row>
    <row r="175" spans="1:34" ht="30" customHeight="1" x14ac:dyDescent="0.3">
      <c r="A175" s="218"/>
      <c r="B175" s="215" t="str">
        <f>IF('Pipeline WEB'!B163=0,"",'Pipeline WEB'!B163)</f>
        <v/>
      </c>
      <c r="C175" s="215" t="str">
        <f>IF('Pipeline WEB'!C163=0,"",VLOOKUP('Pipeline WEB'!C163,'Roll out'!$E$2:$F$78,2,))</f>
        <v/>
      </c>
      <c r="D175" s="215" t="str">
        <f>IF('Pipeline WEB'!D163=0,"",'Pipeline WEB'!D163)</f>
        <v/>
      </c>
      <c r="E175" s="215" t="str">
        <f>IF('Pipeline WEB'!E163=0,"",VLOOKUP('Pipeline WEB'!E163,'Roll out'!$E$2:$F$78,2,))</f>
        <v/>
      </c>
      <c r="F175" s="215" t="str">
        <f>IF('Pipeline WEB'!F163=0,"",VLOOKUP('Pipeline WEB'!F163,'Roll out'!$E$2:$F$78,2,))</f>
        <v/>
      </c>
      <c r="G175" s="215" t="str">
        <f>IF('Pipeline WEB'!G163=0,"",VLOOKUP('Pipeline WEB'!G163,'Roll out'!$E$2:$F$78,2,))</f>
        <v/>
      </c>
      <c r="H175" s="215" t="str">
        <f>IF('Pipeline WEB'!H163=0,"",VLOOKUP('Pipeline WEB'!H163,'Roll out'!$E$2:$F$78,2,))</f>
        <v/>
      </c>
      <c r="I175" s="215" t="str">
        <f>IF('Pipeline WEB'!I163=0,"",VLOOKUP('Pipeline WEB'!I163,'Roll out'!$E$2:$F$78,2,))</f>
        <v/>
      </c>
      <c r="J175" s="215" t="str">
        <f>IF('Pipeline WEB'!J163=0,"",'Pipeline WEB'!J163)</f>
        <v/>
      </c>
      <c r="K175" s="215" t="str">
        <f>IF('Pipeline WEB'!K163=0,"",'Pipeline WEB'!K163)</f>
        <v/>
      </c>
      <c r="L175" s="223" t="str">
        <f>IF('Pipeline WEB'!L163=0,"",'Pipeline WEB'!L163)</f>
        <v/>
      </c>
      <c r="M175" s="215" t="str">
        <f>IF('Pipeline WEB'!M163=0,"",'Pipeline WEB'!M163)</f>
        <v/>
      </c>
      <c r="N175" s="215" t="str">
        <f>IF('Pipeline WEB'!N163=0,"",'Pipeline WEB'!N163)</f>
        <v/>
      </c>
      <c r="O175" s="223" t="str">
        <f>IF('Pipeline WEB'!O163=0,"",'Pipeline WEB'!O163)</f>
        <v/>
      </c>
      <c r="P175" s="215" t="str">
        <f>IF('Pipeline WEB'!P163=0,"",'Pipeline WEB'!P163)</f>
        <v/>
      </c>
      <c r="Q175" s="215" t="str">
        <f>IF('Pipeline WEB'!Q163=0,"",'Pipeline WEB'!Q163)</f>
        <v/>
      </c>
      <c r="R175" s="215" t="str">
        <f>IF('Pipeline WEB'!R163=0,"",VLOOKUP('Pipeline WEB'!R163,'Roll out'!$E$2:$F$78,2,))</f>
        <v/>
      </c>
      <c r="S175" s="55" t="str">
        <f>IF('Pipeline WEB'!S163=0,"",'Pipeline WEB'!S163)</f>
        <v/>
      </c>
      <c r="T175" s="55" t="str">
        <f>IF('Pipeline WEB'!T163=0,"",'Pipeline WEB'!T163)</f>
        <v>EUR</v>
      </c>
      <c r="U175" s="55" t="str">
        <f>IF('Pipeline WEB'!U163=0,"",'Pipeline WEB'!U163)</f>
        <v/>
      </c>
      <c r="V175" s="215" t="str">
        <f>IF('Pipeline WEB'!V163=0,"",'Pipeline WEB'!V163)</f>
        <v/>
      </c>
      <c r="W175" s="216" t="str">
        <f>IF('Pipeline WEB'!W163=0,"",'Pipeline WEB'!W163)</f>
        <v/>
      </c>
      <c r="X175" s="215" t="str">
        <f>IF('Pipeline WEB'!X163=0,"",'Pipeline WEB'!X163)</f>
        <v/>
      </c>
      <c r="Y175" s="215" t="str">
        <f>IF('Pipeline WEB'!Y163=0,"",'Pipeline WEB'!Y163)</f>
        <v/>
      </c>
      <c r="Z175" s="215" t="str">
        <f>IF('Pipeline WEB'!Z163=0,"",'Pipeline WEB'!Z163)</f>
        <v/>
      </c>
      <c r="AA175" s="215" t="str">
        <f>IF('Pipeline WEB'!AA163=0,"",'Pipeline WEB'!AA163)</f>
        <v/>
      </c>
      <c r="AB175" s="215" t="str">
        <f>IF('Pipeline WEB'!AB163=0,"",'Pipeline WEB'!AB163)</f>
        <v/>
      </c>
      <c r="AC175" s="216" t="str">
        <f>IF('Pipeline WEB'!AC163=0,"",'Pipeline WEB'!AC163)</f>
        <v/>
      </c>
      <c r="AD175" s="216" t="str">
        <f>IF('Pipeline WEB'!AD163=0,"",'Pipeline WEB'!AD163)</f>
        <v/>
      </c>
      <c r="AE175" s="216" t="str">
        <f>IF('Pipeline WEB'!AE163=0,"",'Pipeline WEB'!AE163)</f>
        <v/>
      </c>
      <c r="AF175" s="215" t="str">
        <f>IF('Pipeline WEB'!AF163=0,"",'Pipeline WEB'!AF163)</f>
        <v/>
      </c>
      <c r="AG175" s="215" t="str">
        <f>IF('Pipeline WEB'!AG163=0,"",'Pipeline WEB'!AG163)</f>
        <v/>
      </c>
      <c r="AH175" s="223" t="str">
        <f>IF('Pipeline WEB'!AH163=0,"",'Pipeline WEB'!AH163)</f>
        <v/>
      </c>
    </row>
    <row r="176" spans="1:34" ht="30" customHeight="1" x14ac:dyDescent="0.3">
      <c r="A176" s="218"/>
      <c r="B176" s="215" t="str">
        <f>IF('Pipeline WEB'!B164=0,"",'Pipeline WEB'!B164)</f>
        <v/>
      </c>
      <c r="C176" s="215" t="str">
        <f>IF('Pipeline WEB'!C164=0,"",VLOOKUP('Pipeline WEB'!C164,'Roll out'!$E$2:$F$78,2,))</f>
        <v/>
      </c>
      <c r="D176" s="215" t="str">
        <f>IF('Pipeline WEB'!D164=0,"",'Pipeline WEB'!D164)</f>
        <v/>
      </c>
      <c r="E176" s="215" t="str">
        <f>IF('Pipeline WEB'!E164=0,"",VLOOKUP('Pipeline WEB'!E164,'Roll out'!$E$2:$F$78,2,))</f>
        <v/>
      </c>
      <c r="F176" s="215" t="str">
        <f>IF('Pipeline WEB'!F164=0,"",VLOOKUP('Pipeline WEB'!F164,'Roll out'!$E$2:$F$78,2,))</f>
        <v/>
      </c>
      <c r="G176" s="215" t="str">
        <f>IF('Pipeline WEB'!G164=0,"",VLOOKUP('Pipeline WEB'!G164,'Roll out'!$E$2:$F$78,2,))</f>
        <v/>
      </c>
      <c r="H176" s="215" t="str">
        <f>IF('Pipeline WEB'!H164=0,"",VLOOKUP('Pipeline WEB'!H164,'Roll out'!$E$2:$F$78,2,))</f>
        <v/>
      </c>
      <c r="I176" s="215" t="str">
        <f>IF('Pipeline WEB'!I164=0,"",VLOOKUP('Pipeline WEB'!I164,'Roll out'!$E$2:$F$78,2,))</f>
        <v/>
      </c>
      <c r="J176" s="215" t="str">
        <f>IF('Pipeline WEB'!J164=0,"",'Pipeline WEB'!J164)</f>
        <v/>
      </c>
      <c r="K176" s="215" t="str">
        <f>IF('Pipeline WEB'!K164=0,"",'Pipeline WEB'!K164)</f>
        <v/>
      </c>
      <c r="L176" s="223" t="str">
        <f>IF('Pipeline WEB'!L164=0,"",'Pipeline WEB'!L164)</f>
        <v/>
      </c>
      <c r="M176" s="215" t="str">
        <f>IF('Pipeline WEB'!M164=0,"",'Pipeline WEB'!M164)</f>
        <v/>
      </c>
      <c r="N176" s="215" t="str">
        <f>IF('Pipeline WEB'!N164=0,"",'Pipeline WEB'!N164)</f>
        <v/>
      </c>
      <c r="O176" s="223" t="str">
        <f>IF('Pipeline WEB'!O164=0,"",'Pipeline WEB'!O164)</f>
        <v/>
      </c>
      <c r="P176" s="215" t="str">
        <f>IF('Pipeline WEB'!P164=0,"",'Pipeline WEB'!P164)</f>
        <v/>
      </c>
      <c r="Q176" s="215" t="str">
        <f>IF('Pipeline WEB'!Q164=0,"",'Pipeline WEB'!Q164)</f>
        <v/>
      </c>
      <c r="R176" s="215" t="str">
        <f>IF('Pipeline WEB'!R164=0,"",VLOOKUP('Pipeline WEB'!R164,'Roll out'!$E$2:$F$78,2,))</f>
        <v/>
      </c>
      <c r="S176" s="55" t="str">
        <f>IF('Pipeline WEB'!S164=0,"",'Pipeline WEB'!S164)</f>
        <v/>
      </c>
      <c r="T176" s="55" t="str">
        <f>IF('Pipeline WEB'!T164=0,"",'Pipeline WEB'!T164)</f>
        <v>EUR</v>
      </c>
      <c r="U176" s="55" t="str">
        <f>IF('Pipeline WEB'!U164=0,"",'Pipeline WEB'!U164)</f>
        <v/>
      </c>
      <c r="V176" s="215" t="str">
        <f>IF('Pipeline WEB'!V164=0,"",'Pipeline WEB'!V164)</f>
        <v/>
      </c>
      <c r="W176" s="216" t="str">
        <f>IF('Pipeline WEB'!W164=0,"",'Pipeline WEB'!W164)</f>
        <v/>
      </c>
      <c r="X176" s="215" t="str">
        <f>IF('Pipeline WEB'!X164=0,"",'Pipeline WEB'!X164)</f>
        <v/>
      </c>
      <c r="Y176" s="215" t="str">
        <f>IF('Pipeline WEB'!Y164=0,"",'Pipeline WEB'!Y164)</f>
        <v/>
      </c>
      <c r="Z176" s="215" t="str">
        <f>IF('Pipeline WEB'!Z164=0,"",'Pipeline WEB'!Z164)</f>
        <v/>
      </c>
      <c r="AA176" s="215" t="str">
        <f>IF('Pipeline WEB'!AA164=0,"",'Pipeline WEB'!AA164)</f>
        <v/>
      </c>
      <c r="AB176" s="215" t="str">
        <f>IF('Pipeline WEB'!AB164=0,"",'Pipeline WEB'!AB164)</f>
        <v/>
      </c>
      <c r="AC176" s="216" t="str">
        <f>IF('Pipeline WEB'!AC164=0,"",'Pipeline WEB'!AC164)</f>
        <v/>
      </c>
      <c r="AD176" s="216" t="str">
        <f>IF('Pipeline WEB'!AD164=0,"",'Pipeline WEB'!AD164)</f>
        <v/>
      </c>
      <c r="AE176" s="216" t="str">
        <f>IF('Pipeline WEB'!AE164=0,"",'Pipeline WEB'!AE164)</f>
        <v/>
      </c>
      <c r="AF176" s="215" t="str">
        <f>IF('Pipeline WEB'!AF164=0,"",'Pipeline WEB'!AF164)</f>
        <v/>
      </c>
      <c r="AG176" s="215" t="str">
        <f>IF('Pipeline WEB'!AG164=0,"",'Pipeline WEB'!AG164)</f>
        <v/>
      </c>
      <c r="AH176" s="223" t="str">
        <f>IF('Pipeline WEB'!AH164=0,"",'Pipeline WEB'!AH164)</f>
        <v/>
      </c>
    </row>
    <row r="177" spans="1:34" ht="30" customHeight="1" x14ac:dyDescent="0.3">
      <c r="A177" s="218"/>
      <c r="B177" s="215" t="str">
        <f>IF('Pipeline WEB'!B165=0,"",'Pipeline WEB'!B165)</f>
        <v/>
      </c>
      <c r="C177" s="215" t="str">
        <f>IF('Pipeline WEB'!C165=0,"",VLOOKUP('Pipeline WEB'!C165,'Roll out'!$E$2:$F$78,2,))</f>
        <v/>
      </c>
      <c r="D177" s="215" t="str">
        <f>IF('Pipeline WEB'!D165=0,"",'Pipeline WEB'!D165)</f>
        <v/>
      </c>
      <c r="E177" s="215" t="str">
        <f>IF('Pipeline WEB'!E165=0,"",VLOOKUP('Pipeline WEB'!E165,'Roll out'!$E$2:$F$78,2,))</f>
        <v/>
      </c>
      <c r="F177" s="215" t="str">
        <f>IF('Pipeline WEB'!F165=0,"",VLOOKUP('Pipeline WEB'!F165,'Roll out'!$E$2:$F$78,2,))</f>
        <v/>
      </c>
      <c r="G177" s="215" t="str">
        <f>IF('Pipeline WEB'!G165=0,"",VLOOKUP('Pipeline WEB'!G165,'Roll out'!$E$2:$F$78,2,))</f>
        <v/>
      </c>
      <c r="H177" s="215" t="str">
        <f>IF('Pipeline WEB'!H165=0,"",VLOOKUP('Pipeline WEB'!H165,'Roll out'!$E$2:$F$78,2,))</f>
        <v/>
      </c>
      <c r="I177" s="215" t="str">
        <f>IF('Pipeline WEB'!I165=0,"",VLOOKUP('Pipeline WEB'!I165,'Roll out'!$E$2:$F$78,2,))</f>
        <v/>
      </c>
      <c r="J177" s="215" t="str">
        <f>IF('Pipeline WEB'!J165=0,"",'Pipeline WEB'!J165)</f>
        <v/>
      </c>
      <c r="K177" s="215" t="str">
        <f>IF('Pipeline WEB'!K165=0,"",'Pipeline WEB'!K165)</f>
        <v/>
      </c>
      <c r="L177" s="223" t="str">
        <f>IF('Pipeline WEB'!L165=0,"",'Pipeline WEB'!L165)</f>
        <v/>
      </c>
      <c r="M177" s="215" t="str">
        <f>IF('Pipeline WEB'!M165=0,"",'Pipeline WEB'!M165)</f>
        <v/>
      </c>
      <c r="N177" s="215" t="str">
        <f>IF('Pipeline WEB'!N165=0,"",'Pipeline WEB'!N165)</f>
        <v/>
      </c>
      <c r="O177" s="223" t="str">
        <f>IF('Pipeline WEB'!O165=0,"",'Pipeline WEB'!O165)</f>
        <v/>
      </c>
      <c r="P177" s="215" t="str">
        <f>IF('Pipeline WEB'!P165=0,"",'Pipeline WEB'!P165)</f>
        <v/>
      </c>
      <c r="Q177" s="215" t="str">
        <f>IF('Pipeline WEB'!Q165=0,"",'Pipeline WEB'!Q165)</f>
        <v/>
      </c>
      <c r="R177" s="215" t="str">
        <f>IF('Pipeline WEB'!R165=0,"",VLOOKUP('Pipeline WEB'!R165,'Roll out'!$E$2:$F$78,2,))</f>
        <v/>
      </c>
      <c r="S177" s="55" t="str">
        <f>IF('Pipeline WEB'!S165=0,"",'Pipeline WEB'!S165)</f>
        <v/>
      </c>
      <c r="T177" s="55" t="str">
        <f>IF('Pipeline WEB'!T165=0,"",'Pipeline WEB'!T165)</f>
        <v>EUR</v>
      </c>
      <c r="U177" s="55" t="str">
        <f>IF('Pipeline WEB'!U165=0,"",'Pipeline WEB'!U165)</f>
        <v/>
      </c>
      <c r="V177" s="215" t="str">
        <f>IF('Pipeline WEB'!V165=0,"",'Pipeline WEB'!V165)</f>
        <v/>
      </c>
      <c r="W177" s="216" t="str">
        <f>IF('Pipeline WEB'!W165=0,"",'Pipeline WEB'!W165)</f>
        <v/>
      </c>
      <c r="X177" s="215" t="str">
        <f>IF('Pipeline WEB'!X165=0,"",'Pipeline WEB'!X165)</f>
        <v/>
      </c>
      <c r="Y177" s="215" t="str">
        <f>IF('Pipeline WEB'!Y165=0,"",'Pipeline WEB'!Y165)</f>
        <v/>
      </c>
      <c r="Z177" s="215" t="str">
        <f>IF('Pipeline WEB'!Z165=0,"",'Pipeline WEB'!Z165)</f>
        <v/>
      </c>
      <c r="AA177" s="215" t="str">
        <f>IF('Pipeline WEB'!AA165=0,"",'Pipeline WEB'!AA165)</f>
        <v/>
      </c>
      <c r="AB177" s="215" t="str">
        <f>IF('Pipeline WEB'!AB165=0,"",'Pipeline WEB'!AB165)</f>
        <v/>
      </c>
      <c r="AC177" s="216" t="str">
        <f>IF('Pipeline WEB'!AC165=0,"",'Pipeline WEB'!AC165)</f>
        <v/>
      </c>
      <c r="AD177" s="216" t="str">
        <f>IF('Pipeline WEB'!AD165=0,"",'Pipeline WEB'!AD165)</f>
        <v/>
      </c>
      <c r="AE177" s="216" t="str">
        <f>IF('Pipeline WEB'!AE165=0,"",'Pipeline WEB'!AE165)</f>
        <v/>
      </c>
      <c r="AF177" s="215" t="str">
        <f>IF('Pipeline WEB'!AF165=0,"",'Pipeline WEB'!AF165)</f>
        <v/>
      </c>
      <c r="AG177" s="215" t="str">
        <f>IF('Pipeline WEB'!AG165=0,"",'Pipeline WEB'!AG165)</f>
        <v/>
      </c>
      <c r="AH177" s="223" t="str">
        <f>IF('Pipeline WEB'!AH165=0,"",'Pipeline WEB'!AH165)</f>
        <v/>
      </c>
    </row>
    <row r="178" spans="1:34" ht="30" customHeight="1" x14ac:dyDescent="0.3">
      <c r="A178" s="218"/>
      <c r="B178" s="215" t="str">
        <f>IF('Pipeline WEB'!B166=0,"",'Pipeline WEB'!B166)</f>
        <v/>
      </c>
      <c r="C178" s="215" t="str">
        <f>IF('Pipeline WEB'!C166=0,"",VLOOKUP('Pipeline WEB'!C166,'Roll out'!$E$2:$F$78,2,))</f>
        <v/>
      </c>
      <c r="D178" s="215" t="str">
        <f>IF('Pipeline WEB'!D166=0,"",'Pipeline WEB'!D166)</f>
        <v/>
      </c>
      <c r="E178" s="215" t="str">
        <f>IF('Pipeline WEB'!E166=0,"",VLOOKUP('Pipeline WEB'!E166,'Roll out'!$E$2:$F$78,2,))</f>
        <v/>
      </c>
      <c r="F178" s="215" t="str">
        <f>IF('Pipeline WEB'!F166=0,"",VLOOKUP('Pipeline WEB'!F166,'Roll out'!$E$2:$F$78,2,))</f>
        <v/>
      </c>
      <c r="G178" s="215" t="str">
        <f>IF('Pipeline WEB'!G166=0,"",VLOOKUP('Pipeline WEB'!G166,'Roll out'!$E$2:$F$78,2,))</f>
        <v/>
      </c>
      <c r="H178" s="215" t="str">
        <f>IF('Pipeline WEB'!H166=0,"",VLOOKUP('Pipeline WEB'!H166,'Roll out'!$E$2:$F$78,2,))</f>
        <v/>
      </c>
      <c r="I178" s="215" t="str">
        <f>IF('Pipeline WEB'!I166=0,"",VLOOKUP('Pipeline WEB'!I166,'Roll out'!$E$2:$F$78,2,))</f>
        <v/>
      </c>
      <c r="J178" s="215" t="str">
        <f>IF('Pipeline WEB'!J166=0,"",'Pipeline WEB'!J166)</f>
        <v/>
      </c>
      <c r="K178" s="215" t="str">
        <f>IF('Pipeline WEB'!K166=0,"",'Pipeline WEB'!K166)</f>
        <v/>
      </c>
      <c r="L178" s="223" t="str">
        <f>IF('Pipeline WEB'!L166=0,"",'Pipeline WEB'!L166)</f>
        <v/>
      </c>
      <c r="M178" s="215" t="str">
        <f>IF('Pipeline WEB'!M166=0,"",'Pipeline WEB'!M166)</f>
        <v/>
      </c>
      <c r="N178" s="215" t="str">
        <f>IF('Pipeline WEB'!N166=0,"",'Pipeline WEB'!N166)</f>
        <v/>
      </c>
      <c r="O178" s="223" t="str">
        <f>IF('Pipeline WEB'!O166=0,"",'Pipeline WEB'!O166)</f>
        <v/>
      </c>
      <c r="P178" s="215" t="str">
        <f>IF('Pipeline WEB'!P166=0,"",'Pipeline WEB'!P166)</f>
        <v/>
      </c>
      <c r="Q178" s="215" t="str">
        <f>IF('Pipeline WEB'!Q166=0,"",'Pipeline WEB'!Q166)</f>
        <v/>
      </c>
      <c r="R178" s="215" t="str">
        <f>IF('Pipeline WEB'!R166=0,"",VLOOKUP('Pipeline WEB'!R166,'Roll out'!$E$2:$F$78,2,))</f>
        <v/>
      </c>
      <c r="S178" s="55" t="str">
        <f>IF('Pipeline WEB'!S166=0,"",'Pipeline WEB'!S166)</f>
        <v/>
      </c>
      <c r="T178" s="55" t="str">
        <f>IF('Pipeline WEB'!T166=0,"",'Pipeline WEB'!T166)</f>
        <v>EUR</v>
      </c>
      <c r="U178" s="55" t="str">
        <f>IF('Pipeline WEB'!U166=0,"",'Pipeline WEB'!U166)</f>
        <v/>
      </c>
      <c r="V178" s="215" t="str">
        <f>IF('Pipeline WEB'!V166=0,"",'Pipeline WEB'!V166)</f>
        <v/>
      </c>
      <c r="W178" s="216" t="str">
        <f>IF('Pipeline WEB'!W166=0,"",'Pipeline WEB'!W166)</f>
        <v/>
      </c>
      <c r="X178" s="215" t="str">
        <f>IF('Pipeline WEB'!X166=0,"",'Pipeline WEB'!X166)</f>
        <v/>
      </c>
      <c r="Y178" s="215" t="str">
        <f>IF('Pipeline WEB'!Y166=0,"",'Pipeline WEB'!Y166)</f>
        <v/>
      </c>
      <c r="Z178" s="215" t="str">
        <f>IF('Pipeline WEB'!Z166=0,"",'Pipeline WEB'!Z166)</f>
        <v/>
      </c>
      <c r="AA178" s="215" t="str">
        <f>IF('Pipeline WEB'!AA166=0,"",'Pipeline WEB'!AA166)</f>
        <v/>
      </c>
      <c r="AB178" s="215" t="str">
        <f>IF('Pipeline WEB'!AB166=0,"",'Pipeline WEB'!AB166)</f>
        <v/>
      </c>
      <c r="AC178" s="216" t="str">
        <f>IF('Pipeline WEB'!AC166=0,"",'Pipeline WEB'!AC166)</f>
        <v/>
      </c>
      <c r="AD178" s="216" t="str">
        <f>IF('Pipeline WEB'!AD166=0,"",'Pipeline WEB'!AD166)</f>
        <v/>
      </c>
      <c r="AE178" s="216" t="str">
        <f>IF('Pipeline WEB'!AE166=0,"",'Pipeline WEB'!AE166)</f>
        <v/>
      </c>
      <c r="AF178" s="215" t="str">
        <f>IF('Pipeline WEB'!AF166=0,"",'Pipeline WEB'!AF166)</f>
        <v/>
      </c>
      <c r="AG178" s="215" t="str">
        <f>IF('Pipeline WEB'!AG166=0,"",'Pipeline WEB'!AG166)</f>
        <v/>
      </c>
      <c r="AH178" s="223" t="str">
        <f>IF('Pipeline WEB'!AH166=0,"",'Pipeline WEB'!AH166)</f>
        <v/>
      </c>
    </row>
    <row r="179" spans="1:34" ht="30" customHeight="1" x14ac:dyDescent="0.3">
      <c r="A179" s="218"/>
      <c r="B179" s="215" t="str">
        <f>IF('Pipeline WEB'!B167=0,"",'Pipeline WEB'!B167)</f>
        <v/>
      </c>
      <c r="C179" s="215" t="str">
        <f>IF('Pipeline WEB'!C167=0,"",VLOOKUP('Pipeline WEB'!C167,'Roll out'!$E$2:$F$78,2,))</f>
        <v/>
      </c>
      <c r="D179" s="215" t="str">
        <f>IF('Pipeline WEB'!D167=0,"",'Pipeline WEB'!D167)</f>
        <v/>
      </c>
      <c r="E179" s="215" t="str">
        <f>IF('Pipeline WEB'!E167=0,"",VLOOKUP('Pipeline WEB'!E167,'Roll out'!$E$2:$F$78,2,))</f>
        <v/>
      </c>
      <c r="F179" s="215" t="str">
        <f>IF('Pipeline WEB'!F167=0,"",VLOOKUP('Pipeline WEB'!F167,'Roll out'!$E$2:$F$78,2,))</f>
        <v/>
      </c>
      <c r="G179" s="215" t="str">
        <f>IF('Pipeline WEB'!G167=0,"",VLOOKUP('Pipeline WEB'!G167,'Roll out'!$E$2:$F$78,2,))</f>
        <v/>
      </c>
      <c r="H179" s="215" t="str">
        <f>IF('Pipeline WEB'!H167=0,"",VLOOKUP('Pipeline WEB'!H167,'Roll out'!$E$2:$F$78,2,))</f>
        <v/>
      </c>
      <c r="I179" s="215" t="str">
        <f>IF('Pipeline WEB'!I167=0,"",VLOOKUP('Pipeline WEB'!I167,'Roll out'!$E$2:$F$78,2,))</f>
        <v/>
      </c>
      <c r="J179" s="215" t="str">
        <f>IF('Pipeline WEB'!J167=0,"",'Pipeline WEB'!J167)</f>
        <v/>
      </c>
      <c r="K179" s="215" t="str">
        <f>IF('Pipeline WEB'!K167=0,"",'Pipeline WEB'!K167)</f>
        <v/>
      </c>
      <c r="L179" s="223" t="str">
        <f>IF('Pipeline WEB'!L167=0,"",'Pipeline WEB'!L167)</f>
        <v/>
      </c>
      <c r="M179" s="215" t="str">
        <f>IF('Pipeline WEB'!M167=0,"",'Pipeline WEB'!M167)</f>
        <v/>
      </c>
      <c r="N179" s="215" t="str">
        <f>IF('Pipeline WEB'!N167=0,"",'Pipeline WEB'!N167)</f>
        <v/>
      </c>
      <c r="O179" s="223" t="str">
        <f>IF('Pipeline WEB'!O167=0,"",'Pipeline WEB'!O167)</f>
        <v/>
      </c>
      <c r="P179" s="215" t="str">
        <f>IF('Pipeline WEB'!P167=0,"",'Pipeline WEB'!P167)</f>
        <v/>
      </c>
      <c r="Q179" s="215" t="str">
        <f>IF('Pipeline WEB'!Q167=0,"",'Pipeline WEB'!Q167)</f>
        <v/>
      </c>
      <c r="R179" s="215" t="str">
        <f>IF('Pipeline WEB'!R167=0,"",VLOOKUP('Pipeline WEB'!R167,'Roll out'!$E$2:$F$78,2,))</f>
        <v/>
      </c>
      <c r="S179" s="55" t="str">
        <f>IF('Pipeline WEB'!S167=0,"",'Pipeline WEB'!S167)</f>
        <v/>
      </c>
      <c r="T179" s="55" t="str">
        <f>IF('Pipeline WEB'!T167=0,"",'Pipeline WEB'!T167)</f>
        <v>EUR</v>
      </c>
      <c r="U179" s="55" t="str">
        <f>IF('Pipeline WEB'!U167=0,"",'Pipeline WEB'!U167)</f>
        <v/>
      </c>
      <c r="V179" s="215" t="str">
        <f>IF('Pipeline WEB'!V167=0,"",'Pipeline WEB'!V167)</f>
        <v/>
      </c>
      <c r="W179" s="216" t="str">
        <f>IF('Pipeline WEB'!W167=0,"",'Pipeline WEB'!W167)</f>
        <v/>
      </c>
      <c r="X179" s="215" t="str">
        <f>IF('Pipeline WEB'!X167=0,"",'Pipeline WEB'!X167)</f>
        <v/>
      </c>
      <c r="Y179" s="215" t="str">
        <f>IF('Pipeline WEB'!Y167=0,"",'Pipeline WEB'!Y167)</f>
        <v/>
      </c>
      <c r="Z179" s="215" t="str">
        <f>IF('Pipeline WEB'!Z167=0,"",'Pipeline WEB'!Z167)</f>
        <v/>
      </c>
      <c r="AA179" s="215" t="str">
        <f>IF('Pipeline WEB'!AA167=0,"",'Pipeline WEB'!AA167)</f>
        <v/>
      </c>
      <c r="AB179" s="215" t="str">
        <f>IF('Pipeline WEB'!AB167=0,"",'Pipeline WEB'!AB167)</f>
        <v/>
      </c>
      <c r="AC179" s="216" t="str">
        <f>IF('Pipeline WEB'!AC167=0,"",'Pipeline WEB'!AC167)</f>
        <v/>
      </c>
      <c r="AD179" s="216" t="str">
        <f>IF('Pipeline WEB'!AD167=0,"",'Pipeline WEB'!AD167)</f>
        <v/>
      </c>
      <c r="AE179" s="216" t="str">
        <f>IF('Pipeline WEB'!AE167=0,"",'Pipeline WEB'!AE167)</f>
        <v/>
      </c>
      <c r="AF179" s="215" t="str">
        <f>IF('Pipeline WEB'!AF167=0,"",'Pipeline WEB'!AF167)</f>
        <v/>
      </c>
      <c r="AG179" s="215" t="str">
        <f>IF('Pipeline WEB'!AG167=0,"",'Pipeline WEB'!AG167)</f>
        <v/>
      </c>
      <c r="AH179" s="223" t="str">
        <f>IF('Pipeline WEB'!AH167=0,"",'Pipeline WEB'!AH167)</f>
        <v/>
      </c>
    </row>
    <row r="180" spans="1:34" ht="30" customHeight="1" x14ac:dyDescent="0.3">
      <c r="A180" s="218"/>
      <c r="B180" s="215" t="str">
        <f>IF('Pipeline WEB'!B168=0,"",'Pipeline WEB'!B168)</f>
        <v/>
      </c>
      <c r="C180" s="215" t="str">
        <f>IF('Pipeline WEB'!C168=0,"",VLOOKUP('Pipeline WEB'!C168,'Roll out'!$E$2:$F$78,2,))</f>
        <v/>
      </c>
      <c r="D180" s="215" t="str">
        <f>IF('Pipeline WEB'!D168=0,"",'Pipeline WEB'!D168)</f>
        <v/>
      </c>
      <c r="E180" s="215" t="str">
        <f>IF('Pipeline WEB'!E168=0,"",VLOOKUP('Pipeline WEB'!E168,'Roll out'!$E$2:$F$78,2,))</f>
        <v/>
      </c>
      <c r="F180" s="215" t="str">
        <f>IF('Pipeline WEB'!F168=0,"",VLOOKUP('Pipeline WEB'!F168,'Roll out'!$E$2:$F$78,2,))</f>
        <v/>
      </c>
      <c r="G180" s="215" t="str">
        <f>IF('Pipeline WEB'!G168=0,"",VLOOKUP('Pipeline WEB'!G168,'Roll out'!$E$2:$F$78,2,))</f>
        <v/>
      </c>
      <c r="H180" s="215" t="str">
        <f>IF('Pipeline WEB'!H168=0,"",VLOOKUP('Pipeline WEB'!H168,'Roll out'!$E$2:$F$78,2,))</f>
        <v/>
      </c>
      <c r="I180" s="215" t="str">
        <f>IF('Pipeline WEB'!I168=0,"",VLOOKUP('Pipeline WEB'!I168,'Roll out'!$E$2:$F$78,2,))</f>
        <v/>
      </c>
      <c r="J180" s="215" t="str">
        <f>IF('Pipeline WEB'!J168=0,"",'Pipeline WEB'!J168)</f>
        <v/>
      </c>
      <c r="K180" s="215" t="str">
        <f>IF('Pipeline WEB'!K168=0,"",'Pipeline WEB'!K168)</f>
        <v/>
      </c>
      <c r="L180" s="223" t="str">
        <f>IF('Pipeline WEB'!L168=0,"",'Pipeline WEB'!L168)</f>
        <v/>
      </c>
      <c r="M180" s="215" t="str">
        <f>IF('Pipeline WEB'!M168=0,"",'Pipeline WEB'!M168)</f>
        <v/>
      </c>
      <c r="N180" s="215" t="str">
        <f>IF('Pipeline WEB'!N168=0,"",'Pipeline WEB'!N168)</f>
        <v/>
      </c>
      <c r="O180" s="223" t="str">
        <f>IF('Pipeline WEB'!O168=0,"",'Pipeline WEB'!O168)</f>
        <v/>
      </c>
      <c r="P180" s="215" t="str">
        <f>IF('Pipeline WEB'!P168=0,"",'Pipeline WEB'!P168)</f>
        <v/>
      </c>
      <c r="Q180" s="215" t="str">
        <f>IF('Pipeline WEB'!Q168=0,"",'Pipeline WEB'!Q168)</f>
        <v/>
      </c>
      <c r="R180" s="215" t="str">
        <f>IF('Pipeline WEB'!R168=0,"",VLOOKUP('Pipeline WEB'!R168,'Roll out'!$E$2:$F$78,2,))</f>
        <v/>
      </c>
      <c r="S180" s="55" t="str">
        <f>IF('Pipeline WEB'!S168=0,"",'Pipeline WEB'!S168)</f>
        <v/>
      </c>
      <c r="T180" s="55" t="str">
        <f>IF('Pipeline WEB'!T168=0,"",'Pipeline WEB'!T168)</f>
        <v>EUR</v>
      </c>
      <c r="U180" s="55" t="str">
        <f>IF('Pipeline WEB'!U168=0,"",'Pipeline WEB'!U168)</f>
        <v/>
      </c>
      <c r="V180" s="215" t="str">
        <f>IF('Pipeline WEB'!V168=0,"",'Pipeline WEB'!V168)</f>
        <v/>
      </c>
      <c r="W180" s="216" t="str">
        <f>IF('Pipeline WEB'!W168=0,"",'Pipeline WEB'!W168)</f>
        <v/>
      </c>
      <c r="X180" s="215" t="str">
        <f>IF('Pipeline WEB'!X168=0,"",'Pipeline WEB'!X168)</f>
        <v/>
      </c>
      <c r="Y180" s="215" t="str">
        <f>IF('Pipeline WEB'!Y168=0,"",'Pipeline WEB'!Y168)</f>
        <v/>
      </c>
      <c r="Z180" s="215" t="str">
        <f>IF('Pipeline WEB'!Z168=0,"",'Pipeline WEB'!Z168)</f>
        <v/>
      </c>
      <c r="AA180" s="215" t="str">
        <f>IF('Pipeline WEB'!AA168=0,"",'Pipeline WEB'!AA168)</f>
        <v/>
      </c>
      <c r="AB180" s="215" t="str">
        <f>IF('Pipeline WEB'!AB168=0,"",'Pipeline WEB'!AB168)</f>
        <v/>
      </c>
      <c r="AC180" s="216" t="str">
        <f>IF('Pipeline WEB'!AC168=0,"",'Pipeline WEB'!AC168)</f>
        <v/>
      </c>
      <c r="AD180" s="216" t="str">
        <f>IF('Pipeline WEB'!AD168=0,"",'Pipeline WEB'!AD168)</f>
        <v/>
      </c>
      <c r="AE180" s="216" t="str">
        <f>IF('Pipeline WEB'!AE168=0,"",'Pipeline WEB'!AE168)</f>
        <v/>
      </c>
      <c r="AF180" s="215" t="str">
        <f>IF('Pipeline WEB'!AF168=0,"",'Pipeline WEB'!AF168)</f>
        <v/>
      </c>
      <c r="AG180" s="215" t="str">
        <f>IF('Pipeline WEB'!AG168=0,"",'Pipeline WEB'!AG168)</f>
        <v/>
      </c>
      <c r="AH180" s="223" t="str">
        <f>IF('Pipeline WEB'!AH168=0,"",'Pipeline WEB'!AH168)</f>
        <v/>
      </c>
    </row>
    <row r="181" spans="1:34" ht="30" customHeight="1" x14ac:dyDescent="0.3">
      <c r="A181" s="218"/>
      <c r="B181" s="215" t="str">
        <f>IF('Pipeline WEB'!B169=0,"",'Pipeline WEB'!B169)</f>
        <v/>
      </c>
      <c r="C181" s="215" t="str">
        <f>IF('Pipeline WEB'!C169=0,"",VLOOKUP('Pipeline WEB'!C169,'Roll out'!$E$2:$F$78,2,))</f>
        <v/>
      </c>
      <c r="D181" s="215" t="str">
        <f>IF('Pipeline WEB'!D169=0,"",'Pipeline WEB'!D169)</f>
        <v/>
      </c>
      <c r="E181" s="215" t="str">
        <f>IF('Pipeline WEB'!E169=0,"",VLOOKUP('Pipeline WEB'!E169,'Roll out'!$E$2:$F$78,2,))</f>
        <v/>
      </c>
      <c r="F181" s="215" t="str">
        <f>IF('Pipeline WEB'!F169=0,"",VLOOKUP('Pipeline WEB'!F169,'Roll out'!$E$2:$F$78,2,))</f>
        <v/>
      </c>
      <c r="G181" s="215" t="str">
        <f>IF('Pipeline WEB'!G169=0,"",VLOOKUP('Pipeline WEB'!G169,'Roll out'!$E$2:$F$78,2,))</f>
        <v/>
      </c>
      <c r="H181" s="215" t="str">
        <f>IF('Pipeline WEB'!H169=0,"",VLOOKUP('Pipeline WEB'!H169,'Roll out'!$E$2:$F$78,2,))</f>
        <v/>
      </c>
      <c r="I181" s="215" t="str">
        <f>IF('Pipeline WEB'!I169=0,"",VLOOKUP('Pipeline WEB'!I169,'Roll out'!$E$2:$F$78,2,))</f>
        <v/>
      </c>
      <c r="J181" s="215" t="str">
        <f>IF('Pipeline WEB'!J169=0,"",'Pipeline WEB'!J169)</f>
        <v/>
      </c>
      <c r="K181" s="215" t="str">
        <f>IF('Pipeline WEB'!K169=0,"",'Pipeline WEB'!K169)</f>
        <v/>
      </c>
      <c r="L181" s="223" t="str">
        <f>IF('Pipeline WEB'!L169=0,"",'Pipeline WEB'!L169)</f>
        <v/>
      </c>
      <c r="M181" s="215" t="str">
        <f>IF('Pipeline WEB'!M169=0,"",'Pipeline WEB'!M169)</f>
        <v/>
      </c>
      <c r="N181" s="215" t="str">
        <f>IF('Pipeline WEB'!N169=0,"",'Pipeline WEB'!N169)</f>
        <v/>
      </c>
      <c r="O181" s="223" t="str">
        <f>IF('Pipeline WEB'!O169=0,"",'Pipeline WEB'!O169)</f>
        <v/>
      </c>
      <c r="P181" s="215" t="str">
        <f>IF('Pipeline WEB'!P169=0,"",'Pipeline WEB'!P169)</f>
        <v/>
      </c>
      <c r="Q181" s="215" t="str">
        <f>IF('Pipeline WEB'!Q169=0,"",'Pipeline WEB'!Q169)</f>
        <v/>
      </c>
      <c r="R181" s="215" t="str">
        <f>IF('Pipeline WEB'!R169=0,"",VLOOKUP('Pipeline WEB'!R169,'Roll out'!$E$2:$F$78,2,))</f>
        <v/>
      </c>
      <c r="S181" s="55" t="str">
        <f>IF('Pipeline WEB'!S169=0,"",'Pipeline WEB'!S169)</f>
        <v/>
      </c>
      <c r="T181" s="55" t="str">
        <f>IF('Pipeline WEB'!T169=0,"",'Pipeline WEB'!T169)</f>
        <v>EUR</v>
      </c>
      <c r="U181" s="55" t="str">
        <f>IF('Pipeline WEB'!U169=0,"",'Pipeline WEB'!U169)</f>
        <v/>
      </c>
      <c r="V181" s="215" t="str">
        <f>IF('Pipeline WEB'!V169=0,"",'Pipeline WEB'!V169)</f>
        <v/>
      </c>
      <c r="W181" s="216" t="str">
        <f>IF('Pipeline WEB'!W169=0,"",'Pipeline WEB'!W169)</f>
        <v/>
      </c>
      <c r="X181" s="215" t="str">
        <f>IF('Pipeline WEB'!X169=0,"",'Pipeline WEB'!X169)</f>
        <v/>
      </c>
      <c r="Y181" s="215" t="str">
        <f>IF('Pipeline WEB'!Y169=0,"",'Pipeline WEB'!Y169)</f>
        <v/>
      </c>
      <c r="Z181" s="215" t="str">
        <f>IF('Pipeline WEB'!Z169=0,"",'Pipeline WEB'!Z169)</f>
        <v/>
      </c>
      <c r="AA181" s="215" t="str">
        <f>IF('Pipeline WEB'!AA169=0,"",'Pipeline WEB'!AA169)</f>
        <v/>
      </c>
      <c r="AB181" s="215" t="str">
        <f>IF('Pipeline WEB'!AB169=0,"",'Pipeline WEB'!AB169)</f>
        <v/>
      </c>
      <c r="AC181" s="216" t="str">
        <f>IF('Pipeline WEB'!AC169=0,"",'Pipeline WEB'!AC169)</f>
        <v/>
      </c>
      <c r="AD181" s="216" t="str">
        <f>IF('Pipeline WEB'!AD169=0,"",'Pipeline WEB'!AD169)</f>
        <v/>
      </c>
      <c r="AE181" s="216" t="str">
        <f>IF('Pipeline WEB'!AE169=0,"",'Pipeline WEB'!AE169)</f>
        <v/>
      </c>
      <c r="AF181" s="215" t="str">
        <f>IF('Pipeline WEB'!AF169=0,"",'Pipeline WEB'!AF169)</f>
        <v/>
      </c>
      <c r="AG181" s="215" t="str">
        <f>IF('Pipeline WEB'!AG169=0,"",'Pipeline WEB'!AG169)</f>
        <v/>
      </c>
      <c r="AH181" s="223" t="str">
        <f>IF('Pipeline WEB'!AH169=0,"",'Pipeline WEB'!AH169)</f>
        <v/>
      </c>
    </row>
    <row r="182" spans="1:34" ht="30" customHeight="1" x14ac:dyDescent="0.3">
      <c r="A182" s="218"/>
      <c r="B182" s="215" t="str">
        <f>IF('Pipeline WEB'!B170=0,"",'Pipeline WEB'!B170)</f>
        <v/>
      </c>
      <c r="C182" s="215" t="str">
        <f>IF('Pipeline WEB'!C170=0,"",VLOOKUP('Pipeline WEB'!C170,'Roll out'!$E$2:$F$78,2,))</f>
        <v/>
      </c>
      <c r="D182" s="215" t="str">
        <f>IF('Pipeline WEB'!D170=0,"",'Pipeline WEB'!D170)</f>
        <v/>
      </c>
      <c r="E182" s="215" t="str">
        <f>IF('Pipeline WEB'!E170=0,"",VLOOKUP('Pipeline WEB'!E170,'Roll out'!$E$2:$F$78,2,))</f>
        <v/>
      </c>
      <c r="F182" s="215" t="str">
        <f>IF('Pipeline WEB'!F170=0,"",VLOOKUP('Pipeline WEB'!F170,'Roll out'!$E$2:$F$78,2,))</f>
        <v/>
      </c>
      <c r="G182" s="215" t="str">
        <f>IF('Pipeline WEB'!G170=0,"",VLOOKUP('Pipeline WEB'!G170,'Roll out'!$E$2:$F$78,2,))</f>
        <v/>
      </c>
      <c r="H182" s="215" t="str">
        <f>IF('Pipeline WEB'!H170=0,"",VLOOKUP('Pipeline WEB'!H170,'Roll out'!$E$2:$F$78,2,))</f>
        <v/>
      </c>
      <c r="I182" s="215" t="str">
        <f>IF('Pipeline WEB'!I170=0,"",VLOOKUP('Pipeline WEB'!I170,'Roll out'!$E$2:$F$78,2,))</f>
        <v/>
      </c>
      <c r="J182" s="215" t="str">
        <f>IF('Pipeline WEB'!J170=0,"",'Pipeline WEB'!J170)</f>
        <v/>
      </c>
      <c r="K182" s="215" t="str">
        <f>IF('Pipeline WEB'!K170=0,"",'Pipeline WEB'!K170)</f>
        <v/>
      </c>
      <c r="L182" s="223" t="str">
        <f>IF('Pipeline WEB'!L170=0,"",'Pipeline WEB'!L170)</f>
        <v/>
      </c>
      <c r="M182" s="215" t="str">
        <f>IF('Pipeline WEB'!M170=0,"",'Pipeline WEB'!M170)</f>
        <v/>
      </c>
      <c r="N182" s="215" t="str">
        <f>IF('Pipeline WEB'!N170=0,"",'Pipeline WEB'!N170)</f>
        <v/>
      </c>
      <c r="O182" s="223" t="str">
        <f>IF('Pipeline WEB'!O170=0,"",'Pipeline WEB'!O170)</f>
        <v/>
      </c>
      <c r="P182" s="215" t="str">
        <f>IF('Pipeline WEB'!P170=0,"",'Pipeline WEB'!P170)</f>
        <v/>
      </c>
      <c r="Q182" s="215" t="str">
        <f>IF('Pipeline WEB'!Q170=0,"",'Pipeline WEB'!Q170)</f>
        <v/>
      </c>
      <c r="R182" s="215" t="str">
        <f>IF('Pipeline WEB'!R170=0,"",VLOOKUP('Pipeline WEB'!R170,'Roll out'!$E$2:$F$78,2,))</f>
        <v/>
      </c>
      <c r="S182" s="55" t="str">
        <f>IF('Pipeline WEB'!S170=0,"",'Pipeline WEB'!S170)</f>
        <v/>
      </c>
      <c r="T182" s="55" t="str">
        <f>IF('Pipeline WEB'!T170=0,"",'Pipeline WEB'!T170)</f>
        <v>EUR</v>
      </c>
      <c r="U182" s="55" t="str">
        <f>IF('Pipeline WEB'!U170=0,"",'Pipeline WEB'!U170)</f>
        <v/>
      </c>
      <c r="V182" s="215" t="str">
        <f>IF('Pipeline WEB'!V170=0,"",'Pipeline WEB'!V170)</f>
        <v/>
      </c>
      <c r="W182" s="216" t="str">
        <f>IF('Pipeline WEB'!W170=0,"",'Pipeline WEB'!W170)</f>
        <v/>
      </c>
      <c r="X182" s="215" t="str">
        <f>IF('Pipeline WEB'!X170=0,"",'Pipeline WEB'!X170)</f>
        <v/>
      </c>
      <c r="Y182" s="215" t="str">
        <f>IF('Pipeline WEB'!Y170=0,"",'Pipeline WEB'!Y170)</f>
        <v/>
      </c>
      <c r="Z182" s="215" t="str">
        <f>IF('Pipeline WEB'!Z170=0,"",'Pipeline WEB'!Z170)</f>
        <v/>
      </c>
      <c r="AA182" s="215" t="str">
        <f>IF('Pipeline WEB'!AA170=0,"",'Pipeline WEB'!AA170)</f>
        <v/>
      </c>
      <c r="AB182" s="215" t="str">
        <f>IF('Pipeline WEB'!AB170=0,"",'Pipeline WEB'!AB170)</f>
        <v/>
      </c>
      <c r="AC182" s="216" t="str">
        <f>IF('Pipeline WEB'!AC170=0,"",'Pipeline WEB'!AC170)</f>
        <v/>
      </c>
      <c r="AD182" s="216" t="str">
        <f>IF('Pipeline WEB'!AD170=0,"",'Pipeline WEB'!AD170)</f>
        <v/>
      </c>
      <c r="AE182" s="216" t="str">
        <f>IF('Pipeline WEB'!AE170=0,"",'Pipeline WEB'!AE170)</f>
        <v/>
      </c>
      <c r="AF182" s="215" t="str">
        <f>IF('Pipeline WEB'!AF170=0,"",'Pipeline WEB'!AF170)</f>
        <v/>
      </c>
      <c r="AG182" s="215" t="str">
        <f>IF('Pipeline WEB'!AG170=0,"",'Pipeline WEB'!AG170)</f>
        <v/>
      </c>
      <c r="AH182" s="223" t="str">
        <f>IF('Pipeline WEB'!AH170=0,"",'Pipeline WEB'!AH170)</f>
        <v/>
      </c>
    </row>
    <row r="183" spans="1:34" ht="30" customHeight="1" x14ac:dyDescent="0.3">
      <c r="A183" s="218"/>
      <c r="B183" s="215" t="str">
        <f>IF('Pipeline WEB'!B171=0,"",'Pipeline WEB'!B171)</f>
        <v/>
      </c>
      <c r="C183" s="215" t="str">
        <f>IF('Pipeline WEB'!C171=0,"",VLOOKUP('Pipeline WEB'!C171,'Roll out'!$E$2:$F$78,2,))</f>
        <v/>
      </c>
      <c r="D183" s="215" t="str">
        <f>IF('Pipeline WEB'!D171=0,"",'Pipeline WEB'!D171)</f>
        <v/>
      </c>
      <c r="E183" s="215" t="str">
        <f>IF('Pipeline WEB'!E171=0,"",VLOOKUP('Pipeline WEB'!E171,'Roll out'!$E$2:$F$78,2,))</f>
        <v/>
      </c>
      <c r="F183" s="215" t="str">
        <f>IF('Pipeline WEB'!F171=0,"",VLOOKUP('Pipeline WEB'!F171,'Roll out'!$E$2:$F$78,2,))</f>
        <v/>
      </c>
      <c r="G183" s="215" t="str">
        <f>IF('Pipeline WEB'!G171=0,"",VLOOKUP('Pipeline WEB'!G171,'Roll out'!$E$2:$F$78,2,))</f>
        <v/>
      </c>
      <c r="H183" s="215" t="str">
        <f>IF('Pipeline WEB'!H171=0,"",VLOOKUP('Pipeline WEB'!H171,'Roll out'!$E$2:$F$78,2,))</f>
        <v/>
      </c>
      <c r="I183" s="215" t="str">
        <f>IF('Pipeline WEB'!I171=0,"",VLOOKUP('Pipeline WEB'!I171,'Roll out'!$E$2:$F$78,2,))</f>
        <v/>
      </c>
      <c r="J183" s="215" t="str">
        <f>IF('Pipeline WEB'!J171=0,"",'Pipeline WEB'!J171)</f>
        <v/>
      </c>
      <c r="K183" s="215" t="str">
        <f>IF('Pipeline WEB'!K171=0,"",'Pipeline WEB'!K171)</f>
        <v/>
      </c>
      <c r="L183" s="223" t="str">
        <f>IF('Pipeline WEB'!L171=0,"",'Pipeline WEB'!L171)</f>
        <v/>
      </c>
      <c r="M183" s="215" t="str">
        <f>IF('Pipeline WEB'!M171=0,"",'Pipeline WEB'!M171)</f>
        <v/>
      </c>
      <c r="N183" s="215" t="str">
        <f>IF('Pipeline WEB'!N171=0,"",'Pipeline WEB'!N171)</f>
        <v/>
      </c>
      <c r="O183" s="223" t="str">
        <f>IF('Pipeline WEB'!O171=0,"",'Pipeline WEB'!O171)</f>
        <v/>
      </c>
      <c r="P183" s="215" t="str">
        <f>IF('Pipeline WEB'!P171=0,"",'Pipeline WEB'!P171)</f>
        <v/>
      </c>
      <c r="Q183" s="215" t="str">
        <f>IF('Pipeline WEB'!Q171=0,"",'Pipeline WEB'!Q171)</f>
        <v/>
      </c>
      <c r="R183" s="215" t="str">
        <f>IF('Pipeline WEB'!R171=0,"",VLOOKUP('Pipeline WEB'!R171,'Roll out'!$E$2:$F$78,2,))</f>
        <v/>
      </c>
      <c r="S183" s="55" t="str">
        <f>IF('Pipeline WEB'!S171=0,"",'Pipeline WEB'!S171)</f>
        <v/>
      </c>
      <c r="T183" s="55" t="str">
        <f>IF('Pipeline WEB'!T171=0,"",'Pipeline WEB'!T171)</f>
        <v>EUR</v>
      </c>
      <c r="U183" s="55" t="str">
        <f>IF('Pipeline WEB'!U171=0,"",'Pipeline WEB'!U171)</f>
        <v/>
      </c>
      <c r="V183" s="215" t="str">
        <f>IF('Pipeline WEB'!V171=0,"",'Pipeline WEB'!V171)</f>
        <v/>
      </c>
      <c r="W183" s="216" t="str">
        <f>IF('Pipeline WEB'!W171=0,"",'Pipeline WEB'!W171)</f>
        <v/>
      </c>
      <c r="X183" s="215" t="str">
        <f>IF('Pipeline WEB'!X171=0,"",'Pipeline WEB'!X171)</f>
        <v/>
      </c>
      <c r="Y183" s="215" t="str">
        <f>IF('Pipeline WEB'!Y171=0,"",'Pipeline WEB'!Y171)</f>
        <v/>
      </c>
      <c r="Z183" s="215" t="str">
        <f>IF('Pipeline WEB'!Z171=0,"",'Pipeline WEB'!Z171)</f>
        <v/>
      </c>
      <c r="AA183" s="215" t="str">
        <f>IF('Pipeline WEB'!AA171=0,"",'Pipeline WEB'!AA171)</f>
        <v/>
      </c>
      <c r="AB183" s="215" t="str">
        <f>IF('Pipeline WEB'!AB171=0,"",'Pipeline WEB'!AB171)</f>
        <v/>
      </c>
      <c r="AC183" s="216" t="str">
        <f>IF('Pipeline WEB'!AC171=0,"",'Pipeline WEB'!AC171)</f>
        <v/>
      </c>
      <c r="AD183" s="216" t="str">
        <f>IF('Pipeline WEB'!AD171=0,"",'Pipeline WEB'!AD171)</f>
        <v/>
      </c>
      <c r="AE183" s="216" t="str">
        <f>IF('Pipeline WEB'!AE171=0,"",'Pipeline WEB'!AE171)</f>
        <v/>
      </c>
      <c r="AF183" s="215" t="str">
        <f>IF('Pipeline WEB'!AF171=0,"",'Pipeline WEB'!AF171)</f>
        <v/>
      </c>
      <c r="AG183" s="215" t="str">
        <f>IF('Pipeline WEB'!AG171=0,"",'Pipeline WEB'!AG171)</f>
        <v/>
      </c>
      <c r="AH183" s="223" t="str">
        <f>IF('Pipeline WEB'!AH171=0,"",'Pipeline WEB'!AH171)</f>
        <v/>
      </c>
    </row>
    <row r="184" spans="1:34" ht="30" customHeight="1" x14ac:dyDescent="0.3">
      <c r="A184" s="218"/>
      <c r="B184" s="215" t="str">
        <f>IF('Pipeline WEB'!B172=0,"",'Pipeline WEB'!B172)</f>
        <v/>
      </c>
      <c r="C184" s="215" t="str">
        <f>IF('Pipeline WEB'!C172=0,"",VLOOKUP('Pipeline WEB'!C172,'Roll out'!$E$2:$F$78,2,))</f>
        <v/>
      </c>
      <c r="D184" s="215" t="str">
        <f>IF('Pipeline WEB'!D172=0,"",'Pipeline WEB'!D172)</f>
        <v/>
      </c>
      <c r="E184" s="215" t="str">
        <f>IF('Pipeline WEB'!E172=0,"",VLOOKUP('Pipeline WEB'!E172,'Roll out'!$E$2:$F$78,2,))</f>
        <v/>
      </c>
      <c r="F184" s="215" t="str">
        <f>IF('Pipeline WEB'!F172=0,"",VLOOKUP('Pipeline WEB'!F172,'Roll out'!$E$2:$F$78,2,))</f>
        <v/>
      </c>
      <c r="G184" s="215" t="str">
        <f>IF('Pipeline WEB'!G172=0,"",VLOOKUP('Pipeline WEB'!G172,'Roll out'!$E$2:$F$78,2,))</f>
        <v/>
      </c>
      <c r="H184" s="215" t="str">
        <f>IF('Pipeline WEB'!H172=0,"",VLOOKUP('Pipeline WEB'!H172,'Roll out'!$E$2:$F$78,2,))</f>
        <v/>
      </c>
      <c r="I184" s="215" t="str">
        <f>IF('Pipeline WEB'!I172=0,"",VLOOKUP('Pipeline WEB'!I172,'Roll out'!$E$2:$F$78,2,))</f>
        <v/>
      </c>
      <c r="J184" s="215" t="str">
        <f>IF('Pipeline WEB'!J172=0,"",'Pipeline WEB'!J172)</f>
        <v/>
      </c>
      <c r="K184" s="215" t="str">
        <f>IF('Pipeline WEB'!K172=0,"",'Pipeline WEB'!K172)</f>
        <v/>
      </c>
      <c r="L184" s="223" t="str">
        <f>IF('Pipeline WEB'!L172=0,"",'Pipeline WEB'!L172)</f>
        <v/>
      </c>
      <c r="M184" s="215" t="str">
        <f>IF('Pipeline WEB'!M172=0,"",'Pipeline WEB'!M172)</f>
        <v/>
      </c>
      <c r="N184" s="215" t="str">
        <f>IF('Pipeline WEB'!N172=0,"",'Pipeline WEB'!N172)</f>
        <v/>
      </c>
      <c r="O184" s="223" t="str">
        <f>IF('Pipeline WEB'!O172=0,"",'Pipeline WEB'!O172)</f>
        <v/>
      </c>
      <c r="P184" s="215" t="str">
        <f>IF('Pipeline WEB'!P172=0,"",'Pipeline WEB'!P172)</f>
        <v/>
      </c>
      <c r="Q184" s="215" t="str">
        <f>IF('Pipeline WEB'!Q172=0,"",'Pipeline WEB'!Q172)</f>
        <v/>
      </c>
      <c r="R184" s="215" t="str">
        <f>IF('Pipeline WEB'!R172=0,"",VLOOKUP('Pipeline WEB'!R172,'Roll out'!$E$2:$F$78,2,))</f>
        <v/>
      </c>
      <c r="S184" s="55" t="str">
        <f>IF('Pipeline WEB'!S172=0,"",'Pipeline WEB'!S172)</f>
        <v/>
      </c>
      <c r="T184" s="55" t="str">
        <f>IF('Pipeline WEB'!T172=0,"",'Pipeline WEB'!T172)</f>
        <v>EUR</v>
      </c>
      <c r="U184" s="55" t="str">
        <f>IF('Pipeline WEB'!U172=0,"",'Pipeline WEB'!U172)</f>
        <v/>
      </c>
      <c r="V184" s="215" t="str">
        <f>IF('Pipeline WEB'!V172=0,"",'Pipeline WEB'!V172)</f>
        <v/>
      </c>
      <c r="W184" s="216" t="str">
        <f>IF('Pipeline WEB'!W172=0,"",'Pipeline WEB'!W172)</f>
        <v/>
      </c>
      <c r="X184" s="215" t="str">
        <f>IF('Pipeline WEB'!X172=0,"",'Pipeline WEB'!X172)</f>
        <v/>
      </c>
      <c r="Y184" s="215" t="str">
        <f>IF('Pipeline WEB'!Y172=0,"",'Pipeline WEB'!Y172)</f>
        <v/>
      </c>
      <c r="Z184" s="215" t="str">
        <f>IF('Pipeline WEB'!Z172=0,"",'Pipeline WEB'!Z172)</f>
        <v/>
      </c>
      <c r="AA184" s="215" t="str">
        <f>IF('Pipeline WEB'!AA172=0,"",'Pipeline WEB'!AA172)</f>
        <v/>
      </c>
      <c r="AB184" s="215" t="str">
        <f>IF('Pipeline WEB'!AB172=0,"",'Pipeline WEB'!AB172)</f>
        <v/>
      </c>
      <c r="AC184" s="216" t="str">
        <f>IF('Pipeline WEB'!AC172=0,"",'Pipeline WEB'!AC172)</f>
        <v/>
      </c>
      <c r="AD184" s="216" t="str">
        <f>IF('Pipeline WEB'!AD172=0,"",'Pipeline WEB'!AD172)</f>
        <v/>
      </c>
      <c r="AE184" s="216" t="str">
        <f>IF('Pipeline WEB'!AE172=0,"",'Pipeline WEB'!AE172)</f>
        <v/>
      </c>
      <c r="AF184" s="215" t="str">
        <f>IF('Pipeline WEB'!AF172=0,"",'Pipeline WEB'!AF172)</f>
        <v/>
      </c>
      <c r="AG184" s="215" t="str">
        <f>IF('Pipeline WEB'!AG172=0,"",'Pipeline WEB'!AG172)</f>
        <v/>
      </c>
      <c r="AH184" s="223" t="str">
        <f>IF('Pipeline WEB'!AH172=0,"",'Pipeline WEB'!AH172)</f>
        <v/>
      </c>
    </row>
    <row r="185" spans="1:34" ht="30" customHeight="1" x14ac:dyDescent="0.3">
      <c r="A185" s="218"/>
      <c r="B185" s="215" t="str">
        <f>IF('Pipeline WEB'!B173=0,"",'Pipeline WEB'!B173)</f>
        <v/>
      </c>
      <c r="C185" s="215" t="str">
        <f>IF('Pipeline WEB'!C173=0,"",VLOOKUP('Pipeline WEB'!C173,'Roll out'!$E$2:$F$78,2,))</f>
        <v/>
      </c>
      <c r="D185" s="215" t="str">
        <f>IF('Pipeline WEB'!D173=0,"",'Pipeline WEB'!D173)</f>
        <v/>
      </c>
      <c r="E185" s="215" t="str">
        <f>IF('Pipeline WEB'!E173=0,"",VLOOKUP('Pipeline WEB'!E173,'Roll out'!$E$2:$F$78,2,))</f>
        <v/>
      </c>
      <c r="F185" s="215" t="str">
        <f>IF('Pipeline WEB'!F173=0,"",VLOOKUP('Pipeline WEB'!F173,'Roll out'!$E$2:$F$78,2,))</f>
        <v/>
      </c>
      <c r="G185" s="215" t="str">
        <f>IF('Pipeline WEB'!G173=0,"",VLOOKUP('Pipeline WEB'!G173,'Roll out'!$E$2:$F$78,2,))</f>
        <v/>
      </c>
      <c r="H185" s="215" t="str">
        <f>IF('Pipeline WEB'!H173=0,"",VLOOKUP('Pipeline WEB'!H173,'Roll out'!$E$2:$F$78,2,))</f>
        <v/>
      </c>
      <c r="I185" s="215" t="str">
        <f>IF('Pipeline WEB'!I173=0,"",VLOOKUP('Pipeline WEB'!I173,'Roll out'!$E$2:$F$78,2,))</f>
        <v/>
      </c>
      <c r="J185" s="215" t="str">
        <f>IF('Pipeline WEB'!J173=0,"",'Pipeline WEB'!J173)</f>
        <v/>
      </c>
      <c r="K185" s="215" t="str">
        <f>IF('Pipeline WEB'!K173=0,"",'Pipeline WEB'!K173)</f>
        <v/>
      </c>
      <c r="L185" s="223" t="str">
        <f>IF('Pipeline WEB'!L173=0,"",'Pipeline WEB'!L173)</f>
        <v/>
      </c>
      <c r="M185" s="215" t="str">
        <f>IF('Pipeline WEB'!M173=0,"",'Pipeline WEB'!M173)</f>
        <v/>
      </c>
      <c r="N185" s="215" t="str">
        <f>IF('Pipeline WEB'!N173=0,"",'Pipeline WEB'!N173)</f>
        <v/>
      </c>
      <c r="O185" s="223" t="str">
        <f>IF('Pipeline WEB'!O173=0,"",'Pipeline WEB'!O173)</f>
        <v/>
      </c>
      <c r="P185" s="215" t="str">
        <f>IF('Pipeline WEB'!P173=0,"",'Pipeline WEB'!P173)</f>
        <v/>
      </c>
      <c r="Q185" s="215" t="str">
        <f>IF('Pipeline WEB'!Q173=0,"",'Pipeline WEB'!Q173)</f>
        <v/>
      </c>
      <c r="R185" s="215" t="str">
        <f>IF('Pipeline WEB'!R173=0,"",VLOOKUP('Pipeline WEB'!R173,'Roll out'!$E$2:$F$78,2,))</f>
        <v/>
      </c>
      <c r="S185" s="55" t="str">
        <f>IF('Pipeline WEB'!S173=0,"",'Pipeline WEB'!S173)</f>
        <v/>
      </c>
      <c r="T185" s="55" t="str">
        <f>IF('Pipeline WEB'!T173=0,"",'Pipeline WEB'!T173)</f>
        <v>EUR</v>
      </c>
      <c r="U185" s="55" t="str">
        <f>IF('Pipeline WEB'!U173=0,"",'Pipeline WEB'!U173)</f>
        <v/>
      </c>
      <c r="V185" s="215" t="str">
        <f>IF('Pipeline WEB'!V173=0,"",'Pipeline WEB'!V173)</f>
        <v/>
      </c>
      <c r="W185" s="216" t="str">
        <f>IF('Pipeline WEB'!W173=0,"",'Pipeline WEB'!W173)</f>
        <v/>
      </c>
      <c r="X185" s="215" t="str">
        <f>IF('Pipeline WEB'!X173=0,"",'Pipeline WEB'!X173)</f>
        <v/>
      </c>
      <c r="Y185" s="215" t="str">
        <f>IF('Pipeline WEB'!Y173=0,"",'Pipeline WEB'!Y173)</f>
        <v/>
      </c>
      <c r="Z185" s="215" t="str">
        <f>IF('Pipeline WEB'!Z173=0,"",'Pipeline WEB'!Z173)</f>
        <v/>
      </c>
      <c r="AA185" s="215" t="str">
        <f>IF('Pipeline WEB'!AA173=0,"",'Pipeline WEB'!AA173)</f>
        <v/>
      </c>
      <c r="AB185" s="215" t="str">
        <f>IF('Pipeline WEB'!AB173=0,"",'Pipeline WEB'!AB173)</f>
        <v/>
      </c>
      <c r="AC185" s="216" t="str">
        <f>IF('Pipeline WEB'!AC173=0,"",'Pipeline WEB'!AC173)</f>
        <v/>
      </c>
      <c r="AD185" s="216" t="str">
        <f>IF('Pipeline WEB'!AD173=0,"",'Pipeline WEB'!AD173)</f>
        <v/>
      </c>
      <c r="AE185" s="216" t="str">
        <f>IF('Pipeline WEB'!AE173=0,"",'Pipeline WEB'!AE173)</f>
        <v/>
      </c>
      <c r="AF185" s="215" t="str">
        <f>IF('Pipeline WEB'!AF173=0,"",'Pipeline WEB'!AF173)</f>
        <v/>
      </c>
      <c r="AG185" s="215" t="str">
        <f>IF('Pipeline WEB'!AG173=0,"",'Pipeline WEB'!AG173)</f>
        <v/>
      </c>
      <c r="AH185" s="223" t="str">
        <f>IF('Pipeline WEB'!AH173=0,"",'Pipeline WEB'!AH173)</f>
        <v/>
      </c>
    </row>
    <row r="186" spans="1:34" ht="30" customHeight="1" x14ac:dyDescent="0.3">
      <c r="A186" s="218"/>
      <c r="B186" s="215" t="str">
        <f>IF('Pipeline WEB'!B174=0,"",'Pipeline WEB'!B174)</f>
        <v/>
      </c>
      <c r="C186" s="215" t="str">
        <f>IF('Pipeline WEB'!C174=0,"",VLOOKUP('Pipeline WEB'!C174,'Roll out'!$E$2:$F$78,2,))</f>
        <v/>
      </c>
      <c r="D186" s="215" t="str">
        <f>IF('Pipeline WEB'!D174=0,"",'Pipeline WEB'!D174)</f>
        <v/>
      </c>
      <c r="E186" s="215" t="str">
        <f>IF('Pipeline WEB'!E174=0,"",VLOOKUP('Pipeline WEB'!E174,'Roll out'!$E$2:$F$78,2,))</f>
        <v/>
      </c>
      <c r="F186" s="215" t="str">
        <f>IF('Pipeline WEB'!F174=0,"",VLOOKUP('Pipeline WEB'!F174,'Roll out'!$E$2:$F$78,2,))</f>
        <v/>
      </c>
      <c r="G186" s="215" t="str">
        <f>IF('Pipeline WEB'!G174=0,"",VLOOKUP('Pipeline WEB'!G174,'Roll out'!$E$2:$F$78,2,))</f>
        <v/>
      </c>
      <c r="H186" s="215" t="str">
        <f>IF('Pipeline WEB'!H174=0,"",VLOOKUP('Pipeline WEB'!H174,'Roll out'!$E$2:$F$78,2,))</f>
        <v/>
      </c>
      <c r="I186" s="215" t="str">
        <f>IF('Pipeline WEB'!I174=0,"",VLOOKUP('Pipeline WEB'!I174,'Roll out'!$E$2:$F$78,2,))</f>
        <v/>
      </c>
      <c r="J186" s="215" t="str">
        <f>IF('Pipeline WEB'!J174=0,"",'Pipeline WEB'!J174)</f>
        <v/>
      </c>
      <c r="K186" s="215" t="str">
        <f>IF('Pipeline WEB'!K174=0,"",'Pipeline WEB'!K174)</f>
        <v/>
      </c>
      <c r="L186" s="223" t="str">
        <f>IF('Pipeline WEB'!L174=0,"",'Pipeline WEB'!L174)</f>
        <v/>
      </c>
      <c r="M186" s="215" t="str">
        <f>IF('Pipeline WEB'!M174=0,"",'Pipeline WEB'!M174)</f>
        <v/>
      </c>
      <c r="N186" s="215" t="str">
        <f>IF('Pipeline WEB'!N174=0,"",'Pipeline WEB'!N174)</f>
        <v/>
      </c>
      <c r="O186" s="223" t="str">
        <f>IF('Pipeline WEB'!O174=0,"",'Pipeline WEB'!O174)</f>
        <v/>
      </c>
      <c r="P186" s="215" t="str">
        <f>IF('Pipeline WEB'!P174=0,"",'Pipeline WEB'!P174)</f>
        <v/>
      </c>
      <c r="Q186" s="215" t="str">
        <f>IF('Pipeline WEB'!Q174=0,"",'Pipeline WEB'!Q174)</f>
        <v/>
      </c>
      <c r="R186" s="215" t="str">
        <f>IF('Pipeline WEB'!R174=0,"",VLOOKUP('Pipeline WEB'!R174,'Roll out'!$E$2:$F$78,2,))</f>
        <v/>
      </c>
      <c r="S186" s="55" t="str">
        <f>IF('Pipeline WEB'!S174=0,"",'Pipeline WEB'!S174)</f>
        <v/>
      </c>
      <c r="T186" s="55" t="str">
        <f>IF('Pipeline WEB'!T174=0,"",'Pipeline WEB'!T174)</f>
        <v>EUR</v>
      </c>
      <c r="U186" s="55" t="str">
        <f>IF('Pipeline WEB'!U174=0,"",'Pipeline WEB'!U174)</f>
        <v/>
      </c>
      <c r="V186" s="215" t="str">
        <f>IF('Pipeline WEB'!V174=0,"",'Pipeline WEB'!V174)</f>
        <v/>
      </c>
      <c r="W186" s="216" t="str">
        <f>IF('Pipeline WEB'!W174=0,"",'Pipeline WEB'!W174)</f>
        <v/>
      </c>
      <c r="X186" s="215" t="str">
        <f>IF('Pipeline WEB'!X174=0,"",'Pipeline WEB'!X174)</f>
        <v/>
      </c>
      <c r="Y186" s="215" t="str">
        <f>IF('Pipeline WEB'!Y174=0,"",'Pipeline WEB'!Y174)</f>
        <v/>
      </c>
      <c r="Z186" s="215" t="str">
        <f>IF('Pipeline WEB'!Z174=0,"",'Pipeline WEB'!Z174)</f>
        <v/>
      </c>
      <c r="AA186" s="215" t="str">
        <f>IF('Pipeline WEB'!AA174=0,"",'Pipeline WEB'!AA174)</f>
        <v/>
      </c>
      <c r="AB186" s="215" t="str">
        <f>IF('Pipeline WEB'!AB174=0,"",'Pipeline WEB'!AB174)</f>
        <v/>
      </c>
      <c r="AC186" s="216" t="str">
        <f>IF('Pipeline WEB'!AC174=0,"",'Pipeline WEB'!AC174)</f>
        <v/>
      </c>
      <c r="AD186" s="216" t="str">
        <f>IF('Pipeline WEB'!AD174=0,"",'Pipeline WEB'!AD174)</f>
        <v/>
      </c>
      <c r="AE186" s="216" t="str">
        <f>IF('Pipeline WEB'!AE174=0,"",'Pipeline WEB'!AE174)</f>
        <v/>
      </c>
      <c r="AF186" s="215" t="str">
        <f>IF('Pipeline WEB'!AF174=0,"",'Pipeline WEB'!AF174)</f>
        <v/>
      </c>
      <c r="AG186" s="215" t="str">
        <f>IF('Pipeline WEB'!AG174=0,"",'Pipeline WEB'!AG174)</f>
        <v/>
      </c>
      <c r="AH186" s="223" t="str">
        <f>IF('Pipeline WEB'!AH174=0,"",'Pipeline WEB'!AH174)</f>
        <v/>
      </c>
    </row>
    <row r="187" spans="1:34" ht="30" customHeight="1" x14ac:dyDescent="0.3">
      <c r="A187" s="218"/>
      <c r="B187" s="215" t="str">
        <f>IF('Pipeline WEB'!B175=0,"",'Pipeline WEB'!B175)</f>
        <v/>
      </c>
      <c r="C187" s="215" t="str">
        <f>IF('Pipeline WEB'!C175=0,"",VLOOKUP('Pipeline WEB'!C175,'Roll out'!$E$2:$F$78,2,))</f>
        <v/>
      </c>
      <c r="D187" s="215" t="str">
        <f>IF('Pipeline WEB'!D175=0,"",'Pipeline WEB'!D175)</f>
        <v/>
      </c>
      <c r="E187" s="215" t="str">
        <f>IF('Pipeline WEB'!E175=0,"",VLOOKUP('Pipeline WEB'!E175,'Roll out'!$E$2:$F$78,2,))</f>
        <v/>
      </c>
      <c r="F187" s="215" t="str">
        <f>IF('Pipeline WEB'!F175=0,"",VLOOKUP('Pipeline WEB'!F175,'Roll out'!$E$2:$F$78,2,))</f>
        <v/>
      </c>
      <c r="G187" s="215" t="str">
        <f>IF('Pipeline WEB'!G175=0,"",VLOOKUP('Pipeline WEB'!G175,'Roll out'!$E$2:$F$78,2,))</f>
        <v/>
      </c>
      <c r="H187" s="215" t="str">
        <f>IF('Pipeline WEB'!H175=0,"",VLOOKUP('Pipeline WEB'!H175,'Roll out'!$E$2:$F$78,2,))</f>
        <v/>
      </c>
      <c r="I187" s="215" t="str">
        <f>IF('Pipeline WEB'!I175=0,"",VLOOKUP('Pipeline WEB'!I175,'Roll out'!$E$2:$F$78,2,))</f>
        <v/>
      </c>
      <c r="J187" s="215" t="str">
        <f>IF('Pipeline WEB'!J175=0,"",'Pipeline WEB'!J175)</f>
        <v/>
      </c>
      <c r="K187" s="215" t="str">
        <f>IF('Pipeline WEB'!K175=0,"",'Pipeline WEB'!K175)</f>
        <v/>
      </c>
      <c r="L187" s="223" t="str">
        <f>IF('Pipeline WEB'!L175=0,"",'Pipeline WEB'!L175)</f>
        <v/>
      </c>
      <c r="M187" s="215" t="str">
        <f>IF('Pipeline WEB'!M175=0,"",'Pipeline WEB'!M175)</f>
        <v/>
      </c>
      <c r="N187" s="215" t="str">
        <f>IF('Pipeline WEB'!N175=0,"",'Pipeline WEB'!N175)</f>
        <v/>
      </c>
      <c r="O187" s="223" t="str">
        <f>IF('Pipeline WEB'!O175=0,"",'Pipeline WEB'!O175)</f>
        <v/>
      </c>
      <c r="P187" s="215" t="str">
        <f>IF('Pipeline WEB'!P175=0,"",'Pipeline WEB'!P175)</f>
        <v/>
      </c>
      <c r="Q187" s="215" t="str">
        <f>IF('Pipeline WEB'!Q175=0,"",'Pipeline WEB'!Q175)</f>
        <v/>
      </c>
      <c r="R187" s="215" t="str">
        <f>IF('Pipeline WEB'!R175=0,"",VLOOKUP('Pipeline WEB'!R175,'Roll out'!$E$2:$F$78,2,))</f>
        <v/>
      </c>
      <c r="S187" s="55" t="str">
        <f>IF('Pipeline WEB'!S175=0,"",'Pipeline WEB'!S175)</f>
        <v/>
      </c>
      <c r="T187" s="55" t="str">
        <f>IF('Pipeline WEB'!T175=0,"",'Pipeline WEB'!T175)</f>
        <v>EUR</v>
      </c>
      <c r="U187" s="55" t="str">
        <f>IF('Pipeline WEB'!U175=0,"",'Pipeline WEB'!U175)</f>
        <v/>
      </c>
      <c r="V187" s="215" t="str">
        <f>IF('Pipeline WEB'!V175=0,"",'Pipeline WEB'!V175)</f>
        <v/>
      </c>
      <c r="W187" s="216" t="str">
        <f>IF('Pipeline WEB'!W175=0,"",'Pipeline WEB'!W175)</f>
        <v/>
      </c>
      <c r="X187" s="215" t="str">
        <f>IF('Pipeline WEB'!X175=0,"",'Pipeline WEB'!X175)</f>
        <v/>
      </c>
      <c r="Y187" s="215" t="str">
        <f>IF('Pipeline WEB'!Y175=0,"",'Pipeline WEB'!Y175)</f>
        <v/>
      </c>
      <c r="Z187" s="215" t="str">
        <f>IF('Pipeline WEB'!Z175=0,"",'Pipeline WEB'!Z175)</f>
        <v/>
      </c>
      <c r="AA187" s="215" t="str">
        <f>IF('Pipeline WEB'!AA175=0,"",'Pipeline WEB'!AA175)</f>
        <v/>
      </c>
      <c r="AB187" s="215" t="str">
        <f>IF('Pipeline WEB'!AB175=0,"",'Pipeline WEB'!AB175)</f>
        <v/>
      </c>
      <c r="AC187" s="216" t="str">
        <f>IF('Pipeline WEB'!AC175=0,"",'Pipeline WEB'!AC175)</f>
        <v/>
      </c>
      <c r="AD187" s="216" t="str">
        <f>IF('Pipeline WEB'!AD175=0,"",'Pipeline WEB'!AD175)</f>
        <v/>
      </c>
      <c r="AE187" s="216" t="str">
        <f>IF('Pipeline WEB'!AE175=0,"",'Pipeline WEB'!AE175)</f>
        <v/>
      </c>
      <c r="AF187" s="215" t="str">
        <f>IF('Pipeline WEB'!AF175=0,"",'Pipeline WEB'!AF175)</f>
        <v/>
      </c>
      <c r="AG187" s="215" t="str">
        <f>IF('Pipeline WEB'!AG175=0,"",'Pipeline WEB'!AG175)</f>
        <v/>
      </c>
      <c r="AH187" s="223" t="str">
        <f>IF('Pipeline WEB'!AH175=0,"",'Pipeline WEB'!AH175)</f>
        <v/>
      </c>
    </row>
    <row r="188" spans="1:34" ht="30" customHeight="1" x14ac:dyDescent="0.3">
      <c r="A188" s="218"/>
      <c r="B188" s="215" t="str">
        <f>IF('Pipeline WEB'!B176=0,"",'Pipeline WEB'!B176)</f>
        <v/>
      </c>
      <c r="C188" s="215" t="str">
        <f>IF('Pipeline WEB'!C176=0,"",VLOOKUP('Pipeline WEB'!C176,'Roll out'!$E$2:$F$78,2,))</f>
        <v/>
      </c>
      <c r="D188" s="215" t="str">
        <f>IF('Pipeline WEB'!D176=0,"",'Pipeline WEB'!D176)</f>
        <v/>
      </c>
      <c r="E188" s="215" t="str">
        <f>IF('Pipeline WEB'!E176=0,"",VLOOKUP('Pipeline WEB'!E176,'Roll out'!$E$2:$F$78,2,))</f>
        <v/>
      </c>
      <c r="F188" s="215" t="str">
        <f>IF('Pipeline WEB'!F176=0,"",VLOOKUP('Pipeline WEB'!F176,'Roll out'!$E$2:$F$78,2,))</f>
        <v/>
      </c>
      <c r="G188" s="215" t="str">
        <f>IF('Pipeline WEB'!G176=0,"",VLOOKUP('Pipeline WEB'!G176,'Roll out'!$E$2:$F$78,2,))</f>
        <v/>
      </c>
      <c r="H188" s="215" t="str">
        <f>IF('Pipeline WEB'!H176=0,"",VLOOKUP('Pipeline WEB'!H176,'Roll out'!$E$2:$F$78,2,))</f>
        <v/>
      </c>
      <c r="I188" s="215" t="str">
        <f>IF('Pipeline WEB'!I176=0,"",VLOOKUP('Pipeline WEB'!I176,'Roll out'!$E$2:$F$78,2,))</f>
        <v/>
      </c>
      <c r="J188" s="215" t="str">
        <f>IF('Pipeline WEB'!J176=0,"",'Pipeline WEB'!J176)</f>
        <v/>
      </c>
      <c r="K188" s="215" t="str">
        <f>IF('Pipeline WEB'!K176=0,"",'Pipeline WEB'!K176)</f>
        <v/>
      </c>
      <c r="L188" s="223" t="str">
        <f>IF('Pipeline WEB'!L176=0,"",'Pipeline WEB'!L176)</f>
        <v/>
      </c>
      <c r="M188" s="215" t="str">
        <f>IF('Pipeline WEB'!M176=0,"",'Pipeline WEB'!M176)</f>
        <v/>
      </c>
      <c r="N188" s="215" t="str">
        <f>IF('Pipeline WEB'!N176=0,"",'Pipeline WEB'!N176)</f>
        <v/>
      </c>
      <c r="O188" s="223" t="str">
        <f>IF('Pipeline WEB'!O176=0,"",'Pipeline WEB'!O176)</f>
        <v/>
      </c>
      <c r="P188" s="215" t="str">
        <f>IF('Pipeline WEB'!P176=0,"",'Pipeline WEB'!P176)</f>
        <v/>
      </c>
      <c r="Q188" s="215" t="str">
        <f>IF('Pipeline WEB'!Q176=0,"",'Pipeline WEB'!Q176)</f>
        <v/>
      </c>
      <c r="R188" s="215" t="str">
        <f>IF('Pipeline WEB'!R176=0,"",VLOOKUP('Pipeline WEB'!R176,'Roll out'!$E$2:$F$78,2,))</f>
        <v/>
      </c>
      <c r="S188" s="55" t="str">
        <f>IF('Pipeline WEB'!S176=0,"",'Pipeline WEB'!S176)</f>
        <v/>
      </c>
      <c r="T188" s="55" t="str">
        <f>IF('Pipeline WEB'!T176=0,"",'Pipeline WEB'!T176)</f>
        <v>EUR</v>
      </c>
      <c r="U188" s="55" t="str">
        <f>IF('Pipeline WEB'!U176=0,"",'Pipeline WEB'!U176)</f>
        <v/>
      </c>
      <c r="V188" s="215" t="str">
        <f>IF('Pipeline WEB'!V176=0,"",'Pipeline WEB'!V176)</f>
        <v/>
      </c>
      <c r="W188" s="216" t="str">
        <f>IF('Pipeline WEB'!W176=0,"",'Pipeline WEB'!W176)</f>
        <v/>
      </c>
      <c r="X188" s="215" t="str">
        <f>IF('Pipeline WEB'!X176=0,"",'Pipeline WEB'!X176)</f>
        <v/>
      </c>
      <c r="Y188" s="215" t="str">
        <f>IF('Pipeline WEB'!Y176=0,"",'Pipeline WEB'!Y176)</f>
        <v/>
      </c>
      <c r="Z188" s="215" t="str">
        <f>IF('Pipeline WEB'!Z176=0,"",'Pipeline WEB'!Z176)</f>
        <v/>
      </c>
      <c r="AA188" s="215" t="str">
        <f>IF('Pipeline WEB'!AA176=0,"",'Pipeline WEB'!AA176)</f>
        <v/>
      </c>
      <c r="AB188" s="215" t="str">
        <f>IF('Pipeline WEB'!AB176=0,"",'Pipeline WEB'!AB176)</f>
        <v/>
      </c>
      <c r="AC188" s="216" t="str">
        <f>IF('Pipeline WEB'!AC176=0,"",'Pipeline WEB'!AC176)</f>
        <v/>
      </c>
      <c r="AD188" s="216" t="str">
        <f>IF('Pipeline WEB'!AD176=0,"",'Pipeline WEB'!AD176)</f>
        <v/>
      </c>
      <c r="AE188" s="216" t="str">
        <f>IF('Pipeline WEB'!AE176=0,"",'Pipeline WEB'!AE176)</f>
        <v/>
      </c>
      <c r="AF188" s="215" t="str">
        <f>IF('Pipeline WEB'!AF176=0,"",'Pipeline WEB'!AF176)</f>
        <v/>
      </c>
      <c r="AG188" s="215" t="str">
        <f>IF('Pipeline WEB'!AG176=0,"",'Pipeline WEB'!AG176)</f>
        <v/>
      </c>
      <c r="AH188" s="223" t="str">
        <f>IF('Pipeline WEB'!AH176=0,"",'Pipeline WEB'!AH176)</f>
        <v/>
      </c>
    </row>
    <row r="189" spans="1:34" ht="30" customHeight="1" x14ac:dyDescent="0.3">
      <c r="A189" s="218"/>
      <c r="B189" s="215" t="str">
        <f>IF('Pipeline WEB'!B177=0,"",'Pipeline WEB'!B177)</f>
        <v/>
      </c>
      <c r="C189" s="215" t="str">
        <f>IF('Pipeline WEB'!C177=0,"",VLOOKUP('Pipeline WEB'!C177,'Roll out'!$E$2:$F$78,2,))</f>
        <v/>
      </c>
      <c r="D189" s="215" t="str">
        <f>IF('Pipeline WEB'!D177=0,"",'Pipeline WEB'!D177)</f>
        <v/>
      </c>
      <c r="E189" s="215" t="str">
        <f>IF('Pipeline WEB'!E177=0,"",VLOOKUP('Pipeline WEB'!E177,'Roll out'!$E$2:$F$78,2,))</f>
        <v/>
      </c>
      <c r="F189" s="215" t="str">
        <f>IF('Pipeline WEB'!F177=0,"",VLOOKUP('Pipeline WEB'!F177,'Roll out'!$E$2:$F$78,2,))</f>
        <v/>
      </c>
      <c r="G189" s="215" t="str">
        <f>IF('Pipeline WEB'!G177=0,"",VLOOKUP('Pipeline WEB'!G177,'Roll out'!$E$2:$F$78,2,))</f>
        <v/>
      </c>
      <c r="H189" s="215" t="str">
        <f>IF('Pipeline WEB'!H177=0,"",VLOOKUP('Pipeline WEB'!H177,'Roll out'!$E$2:$F$78,2,))</f>
        <v/>
      </c>
      <c r="I189" s="215" t="str">
        <f>IF('Pipeline WEB'!I177=0,"",VLOOKUP('Pipeline WEB'!I177,'Roll out'!$E$2:$F$78,2,))</f>
        <v/>
      </c>
      <c r="J189" s="215" t="str">
        <f>IF('Pipeline WEB'!J177=0,"",'Pipeline WEB'!J177)</f>
        <v/>
      </c>
      <c r="K189" s="215" t="str">
        <f>IF('Pipeline WEB'!K177=0,"",'Pipeline WEB'!K177)</f>
        <v/>
      </c>
      <c r="L189" s="223" t="str">
        <f>IF('Pipeline WEB'!L177=0,"",'Pipeline WEB'!L177)</f>
        <v/>
      </c>
      <c r="M189" s="215" t="str">
        <f>IF('Pipeline WEB'!M177=0,"",'Pipeline WEB'!M177)</f>
        <v/>
      </c>
      <c r="N189" s="215" t="str">
        <f>IF('Pipeline WEB'!N177=0,"",'Pipeline WEB'!N177)</f>
        <v/>
      </c>
      <c r="O189" s="223" t="str">
        <f>IF('Pipeline WEB'!O177=0,"",'Pipeline WEB'!O177)</f>
        <v/>
      </c>
      <c r="P189" s="215" t="str">
        <f>IF('Pipeline WEB'!P177=0,"",'Pipeline WEB'!P177)</f>
        <v/>
      </c>
      <c r="Q189" s="215" t="str">
        <f>IF('Pipeline WEB'!Q177=0,"",'Pipeline WEB'!Q177)</f>
        <v/>
      </c>
      <c r="R189" s="215" t="str">
        <f>IF('Pipeline WEB'!R177=0,"",VLOOKUP('Pipeline WEB'!R177,'Roll out'!$E$2:$F$78,2,))</f>
        <v/>
      </c>
      <c r="S189" s="55" t="str">
        <f>IF('Pipeline WEB'!S177=0,"",'Pipeline WEB'!S177)</f>
        <v/>
      </c>
      <c r="T189" s="55" t="str">
        <f>IF('Pipeline WEB'!T177=0,"",'Pipeline WEB'!T177)</f>
        <v>EUR</v>
      </c>
      <c r="U189" s="55" t="str">
        <f>IF('Pipeline WEB'!U177=0,"",'Pipeline WEB'!U177)</f>
        <v/>
      </c>
      <c r="V189" s="215" t="str">
        <f>IF('Pipeline WEB'!V177=0,"",'Pipeline WEB'!V177)</f>
        <v/>
      </c>
      <c r="W189" s="216" t="str">
        <f>IF('Pipeline WEB'!W177=0,"",'Pipeline WEB'!W177)</f>
        <v/>
      </c>
      <c r="X189" s="215" t="str">
        <f>IF('Pipeline WEB'!X177=0,"",'Pipeline WEB'!X177)</f>
        <v/>
      </c>
      <c r="Y189" s="215" t="str">
        <f>IF('Pipeline WEB'!Y177=0,"",'Pipeline WEB'!Y177)</f>
        <v/>
      </c>
      <c r="Z189" s="215" t="str">
        <f>IF('Pipeline WEB'!Z177=0,"",'Pipeline WEB'!Z177)</f>
        <v/>
      </c>
      <c r="AA189" s="215" t="str">
        <f>IF('Pipeline WEB'!AA177=0,"",'Pipeline WEB'!AA177)</f>
        <v/>
      </c>
      <c r="AB189" s="215" t="str">
        <f>IF('Pipeline WEB'!AB177=0,"",'Pipeline WEB'!AB177)</f>
        <v/>
      </c>
      <c r="AC189" s="216" t="str">
        <f>IF('Pipeline WEB'!AC177=0,"",'Pipeline WEB'!AC177)</f>
        <v/>
      </c>
      <c r="AD189" s="216" t="str">
        <f>IF('Pipeline WEB'!AD177=0,"",'Pipeline WEB'!AD177)</f>
        <v/>
      </c>
      <c r="AE189" s="216" t="str">
        <f>IF('Pipeline WEB'!AE177=0,"",'Pipeline WEB'!AE177)</f>
        <v/>
      </c>
      <c r="AF189" s="215" t="str">
        <f>IF('Pipeline WEB'!AF177=0,"",'Pipeline WEB'!AF177)</f>
        <v/>
      </c>
      <c r="AG189" s="215" t="str">
        <f>IF('Pipeline WEB'!AG177=0,"",'Pipeline WEB'!AG177)</f>
        <v/>
      </c>
      <c r="AH189" s="223" t="str">
        <f>IF('Pipeline WEB'!AH177=0,"",'Pipeline WEB'!AH177)</f>
        <v/>
      </c>
    </row>
    <row r="190" spans="1:34" ht="30" customHeight="1" x14ac:dyDescent="0.3">
      <c r="A190" s="218"/>
      <c r="B190" s="215" t="str">
        <f>IF('Pipeline WEB'!B178=0,"",'Pipeline WEB'!B178)</f>
        <v/>
      </c>
      <c r="C190" s="215" t="str">
        <f>IF('Pipeline WEB'!C178=0,"",VLOOKUP('Pipeline WEB'!C178,'Roll out'!$E$2:$F$78,2,))</f>
        <v/>
      </c>
      <c r="D190" s="215" t="str">
        <f>IF('Pipeline WEB'!D178=0,"",'Pipeline WEB'!D178)</f>
        <v/>
      </c>
      <c r="E190" s="215" t="str">
        <f>IF('Pipeline WEB'!E178=0,"",VLOOKUP('Pipeline WEB'!E178,'Roll out'!$E$2:$F$78,2,))</f>
        <v/>
      </c>
      <c r="F190" s="215" t="str">
        <f>IF('Pipeline WEB'!F178=0,"",VLOOKUP('Pipeline WEB'!F178,'Roll out'!$E$2:$F$78,2,))</f>
        <v/>
      </c>
      <c r="G190" s="215" t="str">
        <f>IF('Pipeline WEB'!G178=0,"",VLOOKUP('Pipeline WEB'!G178,'Roll out'!$E$2:$F$78,2,))</f>
        <v/>
      </c>
      <c r="H190" s="215" t="str">
        <f>IF('Pipeline WEB'!H178=0,"",VLOOKUP('Pipeline WEB'!H178,'Roll out'!$E$2:$F$78,2,))</f>
        <v/>
      </c>
      <c r="I190" s="215" t="str">
        <f>IF('Pipeline WEB'!I178=0,"",VLOOKUP('Pipeline WEB'!I178,'Roll out'!$E$2:$F$78,2,))</f>
        <v/>
      </c>
      <c r="J190" s="215" t="str">
        <f>IF('Pipeline WEB'!J178=0,"",'Pipeline WEB'!J178)</f>
        <v/>
      </c>
      <c r="K190" s="215" t="str">
        <f>IF('Pipeline WEB'!K178=0,"",'Pipeline WEB'!K178)</f>
        <v/>
      </c>
      <c r="L190" s="223" t="str">
        <f>IF('Pipeline WEB'!L178=0,"",'Pipeline WEB'!L178)</f>
        <v/>
      </c>
      <c r="M190" s="215" t="str">
        <f>IF('Pipeline WEB'!M178=0,"",'Pipeline WEB'!M178)</f>
        <v/>
      </c>
      <c r="N190" s="215" t="str">
        <f>IF('Pipeline WEB'!N178=0,"",'Pipeline WEB'!N178)</f>
        <v/>
      </c>
      <c r="O190" s="223" t="str">
        <f>IF('Pipeline WEB'!O178=0,"",'Pipeline WEB'!O178)</f>
        <v/>
      </c>
      <c r="P190" s="215" t="str">
        <f>IF('Pipeline WEB'!P178=0,"",'Pipeline WEB'!P178)</f>
        <v/>
      </c>
      <c r="Q190" s="215" t="str">
        <f>IF('Pipeline WEB'!Q178=0,"",'Pipeline WEB'!Q178)</f>
        <v/>
      </c>
      <c r="R190" s="215" t="str">
        <f>IF('Pipeline WEB'!R178=0,"",VLOOKUP('Pipeline WEB'!R178,'Roll out'!$E$2:$F$78,2,))</f>
        <v/>
      </c>
      <c r="S190" s="55" t="str">
        <f>IF('Pipeline WEB'!S178=0,"",'Pipeline WEB'!S178)</f>
        <v/>
      </c>
      <c r="T190" s="55" t="str">
        <f>IF('Pipeline WEB'!T178=0,"",'Pipeline WEB'!T178)</f>
        <v>EUR</v>
      </c>
      <c r="U190" s="55" t="str">
        <f>IF('Pipeline WEB'!U178=0,"",'Pipeline WEB'!U178)</f>
        <v/>
      </c>
      <c r="V190" s="215" t="str">
        <f>IF('Pipeline WEB'!V178=0,"",'Pipeline WEB'!V178)</f>
        <v/>
      </c>
      <c r="W190" s="216" t="str">
        <f>IF('Pipeline WEB'!W178=0,"",'Pipeline WEB'!W178)</f>
        <v/>
      </c>
      <c r="X190" s="215" t="str">
        <f>IF('Pipeline WEB'!X178=0,"",'Pipeline WEB'!X178)</f>
        <v/>
      </c>
      <c r="Y190" s="215" t="str">
        <f>IF('Pipeline WEB'!Y178=0,"",'Pipeline WEB'!Y178)</f>
        <v/>
      </c>
      <c r="Z190" s="215" t="str">
        <f>IF('Pipeline WEB'!Z178=0,"",'Pipeline WEB'!Z178)</f>
        <v/>
      </c>
      <c r="AA190" s="215" t="str">
        <f>IF('Pipeline WEB'!AA178=0,"",'Pipeline WEB'!AA178)</f>
        <v/>
      </c>
      <c r="AB190" s="215" t="str">
        <f>IF('Pipeline WEB'!AB178=0,"",'Pipeline WEB'!AB178)</f>
        <v/>
      </c>
      <c r="AC190" s="216" t="str">
        <f>IF('Pipeline WEB'!AC178=0,"",'Pipeline WEB'!AC178)</f>
        <v/>
      </c>
      <c r="AD190" s="216" t="str">
        <f>IF('Pipeline WEB'!AD178=0,"",'Pipeline WEB'!AD178)</f>
        <v/>
      </c>
      <c r="AE190" s="216" t="str">
        <f>IF('Pipeline WEB'!AE178=0,"",'Pipeline WEB'!AE178)</f>
        <v/>
      </c>
      <c r="AF190" s="215" t="str">
        <f>IF('Pipeline WEB'!AF178=0,"",'Pipeline WEB'!AF178)</f>
        <v/>
      </c>
      <c r="AG190" s="215" t="str">
        <f>IF('Pipeline WEB'!AG178=0,"",'Pipeline WEB'!AG178)</f>
        <v/>
      </c>
      <c r="AH190" s="223" t="str">
        <f>IF('Pipeline WEB'!AH178=0,"",'Pipeline WEB'!AH178)</f>
        <v/>
      </c>
    </row>
    <row r="191" spans="1:34" ht="30" customHeight="1" x14ac:dyDescent="0.3">
      <c r="A191" s="218"/>
      <c r="B191" s="215" t="str">
        <f>IF('Pipeline WEB'!B179=0,"",'Pipeline WEB'!B179)</f>
        <v/>
      </c>
      <c r="C191" s="215" t="str">
        <f>IF('Pipeline WEB'!C179=0,"",VLOOKUP('Pipeline WEB'!C179,'Roll out'!$E$2:$F$78,2,))</f>
        <v/>
      </c>
      <c r="D191" s="215" t="str">
        <f>IF('Pipeline WEB'!D179=0,"",'Pipeline WEB'!D179)</f>
        <v/>
      </c>
      <c r="E191" s="215" t="str">
        <f>IF('Pipeline WEB'!E179=0,"",VLOOKUP('Pipeline WEB'!E179,'Roll out'!$E$2:$F$78,2,))</f>
        <v/>
      </c>
      <c r="F191" s="215" t="str">
        <f>IF('Pipeline WEB'!F179=0,"",VLOOKUP('Pipeline WEB'!F179,'Roll out'!$E$2:$F$78,2,))</f>
        <v/>
      </c>
      <c r="G191" s="215" t="str">
        <f>IF('Pipeline WEB'!G179=0,"",VLOOKUP('Pipeline WEB'!G179,'Roll out'!$E$2:$F$78,2,))</f>
        <v/>
      </c>
      <c r="H191" s="215" t="str">
        <f>IF('Pipeline WEB'!H179=0,"",VLOOKUP('Pipeline WEB'!H179,'Roll out'!$E$2:$F$78,2,))</f>
        <v/>
      </c>
      <c r="I191" s="215" t="str">
        <f>IF('Pipeline WEB'!I179=0,"",VLOOKUP('Pipeline WEB'!I179,'Roll out'!$E$2:$F$78,2,))</f>
        <v/>
      </c>
      <c r="J191" s="215" t="str">
        <f>IF('Pipeline WEB'!J179=0,"",'Pipeline WEB'!J179)</f>
        <v/>
      </c>
      <c r="K191" s="215" t="str">
        <f>IF('Pipeline WEB'!K179=0,"",'Pipeline WEB'!K179)</f>
        <v/>
      </c>
      <c r="L191" s="223" t="str">
        <f>IF('Pipeline WEB'!L179=0,"",'Pipeline WEB'!L179)</f>
        <v/>
      </c>
      <c r="M191" s="215" t="str">
        <f>IF('Pipeline WEB'!M179=0,"",'Pipeline WEB'!M179)</f>
        <v/>
      </c>
      <c r="N191" s="215" t="str">
        <f>IF('Pipeline WEB'!N179=0,"",'Pipeline WEB'!N179)</f>
        <v/>
      </c>
      <c r="O191" s="223" t="str">
        <f>IF('Pipeline WEB'!O179=0,"",'Pipeline WEB'!O179)</f>
        <v/>
      </c>
      <c r="P191" s="215" t="str">
        <f>IF('Pipeline WEB'!P179=0,"",'Pipeline WEB'!P179)</f>
        <v/>
      </c>
      <c r="Q191" s="215" t="str">
        <f>IF('Pipeline WEB'!Q179=0,"",'Pipeline WEB'!Q179)</f>
        <v/>
      </c>
      <c r="R191" s="215" t="str">
        <f>IF('Pipeline WEB'!R179=0,"",VLOOKUP('Pipeline WEB'!R179,'Roll out'!$E$2:$F$78,2,))</f>
        <v/>
      </c>
      <c r="S191" s="55" t="str">
        <f>IF('Pipeline WEB'!S179=0,"",'Pipeline WEB'!S179)</f>
        <v/>
      </c>
      <c r="T191" s="55" t="str">
        <f>IF('Pipeline WEB'!T179=0,"",'Pipeline WEB'!T179)</f>
        <v>EUR</v>
      </c>
      <c r="U191" s="55" t="str">
        <f>IF('Pipeline WEB'!U179=0,"",'Pipeline WEB'!U179)</f>
        <v/>
      </c>
      <c r="V191" s="215" t="str">
        <f>IF('Pipeline WEB'!V179=0,"",'Pipeline WEB'!V179)</f>
        <v/>
      </c>
      <c r="W191" s="216" t="str">
        <f>IF('Pipeline WEB'!W179=0,"",'Pipeline WEB'!W179)</f>
        <v/>
      </c>
      <c r="X191" s="215" t="str">
        <f>IF('Pipeline WEB'!X179=0,"",'Pipeline WEB'!X179)</f>
        <v/>
      </c>
      <c r="Y191" s="215" t="str">
        <f>IF('Pipeline WEB'!Y179=0,"",'Pipeline WEB'!Y179)</f>
        <v/>
      </c>
      <c r="Z191" s="215" t="str">
        <f>IF('Pipeline WEB'!Z179=0,"",'Pipeline WEB'!Z179)</f>
        <v/>
      </c>
      <c r="AA191" s="215" t="str">
        <f>IF('Pipeline WEB'!AA179=0,"",'Pipeline WEB'!AA179)</f>
        <v/>
      </c>
      <c r="AB191" s="215" t="str">
        <f>IF('Pipeline WEB'!AB179=0,"",'Pipeline WEB'!AB179)</f>
        <v/>
      </c>
      <c r="AC191" s="216" t="str">
        <f>IF('Pipeline WEB'!AC179=0,"",'Pipeline WEB'!AC179)</f>
        <v/>
      </c>
      <c r="AD191" s="216" t="str">
        <f>IF('Pipeline WEB'!AD179=0,"",'Pipeline WEB'!AD179)</f>
        <v/>
      </c>
      <c r="AE191" s="216" t="str">
        <f>IF('Pipeline WEB'!AE179=0,"",'Pipeline WEB'!AE179)</f>
        <v/>
      </c>
      <c r="AF191" s="215" t="str">
        <f>IF('Pipeline WEB'!AF179=0,"",'Pipeline WEB'!AF179)</f>
        <v/>
      </c>
      <c r="AG191" s="215" t="str">
        <f>IF('Pipeline WEB'!AG179=0,"",'Pipeline WEB'!AG179)</f>
        <v/>
      </c>
      <c r="AH191" s="223" t="str">
        <f>IF('Pipeline WEB'!AH179=0,"",'Pipeline WEB'!AH179)</f>
        <v/>
      </c>
    </row>
    <row r="192" spans="1:34" ht="30" customHeight="1" x14ac:dyDescent="0.3">
      <c r="A192" s="218"/>
      <c r="B192" s="215" t="str">
        <f>IF('Pipeline WEB'!B180=0,"",'Pipeline WEB'!B180)</f>
        <v/>
      </c>
      <c r="C192" s="215" t="str">
        <f>IF('Pipeline WEB'!C180=0,"",VLOOKUP('Pipeline WEB'!C180,'Roll out'!$E$2:$F$78,2,))</f>
        <v/>
      </c>
      <c r="D192" s="215" t="str">
        <f>IF('Pipeline WEB'!D180=0,"",'Pipeline WEB'!D180)</f>
        <v/>
      </c>
      <c r="E192" s="215" t="str">
        <f>IF('Pipeline WEB'!E180=0,"",VLOOKUP('Pipeline WEB'!E180,'Roll out'!$E$2:$F$78,2,))</f>
        <v/>
      </c>
      <c r="F192" s="215" t="str">
        <f>IF('Pipeline WEB'!F180=0,"",VLOOKUP('Pipeline WEB'!F180,'Roll out'!$E$2:$F$78,2,))</f>
        <v/>
      </c>
      <c r="G192" s="215" t="str">
        <f>IF('Pipeline WEB'!G180=0,"",VLOOKUP('Pipeline WEB'!G180,'Roll out'!$E$2:$F$78,2,))</f>
        <v/>
      </c>
      <c r="H192" s="215" t="str">
        <f>IF('Pipeline WEB'!H180=0,"",VLOOKUP('Pipeline WEB'!H180,'Roll out'!$E$2:$F$78,2,))</f>
        <v/>
      </c>
      <c r="I192" s="215" t="str">
        <f>IF('Pipeline WEB'!I180=0,"",VLOOKUP('Pipeline WEB'!I180,'Roll out'!$E$2:$F$78,2,))</f>
        <v/>
      </c>
      <c r="J192" s="215" t="str">
        <f>IF('Pipeline WEB'!J180=0,"",'Pipeline WEB'!J180)</f>
        <v/>
      </c>
      <c r="K192" s="215" t="str">
        <f>IF('Pipeline WEB'!K180=0,"",'Pipeline WEB'!K180)</f>
        <v/>
      </c>
      <c r="L192" s="223" t="str">
        <f>IF('Pipeline WEB'!L180=0,"",'Pipeline WEB'!L180)</f>
        <v/>
      </c>
      <c r="M192" s="215" t="str">
        <f>IF('Pipeline WEB'!M180=0,"",'Pipeline WEB'!M180)</f>
        <v/>
      </c>
      <c r="N192" s="215" t="str">
        <f>IF('Pipeline WEB'!N180=0,"",'Pipeline WEB'!N180)</f>
        <v/>
      </c>
      <c r="O192" s="223" t="str">
        <f>IF('Pipeline WEB'!O180=0,"",'Pipeline WEB'!O180)</f>
        <v/>
      </c>
      <c r="P192" s="215" t="str">
        <f>IF('Pipeline WEB'!P180=0,"",'Pipeline WEB'!P180)</f>
        <v/>
      </c>
      <c r="Q192" s="215" t="str">
        <f>IF('Pipeline WEB'!Q180=0,"",'Pipeline WEB'!Q180)</f>
        <v/>
      </c>
      <c r="R192" s="215" t="str">
        <f>IF('Pipeline WEB'!R180=0,"",VLOOKUP('Pipeline WEB'!R180,'Roll out'!$E$2:$F$78,2,))</f>
        <v/>
      </c>
      <c r="S192" s="55" t="str">
        <f>IF('Pipeline WEB'!S180=0,"",'Pipeline WEB'!S180)</f>
        <v/>
      </c>
      <c r="T192" s="55" t="str">
        <f>IF('Pipeline WEB'!T180=0,"",'Pipeline WEB'!T180)</f>
        <v>EUR</v>
      </c>
      <c r="U192" s="55" t="str">
        <f>IF('Pipeline WEB'!U180=0,"",'Pipeline WEB'!U180)</f>
        <v/>
      </c>
      <c r="V192" s="215" t="str">
        <f>IF('Pipeline WEB'!V180=0,"",'Pipeline WEB'!V180)</f>
        <v/>
      </c>
      <c r="W192" s="216" t="str">
        <f>IF('Pipeline WEB'!W180=0,"",'Pipeline WEB'!W180)</f>
        <v/>
      </c>
      <c r="X192" s="215" t="str">
        <f>IF('Pipeline WEB'!X180=0,"",'Pipeline WEB'!X180)</f>
        <v/>
      </c>
      <c r="Y192" s="215" t="str">
        <f>IF('Pipeline WEB'!Y180=0,"",'Pipeline WEB'!Y180)</f>
        <v/>
      </c>
      <c r="Z192" s="215" t="str">
        <f>IF('Pipeline WEB'!Z180=0,"",'Pipeline WEB'!Z180)</f>
        <v/>
      </c>
      <c r="AA192" s="215" t="str">
        <f>IF('Pipeline WEB'!AA180=0,"",'Pipeline WEB'!AA180)</f>
        <v/>
      </c>
      <c r="AB192" s="215" t="str">
        <f>IF('Pipeline WEB'!AB180=0,"",'Pipeline WEB'!AB180)</f>
        <v/>
      </c>
      <c r="AC192" s="216" t="str">
        <f>IF('Pipeline WEB'!AC180=0,"",'Pipeline WEB'!AC180)</f>
        <v/>
      </c>
      <c r="AD192" s="216" t="str">
        <f>IF('Pipeline WEB'!AD180=0,"",'Pipeline WEB'!AD180)</f>
        <v/>
      </c>
      <c r="AE192" s="216" t="str">
        <f>IF('Pipeline WEB'!AE180=0,"",'Pipeline WEB'!AE180)</f>
        <v/>
      </c>
      <c r="AF192" s="215" t="str">
        <f>IF('Pipeline WEB'!AF180=0,"",'Pipeline WEB'!AF180)</f>
        <v/>
      </c>
      <c r="AG192" s="215" t="str">
        <f>IF('Pipeline WEB'!AG180=0,"",'Pipeline WEB'!AG180)</f>
        <v/>
      </c>
      <c r="AH192" s="223" t="str">
        <f>IF('Pipeline WEB'!AH180=0,"",'Pipeline WEB'!AH180)</f>
        <v/>
      </c>
    </row>
    <row r="193" spans="1:34" ht="30" customHeight="1" x14ac:dyDescent="0.3">
      <c r="A193" s="218"/>
      <c r="B193" s="215" t="str">
        <f>IF('Pipeline WEB'!B181=0,"",'Pipeline WEB'!B181)</f>
        <v/>
      </c>
      <c r="C193" s="215" t="str">
        <f>IF('Pipeline WEB'!C181=0,"",VLOOKUP('Pipeline WEB'!C181,'Roll out'!$E$2:$F$78,2,))</f>
        <v/>
      </c>
      <c r="D193" s="215" t="str">
        <f>IF('Pipeline WEB'!D181=0,"",'Pipeline WEB'!D181)</f>
        <v/>
      </c>
      <c r="E193" s="215" t="str">
        <f>IF('Pipeline WEB'!E181=0,"",VLOOKUP('Pipeline WEB'!E181,'Roll out'!$E$2:$F$78,2,))</f>
        <v/>
      </c>
      <c r="F193" s="215" t="str">
        <f>IF('Pipeline WEB'!F181=0,"",VLOOKUP('Pipeline WEB'!F181,'Roll out'!$E$2:$F$78,2,))</f>
        <v/>
      </c>
      <c r="G193" s="215" t="str">
        <f>IF('Pipeline WEB'!G181=0,"",VLOOKUP('Pipeline WEB'!G181,'Roll out'!$E$2:$F$78,2,))</f>
        <v/>
      </c>
      <c r="H193" s="215" t="str">
        <f>IF('Pipeline WEB'!H181=0,"",VLOOKUP('Pipeline WEB'!H181,'Roll out'!$E$2:$F$78,2,))</f>
        <v/>
      </c>
      <c r="I193" s="215" t="str">
        <f>IF('Pipeline WEB'!I181=0,"",VLOOKUP('Pipeline WEB'!I181,'Roll out'!$E$2:$F$78,2,))</f>
        <v/>
      </c>
      <c r="J193" s="215" t="str">
        <f>IF('Pipeline WEB'!J181=0,"",'Pipeline WEB'!J181)</f>
        <v/>
      </c>
      <c r="K193" s="215" t="str">
        <f>IF('Pipeline WEB'!K181=0,"",'Pipeline WEB'!K181)</f>
        <v/>
      </c>
      <c r="L193" s="223" t="str">
        <f>IF('Pipeline WEB'!L181=0,"",'Pipeline WEB'!L181)</f>
        <v/>
      </c>
      <c r="M193" s="215" t="str">
        <f>IF('Pipeline WEB'!M181=0,"",'Pipeline WEB'!M181)</f>
        <v/>
      </c>
      <c r="N193" s="215" t="str">
        <f>IF('Pipeline WEB'!N181=0,"",'Pipeline WEB'!N181)</f>
        <v/>
      </c>
      <c r="O193" s="223" t="str">
        <f>IF('Pipeline WEB'!O181=0,"",'Pipeline WEB'!O181)</f>
        <v/>
      </c>
      <c r="P193" s="215" t="str">
        <f>IF('Pipeline WEB'!P181=0,"",'Pipeline WEB'!P181)</f>
        <v/>
      </c>
      <c r="Q193" s="215" t="str">
        <f>IF('Pipeline WEB'!Q181=0,"",'Pipeline WEB'!Q181)</f>
        <v/>
      </c>
      <c r="R193" s="215" t="str">
        <f>IF('Pipeline WEB'!R181=0,"",VLOOKUP('Pipeline WEB'!R181,'Roll out'!$E$2:$F$78,2,))</f>
        <v/>
      </c>
      <c r="S193" s="55" t="str">
        <f>IF('Pipeline WEB'!S181=0,"",'Pipeline WEB'!S181)</f>
        <v/>
      </c>
      <c r="T193" s="55" t="str">
        <f>IF('Pipeline WEB'!T181=0,"",'Pipeline WEB'!T181)</f>
        <v>EUR</v>
      </c>
      <c r="U193" s="55" t="str">
        <f>IF('Pipeline WEB'!U181=0,"",'Pipeline WEB'!U181)</f>
        <v/>
      </c>
      <c r="V193" s="215" t="str">
        <f>IF('Pipeline WEB'!V181=0,"",'Pipeline WEB'!V181)</f>
        <v/>
      </c>
      <c r="W193" s="216" t="str">
        <f>IF('Pipeline WEB'!W181=0,"",'Pipeline WEB'!W181)</f>
        <v/>
      </c>
      <c r="X193" s="215" t="str">
        <f>IF('Pipeline WEB'!X181=0,"",'Pipeline WEB'!X181)</f>
        <v/>
      </c>
      <c r="Y193" s="215" t="str">
        <f>IF('Pipeline WEB'!Y181=0,"",'Pipeline WEB'!Y181)</f>
        <v/>
      </c>
      <c r="Z193" s="215" t="str">
        <f>IF('Pipeline WEB'!Z181=0,"",'Pipeline WEB'!Z181)</f>
        <v/>
      </c>
      <c r="AA193" s="215" t="str">
        <f>IF('Pipeline WEB'!AA181=0,"",'Pipeline WEB'!AA181)</f>
        <v/>
      </c>
      <c r="AB193" s="215" t="str">
        <f>IF('Pipeline WEB'!AB181=0,"",'Pipeline WEB'!AB181)</f>
        <v/>
      </c>
      <c r="AC193" s="216" t="str">
        <f>IF('Pipeline WEB'!AC181=0,"",'Pipeline WEB'!AC181)</f>
        <v/>
      </c>
      <c r="AD193" s="216" t="str">
        <f>IF('Pipeline WEB'!AD181=0,"",'Pipeline WEB'!AD181)</f>
        <v/>
      </c>
      <c r="AE193" s="216" t="str">
        <f>IF('Pipeline WEB'!AE181=0,"",'Pipeline WEB'!AE181)</f>
        <v/>
      </c>
      <c r="AF193" s="215" t="str">
        <f>IF('Pipeline WEB'!AF181=0,"",'Pipeline WEB'!AF181)</f>
        <v/>
      </c>
      <c r="AG193" s="215" t="str">
        <f>IF('Pipeline WEB'!AG181=0,"",'Pipeline WEB'!AG181)</f>
        <v/>
      </c>
      <c r="AH193" s="223" t="str">
        <f>IF('Pipeline WEB'!AH181=0,"",'Pipeline WEB'!AH181)</f>
        <v/>
      </c>
    </row>
    <row r="194" spans="1:34" ht="30" customHeight="1" x14ac:dyDescent="0.3">
      <c r="A194" s="218"/>
      <c r="B194" s="215" t="str">
        <f>IF('Pipeline WEB'!B182=0,"",'Pipeline WEB'!B182)</f>
        <v/>
      </c>
      <c r="C194" s="215" t="str">
        <f>IF('Pipeline WEB'!C182=0,"",VLOOKUP('Pipeline WEB'!C182,'Roll out'!$E$2:$F$78,2,))</f>
        <v/>
      </c>
      <c r="D194" s="215" t="str">
        <f>IF('Pipeline WEB'!D182=0,"",'Pipeline WEB'!D182)</f>
        <v/>
      </c>
      <c r="E194" s="215" t="str">
        <f>IF('Pipeline WEB'!E182=0,"",VLOOKUP('Pipeline WEB'!E182,'Roll out'!$E$2:$F$78,2,))</f>
        <v/>
      </c>
      <c r="F194" s="215" t="str">
        <f>IF('Pipeline WEB'!F182=0,"",VLOOKUP('Pipeline WEB'!F182,'Roll out'!$E$2:$F$78,2,))</f>
        <v/>
      </c>
      <c r="G194" s="215" t="str">
        <f>IF('Pipeline WEB'!G182=0,"",VLOOKUP('Pipeline WEB'!G182,'Roll out'!$E$2:$F$78,2,))</f>
        <v/>
      </c>
      <c r="H194" s="215" t="str">
        <f>IF('Pipeline WEB'!H182=0,"",VLOOKUP('Pipeline WEB'!H182,'Roll out'!$E$2:$F$78,2,))</f>
        <v/>
      </c>
      <c r="I194" s="215" t="str">
        <f>IF('Pipeline WEB'!I182=0,"",VLOOKUP('Pipeline WEB'!I182,'Roll out'!$E$2:$F$78,2,))</f>
        <v/>
      </c>
      <c r="J194" s="215" t="str">
        <f>IF('Pipeline WEB'!J182=0,"",'Pipeline WEB'!J182)</f>
        <v/>
      </c>
      <c r="K194" s="215" t="str">
        <f>IF('Pipeline WEB'!K182=0,"",'Pipeline WEB'!K182)</f>
        <v/>
      </c>
      <c r="L194" s="223" t="str">
        <f>IF('Pipeline WEB'!L182=0,"",'Pipeline WEB'!L182)</f>
        <v/>
      </c>
      <c r="M194" s="215" t="str">
        <f>IF('Pipeline WEB'!M182=0,"",'Pipeline WEB'!M182)</f>
        <v/>
      </c>
      <c r="N194" s="215" t="str">
        <f>IF('Pipeline WEB'!N182=0,"",'Pipeline WEB'!N182)</f>
        <v/>
      </c>
      <c r="O194" s="223" t="str">
        <f>IF('Pipeline WEB'!O182=0,"",'Pipeline WEB'!O182)</f>
        <v/>
      </c>
      <c r="P194" s="215" t="str">
        <f>IF('Pipeline WEB'!P182=0,"",'Pipeline WEB'!P182)</f>
        <v/>
      </c>
      <c r="Q194" s="215" t="str">
        <f>IF('Pipeline WEB'!Q182=0,"",'Pipeline WEB'!Q182)</f>
        <v/>
      </c>
      <c r="R194" s="215" t="str">
        <f>IF('Pipeline WEB'!R182=0,"",VLOOKUP('Pipeline WEB'!R182,'Roll out'!$E$2:$F$78,2,))</f>
        <v/>
      </c>
      <c r="S194" s="55" t="str">
        <f>IF('Pipeline WEB'!S182=0,"",'Pipeline WEB'!S182)</f>
        <v/>
      </c>
      <c r="T194" s="55" t="str">
        <f>IF('Pipeline WEB'!T182=0,"",'Pipeline WEB'!T182)</f>
        <v>EUR</v>
      </c>
      <c r="U194" s="55" t="str">
        <f>IF('Pipeline WEB'!U182=0,"",'Pipeline WEB'!U182)</f>
        <v/>
      </c>
      <c r="V194" s="215" t="str">
        <f>IF('Pipeline WEB'!V182=0,"",'Pipeline WEB'!V182)</f>
        <v/>
      </c>
      <c r="W194" s="216" t="str">
        <f>IF('Pipeline WEB'!W182=0,"",'Pipeline WEB'!W182)</f>
        <v/>
      </c>
      <c r="X194" s="215" t="str">
        <f>IF('Pipeline WEB'!X182=0,"",'Pipeline WEB'!X182)</f>
        <v/>
      </c>
      <c r="Y194" s="215" t="str">
        <f>IF('Pipeline WEB'!Y182=0,"",'Pipeline WEB'!Y182)</f>
        <v/>
      </c>
      <c r="Z194" s="215" t="str">
        <f>IF('Pipeline WEB'!Z182=0,"",'Pipeline WEB'!Z182)</f>
        <v/>
      </c>
      <c r="AA194" s="215" t="str">
        <f>IF('Pipeline WEB'!AA182=0,"",'Pipeline WEB'!AA182)</f>
        <v/>
      </c>
      <c r="AB194" s="215" t="str">
        <f>IF('Pipeline WEB'!AB182=0,"",'Pipeline WEB'!AB182)</f>
        <v/>
      </c>
      <c r="AC194" s="216" t="str">
        <f>IF('Pipeline WEB'!AC182=0,"",'Pipeline WEB'!AC182)</f>
        <v/>
      </c>
      <c r="AD194" s="216" t="str">
        <f>IF('Pipeline WEB'!AD182=0,"",'Pipeline WEB'!AD182)</f>
        <v/>
      </c>
      <c r="AE194" s="216" t="str">
        <f>IF('Pipeline WEB'!AE182=0,"",'Pipeline WEB'!AE182)</f>
        <v/>
      </c>
      <c r="AF194" s="215" t="str">
        <f>IF('Pipeline WEB'!AF182=0,"",'Pipeline WEB'!AF182)</f>
        <v/>
      </c>
      <c r="AG194" s="215" t="str">
        <f>IF('Pipeline WEB'!AG182=0,"",'Pipeline WEB'!AG182)</f>
        <v/>
      </c>
      <c r="AH194" s="223" t="str">
        <f>IF('Pipeline WEB'!AH182=0,"",'Pipeline WEB'!AH182)</f>
        <v/>
      </c>
    </row>
    <row r="195" spans="1:34" ht="30" customHeight="1" x14ac:dyDescent="0.3">
      <c r="A195" s="218"/>
      <c r="B195" s="215" t="str">
        <f>IF('Pipeline WEB'!B183=0,"",'Pipeline WEB'!B183)</f>
        <v/>
      </c>
      <c r="C195" s="215" t="str">
        <f>IF('Pipeline WEB'!C183=0,"",VLOOKUP('Pipeline WEB'!C183,'Roll out'!$E$2:$F$78,2,))</f>
        <v/>
      </c>
      <c r="D195" s="215" t="str">
        <f>IF('Pipeline WEB'!D183=0,"",'Pipeline WEB'!D183)</f>
        <v/>
      </c>
      <c r="E195" s="215" t="str">
        <f>IF('Pipeline WEB'!E183=0,"",VLOOKUP('Pipeline WEB'!E183,'Roll out'!$E$2:$F$78,2,))</f>
        <v/>
      </c>
      <c r="F195" s="215" t="str">
        <f>IF('Pipeline WEB'!F183=0,"",VLOOKUP('Pipeline WEB'!F183,'Roll out'!$E$2:$F$78,2,))</f>
        <v/>
      </c>
      <c r="G195" s="215" t="str">
        <f>IF('Pipeline WEB'!G183=0,"",VLOOKUP('Pipeline WEB'!G183,'Roll out'!$E$2:$F$78,2,))</f>
        <v/>
      </c>
      <c r="H195" s="215" t="str">
        <f>IF('Pipeline WEB'!H183=0,"",VLOOKUP('Pipeline WEB'!H183,'Roll out'!$E$2:$F$78,2,))</f>
        <v/>
      </c>
      <c r="I195" s="215" t="str">
        <f>IF('Pipeline WEB'!I183=0,"",VLOOKUP('Pipeline WEB'!I183,'Roll out'!$E$2:$F$78,2,))</f>
        <v/>
      </c>
      <c r="J195" s="215" t="str">
        <f>IF('Pipeline WEB'!J183=0,"",'Pipeline WEB'!J183)</f>
        <v/>
      </c>
      <c r="K195" s="215" t="str">
        <f>IF('Pipeline WEB'!K183=0,"",'Pipeline WEB'!K183)</f>
        <v/>
      </c>
      <c r="L195" s="223" t="str">
        <f>IF('Pipeline WEB'!L183=0,"",'Pipeline WEB'!L183)</f>
        <v/>
      </c>
      <c r="M195" s="215" t="str">
        <f>IF('Pipeline WEB'!M183=0,"",'Pipeline WEB'!M183)</f>
        <v/>
      </c>
      <c r="N195" s="215" t="str">
        <f>IF('Pipeline WEB'!N183=0,"",'Pipeline WEB'!N183)</f>
        <v/>
      </c>
      <c r="O195" s="223" t="str">
        <f>IF('Pipeline WEB'!O183=0,"",'Pipeline WEB'!O183)</f>
        <v/>
      </c>
      <c r="P195" s="215" t="str">
        <f>IF('Pipeline WEB'!P183=0,"",'Pipeline WEB'!P183)</f>
        <v/>
      </c>
      <c r="Q195" s="215" t="str">
        <f>IF('Pipeline WEB'!Q183=0,"",'Pipeline WEB'!Q183)</f>
        <v/>
      </c>
      <c r="R195" s="215" t="str">
        <f>IF('Pipeline WEB'!R183=0,"",VLOOKUP('Pipeline WEB'!R183,'Roll out'!$E$2:$F$78,2,))</f>
        <v/>
      </c>
      <c r="S195" s="55" t="str">
        <f>IF('Pipeline WEB'!S183=0,"",'Pipeline WEB'!S183)</f>
        <v/>
      </c>
      <c r="T195" s="55" t="str">
        <f>IF('Pipeline WEB'!T183=0,"",'Pipeline WEB'!T183)</f>
        <v>EUR</v>
      </c>
      <c r="U195" s="55" t="str">
        <f>IF('Pipeline WEB'!U183=0,"",'Pipeline WEB'!U183)</f>
        <v/>
      </c>
      <c r="V195" s="215" t="str">
        <f>IF('Pipeline WEB'!V183=0,"",'Pipeline WEB'!V183)</f>
        <v/>
      </c>
      <c r="W195" s="216" t="str">
        <f>IF('Pipeline WEB'!W183=0,"",'Pipeline WEB'!W183)</f>
        <v/>
      </c>
      <c r="X195" s="215" t="str">
        <f>IF('Pipeline WEB'!X183=0,"",'Pipeline WEB'!X183)</f>
        <v/>
      </c>
      <c r="Y195" s="215" t="str">
        <f>IF('Pipeline WEB'!Y183=0,"",'Pipeline WEB'!Y183)</f>
        <v/>
      </c>
      <c r="Z195" s="215" t="str">
        <f>IF('Pipeline WEB'!Z183=0,"",'Pipeline WEB'!Z183)</f>
        <v/>
      </c>
      <c r="AA195" s="215" t="str">
        <f>IF('Pipeline WEB'!AA183=0,"",'Pipeline WEB'!AA183)</f>
        <v/>
      </c>
      <c r="AB195" s="215" t="str">
        <f>IF('Pipeline WEB'!AB183=0,"",'Pipeline WEB'!AB183)</f>
        <v/>
      </c>
      <c r="AC195" s="216" t="str">
        <f>IF('Pipeline WEB'!AC183=0,"",'Pipeline WEB'!AC183)</f>
        <v/>
      </c>
      <c r="AD195" s="216" t="str">
        <f>IF('Pipeline WEB'!AD183=0,"",'Pipeline WEB'!AD183)</f>
        <v/>
      </c>
      <c r="AE195" s="216" t="str">
        <f>IF('Pipeline WEB'!AE183=0,"",'Pipeline WEB'!AE183)</f>
        <v/>
      </c>
      <c r="AF195" s="215" t="str">
        <f>IF('Pipeline WEB'!AF183=0,"",'Pipeline WEB'!AF183)</f>
        <v/>
      </c>
      <c r="AG195" s="215" t="str">
        <f>IF('Pipeline WEB'!AG183=0,"",'Pipeline WEB'!AG183)</f>
        <v/>
      </c>
      <c r="AH195" s="223" t="str">
        <f>IF('Pipeline WEB'!AH183=0,"",'Pipeline WEB'!AH183)</f>
        <v/>
      </c>
    </row>
    <row r="196" spans="1:34" ht="30" customHeight="1" x14ac:dyDescent="0.3">
      <c r="A196" s="218"/>
      <c r="B196" s="215" t="str">
        <f>IF('Pipeline WEB'!B184=0,"",'Pipeline WEB'!B184)</f>
        <v/>
      </c>
      <c r="C196" s="215" t="str">
        <f>IF('Pipeline WEB'!C184=0,"",VLOOKUP('Pipeline WEB'!C184,'Roll out'!$E$2:$F$78,2,))</f>
        <v/>
      </c>
      <c r="D196" s="215" t="str">
        <f>IF('Pipeline WEB'!D184=0,"",'Pipeline WEB'!D184)</f>
        <v/>
      </c>
      <c r="E196" s="215" t="str">
        <f>IF('Pipeline WEB'!E184=0,"",VLOOKUP('Pipeline WEB'!E184,'Roll out'!$E$2:$F$78,2,))</f>
        <v/>
      </c>
      <c r="F196" s="215" t="str">
        <f>IF('Pipeline WEB'!F184=0,"",VLOOKUP('Pipeline WEB'!F184,'Roll out'!$E$2:$F$78,2,))</f>
        <v/>
      </c>
      <c r="G196" s="215" t="str">
        <f>IF('Pipeline WEB'!G184=0,"",VLOOKUP('Pipeline WEB'!G184,'Roll out'!$E$2:$F$78,2,))</f>
        <v/>
      </c>
      <c r="H196" s="215" t="str">
        <f>IF('Pipeline WEB'!H184=0,"",VLOOKUP('Pipeline WEB'!H184,'Roll out'!$E$2:$F$78,2,))</f>
        <v/>
      </c>
      <c r="I196" s="215" t="str">
        <f>IF('Pipeline WEB'!I184=0,"",VLOOKUP('Pipeline WEB'!I184,'Roll out'!$E$2:$F$78,2,))</f>
        <v/>
      </c>
      <c r="J196" s="215" t="str">
        <f>IF('Pipeline WEB'!J184=0,"",'Pipeline WEB'!J184)</f>
        <v/>
      </c>
      <c r="K196" s="215" t="str">
        <f>IF('Pipeline WEB'!K184=0,"",'Pipeline WEB'!K184)</f>
        <v/>
      </c>
      <c r="L196" s="223" t="str">
        <f>IF('Pipeline WEB'!L184=0,"",'Pipeline WEB'!L184)</f>
        <v/>
      </c>
      <c r="M196" s="215" t="str">
        <f>IF('Pipeline WEB'!M184=0,"",'Pipeline WEB'!M184)</f>
        <v/>
      </c>
      <c r="N196" s="215" t="str">
        <f>IF('Pipeline WEB'!N184=0,"",'Pipeline WEB'!N184)</f>
        <v/>
      </c>
      <c r="O196" s="223" t="str">
        <f>IF('Pipeline WEB'!O184=0,"",'Pipeline WEB'!O184)</f>
        <v/>
      </c>
      <c r="P196" s="215" t="str">
        <f>IF('Pipeline WEB'!P184=0,"",'Pipeline WEB'!P184)</f>
        <v/>
      </c>
      <c r="Q196" s="215" t="str">
        <f>IF('Pipeline WEB'!Q184=0,"",'Pipeline WEB'!Q184)</f>
        <v/>
      </c>
      <c r="R196" s="215" t="str">
        <f>IF('Pipeline WEB'!R184=0,"",VLOOKUP('Pipeline WEB'!R184,'Roll out'!$E$2:$F$78,2,))</f>
        <v/>
      </c>
      <c r="S196" s="55" t="str">
        <f>IF('Pipeline WEB'!S184=0,"",'Pipeline WEB'!S184)</f>
        <v/>
      </c>
      <c r="T196" s="55" t="str">
        <f>IF('Pipeline WEB'!T184=0,"",'Pipeline WEB'!T184)</f>
        <v>EUR</v>
      </c>
      <c r="U196" s="55" t="str">
        <f>IF('Pipeline WEB'!U184=0,"",'Pipeline WEB'!U184)</f>
        <v/>
      </c>
      <c r="V196" s="215" t="str">
        <f>IF('Pipeline WEB'!V184=0,"",'Pipeline WEB'!V184)</f>
        <v/>
      </c>
      <c r="W196" s="216" t="str">
        <f>IF('Pipeline WEB'!W184=0,"",'Pipeline WEB'!W184)</f>
        <v/>
      </c>
      <c r="X196" s="215" t="str">
        <f>IF('Pipeline WEB'!X184=0,"",'Pipeline WEB'!X184)</f>
        <v/>
      </c>
      <c r="Y196" s="215" t="str">
        <f>IF('Pipeline WEB'!Y184=0,"",'Pipeline WEB'!Y184)</f>
        <v/>
      </c>
      <c r="Z196" s="215" t="str">
        <f>IF('Pipeline WEB'!Z184=0,"",'Pipeline WEB'!Z184)</f>
        <v/>
      </c>
      <c r="AA196" s="215" t="str">
        <f>IF('Pipeline WEB'!AA184=0,"",'Pipeline WEB'!AA184)</f>
        <v/>
      </c>
      <c r="AB196" s="215" t="str">
        <f>IF('Pipeline WEB'!AB184=0,"",'Pipeline WEB'!AB184)</f>
        <v/>
      </c>
      <c r="AC196" s="216" t="str">
        <f>IF('Pipeline WEB'!AC184=0,"",'Pipeline WEB'!AC184)</f>
        <v/>
      </c>
      <c r="AD196" s="216" t="str">
        <f>IF('Pipeline WEB'!AD184=0,"",'Pipeline WEB'!AD184)</f>
        <v/>
      </c>
      <c r="AE196" s="216" t="str">
        <f>IF('Pipeline WEB'!AE184=0,"",'Pipeline WEB'!AE184)</f>
        <v/>
      </c>
      <c r="AF196" s="215" t="str">
        <f>IF('Pipeline WEB'!AF184=0,"",'Pipeline WEB'!AF184)</f>
        <v/>
      </c>
      <c r="AG196" s="215" t="str">
        <f>IF('Pipeline WEB'!AG184=0,"",'Pipeline WEB'!AG184)</f>
        <v/>
      </c>
      <c r="AH196" s="223" t="str">
        <f>IF('Pipeline WEB'!AH184=0,"",'Pipeline WEB'!AH184)</f>
        <v/>
      </c>
    </row>
    <row r="197" spans="1:34" ht="30" customHeight="1" x14ac:dyDescent="0.3">
      <c r="A197" s="218"/>
      <c r="B197" s="215" t="str">
        <f>IF('Pipeline WEB'!B185=0,"",'Pipeline WEB'!B185)</f>
        <v/>
      </c>
      <c r="C197" s="215" t="str">
        <f>IF('Pipeline WEB'!C185=0,"",VLOOKUP('Pipeline WEB'!C185,'Roll out'!$E$2:$F$78,2,))</f>
        <v/>
      </c>
      <c r="D197" s="215" t="str">
        <f>IF('Pipeline WEB'!D185=0,"",'Pipeline WEB'!D185)</f>
        <v/>
      </c>
      <c r="E197" s="215" t="str">
        <f>IF('Pipeline WEB'!E185=0,"",VLOOKUP('Pipeline WEB'!E185,'Roll out'!$E$2:$F$78,2,))</f>
        <v/>
      </c>
      <c r="F197" s="215" t="str">
        <f>IF('Pipeline WEB'!F185=0,"",VLOOKUP('Pipeline WEB'!F185,'Roll out'!$E$2:$F$78,2,))</f>
        <v/>
      </c>
      <c r="G197" s="215" t="str">
        <f>IF('Pipeline WEB'!G185=0,"",VLOOKUP('Pipeline WEB'!G185,'Roll out'!$E$2:$F$78,2,))</f>
        <v/>
      </c>
      <c r="H197" s="215" t="str">
        <f>IF('Pipeline WEB'!H185=0,"",VLOOKUP('Pipeline WEB'!H185,'Roll out'!$E$2:$F$78,2,))</f>
        <v/>
      </c>
      <c r="I197" s="215" t="str">
        <f>IF('Pipeline WEB'!I185=0,"",VLOOKUP('Pipeline WEB'!I185,'Roll out'!$E$2:$F$78,2,))</f>
        <v/>
      </c>
      <c r="J197" s="215" t="str">
        <f>IF('Pipeline WEB'!J185=0,"",'Pipeline WEB'!J185)</f>
        <v/>
      </c>
      <c r="K197" s="215" t="str">
        <f>IF('Pipeline WEB'!K185=0,"",'Pipeline WEB'!K185)</f>
        <v/>
      </c>
      <c r="L197" s="223" t="str">
        <f>IF('Pipeline WEB'!L185=0,"",'Pipeline WEB'!L185)</f>
        <v/>
      </c>
      <c r="M197" s="215" t="str">
        <f>IF('Pipeline WEB'!M185=0,"",'Pipeline WEB'!M185)</f>
        <v/>
      </c>
      <c r="N197" s="215" t="str">
        <f>IF('Pipeline WEB'!N185=0,"",'Pipeline WEB'!N185)</f>
        <v/>
      </c>
      <c r="O197" s="223" t="str">
        <f>IF('Pipeline WEB'!O185=0,"",'Pipeline WEB'!O185)</f>
        <v/>
      </c>
      <c r="P197" s="215" t="str">
        <f>IF('Pipeline WEB'!P185=0,"",'Pipeline WEB'!P185)</f>
        <v/>
      </c>
      <c r="Q197" s="215" t="str">
        <f>IF('Pipeline WEB'!Q185=0,"",'Pipeline WEB'!Q185)</f>
        <v/>
      </c>
      <c r="R197" s="215" t="str">
        <f>IF('Pipeline WEB'!R185=0,"",VLOOKUP('Pipeline WEB'!R185,'Roll out'!$E$2:$F$78,2,))</f>
        <v/>
      </c>
      <c r="S197" s="55" t="str">
        <f>IF('Pipeline WEB'!S185=0,"",'Pipeline WEB'!S185)</f>
        <v/>
      </c>
      <c r="T197" s="55" t="str">
        <f>IF('Pipeline WEB'!T185=0,"",'Pipeline WEB'!T185)</f>
        <v>EUR</v>
      </c>
      <c r="U197" s="55" t="str">
        <f>IF('Pipeline WEB'!U185=0,"",'Pipeline WEB'!U185)</f>
        <v/>
      </c>
      <c r="V197" s="215" t="str">
        <f>IF('Pipeline WEB'!V185=0,"",'Pipeline WEB'!V185)</f>
        <v/>
      </c>
      <c r="W197" s="216" t="str">
        <f>IF('Pipeline WEB'!W185=0,"",'Pipeline WEB'!W185)</f>
        <v/>
      </c>
      <c r="X197" s="215" t="str">
        <f>IF('Pipeline WEB'!X185=0,"",'Pipeline WEB'!X185)</f>
        <v/>
      </c>
      <c r="Y197" s="215" t="str">
        <f>IF('Pipeline WEB'!Y185=0,"",'Pipeline WEB'!Y185)</f>
        <v/>
      </c>
      <c r="Z197" s="215" t="str">
        <f>IF('Pipeline WEB'!Z185=0,"",'Pipeline WEB'!Z185)</f>
        <v/>
      </c>
      <c r="AA197" s="215" t="str">
        <f>IF('Pipeline WEB'!AA185=0,"",'Pipeline WEB'!AA185)</f>
        <v/>
      </c>
      <c r="AB197" s="215" t="str">
        <f>IF('Pipeline WEB'!AB185=0,"",'Pipeline WEB'!AB185)</f>
        <v/>
      </c>
      <c r="AC197" s="216" t="str">
        <f>IF('Pipeline WEB'!AC185=0,"",'Pipeline WEB'!AC185)</f>
        <v/>
      </c>
      <c r="AD197" s="216" t="str">
        <f>IF('Pipeline WEB'!AD185=0,"",'Pipeline WEB'!AD185)</f>
        <v/>
      </c>
      <c r="AE197" s="216" t="str">
        <f>IF('Pipeline WEB'!AE185=0,"",'Pipeline WEB'!AE185)</f>
        <v/>
      </c>
      <c r="AF197" s="215" t="str">
        <f>IF('Pipeline WEB'!AF185=0,"",'Pipeline WEB'!AF185)</f>
        <v/>
      </c>
      <c r="AG197" s="215" t="str">
        <f>IF('Pipeline WEB'!AG185=0,"",'Pipeline WEB'!AG185)</f>
        <v/>
      </c>
      <c r="AH197" s="223" t="str">
        <f>IF('Pipeline WEB'!AH185=0,"",'Pipeline WEB'!AH185)</f>
        <v/>
      </c>
    </row>
    <row r="198" spans="1:34" ht="30" customHeight="1" x14ac:dyDescent="0.3">
      <c r="A198" s="218"/>
      <c r="B198" s="215" t="str">
        <f>IF('Pipeline WEB'!B186=0,"",'Pipeline WEB'!B186)</f>
        <v/>
      </c>
      <c r="C198" s="215" t="str">
        <f>IF('Pipeline WEB'!C186=0,"",VLOOKUP('Pipeline WEB'!C186,'Roll out'!$E$2:$F$78,2,))</f>
        <v/>
      </c>
      <c r="D198" s="215" t="str">
        <f>IF('Pipeline WEB'!D186=0,"",'Pipeline WEB'!D186)</f>
        <v/>
      </c>
      <c r="E198" s="215" t="str">
        <f>IF('Pipeline WEB'!E186=0,"",VLOOKUP('Pipeline WEB'!E186,'Roll out'!$E$2:$F$78,2,))</f>
        <v/>
      </c>
      <c r="F198" s="215" t="str">
        <f>IF('Pipeline WEB'!F186=0,"",VLOOKUP('Pipeline WEB'!F186,'Roll out'!$E$2:$F$78,2,))</f>
        <v/>
      </c>
      <c r="G198" s="215" t="str">
        <f>IF('Pipeline WEB'!G186=0,"",VLOOKUP('Pipeline WEB'!G186,'Roll out'!$E$2:$F$78,2,))</f>
        <v/>
      </c>
      <c r="H198" s="215" t="str">
        <f>IF('Pipeline WEB'!H186=0,"",VLOOKUP('Pipeline WEB'!H186,'Roll out'!$E$2:$F$78,2,))</f>
        <v/>
      </c>
      <c r="I198" s="215" t="str">
        <f>IF('Pipeline WEB'!I186=0,"",VLOOKUP('Pipeline WEB'!I186,'Roll out'!$E$2:$F$78,2,))</f>
        <v/>
      </c>
      <c r="J198" s="215" t="str">
        <f>IF('Pipeline WEB'!J186=0,"",'Pipeline WEB'!J186)</f>
        <v/>
      </c>
      <c r="K198" s="215" t="str">
        <f>IF('Pipeline WEB'!K186=0,"",'Pipeline WEB'!K186)</f>
        <v/>
      </c>
      <c r="L198" s="223" t="str">
        <f>IF('Pipeline WEB'!L186=0,"",'Pipeline WEB'!L186)</f>
        <v/>
      </c>
      <c r="M198" s="215" t="str">
        <f>IF('Pipeline WEB'!M186=0,"",'Pipeline WEB'!M186)</f>
        <v/>
      </c>
      <c r="N198" s="215" t="str">
        <f>IF('Pipeline WEB'!N186=0,"",'Pipeline WEB'!N186)</f>
        <v/>
      </c>
      <c r="O198" s="223" t="str">
        <f>IF('Pipeline WEB'!O186=0,"",'Pipeline WEB'!O186)</f>
        <v/>
      </c>
      <c r="P198" s="215" t="str">
        <f>IF('Pipeline WEB'!P186=0,"",'Pipeline WEB'!P186)</f>
        <v/>
      </c>
      <c r="Q198" s="215" t="str">
        <f>IF('Pipeline WEB'!Q186=0,"",'Pipeline WEB'!Q186)</f>
        <v/>
      </c>
      <c r="R198" s="215" t="str">
        <f>IF('Pipeline WEB'!R186=0,"",VLOOKUP('Pipeline WEB'!R186,'Roll out'!$E$2:$F$78,2,))</f>
        <v/>
      </c>
      <c r="S198" s="55" t="str">
        <f>IF('Pipeline WEB'!S186=0,"",'Pipeline WEB'!S186)</f>
        <v/>
      </c>
      <c r="T198" s="55" t="str">
        <f>IF('Pipeline WEB'!T186=0,"",'Pipeline WEB'!T186)</f>
        <v>EUR</v>
      </c>
      <c r="U198" s="55" t="str">
        <f>IF('Pipeline WEB'!U186=0,"",'Pipeline WEB'!U186)</f>
        <v/>
      </c>
      <c r="V198" s="215" t="str">
        <f>IF('Pipeline WEB'!V186=0,"",'Pipeline WEB'!V186)</f>
        <v/>
      </c>
      <c r="W198" s="216" t="str">
        <f>IF('Pipeline WEB'!W186=0,"",'Pipeline WEB'!W186)</f>
        <v/>
      </c>
      <c r="X198" s="215" t="str">
        <f>IF('Pipeline WEB'!X186=0,"",'Pipeline WEB'!X186)</f>
        <v/>
      </c>
      <c r="Y198" s="215" t="str">
        <f>IF('Pipeline WEB'!Y186=0,"",'Pipeline WEB'!Y186)</f>
        <v/>
      </c>
      <c r="Z198" s="215" t="str">
        <f>IF('Pipeline WEB'!Z186=0,"",'Pipeline WEB'!Z186)</f>
        <v/>
      </c>
      <c r="AA198" s="215" t="str">
        <f>IF('Pipeline WEB'!AA186=0,"",'Pipeline WEB'!AA186)</f>
        <v/>
      </c>
      <c r="AB198" s="215" t="str">
        <f>IF('Pipeline WEB'!AB186=0,"",'Pipeline WEB'!AB186)</f>
        <v/>
      </c>
      <c r="AC198" s="216" t="str">
        <f>IF('Pipeline WEB'!AC186=0,"",'Pipeline WEB'!AC186)</f>
        <v/>
      </c>
      <c r="AD198" s="216" t="str">
        <f>IF('Pipeline WEB'!AD186=0,"",'Pipeline WEB'!AD186)</f>
        <v/>
      </c>
      <c r="AE198" s="216" t="str">
        <f>IF('Pipeline WEB'!AE186=0,"",'Pipeline WEB'!AE186)</f>
        <v/>
      </c>
      <c r="AF198" s="215" t="str">
        <f>IF('Pipeline WEB'!AF186=0,"",'Pipeline WEB'!AF186)</f>
        <v/>
      </c>
      <c r="AG198" s="215" t="str">
        <f>IF('Pipeline WEB'!AG186=0,"",'Pipeline WEB'!AG186)</f>
        <v/>
      </c>
      <c r="AH198" s="223" t="str">
        <f>IF('Pipeline WEB'!AH186=0,"",'Pipeline WEB'!AH186)</f>
        <v/>
      </c>
    </row>
    <row r="199" spans="1:34" ht="30" customHeight="1" x14ac:dyDescent="0.3">
      <c r="A199" s="218"/>
      <c r="B199" s="215" t="str">
        <f>IF('Pipeline WEB'!B187=0,"",'Pipeline WEB'!B187)</f>
        <v/>
      </c>
      <c r="C199" s="215" t="str">
        <f>IF('Pipeline WEB'!C187=0,"",VLOOKUP('Pipeline WEB'!C187,'Roll out'!$E$2:$F$78,2,))</f>
        <v/>
      </c>
      <c r="D199" s="215" t="str">
        <f>IF('Pipeline WEB'!D187=0,"",'Pipeline WEB'!D187)</f>
        <v/>
      </c>
      <c r="E199" s="215" t="str">
        <f>IF('Pipeline WEB'!E187=0,"",VLOOKUP('Pipeline WEB'!E187,'Roll out'!$E$2:$F$78,2,))</f>
        <v/>
      </c>
      <c r="F199" s="215" t="str">
        <f>IF('Pipeline WEB'!F187=0,"",VLOOKUP('Pipeline WEB'!F187,'Roll out'!$E$2:$F$78,2,))</f>
        <v/>
      </c>
      <c r="G199" s="215" t="str">
        <f>IF('Pipeline WEB'!G187=0,"",VLOOKUP('Pipeline WEB'!G187,'Roll out'!$E$2:$F$78,2,))</f>
        <v/>
      </c>
      <c r="H199" s="215" t="str">
        <f>IF('Pipeline WEB'!H187=0,"",VLOOKUP('Pipeline WEB'!H187,'Roll out'!$E$2:$F$78,2,))</f>
        <v/>
      </c>
      <c r="I199" s="215" t="str">
        <f>IF('Pipeline WEB'!I187=0,"",VLOOKUP('Pipeline WEB'!I187,'Roll out'!$E$2:$F$78,2,))</f>
        <v/>
      </c>
      <c r="J199" s="215" t="str">
        <f>IF('Pipeline WEB'!J187=0,"",'Pipeline WEB'!J187)</f>
        <v/>
      </c>
      <c r="K199" s="215" t="str">
        <f>IF('Pipeline WEB'!K187=0,"",'Pipeline WEB'!K187)</f>
        <v/>
      </c>
      <c r="L199" s="223" t="str">
        <f>IF('Pipeline WEB'!L187=0,"",'Pipeline WEB'!L187)</f>
        <v/>
      </c>
      <c r="M199" s="215" t="str">
        <f>IF('Pipeline WEB'!M187=0,"",'Pipeline WEB'!M187)</f>
        <v/>
      </c>
      <c r="N199" s="215" t="str">
        <f>IF('Pipeline WEB'!N187=0,"",'Pipeline WEB'!N187)</f>
        <v/>
      </c>
      <c r="O199" s="223" t="str">
        <f>IF('Pipeline WEB'!O187=0,"",'Pipeline WEB'!O187)</f>
        <v/>
      </c>
      <c r="P199" s="215" t="str">
        <f>IF('Pipeline WEB'!P187=0,"",'Pipeline WEB'!P187)</f>
        <v/>
      </c>
      <c r="Q199" s="215" t="str">
        <f>IF('Pipeline WEB'!Q187=0,"",'Pipeline WEB'!Q187)</f>
        <v/>
      </c>
      <c r="R199" s="215" t="str">
        <f>IF('Pipeline WEB'!R187=0,"",VLOOKUP('Pipeline WEB'!R187,'Roll out'!$E$2:$F$78,2,))</f>
        <v/>
      </c>
      <c r="S199" s="55" t="str">
        <f>IF('Pipeline WEB'!S187=0,"",'Pipeline WEB'!S187)</f>
        <v/>
      </c>
      <c r="T199" s="55" t="str">
        <f>IF('Pipeline WEB'!T187=0,"",'Pipeline WEB'!T187)</f>
        <v>EUR</v>
      </c>
      <c r="U199" s="55" t="str">
        <f>IF('Pipeline WEB'!U187=0,"",'Pipeline WEB'!U187)</f>
        <v/>
      </c>
      <c r="V199" s="215" t="str">
        <f>IF('Pipeline WEB'!V187=0,"",'Pipeline WEB'!V187)</f>
        <v/>
      </c>
      <c r="W199" s="216" t="str">
        <f>IF('Pipeline WEB'!W187=0,"",'Pipeline WEB'!W187)</f>
        <v/>
      </c>
      <c r="X199" s="215" t="str">
        <f>IF('Pipeline WEB'!X187=0,"",'Pipeline WEB'!X187)</f>
        <v/>
      </c>
      <c r="Y199" s="215" t="str">
        <f>IF('Pipeline WEB'!Y187=0,"",'Pipeline WEB'!Y187)</f>
        <v/>
      </c>
      <c r="Z199" s="215" t="str">
        <f>IF('Pipeline WEB'!Z187=0,"",'Pipeline WEB'!Z187)</f>
        <v/>
      </c>
      <c r="AA199" s="215" t="str">
        <f>IF('Pipeline WEB'!AA187=0,"",'Pipeline WEB'!AA187)</f>
        <v/>
      </c>
      <c r="AB199" s="215" t="str">
        <f>IF('Pipeline WEB'!AB187=0,"",'Pipeline WEB'!AB187)</f>
        <v/>
      </c>
      <c r="AC199" s="216" t="str">
        <f>IF('Pipeline WEB'!AC187=0,"",'Pipeline WEB'!AC187)</f>
        <v/>
      </c>
      <c r="AD199" s="216" t="str">
        <f>IF('Pipeline WEB'!AD187=0,"",'Pipeline WEB'!AD187)</f>
        <v/>
      </c>
      <c r="AE199" s="216" t="str">
        <f>IF('Pipeline WEB'!AE187=0,"",'Pipeline WEB'!AE187)</f>
        <v/>
      </c>
      <c r="AF199" s="215" t="str">
        <f>IF('Pipeline WEB'!AF187=0,"",'Pipeline WEB'!AF187)</f>
        <v/>
      </c>
      <c r="AG199" s="215" t="str">
        <f>IF('Pipeline WEB'!AG187=0,"",'Pipeline WEB'!AG187)</f>
        <v/>
      </c>
      <c r="AH199" s="223" t="str">
        <f>IF('Pipeline WEB'!AH187=0,"",'Pipeline WEB'!AH187)</f>
        <v/>
      </c>
    </row>
    <row r="200" spans="1:34" ht="30" customHeight="1" x14ac:dyDescent="0.3">
      <c r="A200" s="218"/>
      <c r="B200" s="215" t="str">
        <f>IF('Pipeline WEB'!B188=0,"",'Pipeline WEB'!B188)</f>
        <v/>
      </c>
      <c r="C200" s="215" t="str">
        <f>IF('Pipeline WEB'!C188=0,"",VLOOKUP('Pipeline WEB'!C188,'Roll out'!$E$2:$F$78,2,))</f>
        <v/>
      </c>
      <c r="D200" s="215" t="str">
        <f>IF('Pipeline WEB'!D188=0,"",'Pipeline WEB'!D188)</f>
        <v/>
      </c>
      <c r="E200" s="215" t="str">
        <f>IF('Pipeline WEB'!E188=0,"",VLOOKUP('Pipeline WEB'!E188,'Roll out'!$E$2:$F$78,2,))</f>
        <v/>
      </c>
      <c r="F200" s="215" t="str">
        <f>IF('Pipeline WEB'!F188=0,"",VLOOKUP('Pipeline WEB'!F188,'Roll out'!$E$2:$F$78,2,))</f>
        <v/>
      </c>
      <c r="G200" s="215" t="str">
        <f>IF('Pipeline WEB'!G188=0,"",VLOOKUP('Pipeline WEB'!G188,'Roll out'!$E$2:$F$78,2,))</f>
        <v/>
      </c>
      <c r="H200" s="215" t="str">
        <f>IF('Pipeline WEB'!H188=0,"",VLOOKUP('Pipeline WEB'!H188,'Roll out'!$E$2:$F$78,2,))</f>
        <v/>
      </c>
      <c r="I200" s="215" t="str">
        <f>IF('Pipeline WEB'!I188=0,"",VLOOKUP('Pipeline WEB'!I188,'Roll out'!$E$2:$F$78,2,))</f>
        <v/>
      </c>
      <c r="J200" s="215" t="str">
        <f>IF('Pipeline WEB'!J188=0,"",'Pipeline WEB'!J188)</f>
        <v/>
      </c>
      <c r="K200" s="215" t="str">
        <f>IF('Pipeline WEB'!K188=0,"",'Pipeline WEB'!K188)</f>
        <v/>
      </c>
      <c r="L200" s="223" t="str">
        <f>IF('Pipeline WEB'!L188=0,"",'Pipeline WEB'!L188)</f>
        <v/>
      </c>
      <c r="M200" s="215" t="str">
        <f>IF('Pipeline WEB'!M188=0,"",'Pipeline WEB'!M188)</f>
        <v/>
      </c>
      <c r="N200" s="215" t="str">
        <f>IF('Pipeline WEB'!N188=0,"",'Pipeline WEB'!N188)</f>
        <v/>
      </c>
      <c r="O200" s="223" t="str">
        <f>IF('Pipeline WEB'!O188=0,"",'Pipeline WEB'!O188)</f>
        <v/>
      </c>
      <c r="P200" s="215" t="str">
        <f>IF('Pipeline WEB'!P188=0,"",'Pipeline WEB'!P188)</f>
        <v/>
      </c>
      <c r="Q200" s="215" t="str">
        <f>IF('Pipeline WEB'!Q188=0,"",'Pipeline WEB'!Q188)</f>
        <v/>
      </c>
      <c r="R200" s="215" t="str">
        <f>IF('Pipeline WEB'!R188=0,"",VLOOKUP('Pipeline WEB'!R188,'Roll out'!$E$2:$F$78,2,))</f>
        <v/>
      </c>
      <c r="S200" s="55" t="str">
        <f>IF('Pipeline WEB'!S188=0,"",'Pipeline WEB'!S188)</f>
        <v/>
      </c>
      <c r="T200" s="55" t="str">
        <f>IF('Pipeline WEB'!T188=0,"",'Pipeline WEB'!T188)</f>
        <v>EUR</v>
      </c>
      <c r="U200" s="55" t="str">
        <f>IF('Pipeline WEB'!U188=0,"",'Pipeline WEB'!U188)</f>
        <v/>
      </c>
      <c r="V200" s="215" t="str">
        <f>IF('Pipeline WEB'!V188=0,"",'Pipeline WEB'!V188)</f>
        <v/>
      </c>
      <c r="W200" s="216" t="str">
        <f>IF('Pipeline WEB'!W188=0,"",'Pipeline WEB'!W188)</f>
        <v/>
      </c>
      <c r="X200" s="215" t="str">
        <f>IF('Pipeline WEB'!X188=0,"",'Pipeline WEB'!X188)</f>
        <v/>
      </c>
      <c r="Y200" s="215" t="str">
        <f>IF('Pipeline WEB'!Y188=0,"",'Pipeline WEB'!Y188)</f>
        <v/>
      </c>
      <c r="Z200" s="215" t="str">
        <f>IF('Pipeline WEB'!Z188=0,"",'Pipeline WEB'!Z188)</f>
        <v/>
      </c>
      <c r="AA200" s="215" t="str">
        <f>IF('Pipeline WEB'!AA188=0,"",'Pipeline WEB'!AA188)</f>
        <v/>
      </c>
      <c r="AB200" s="215" t="str">
        <f>IF('Pipeline WEB'!AB188=0,"",'Pipeline WEB'!AB188)</f>
        <v/>
      </c>
      <c r="AC200" s="216" t="str">
        <f>IF('Pipeline WEB'!AC188=0,"",'Pipeline WEB'!AC188)</f>
        <v/>
      </c>
      <c r="AD200" s="216" t="str">
        <f>IF('Pipeline WEB'!AD188=0,"",'Pipeline WEB'!AD188)</f>
        <v/>
      </c>
      <c r="AE200" s="216" t="str">
        <f>IF('Pipeline WEB'!AE188=0,"",'Pipeline WEB'!AE188)</f>
        <v/>
      </c>
      <c r="AF200" s="215" t="str">
        <f>IF('Pipeline WEB'!AF188=0,"",'Pipeline WEB'!AF188)</f>
        <v/>
      </c>
      <c r="AG200" s="215" t="str">
        <f>IF('Pipeline WEB'!AG188=0,"",'Pipeline WEB'!AG188)</f>
        <v/>
      </c>
      <c r="AH200" s="223" t="str">
        <f>IF('Pipeline WEB'!AH188=0,"",'Pipeline WEB'!AH188)</f>
        <v/>
      </c>
    </row>
    <row r="201" spans="1:34" ht="30" customHeight="1" x14ac:dyDescent="0.3">
      <c r="A201" s="204"/>
      <c r="B201" s="204"/>
      <c r="C201" s="204"/>
      <c r="D201" s="204"/>
      <c r="E201" s="204"/>
      <c r="F201" s="204"/>
      <c r="G201" s="204"/>
      <c r="H201" s="217"/>
      <c r="I201" s="219"/>
      <c r="J201" s="208"/>
      <c r="K201" s="204"/>
      <c r="L201" s="208"/>
      <c r="M201" s="204"/>
      <c r="N201" s="204"/>
      <c r="O201" s="208"/>
      <c r="P201" s="204"/>
      <c r="Q201" s="204"/>
      <c r="R201" s="204"/>
      <c r="S201" s="56"/>
      <c r="T201" s="204"/>
      <c r="U201" s="56"/>
      <c r="V201" s="204"/>
      <c r="W201" s="220"/>
      <c r="X201" s="204"/>
      <c r="Y201" s="204"/>
      <c r="Z201" s="204"/>
      <c r="AA201" s="204"/>
      <c r="AB201" s="204"/>
      <c r="AC201" s="220"/>
      <c r="AD201" s="220"/>
      <c r="AE201" s="220"/>
      <c r="AF201" s="204"/>
      <c r="AG201" s="204"/>
      <c r="AH201" s="208"/>
    </row>
    <row r="202" spans="1:34" ht="30" customHeight="1" x14ac:dyDescent="0.3">
      <c r="A202" s="204"/>
      <c r="B202" s="204"/>
      <c r="C202" s="204"/>
      <c r="D202" s="204"/>
      <c r="E202" s="204"/>
      <c r="F202" s="204"/>
      <c r="G202" s="204"/>
      <c r="H202" s="204"/>
      <c r="I202" s="208"/>
      <c r="J202" s="208"/>
      <c r="K202" s="204"/>
      <c r="L202" s="208"/>
      <c r="M202" s="204"/>
      <c r="N202" s="204"/>
      <c r="O202" s="208"/>
      <c r="P202" s="204"/>
      <c r="Q202" s="204"/>
      <c r="R202" s="204"/>
      <c r="S202" s="56"/>
      <c r="T202" s="204"/>
      <c r="U202" s="56"/>
      <c r="V202" s="204"/>
      <c r="W202" s="220"/>
      <c r="X202" s="204"/>
      <c r="Y202" s="204"/>
      <c r="Z202" s="204"/>
      <c r="AA202" s="204"/>
      <c r="AB202" s="204"/>
      <c r="AC202" s="220"/>
      <c r="AD202" s="220"/>
      <c r="AE202" s="220"/>
      <c r="AF202" s="204"/>
      <c r="AG202" s="204"/>
      <c r="AH202" s="208"/>
    </row>
    <row r="203" spans="1:34" ht="30" customHeight="1" x14ac:dyDescent="0.3">
      <c r="A203" s="204"/>
      <c r="B203" s="204"/>
      <c r="C203" s="204"/>
      <c r="D203" s="204"/>
      <c r="E203" s="204"/>
      <c r="F203" s="204"/>
      <c r="G203" s="204"/>
      <c r="H203" s="204"/>
      <c r="I203" s="208"/>
      <c r="J203" s="208"/>
      <c r="K203" s="204"/>
      <c r="L203" s="208"/>
      <c r="M203" s="204"/>
      <c r="N203" s="204"/>
      <c r="O203" s="208"/>
      <c r="P203" s="204"/>
      <c r="Q203" s="204"/>
      <c r="R203" s="204"/>
      <c r="S203" s="56"/>
      <c r="T203" s="204"/>
      <c r="U203" s="56"/>
      <c r="V203" s="204"/>
      <c r="W203" s="220"/>
      <c r="X203" s="204"/>
      <c r="Y203" s="204"/>
      <c r="Z203" s="204"/>
      <c r="AA203" s="204"/>
      <c r="AB203" s="204"/>
      <c r="AC203" s="220"/>
      <c r="AD203" s="220"/>
      <c r="AE203" s="220"/>
      <c r="AF203" s="204"/>
      <c r="AG203" s="204"/>
      <c r="AH203" s="208"/>
    </row>
    <row r="204" spans="1:34" ht="30" customHeight="1" x14ac:dyDescent="0.3">
      <c r="A204" s="204"/>
      <c r="B204" s="204"/>
      <c r="C204" s="204"/>
      <c r="D204" s="204"/>
      <c r="E204" s="204"/>
      <c r="F204" s="204"/>
      <c r="G204" s="204"/>
      <c r="H204" s="204"/>
      <c r="I204" s="208"/>
      <c r="J204" s="208"/>
      <c r="K204" s="204"/>
      <c r="L204" s="208"/>
      <c r="M204" s="204"/>
      <c r="N204" s="204"/>
      <c r="O204" s="208"/>
      <c r="P204" s="204"/>
      <c r="Q204" s="204"/>
      <c r="R204" s="204"/>
      <c r="S204" s="56"/>
      <c r="T204" s="204"/>
      <c r="U204" s="56"/>
      <c r="V204" s="204"/>
      <c r="W204" s="220"/>
      <c r="X204" s="204"/>
      <c r="Y204" s="204"/>
      <c r="Z204" s="204"/>
      <c r="AA204" s="204"/>
      <c r="AB204" s="204"/>
      <c r="AC204" s="220"/>
      <c r="AD204" s="220"/>
      <c r="AE204" s="220"/>
      <c r="AF204" s="204"/>
      <c r="AG204" s="204"/>
      <c r="AH204" s="208"/>
    </row>
    <row r="205" spans="1:34" ht="30" customHeight="1" x14ac:dyDescent="0.3">
      <c r="A205" s="204"/>
      <c r="B205" s="204"/>
      <c r="C205" s="204"/>
      <c r="D205" s="204"/>
      <c r="E205" s="204"/>
      <c r="F205" s="204"/>
      <c r="G205" s="204"/>
      <c r="H205" s="204"/>
      <c r="I205" s="208"/>
      <c r="J205" s="208"/>
      <c r="K205" s="204"/>
      <c r="L205" s="208"/>
      <c r="M205" s="204"/>
      <c r="N205" s="204"/>
      <c r="O205" s="208"/>
      <c r="P205" s="204"/>
      <c r="Q205" s="204"/>
      <c r="R205" s="204"/>
      <c r="S205" s="56"/>
      <c r="T205" s="204"/>
      <c r="U205" s="56"/>
      <c r="V205" s="204"/>
      <c r="W205" s="220"/>
      <c r="X205" s="204"/>
      <c r="Y205" s="204"/>
      <c r="Z205" s="204"/>
      <c r="AA205" s="204"/>
      <c r="AB205" s="204"/>
      <c r="AC205" s="220"/>
      <c r="AD205" s="220"/>
      <c r="AE205" s="220"/>
      <c r="AF205" s="204"/>
      <c r="AG205" s="204"/>
      <c r="AH205" s="208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 filterMode="1"/>
  <dimension ref="A1:CL218"/>
  <sheetViews>
    <sheetView showGridLines="0" zoomScale="55" zoomScaleNormal="55" workbookViewId="0">
      <selection activeCell="BA208" sqref="BA208"/>
    </sheetView>
  </sheetViews>
  <sheetFormatPr baseColWidth="10" defaultRowHeight="26.25" customHeight="1" x14ac:dyDescent="0.3"/>
  <cols>
    <col min="1" max="1" width="4.5703125" style="90" customWidth="1"/>
    <col min="2" max="2" width="39.140625" style="194" bestFit="1" customWidth="1"/>
    <col min="3" max="3" width="16.140625" style="90" customWidth="1"/>
    <col min="4" max="4" width="21.5703125" style="90" hidden="1" customWidth="1"/>
    <col min="5" max="5" width="20.7109375" style="90" hidden="1" customWidth="1"/>
    <col min="6" max="6" width="21" style="90" customWidth="1"/>
    <col min="7" max="7" width="25.85546875" style="90" hidden="1" customWidth="1"/>
    <col min="8" max="8" width="28.5703125" style="90" hidden="1" customWidth="1"/>
    <col min="9" max="9" width="35.28515625" style="90" hidden="1" customWidth="1"/>
    <col min="10" max="10" width="43" style="92" customWidth="1"/>
    <col min="11" max="11" width="32.5703125" style="92" customWidth="1"/>
    <col min="12" max="12" width="26.5703125" style="90" hidden="1" customWidth="1"/>
    <col min="13" max="13" width="48.42578125" style="90" customWidth="1"/>
    <col min="14" max="14" width="26" style="90" hidden="1" customWidth="1"/>
    <col min="15" max="15" width="29.28515625" style="90" hidden="1" customWidth="1"/>
    <col min="16" max="16" width="72.85546875" style="90" customWidth="1"/>
    <col min="17" max="17" width="39.5703125" style="90" hidden="1" customWidth="1"/>
    <col min="18" max="18" width="15.7109375" style="90" hidden="1" customWidth="1"/>
    <col min="19" max="19" width="21.85546875" style="90" customWidth="1"/>
    <col min="20" max="20" width="22.85546875" style="90" customWidth="1"/>
    <col min="21" max="21" width="12" style="90" hidden="1" customWidth="1"/>
    <col min="22" max="22" width="22.42578125" style="90" hidden="1" customWidth="1"/>
    <col min="23" max="23" width="14.7109375" style="90" hidden="1" customWidth="1"/>
    <col min="24" max="24" width="22" style="90" hidden="1" customWidth="1"/>
    <col min="25" max="25" width="23" style="90" hidden="1" customWidth="1"/>
    <col min="26" max="26" width="14.5703125" style="90" hidden="1" customWidth="1"/>
    <col min="27" max="27" width="17.140625" style="90" hidden="1" customWidth="1"/>
    <col min="28" max="29" width="21.42578125" style="90" hidden="1" customWidth="1"/>
    <col min="30" max="30" width="25.42578125" style="90" hidden="1" customWidth="1"/>
    <col min="31" max="31" width="21.5703125" style="90" hidden="1" customWidth="1"/>
    <col min="32" max="32" width="30.140625" style="90" hidden="1" customWidth="1"/>
    <col min="33" max="33" width="22.7109375" style="90" hidden="1" customWidth="1"/>
    <col min="34" max="34" width="28.28515625" style="90" hidden="1" customWidth="1"/>
    <col min="35" max="35" width="32.85546875" style="90" hidden="1" customWidth="1"/>
    <col min="36" max="36" width="21.28515625" style="90" customWidth="1"/>
    <col min="37" max="37" width="9.5703125" style="90" customWidth="1"/>
    <col min="38" max="38" width="15.85546875" style="90" customWidth="1"/>
    <col min="39" max="41" width="21.28515625" style="90" customWidth="1"/>
    <col min="42" max="42" width="13.42578125" style="90" customWidth="1"/>
    <col min="43" max="43" width="21.28515625" style="90" customWidth="1"/>
    <col min="44" max="44" width="19.7109375" style="90" customWidth="1"/>
    <col min="45" max="45" width="21.140625" style="90" customWidth="1"/>
    <col min="46" max="46" width="21.28515625" style="90" customWidth="1"/>
    <col min="47" max="47" width="20.5703125" style="90" customWidth="1"/>
    <col min="48" max="48" width="14.85546875" style="90" customWidth="1"/>
    <col min="49" max="58" width="17.140625" style="125" customWidth="1"/>
    <col min="59" max="16384" width="11.42578125" style="90"/>
  </cols>
  <sheetData>
    <row r="1" spans="1:58" ht="51" customHeight="1" x14ac:dyDescent="0.3">
      <c r="A1" s="91"/>
      <c r="B1" s="224"/>
      <c r="C1" s="45" t="s">
        <v>104</v>
      </c>
      <c r="E1" s="45" t="s">
        <v>58</v>
      </c>
      <c r="F1" s="95" t="s">
        <v>28</v>
      </c>
      <c r="G1" s="91"/>
      <c r="H1" s="91"/>
      <c r="I1" s="119" t="s">
        <v>16</v>
      </c>
      <c r="J1" s="96" t="s">
        <v>91</v>
      </c>
      <c r="K1" s="96" t="s">
        <v>19</v>
      </c>
      <c r="L1" s="91"/>
      <c r="M1" s="198" t="s">
        <v>67</v>
      </c>
      <c r="N1" s="91"/>
      <c r="O1" s="91"/>
      <c r="P1" s="198" t="s">
        <v>67</v>
      </c>
      <c r="Q1" s="91"/>
      <c r="R1" s="91"/>
      <c r="S1" s="196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0"/>
      <c r="AK1" s="80"/>
      <c r="AL1" s="80"/>
    </row>
    <row r="2" spans="1:58" ht="26.25" customHeight="1" x14ac:dyDescent="0.3">
      <c r="A2" s="83"/>
      <c r="B2" s="225"/>
      <c r="C2" s="73"/>
      <c r="E2" s="73"/>
      <c r="F2" s="73" t="s">
        <v>235</v>
      </c>
      <c r="G2" s="81"/>
      <c r="H2" s="81"/>
      <c r="I2" s="73"/>
      <c r="J2" s="75"/>
      <c r="K2" s="75"/>
      <c r="L2" s="81"/>
      <c r="M2" s="50"/>
      <c r="N2" s="81"/>
      <c r="O2" s="84"/>
      <c r="P2" s="50"/>
      <c r="Q2" s="86"/>
      <c r="R2" s="87"/>
      <c r="S2" s="197"/>
      <c r="T2" s="88"/>
      <c r="U2" s="88"/>
      <c r="V2" s="81"/>
      <c r="W2" s="89"/>
      <c r="X2" s="84"/>
      <c r="Y2" s="81"/>
      <c r="Z2" s="87"/>
      <c r="AA2" s="81"/>
      <c r="AB2" s="81"/>
      <c r="AC2" s="81"/>
      <c r="AD2" s="89"/>
      <c r="AE2" s="89"/>
      <c r="AF2" s="89"/>
      <c r="AG2" s="81"/>
      <c r="AH2" s="84"/>
      <c r="AI2" s="84"/>
      <c r="AJ2" s="81"/>
      <c r="AK2" s="81"/>
      <c r="AL2" s="81"/>
    </row>
    <row r="3" spans="1:58" s="125" customFormat="1" ht="26.25" customHeight="1" x14ac:dyDescent="0.25">
      <c r="A3" s="81"/>
      <c r="B3" s="226"/>
      <c r="C3" s="81"/>
      <c r="D3" s="82" t="s">
        <v>270</v>
      </c>
      <c r="E3" s="83" t="s">
        <v>270</v>
      </c>
      <c r="F3" s="81"/>
      <c r="G3" s="81" t="s">
        <v>270</v>
      </c>
      <c r="H3" s="81" t="s">
        <v>270</v>
      </c>
      <c r="I3" s="81" t="s">
        <v>270</v>
      </c>
      <c r="J3" s="84"/>
      <c r="K3" s="84"/>
      <c r="L3" s="81" t="s">
        <v>270</v>
      </c>
      <c r="M3" s="239" t="s">
        <v>307</v>
      </c>
      <c r="N3" s="81" t="s">
        <v>270</v>
      </c>
      <c r="O3" s="81" t="s">
        <v>270</v>
      </c>
      <c r="P3" s="240"/>
      <c r="Q3" s="87" t="s">
        <v>270</v>
      </c>
      <c r="R3" s="87" t="s">
        <v>270</v>
      </c>
      <c r="S3" s="124"/>
      <c r="T3" s="124"/>
      <c r="U3" s="88" t="s">
        <v>270</v>
      </c>
      <c r="V3" s="88" t="s">
        <v>270</v>
      </c>
      <c r="W3" s="88" t="s">
        <v>270</v>
      </c>
      <c r="X3" s="88" t="s">
        <v>270</v>
      </c>
      <c r="Y3" s="88" t="s">
        <v>270</v>
      </c>
      <c r="Z3" s="88" t="s">
        <v>270</v>
      </c>
      <c r="AA3" s="88" t="s">
        <v>270</v>
      </c>
      <c r="AB3" s="88" t="s">
        <v>270</v>
      </c>
      <c r="AC3" s="88" t="s">
        <v>270</v>
      </c>
      <c r="AD3" s="124" t="s">
        <v>270</v>
      </c>
      <c r="AE3" s="88" t="s">
        <v>270</v>
      </c>
      <c r="AF3" s="88" t="s">
        <v>270</v>
      </c>
      <c r="AG3" s="88" t="s">
        <v>270</v>
      </c>
      <c r="AH3" s="88" t="s">
        <v>270</v>
      </c>
      <c r="AI3" s="81" t="s">
        <v>270</v>
      </c>
      <c r="AJ3" s="81"/>
      <c r="AK3" s="81"/>
      <c r="AL3" s="81"/>
    </row>
    <row r="4" spans="1:58" s="97" customFormat="1" ht="57.75" customHeight="1" x14ac:dyDescent="0.3">
      <c r="A4" s="90"/>
      <c r="B4" s="194"/>
      <c r="C4" s="45" t="s">
        <v>90</v>
      </c>
      <c r="D4" s="45" t="s">
        <v>104</v>
      </c>
      <c r="E4" s="45" t="s">
        <v>58</v>
      </c>
      <c r="F4" s="45" t="s">
        <v>28</v>
      </c>
      <c r="G4" s="45" t="s">
        <v>27</v>
      </c>
      <c r="H4" s="45" t="s">
        <v>102</v>
      </c>
      <c r="I4" s="45" t="s">
        <v>105</v>
      </c>
      <c r="J4" s="119" t="s">
        <v>16</v>
      </c>
      <c r="K4" s="96" t="s">
        <v>17</v>
      </c>
      <c r="L4" s="118" t="s">
        <v>106</v>
      </c>
      <c r="M4" s="45" t="s">
        <v>94</v>
      </c>
      <c r="N4" s="45" t="s">
        <v>93</v>
      </c>
      <c r="O4" s="119" t="s">
        <v>92</v>
      </c>
      <c r="P4" s="96" t="s">
        <v>88</v>
      </c>
      <c r="Q4" s="118" t="s">
        <v>18</v>
      </c>
      <c r="R4" s="119" t="s">
        <v>95</v>
      </c>
      <c r="S4" s="96" t="s">
        <v>19</v>
      </c>
      <c r="T4" s="96" t="s">
        <v>97</v>
      </c>
      <c r="U4" s="45" t="s">
        <v>89</v>
      </c>
      <c r="V4" s="45" t="s">
        <v>100</v>
      </c>
      <c r="W4" s="119" t="s">
        <v>101</v>
      </c>
      <c r="X4" s="96" t="s">
        <v>91</v>
      </c>
      <c r="Y4" s="118" t="s">
        <v>87</v>
      </c>
      <c r="Z4" s="45" t="s">
        <v>107</v>
      </c>
      <c r="AA4" s="45" t="s">
        <v>96</v>
      </c>
      <c r="AB4" s="119" t="s">
        <v>108</v>
      </c>
      <c r="AC4" s="96" t="s">
        <v>116</v>
      </c>
      <c r="AD4" s="96" t="s">
        <v>67</v>
      </c>
      <c r="AE4" s="118" t="s">
        <v>21</v>
      </c>
      <c r="AF4" s="45" t="s">
        <v>60</v>
      </c>
      <c r="AG4" s="45" t="s">
        <v>22</v>
      </c>
      <c r="AH4" s="119" t="s">
        <v>99</v>
      </c>
      <c r="AI4" s="96" t="s">
        <v>98</v>
      </c>
      <c r="AJ4" s="116" t="s">
        <v>100</v>
      </c>
      <c r="AK4" s="117" t="s">
        <v>0</v>
      </c>
      <c r="AL4" s="117" t="s">
        <v>20</v>
      </c>
      <c r="AM4" s="117" t="s">
        <v>67</v>
      </c>
      <c r="AN4" s="117" t="s">
        <v>21</v>
      </c>
      <c r="AO4" s="117" t="s">
        <v>22</v>
      </c>
      <c r="AP4" s="117" t="s">
        <v>23</v>
      </c>
      <c r="AQ4" s="120" t="s">
        <v>24</v>
      </c>
      <c r="AR4" s="154" t="s">
        <v>291</v>
      </c>
      <c r="AS4" s="199"/>
      <c r="AT4" s="199"/>
      <c r="AW4" s="303"/>
      <c r="AX4" s="303"/>
      <c r="AY4" s="303"/>
      <c r="AZ4" s="303"/>
      <c r="BA4" s="303"/>
      <c r="BB4" s="303"/>
      <c r="BC4" s="303"/>
      <c r="BD4" s="303"/>
      <c r="BE4" s="303"/>
      <c r="BF4" s="303"/>
    </row>
    <row r="5" spans="1:58" ht="26.25" customHeight="1" x14ac:dyDescent="0.3">
      <c r="B5" s="194">
        <f t="shared" ref="B5:B68" si="0">J5</f>
        <v>0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5"/>
      <c r="N5" s="73"/>
      <c r="O5" s="73"/>
      <c r="P5" s="75"/>
      <c r="Q5" s="73"/>
      <c r="R5" s="73"/>
      <c r="S5" s="73"/>
      <c r="T5" s="55"/>
      <c r="U5" s="55"/>
      <c r="V5" s="55"/>
      <c r="W5" s="73"/>
      <c r="X5" s="50"/>
      <c r="Y5" s="73"/>
      <c r="Z5" s="73"/>
      <c r="AA5" s="73"/>
      <c r="AB5" s="73"/>
      <c r="AC5" s="73"/>
      <c r="AD5" s="50"/>
      <c r="AE5" s="50"/>
      <c r="AF5" s="50"/>
      <c r="AG5" s="73"/>
      <c r="AH5" s="73"/>
      <c r="AI5" s="75"/>
      <c r="AJ5" s="55" t="str">
        <f>IF($AC5="","",IF(OR($S5="LOST",$S5="NO BID",$S5="CANCELED",$V5=""),0,$V5))</f>
        <v/>
      </c>
      <c r="AK5" s="122" t="str">
        <f t="shared" ref="AK5:AK68" si="1">IF($W5="","",$W5/100)</f>
        <v/>
      </c>
      <c r="AL5" s="122" t="str">
        <f t="shared" ref="AL5:AL68" si="2">IF($Z5="","",IF($Z5="no","no",$Z5/100))</f>
        <v/>
      </c>
      <c r="AM5" s="121" t="str">
        <f t="shared" ref="AM5:AM68" si="3">IF(AD5=0,"",AD5)</f>
        <v/>
      </c>
      <c r="AN5" s="121" t="str">
        <f t="shared" ref="AN5:AN68" si="4">IF(AE5=0,"",AE5)</f>
        <v/>
      </c>
      <c r="AO5" s="73" t="str">
        <f t="shared" ref="AO5:AO68" si="5">IF(AG5=0,"",AG5)</f>
        <v/>
      </c>
      <c r="AP5" s="122" t="str">
        <f t="shared" ref="AP5:AP68" si="6">IF($AC5="","",$AC5/100)</f>
        <v/>
      </c>
      <c r="AQ5" s="55" t="str">
        <f>IF($AC5="","",IF(OR($S5="LOST",$S5="NO BID",$S5="CANCELED"),0,IF($S5="WON",$T5,IF($AC5=20,0,IF($AC5=80,$T5,$T5*$AC5/100)))))</f>
        <v/>
      </c>
      <c r="AR5" s="125" t="str">
        <f t="shared" ref="AR5:AR68" si="7">IF($G5="","",IF(G5="EXISTING BUSINESS","EXISTING","NEW"))</f>
        <v/>
      </c>
    </row>
    <row r="6" spans="1:58" ht="26.25" customHeight="1" x14ac:dyDescent="0.3">
      <c r="B6" s="194">
        <f t="shared" si="0"/>
        <v>0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5"/>
      <c r="N6" s="73"/>
      <c r="O6" s="73"/>
      <c r="P6" s="75"/>
      <c r="Q6" s="73"/>
      <c r="R6" s="73"/>
      <c r="S6" s="73"/>
      <c r="T6" s="55"/>
      <c r="U6" s="55"/>
      <c r="V6" s="55"/>
      <c r="W6" s="73"/>
      <c r="X6" s="50"/>
      <c r="Y6" s="73"/>
      <c r="Z6" s="73"/>
      <c r="AA6" s="73"/>
      <c r="AB6" s="73"/>
      <c r="AC6" s="73"/>
      <c r="AD6" s="50"/>
      <c r="AE6" s="50"/>
      <c r="AF6" s="50"/>
      <c r="AG6" s="73"/>
      <c r="AH6" s="73"/>
      <c r="AI6" s="75"/>
      <c r="AJ6" s="55" t="str">
        <f t="shared" ref="AJ6:AJ69" si="8">IF($AC6="","",IF(OR($S6="LOST",$S6="NO BID",$S6="CANCELED",$V6=""),0,$V6))</f>
        <v/>
      </c>
      <c r="AK6" s="122" t="str">
        <f t="shared" si="1"/>
        <v/>
      </c>
      <c r="AL6" s="122" t="str">
        <f t="shared" si="2"/>
        <v/>
      </c>
      <c r="AM6" s="121" t="str">
        <f t="shared" si="3"/>
        <v/>
      </c>
      <c r="AN6" s="121" t="str">
        <f t="shared" si="4"/>
        <v/>
      </c>
      <c r="AO6" s="73" t="str">
        <f t="shared" si="5"/>
        <v/>
      </c>
      <c r="AP6" s="122" t="str">
        <f t="shared" si="6"/>
        <v/>
      </c>
      <c r="AQ6" s="55" t="str">
        <f t="shared" ref="AQ6:AQ69" si="9">IF($AC6="","",IF(OR($S6="LOST",$S6="NO BID",$S6="CANCELED"),0,IF($S6="WON",$T6,IF($AC6=20,0,IF($AC6=80,$T6,$T6*$AC6/100)))))</f>
        <v/>
      </c>
      <c r="AR6" s="125" t="str">
        <f t="shared" si="7"/>
        <v/>
      </c>
      <c r="AT6" s="125"/>
    </row>
    <row r="7" spans="1:58" ht="26.25" customHeight="1" x14ac:dyDescent="0.3">
      <c r="B7" s="194">
        <f t="shared" si="0"/>
        <v>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5"/>
      <c r="N7" s="73"/>
      <c r="O7" s="73"/>
      <c r="P7" s="75"/>
      <c r="Q7" s="73"/>
      <c r="R7" s="73"/>
      <c r="S7" s="73"/>
      <c r="T7" s="55"/>
      <c r="U7" s="55"/>
      <c r="V7" s="55"/>
      <c r="W7" s="73"/>
      <c r="X7" s="50"/>
      <c r="Y7" s="73"/>
      <c r="Z7" s="73"/>
      <c r="AA7" s="73"/>
      <c r="AB7" s="73"/>
      <c r="AC7" s="73"/>
      <c r="AD7" s="50"/>
      <c r="AE7" s="50"/>
      <c r="AF7" s="50"/>
      <c r="AG7" s="73"/>
      <c r="AH7" s="73"/>
      <c r="AI7" s="75"/>
      <c r="AJ7" s="55" t="str">
        <f t="shared" si="8"/>
        <v/>
      </c>
      <c r="AK7" s="122" t="str">
        <f t="shared" si="1"/>
        <v/>
      </c>
      <c r="AL7" s="122" t="str">
        <f t="shared" si="2"/>
        <v/>
      </c>
      <c r="AM7" s="121" t="str">
        <f t="shared" si="3"/>
        <v/>
      </c>
      <c r="AN7" s="121" t="str">
        <f t="shared" si="4"/>
        <v/>
      </c>
      <c r="AO7" s="73" t="str">
        <f t="shared" si="5"/>
        <v/>
      </c>
      <c r="AP7" s="122" t="str">
        <f t="shared" si="6"/>
        <v/>
      </c>
      <c r="AQ7" s="55" t="str">
        <f t="shared" si="9"/>
        <v/>
      </c>
      <c r="AR7" s="125" t="str">
        <f t="shared" si="7"/>
        <v/>
      </c>
      <c r="AT7" s="125"/>
    </row>
    <row r="8" spans="1:58" ht="26.25" customHeight="1" x14ac:dyDescent="0.3">
      <c r="B8" s="194">
        <f t="shared" si="0"/>
        <v>0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5"/>
      <c r="N8" s="73"/>
      <c r="O8" s="73"/>
      <c r="P8" s="75"/>
      <c r="Q8" s="73"/>
      <c r="R8" s="73"/>
      <c r="S8" s="73"/>
      <c r="T8" s="55"/>
      <c r="U8" s="55"/>
      <c r="V8" s="55"/>
      <c r="W8" s="73"/>
      <c r="X8" s="50"/>
      <c r="Y8" s="73"/>
      <c r="Z8" s="73"/>
      <c r="AA8" s="73"/>
      <c r="AB8" s="73"/>
      <c r="AC8" s="73"/>
      <c r="AD8" s="50"/>
      <c r="AE8" s="50"/>
      <c r="AF8" s="50"/>
      <c r="AG8" s="73"/>
      <c r="AH8" s="73"/>
      <c r="AI8" s="75"/>
      <c r="AJ8" s="55" t="str">
        <f t="shared" si="8"/>
        <v/>
      </c>
      <c r="AK8" s="122" t="str">
        <f t="shared" si="1"/>
        <v/>
      </c>
      <c r="AL8" s="122" t="str">
        <f t="shared" si="2"/>
        <v/>
      </c>
      <c r="AM8" s="121" t="str">
        <f t="shared" si="3"/>
        <v/>
      </c>
      <c r="AN8" s="121" t="str">
        <f t="shared" si="4"/>
        <v/>
      </c>
      <c r="AO8" s="73" t="str">
        <f t="shared" si="5"/>
        <v/>
      </c>
      <c r="AP8" s="122" t="str">
        <f t="shared" si="6"/>
        <v/>
      </c>
      <c r="AQ8" s="55" t="str">
        <f t="shared" si="9"/>
        <v/>
      </c>
      <c r="AR8" s="125" t="str">
        <f t="shared" si="7"/>
        <v/>
      </c>
    </row>
    <row r="9" spans="1:58" ht="26.25" customHeight="1" x14ac:dyDescent="0.3">
      <c r="B9" s="194">
        <f t="shared" si="0"/>
        <v>0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5"/>
      <c r="N9" s="73"/>
      <c r="O9" s="73"/>
      <c r="P9" s="75"/>
      <c r="Q9" s="73"/>
      <c r="R9" s="73"/>
      <c r="S9" s="73"/>
      <c r="T9" s="55"/>
      <c r="U9" s="55"/>
      <c r="V9" s="55"/>
      <c r="W9" s="73"/>
      <c r="X9" s="50"/>
      <c r="Y9" s="73"/>
      <c r="Z9" s="73"/>
      <c r="AA9" s="73"/>
      <c r="AB9" s="73"/>
      <c r="AC9" s="73"/>
      <c r="AD9" s="50"/>
      <c r="AE9" s="50"/>
      <c r="AF9" s="50"/>
      <c r="AG9" s="73"/>
      <c r="AH9" s="73"/>
      <c r="AI9" s="75"/>
      <c r="AJ9" s="55" t="str">
        <f t="shared" si="8"/>
        <v/>
      </c>
      <c r="AK9" s="122" t="str">
        <f t="shared" si="1"/>
        <v/>
      </c>
      <c r="AL9" s="122" t="str">
        <f t="shared" si="2"/>
        <v/>
      </c>
      <c r="AM9" s="121" t="str">
        <f t="shared" si="3"/>
        <v/>
      </c>
      <c r="AN9" s="121" t="str">
        <f t="shared" si="4"/>
        <v/>
      </c>
      <c r="AO9" s="73" t="str">
        <f t="shared" si="5"/>
        <v/>
      </c>
      <c r="AP9" s="122" t="str">
        <f t="shared" si="6"/>
        <v/>
      </c>
      <c r="AQ9" s="55" t="str">
        <f t="shared" si="9"/>
        <v/>
      </c>
      <c r="AR9" s="125" t="str">
        <f t="shared" si="7"/>
        <v/>
      </c>
    </row>
    <row r="10" spans="1:58" ht="26.25" customHeight="1" x14ac:dyDescent="0.3">
      <c r="B10" s="194">
        <f t="shared" si="0"/>
        <v>0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5"/>
      <c r="N10" s="73"/>
      <c r="O10" s="73"/>
      <c r="P10" s="75"/>
      <c r="Q10" s="73"/>
      <c r="R10" s="73"/>
      <c r="S10" s="73"/>
      <c r="T10" s="55"/>
      <c r="U10" s="55"/>
      <c r="V10" s="55"/>
      <c r="W10" s="73"/>
      <c r="X10" s="50"/>
      <c r="Y10" s="73"/>
      <c r="Z10" s="73"/>
      <c r="AA10" s="73"/>
      <c r="AB10" s="73"/>
      <c r="AC10" s="73"/>
      <c r="AD10" s="50"/>
      <c r="AE10" s="50"/>
      <c r="AF10" s="50"/>
      <c r="AG10" s="73"/>
      <c r="AH10" s="73"/>
      <c r="AI10" s="75"/>
      <c r="AJ10" s="55" t="str">
        <f t="shared" si="8"/>
        <v/>
      </c>
      <c r="AK10" s="122" t="str">
        <f t="shared" si="1"/>
        <v/>
      </c>
      <c r="AL10" s="122" t="str">
        <f t="shared" si="2"/>
        <v/>
      </c>
      <c r="AM10" s="121" t="str">
        <f t="shared" si="3"/>
        <v/>
      </c>
      <c r="AN10" s="121" t="str">
        <f t="shared" si="4"/>
        <v/>
      </c>
      <c r="AO10" s="73" t="str">
        <f t="shared" si="5"/>
        <v/>
      </c>
      <c r="AP10" s="122" t="str">
        <f t="shared" si="6"/>
        <v/>
      </c>
      <c r="AQ10" s="55" t="str">
        <f t="shared" si="9"/>
        <v/>
      </c>
      <c r="AR10" s="125" t="str">
        <f t="shared" si="7"/>
        <v/>
      </c>
    </row>
    <row r="11" spans="1:58" ht="26.25" customHeight="1" x14ac:dyDescent="0.3">
      <c r="B11" s="194">
        <f t="shared" si="0"/>
        <v>0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5"/>
      <c r="N11" s="73"/>
      <c r="O11" s="73"/>
      <c r="P11" s="75"/>
      <c r="Q11" s="73"/>
      <c r="R11" s="73"/>
      <c r="S11" s="73"/>
      <c r="T11" s="55"/>
      <c r="U11" s="55"/>
      <c r="V11" s="55"/>
      <c r="W11" s="73"/>
      <c r="X11" s="50"/>
      <c r="Y11" s="73"/>
      <c r="Z11" s="73"/>
      <c r="AA11" s="73"/>
      <c r="AB11" s="73"/>
      <c r="AC11" s="73"/>
      <c r="AD11" s="50"/>
      <c r="AE11" s="50"/>
      <c r="AF11" s="50"/>
      <c r="AG11" s="73"/>
      <c r="AH11" s="73"/>
      <c r="AI11" s="75"/>
      <c r="AJ11" s="55" t="str">
        <f t="shared" si="8"/>
        <v/>
      </c>
      <c r="AK11" s="122" t="str">
        <f t="shared" si="1"/>
        <v/>
      </c>
      <c r="AL11" s="122" t="str">
        <f t="shared" si="2"/>
        <v/>
      </c>
      <c r="AM11" s="121" t="str">
        <f t="shared" si="3"/>
        <v/>
      </c>
      <c r="AN11" s="121" t="str">
        <f t="shared" si="4"/>
        <v/>
      </c>
      <c r="AO11" s="73" t="str">
        <f t="shared" si="5"/>
        <v/>
      </c>
      <c r="AP11" s="122" t="str">
        <f t="shared" si="6"/>
        <v/>
      </c>
      <c r="AQ11" s="55" t="str">
        <f t="shared" si="9"/>
        <v/>
      </c>
      <c r="AR11" s="125" t="str">
        <f t="shared" si="7"/>
        <v/>
      </c>
    </row>
    <row r="12" spans="1:58" ht="26.25" customHeight="1" x14ac:dyDescent="0.3">
      <c r="B12" s="194">
        <f t="shared" si="0"/>
        <v>0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5"/>
      <c r="N12" s="73"/>
      <c r="O12" s="73"/>
      <c r="P12" s="75"/>
      <c r="Q12" s="73"/>
      <c r="R12" s="73"/>
      <c r="S12" s="73"/>
      <c r="T12" s="55"/>
      <c r="U12" s="55"/>
      <c r="V12" s="55"/>
      <c r="W12" s="73"/>
      <c r="X12" s="50"/>
      <c r="Y12" s="73"/>
      <c r="Z12" s="73"/>
      <c r="AA12" s="73"/>
      <c r="AB12" s="73"/>
      <c r="AC12" s="73"/>
      <c r="AD12" s="50"/>
      <c r="AE12" s="50"/>
      <c r="AF12" s="50"/>
      <c r="AG12" s="73"/>
      <c r="AH12" s="73"/>
      <c r="AI12" s="75"/>
      <c r="AJ12" s="55" t="str">
        <f t="shared" si="8"/>
        <v/>
      </c>
      <c r="AK12" s="122" t="str">
        <f t="shared" si="1"/>
        <v/>
      </c>
      <c r="AL12" s="122" t="str">
        <f t="shared" si="2"/>
        <v/>
      </c>
      <c r="AM12" s="121" t="str">
        <f t="shared" si="3"/>
        <v/>
      </c>
      <c r="AN12" s="121" t="str">
        <f t="shared" si="4"/>
        <v/>
      </c>
      <c r="AO12" s="73" t="str">
        <f t="shared" si="5"/>
        <v/>
      </c>
      <c r="AP12" s="122" t="str">
        <f t="shared" si="6"/>
        <v/>
      </c>
      <c r="AQ12" s="55" t="str">
        <f t="shared" si="9"/>
        <v/>
      </c>
      <c r="AR12" s="125" t="str">
        <f t="shared" si="7"/>
        <v/>
      </c>
      <c r="AT12" s="125"/>
    </row>
    <row r="13" spans="1:58" ht="26.25" customHeight="1" x14ac:dyDescent="0.3">
      <c r="B13" s="194">
        <f t="shared" si="0"/>
        <v>0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5"/>
      <c r="N13" s="73"/>
      <c r="O13" s="73"/>
      <c r="P13" s="75"/>
      <c r="Q13" s="73"/>
      <c r="R13" s="73"/>
      <c r="S13" s="73"/>
      <c r="T13" s="55"/>
      <c r="U13" s="55"/>
      <c r="V13" s="55"/>
      <c r="W13" s="73"/>
      <c r="X13" s="50"/>
      <c r="Y13" s="73"/>
      <c r="Z13" s="73"/>
      <c r="AA13" s="73"/>
      <c r="AB13" s="73"/>
      <c r="AC13" s="73"/>
      <c r="AD13" s="50"/>
      <c r="AE13" s="50"/>
      <c r="AF13" s="50"/>
      <c r="AG13" s="73"/>
      <c r="AH13" s="73"/>
      <c r="AI13" s="75"/>
      <c r="AJ13" s="55" t="str">
        <f t="shared" si="8"/>
        <v/>
      </c>
      <c r="AK13" s="122" t="str">
        <f t="shared" si="1"/>
        <v/>
      </c>
      <c r="AL13" s="122" t="str">
        <f t="shared" si="2"/>
        <v/>
      </c>
      <c r="AM13" s="121" t="str">
        <f t="shared" si="3"/>
        <v/>
      </c>
      <c r="AN13" s="121" t="str">
        <f t="shared" si="4"/>
        <v/>
      </c>
      <c r="AO13" s="73" t="str">
        <f t="shared" si="5"/>
        <v/>
      </c>
      <c r="AP13" s="122" t="str">
        <f t="shared" si="6"/>
        <v/>
      </c>
      <c r="AQ13" s="55" t="str">
        <f t="shared" si="9"/>
        <v/>
      </c>
      <c r="AR13" s="125" t="str">
        <f t="shared" si="7"/>
        <v/>
      </c>
    </row>
    <row r="14" spans="1:58" ht="26.25" customHeight="1" x14ac:dyDescent="0.3">
      <c r="B14" s="194">
        <f t="shared" si="0"/>
        <v>0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5"/>
      <c r="N14" s="73"/>
      <c r="O14" s="73"/>
      <c r="P14" s="75"/>
      <c r="Q14" s="73"/>
      <c r="R14" s="73"/>
      <c r="S14" s="73"/>
      <c r="T14" s="55"/>
      <c r="U14" s="55"/>
      <c r="V14" s="55"/>
      <c r="W14" s="73"/>
      <c r="X14" s="50"/>
      <c r="Y14" s="73"/>
      <c r="Z14" s="73"/>
      <c r="AA14" s="73"/>
      <c r="AB14" s="73"/>
      <c r="AC14" s="73"/>
      <c r="AD14" s="50"/>
      <c r="AE14" s="50"/>
      <c r="AF14" s="50"/>
      <c r="AG14" s="73"/>
      <c r="AH14" s="73"/>
      <c r="AI14" s="75"/>
      <c r="AJ14" s="55" t="str">
        <f t="shared" si="8"/>
        <v/>
      </c>
      <c r="AK14" s="122" t="str">
        <f t="shared" si="1"/>
        <v/>
      </c>
      <c r="AL14" s="122" t="str">
        <f t="shared" si="2"/>
        <v/>
      </c>
      <c r="AM14" s="121" t="str">
        <f t="shared" si="3"/>
        <v/>
      </c>
      <c r="AN14" s="121" t="str">
        <f t="shared" si="4"/>
        <v/>
      </c>
      <c r="AO14" s="73" t="str">
        <f t="shared" si="5"/>
        <v/>
      </c>
      <c r="AP14" s="122" t="str">
        <f t="shared" si="6"/>
        <v/>
      </c>
      <c r="AQ14" s="55" t="str">
        <f t="shared" si="9"/>
        <v/>
      </c>
      <c r="AR14" s="125" t="str">
        <f t="shared" si="7"/>
        <v/>
      </c>
    </row>
    <row r="15" spans="1:58" ht="26.25" customHeight="1" x14ac:dyDescent="0.3">
      <c r="B15" s="194">
        <f t="shared" si="0"/>
        <v>0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5"/>
      <c r="N15" s="73"/>
      <c r="O15" s="73"/>
      <c r="P15" s="75"/>
      <c r="Q15" s="73"/>
      <c r="R15" s="73"/>
      <c r="S15" s="73"/>
      <c r="T15" s="55"/>
      <c r="U15" s="55"/>
      <c r="V15" s="55"/>
      <c r="W15" s="73"/>
      <c r="X15" s="50"/>
      <c r="Y15" s="73"/>
      <c r="Z15" s="73"/>
      <c r="AA15" s="73"/>
      <c r="AB15" s="73"/>
      <c r="AC15" s="73"/>
      <c r="AD15" s="50"/>
      <c r="AE15" s="50"/>
      <c r="AF15" s="50"/>
      <c r="AG15" s="73"/>
      <c r="AH15" s="73"/>
      <c r="AI15" s="75"/>
      <c r="AJ15" s="55" t="str">
        <f t="shared" si="8"/>
        <v/>
      </c>
      <c r="AK15" s="122" t="str">
        <f t="shared" si="1"/>
        <v/>
      </c>
      <c r="AL15" s="122" t="str">
        <f t="shared" si="2"/>
        <v/>
      </c>
      <c r="AM15" s="121" t="str">
        <f t="shared" si="3"/>
        <v/>
      </c>
      <c r="AN15" s="121" t="str">
        <f t="shared" si="4"/>
        <v/>
      </c>
      <c r="AO15" s="73" t="str">
        <f t="shared" si="5"/>
        <v/>
      </c>
      <c r="AP15" s="122" t="str">
        <f t="shared" si="6"/>
        <v/>
      </c>
      <c r="AQ15" s="55" t="str">
        <f t="shared" si="9"/>
        <v/>
      </c>
      <c r="AR15" s="125" t="str">
        <f t="shared" si="7"/>
        <v/>
      </c>
      <c r="AT15" s="125"/>
    </row>
    <row r="16" spans="1:58" ht="26.25" customHeight="1" x14ac:dyDescent="0.3">
      <c r="B16" s="194">
        <f t="shared" si="0"/>
        <v>0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5"/>
      <c r="N16" s="73"/>
      <c r="O16" s="73"/>
      <c r="P16" s="75"/>
      <c r="Q16" s="73"/>
      <c r="R16" s="73"/>
      <c r="S16" s="73"/>
      <c r="T16" s="55"/>
      <c r="U16" s="55"/>
      <c r="V16" s="55"/>
      <c r="W16" s="73"/>
      <c r="X16" s="50"/>
      <c r="Y16" s="73"/>
      <c r="Z16" s="73"/>
      <c r="AA16" s="73"/>
      <c r="AB16" s="73"/>
      <c r="AC16" s="73"/>
      <c r="AD16" s="50"/>
      <c r="AE16" s="50"/>
      <c r="AF16" s="50"/>
      <c r="AG16" s="73"/>
      <c r="AH16" s="73"/>
      <c r="AI16" s="75"/>
      <c r="AJ16" s="55" t="str">
        <f t="shared" si="8"/>
        <v/>
      </c>
      <c r="AK16" s="122" t="str">
        <f t="shared" si="1"/>
        <v/>
      </c>
      <c r="AL16" s="122" t="str">
        <f t="shared" si="2"/>
        <v/>
      </c>
      <c r="AM16" s="121" t="str">
        <f t="shared" si="3"/>
        <v/>
      </c>
      <c r="AN16" s="121" t="str">
        <f t="shared" si="4"/>
        <v/>
      </c>
      <c r="AO16" s="73" t="str">
        <f t="shared" si="5"/>
        <v/>
      </c>
      <c r="AP16" s="122" t="str">
        <f t="shared" si="6"/>
        <v/>
      </c>
      <c r="AQ16" s="55" t="str">
        <f t="shared" si="9"/>
        <v/>
      </c>
      <c r="AR16" s="125" t="str">
        <f t="shared" si="7"/>
        <v/>
      </c>
      <c r="AT16" s="125"/>
    </row>
    <row r="17" spans="2:46" ht="26.25" customHeight="1" x14ac:dyDescent="0.3">
      <c r="B17" s="194">
        <f t="shared" si="0"/>
        <v>0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5"/>
      <c r="N17" s="73"/>
      <c r="O17" s="73"/>
      <c r="P17" s="75"/>
      <c r="Q17" s="73"/>
      <c r="R17" s="73"/>
      <c r="S17" s="73"/>
      <c r="T17" s="55"/>
      <c r="U17" s="55"/>
      <c r="V17" s="55"/>
      <c r="W17" s="73"/>
      <c r="X17" s="50"/>
      <c r="Y17" s="73"/>
      <c r="Z17" s="73"/>
      <c r="AA17" s="73"/>
      <c r="AB17" s="73"/>
      <c r="AC17" s="73"/>
      <c r="AD17" s="50"/>
      <c r="AE17" s="50"/>
      <c r="AF17" s="50"/>
      <c r="AG17" s="73"/>
      <c r="AH17" s="73"/>
      <c r="AI17" s="75"/>
      <c r="AJ17" s="55" t="str">
        <f t="shared" si="8"/>
        <v/>
      </c>
      <c r="AK17" s="122" t="str">
        <f t="shared" si="1"/>
        <v/>
      </c>
      <c r="AL17" s="122" t="str">
        <f t="shared" si="2"/>
        <v/>
      </c>
      <c r="AM17" s="121" t="str">
        <f t="shared" si="3"/>
        <v/>
      </c>
      <c r="AN17" s="121" t="str">
        <f t="shared" si="4"/>
        <v/>
      </c>
      <c r="AO17" s="73" t="str">
        <f t="shared" si="5"/>
        <v/>
      </c>
      <c r="AP17" s="122" t="str">
        <f t="shared" si="6"/>
        <v/>
      </c>
      <c r="AQ17" s="55" t="str">
        <f t="shared" si="9"/>
        <v/>
      </c>
      <c r="AR17" s="125" t="str">
        <f t="shared" si="7"/>
        <v/>
      </c>
      <c r="AT17" s="125"/>
    </row>
    <row r="18" spans="2:46" ht="26.25" customHeight="1" x14ac:dyDescent="0.3">
      <c r="B18" s="194">
        <f t="shared" si="0"/>
        <v>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5"/>
      <c r="N18" s="73"/>
      <c r="O18" s="73"/>
      <c r="P18" s="75"/>
      <c r="Q18" s="73"/>
      <c r="R18" s="73"/>
      <c r="S18" s="73"/>
      <c r="T18" s="55"/>
      <c r="U18" s="55"/>
      <c r="V18" s="55"/>
      <c r="W18" s="73"/>
      <c r="X18" s="50"/>
      <c r="Y18" s="73"/>
      <c r="Z18" s="73"/>
      <c r="AA18" s="73"/>
      <c r="AB18" s="73"/>
      <c r="AC18" s="73"/>
      <c r="AD18" s="50"/>
      <c r="AE18" s="50"/>
      <c r="AF18" s="50"/>
      <c r="AG18" s="73"/>
      <c r="AH18" s="73"/>
      <c r="AI18" s="75"/>
      <c r="AJ18" s="55" t="str">
        <f t="shared" si="8"/>
        <v/>
      </c>
      <c r="AK18" s="122" t="str">
        <f t="shared" si="1"/>
        <v/>
      </c>
      <c r="AL18" s="122" t="str">
        <f t="shared" si="2"/>
        <v/>
      </c>
      <c r="AM18" s="121" t="str">
        <f t="shared" si="3"/>
        <v/>
      </c>
      <c r="AN18" s="121" t="str">
        <f t="shared" si="4"/>
        <v/>
      </c>
      <c r="AO18" s="73" t="str">
        <f t="shared" si="5"/>
        <v/>
      </c>
      <c r="AP18" s="122" t="str">
        <f t="shared" si="6"/>
        <v/>
      </c>
      <c r="AQ18" s="55" t="str">
        <f t="shared" si="9"/>
        <v/>
      </c>
      <c r="AR18" s="125" t="str">
        <f t="shared" si="7"/>
        <v/>
      </c>
    </row>
    <row r="19" spans="2:46" ht="26.25" customHeight="1" x14ac:dyDescent="0.3">
      <c r="B19" s="194">
        <f t="shared" si="0"/>
        <v>0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5"/>
      <c r="N19" s="73"/>
      <c r="O19" s="73"/>
      <c r="P19" s="75"/>
      <c r="Q19" s="73"/>
      <c r="R19" s="73"/>
      <c r="S19" s="73"/>
      <c r="T19" s="55"/>
      <c r="U19" s="55"/>
      <c r="V19" s="55"/>
      <c r="W19" s="73"/>
      <c r="X19" s="50"/>
      <c r="Y19" s="73"/>
      <c r="Z19" s="73"/>
      <c r="AA19" s="73"/>
      <c r="AB19" s="73"/>
      <c r="AC19" s="73"/>
      <c r="AD19" s="50"/>
      <c r="AE19" s="50"/>
      <c r="AF19" s="50"/>
      <c r="AG19" s="73"/>
      <c r="AH19" s="73"/>
      <c r="AI19" s="75"/>
      <c r="AJ19" s="55" t="str">
        <f t="shared" si="8"/>
        <v/>
      </c>
      <c r="AK19" s="122" t="str">
        <f t="shared" si="1"/>
        <v/>
      </c>
      <c r="AL19" s="122" t="str">
        <f t="shared" si="2"/>
        <v/>
      </c>
      <c r="AM19" s="121" t="str">
        <f t="shared" si="3"/>
        <v/>
      </c>
      <c r="AN19" s="121" t="str">
        <f t="shared" si="4"/>
        <v/>
      </c>
      <c r="AO19" s="73" t="str">
        <f t="shared" si="5"/>
        <v/>
      </c>
      <c r="AP19" s="122" t="str">
        <f t="shared" si="6"/>
        <v/>
      </c>
      <c r="AQ19" s="55" t="str">
        <f t="shared" si="9"/>
        <v/>
      </c>
      <c r="AR19" s="125" t="str">
        <f t="shared" si="7"/>
        <v/>
      </c>
    </row>
    <row r="20" spans="2:46" ht="26.25" customHeight="1" x14ac:dyDescent="0.3">
      <c r="B20" s="194">
        <f t="shared" si="0"/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5"/>
      <c r="N20" s="73"/>
      <c r="O20" s="73"/>
      <c r="P20" s="75"/>
      <c r="Q20" s="73"/>
      <c r="R20" s="73"/>
      <c r="S20" s="73"/>
      <c r="T20" s="55"/>
      <c r="U20" s="55"/>
      <c r="V20" s="55"/>
      <c r="W20" s="73"/>
      <c r="X20" s="50"/>
      <c r="Y20" s="73"/>
      <c r="Z20" s="73"/>
      <c r="AA20" s="73"/>
      <c r="AB20" s="73"/>
      <c r="AC20" s="73"/>
      <c r="AD20" s="50"/>
      <c r="AE20" s="50"/>
      <c r="AF20" s="50"/>
      <c r="AG20" s="73"/>
      <c r="AH20" s="73"/>
      <c r="AI20" s="75"/>
      <c r="AJ20" s="55" t="str">
        <f t="shared" si="8"/>
        <v/>
      </c>
      <c r="AK20" s="122" t="str">
        <f t="shared" si="1"/>
        <v/>
      </c>
      <c r="AL20" s="122" t="str">
        <f t="shared" si="2"/>
        <v/>
      </c>
      <c r="AM20" s="121" t="str">
        <f t="shared" si="3"/>
        <v/>
      </c>
      <c r="AN20" s="121" t="str">
        <f t="shared" si="4"/>
        <v/>
      </c>
      <c r="AO20" s="73" t="str">
        <f t="shared" si="5"/>
        <v/>
      </c>
      <c r="AP20" s="122" t="str">
        <f t="shared" si="6"/>
        <v/>
      </c>
      <c r="AQ20" s="55" t="str">
        <f t="shared" si="9"/>
        <v/>
      </c>
      <c r="AR20" s="125" t="str">
        <f t="shared" si="7"/>
        <v/>
      </c>
      <c r="AT20" s="125"/>
    </row>
    <row r="21" spans="2:46" ht="26.25" customHeight="1" x14ac:dyDescent="0.3">
      <c r="B21" s="194">
        <f t="shared" si="0"/>
        <v>0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5"/>
      <c r="N21" s="73"/>
      <c r="O21" s="73"/>
      <c r="P21" s="75"/>
      <c r="Q21" s="73"/>
      <c r="R21" s="73"/>
      <c r="S21" s="73"/>
      <c r="T21" s="55"/>
      <c r="U21" s="55"/>
      <c r="V21" s="55"/>
      <c r="W21" s="73"/>
      <c r="X21" s="50"/>
      <c r="Y21" s="73"/>
      <c r="Z21" s="73"/>
      <c r="AA21" s="73"/>
      <c r="AB21" s="73"/>
      <c r="AC21" s="73"/>
      <c r="AD21" s="50"/>
      <c r="AE21" s="50"/>
      <c r="AF21" s="50"/>
      <c r="AG21" s="73"/>
      <c r="AH21" s="73"/>
      <c r="AI21" s="75"/>
      <c r="AJ21" s="55" t="str">
        <f t="shared" si="8"/>
        <v/>
      </c>
      <c r="AK21" s="122" t="str">
        <f t="shared" si="1"/>
        <v/>
      </c>
      <c r="AL21" s="122" t="str">
        <f t="shared" si="2"/>
        <v/>
      </c>
      <c r="AM21" s="121" t="str">
        <f t="shared" si="3"/>
        <v/>
      </c>
      <c r="AN21" s="121" t="str">
        <f t="shared" si="4"/>
        <v/>
      </c>
      <c r="AO21" s="73" t="str">
        <f t="shared" si="5"/>
        <v/>
      </c>
      <c r="AP21" s="122" t="str">
        <f t="shared" si="6"/>
        <v/>
      </c>
      <c r="AQ21" s="55" t="str">
        <f t="shared" si="9"/>
        <v/>
      </c>
      <c r="AR21" s="125" t="str">
        <f t="shared" si="7"/>
        <v/>
      </c>
    </row>
    <row r="22" spans="2:46" ht="26.25" customHeight="1" x14ac:dyDescent="0.3">
      <c r="B22" s="194">
        <f t="shared" si="0"/>
        <v>0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5"/>
      <c r="N22" s="73"/>
      <c r="O22" s="73"/>
      <c r="P22" s="75"/>
      <c r="Q22" s="73"/>
      <c r="R22" s="73"/>
      <c r="S22" s="73"/>
      <c r="T22" s="55"/>
      <c r="U22" s="55"/>
      <c r="V22" s="55"/>
      <c r="W22" s="73"/>
      <c r="X22" s="50"/>
      <c r="Y22" s="73"/>
      <c r="Z22" s="73"/>
      <c r="AA22" s="73"/>
      <c r="AB22" s="73"/>
      <c r="AC22" s="73"/>
      <c r="AD22" s="50"/>
      <c r="AE22" s="50"/>
      <c r="AF22" s="50"/>
      <c r="AG22" s="73"/>
      <c r="AH22" s="73"/>
      <c r="AI22" s="75"/>
      <c r="AJ22" s="55" t="str">
        <f t="shared" si="8"/>
        <v/>
      </c>
      <c r="AK22" s="122" t="str">
        <f t="shared" si="1"/>
        <v/>
      </c>
      <c r="AL22" s="122" t="str">
        <f t="shared" si="2"/>
        <v/>
      </c>
      <c r="AM22" s="121" t="str">
        <f t="shared" si="3"/>
        <v/>
      </c>
      <c r="AN22" s="121" t="str">
        <f t="shared" si="4"/>
        <v/>
      </c>
      <c r="AO22" s="73" t="str">
        <f t="shared" si="5"/>
        <v/>
      </c>
      <c r="AP22" s="122" t="str">
        <f t="shared" si="6"/>
        <v/>
      </c>
      <c r="AQ22" s="55" t="str">
        <f t="shared" si="9"/>
        <v/>
      </c>
      <c r="AR22" s="125" t="str">
        <f t="shared" si="7"/>
        <v/>
      </c>
    </row>
    <row r="23" spans="2:46" ht="27.75" customHeight="1" x14ac:dyDescent="0.3">
      <c r="B23" s="194">
        <f t="shared" si="0"/>
        <v>0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5"/>
      <c r="N23" s="73"/>
      <c r="O23" s="73"/>
      <c r="P23" s="75"/>
      <c r="Q23" s="73"/>
      <c r="R23" s="73"/>
      <c r="S23" s="73"/>
      <c r="T23" s="55"/>
      <c r="U23" s="55"/>
      <c r="V23" s="55"/>
      <c r="W23" s="73"/>
      <c r="X23" s="50"/>
      <c r="Y23" s="73"/>
      <c r="Z23" s="73"/>
      <c r="AA23" s="73"/>
      <c r="AB23" s="73"/>
      <c r="AC23" s="73"/>
      <c r="AD23" s="50"/>
      <c r="AE23" s="50"/>
      <c r="AF23" s="50"/>
      <c r="AG23" s="73"/>
      <c r="AH23" s="73"/>
      <c r="AI23" s="75"/>
      <c r="AJ23" s="55" t="str">
        <f t="shared" si="8"/>
        <v/>
      </c>
      <c r="AK23" s="122" t="str">
        <f t="shared" si="1"/>
        <v/>
      </c>
      <c r="AL23" s="122" t="str">
        <f t="shared" si="2"/>
        <v/>
      </c>
      <c r="AM23" s="121" t="str">
        <f t="shared" si="3"/>
        <v/>
      </c>
      <c r="AN23" s="121" t="str">
        <f t="shared" si="4"/>
        <v/>
      </c>
      <c r="AO23" s="73" t="str">
        <f t="shared" si="5"/>
        <v/>
      </c>
      <c r="AP23" s="122" t="str">
        <f t="shared" si="6"/>
        <v/>
      </c>
      <c r="AQ23" s="55" t="str">
        <f t="shared" si="9"/>
        <v/>
      </c>
      <c r="AR23" s="125" t="str">
        <f t="shared" si="7"/>
        <v/>
      </c>
    </row>
    <row r="24" spans="2:46" ht="27.75" customHeight="1" x14ac:dyDescent="0.3">
      <c r="B24" s="194">
        <f t="shared" si="0"/>
        <v>0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5"/>
      <c r="N24" s="73"/>
      <c r="O24" s="73"/>
      <c r="P24" s="75"/>
      <c r="Q24" s="73"/>
      <c r="R24" s="73"/>
      <c r="S24" s="73"/>
      <c r="T24" s="55"/>
      <c r="U24" s="55"/>
      <c r="V24" s="55"/>
      <c r="W24" s="73"/>
      <c r="X24" s="50"/>
      <c r="Y24" s="73"/>
      <c r="Z24" s="73"/>
      <c r="AA24" s="73"/>
      <c r="AB24" s="73"/>
      <c r="AC24" s="73"/>
      <c r="AD24" s="50"/>
      <c r="AE24" s="50"/>
      <c r="AF24" s="50"/>
      <c r="AG24" s="73"/>
      <c r="AH24" s="73"/>
      <c r="AI24" s="75"/>
      <c r="AJ24" s="55" t="str">
        <f t="shared" si="8"/>
        <v/>
      </c>
      <c r="AK24" s="122" t="str">
        <f t="shared" si="1"/>
        <v/>
      </c>
      <c r="AL24" s="122" t="str">
        <f t="shared" si="2"/>
        <v/>
      </c>
      <c r="AM24" s="121" t="str">
        <f t="shared" si="3"/>
        <v/>
      </c>
      <c r="AN24" s="121" t="str">
        <f t="shared" si="4"/>
        <v/>
      </c>
      <c r="AO24" s="73" t="str">
        <f t="shared" si="5"/>
        <v/>
      </c>
      <c r="AP24" s="122" t="str">
        <f t="shared" si="6"/>
        <v/>
      </c>
      <c r="AQ24" s="55" t="str">
        <f t="shared" si="9"/>
        <v/>
      </c>
      <c r="AR24" s="125" t="str">
        <f t="shared" si="7"/>
        <v/>
      </c>
    </row>
    <row r="25" spans="2:46" ht="29.25" customHeight="1" x14ac:dyDescent="0.3">
      <c r="B25" s="194">
        <f t="shared" si="0"/>
        <v>0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5"/>
      <c r="N25" s="73"/>
      <c r="O25" s="73"/>
      <c r="P25" s="75"/>
      <c r="Q25" s="73"/>
      <c r="R25" s="73"/>
      <c r="S25" s="73"/>
      <c r="T25" s="55"/>
      <c r="U25" s="55"/>
      <c r="V25" s="55"/>
      <c r="W25" s="73"/>
      <c r="X25" s="50"/>
      <c r="Y25" s="73"/>
      <c r="Z25" s="73"/>
      <c r="AA25" s="73"/>
      <c r="AB25" s="73"/>
      <c r="AC25" s="73"/>
      <c r="AD25" s="50"/>
      <c r="AE25" s="50"/>
      <c r="AF25" s="50"/>
      <c r="AG25" s="73"/>
      <c r="AH25" s="73"/>
      <c r="AI25" s="75"/>
      <c r="AJ25" s="55" t="str">
        <f t="shared" si="8"/>
        <v/>
      </c>
      <c r="AK25" s="122" t="str">
        <f t="shared" si="1"/>
        <v/>
      </c>
      <c r="AL25" s="122" t="str">
        <f t="shared" si="2"/>
        <v/>
      </c>
      <c r="AM25" s="121" t="str">
        <f t="shared" si="3"/>
        <v/>
      </c>
      <c r="AN25" s="121" t="str">
        <f t="shared" si="4"/>
        <v/>
      </c>
      <c r="AO25" s="73" t="str">
        <f t="shared" si="5"/>
        <v/>
      </c>
      <c r="AP25" s="122" t="str">
        <f t="shared" si="6"/>
        <v/>
      </c>
      <c r="AQ25" s="55" t="str">
        <f t="shared" si="9"/>
        <v/>
      </c>
      <c r="AR25" s="125" t="str">
        <f t="shared" si="7"/>
        <v/>
      </c>
    </row>
    <row r="26" spans="2:46" ht="28.5" customHeight="1" x14ac:dyDescent="0.3">
      <c r="B26" s="194">
        <f t="shared" si="0"/>
        <v>0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5"/>
      <c r="N26" s="73"/>
      <c r="O26" s="73"/>
      <c r="P26" s="75"/>
      <c r="Q26" s="73"/>
      <c r="R26" s="73"/>
      <c r="S26" s="73"/>
      <c r="T26" s="55"/>
      <c r="U26" s="55"/>
      <c r="V26" s="55"/>
      <c r="W26" s="73"/>
      <c r="X26" s="50"/>
      <c r="Y26" s="73"/>
      <c r="Z26" s="73"/>
      <c r="AA26" s="73"/>
      <c r="AB26" s="73"/>
      <c r="AC26" s="73"/>
      <c r="AD26" s="50"/>
      <c r="AE26" s="50"/>
      <c r="AF26" s="50"/>
      <c r="AG26" s="73"/>
      <c r="AH26" s="73"/>
      <c r="AI26" s="75"/>
      <c r="AJ26" s="55" t="str">
        <f t="shared" si="8"/>
        <v/>
      </c>
      <c r="AK26" s="122" t="str">
        <f t="shared" si="1"/>
        <v/>
      </c>
      <c r="AL26" s="122" t="str">
        <f t="shared" si="2"/>
        <v/>
      </c>
      <c r="AM26" s="121" t="str">
        <f t="shared" si="3"/>
        <v/>
      </c>
      <c r="AN26" s="121" t="str">
        <f t="shared" si="4"/>
        <v/>
      </c>
      <c r="AO26" s="73" t="str">
        <f t="shared" si="5"/>
        <v/>
      </c>
      <c r="AP26" s="122" t="str">
        <f t="shared" si="6"/>
        <v/>
      </c>
      <c r="AQ26" s="55" t="str">
        <f t="shared" si="9"/>
        <v/>
      </c>
      <c r="AR26" s="125" t="str">
        <f t="shared" si="7"/>
        <v/>
      </c>
    </row>
    <row r="27" spans="2:46" ht="28.5" customHeight="1" x14ac:dyDescent="0.3">
      <c r="B27" s="194">
        <f t="shared" si="0"/>
        <v>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5"/>
      <c r="N27" s="73"/>
      <c r="O27" s="73"/>
      <c r="P27" s="75"/>
      <c r="Q27" s="73"/>
      <c r="R27" s="73"/>
      <c r="S27" s="73"/>
      <c r="T27" s="55"/>
      <c r="U27" s="55"/>
      <c r="V27" s="55"/>
      <c r="W27" s="73"/>
      <c r="X27" s="50"/>
      <c r="Y27" s="73"/>
      <c r="Z27" s="73"/>
      <c r="AA27" s="73"/>
      <c r="AB27" s="73"/>
      <c r="AC27" s="73"/>
      <c r="AD27" s="50"/>
      <c r="AE27" s="50"/>
      <c r="AF27" s="50"/>
      <c r="AG27" s="73"/>
      <c r="AH27" s="73"/>
      <c r="AI27" s="75"/>
      <c r="AJ27" s="55" t="str">
        <f t="shared" si="8"/>
        <v/>
      </c>
      <c r="AK27" s="122" t="str">
        <f t="shared" si="1"/>
        <v/>
      </c>
      <c r="AL27" s="122" t="str">
        <f t="shared" si="2"/>
        <v/>
      </c>
      <c r="AM27" s="121" t="str">
        <f t="shared" si="3"/>
        <v/>
      </c>
      <c r="AN27" s="121" t="str">
        <f t="shared" si="4"/>
        <v/>
      </c>
      <c r="AO27" s="73" t="str">
        <f t="shared" si="5"/>
        <v/>
      </c>
      <c r="AP27" s="122" t="str">
        <f t="shared" si="6"/>
        <v/>
      </c>
      <c r="AQ27" s="55" t="str">
        <f t="shared" si="9"/>
        <v/>
      </c>
      <c r="AR27" s="125" t="str">
        <f t="shared" si="7"/>
        <v/>
      </c>
    </row>
    <row r="28" spans="2:46" ht="28.5" customHeight="1" x14ac:dyDescent="0.3">
      <c r="B28" s="194">
        <f t="shared" si="0"/>
        <v>0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5"/>
      <c r="N28" s="73"/>
      <c r="O28" s="73"/>
      <c r="P28" s="75"/>
      <c r="Q28" s="73"/>
      <c r="R28" s="73"/>
      <c r="S28" s="73"/>
      <c r="T28" s="55"/>
      <c r="U28" s="55"/>
      <c r="V28" s="55"/>
      <c r="W28" s="73"/>
      <c r="X28" s="50"/>
      <c r="Y28" s="73"/>
      <c r="Z28" s="73"/>
      <c r="AA28" s="73"/>
      <c r="AB28" s="73"/>
      <c r="AC28" s="73"/>
      <c r="AD28" s="50"/>
      <c r="AE28" s="50"/>
      <c r="AF28" s="50"/>
      <c r="AG28" s="73"/>
      <c r="AH28" s="73"/>
      <c r="AI28" s="75"/>
      <c r="AJ28" s="55" t="str">
        <f t="shared" si="8"/>
        <v/>
      </c>
      <c r="AK28" s="122" t="str">
        <f t="shared" si="1"/>
        <v/>
      </c>
      <c r="AL28" s="122" t="str">
        <f t="shared" si="2"/>
        <v/>
      </c>
      <c r="AM28" s="121" t="str">
        <f t="shared" si="3"/>
        <v/>
      </c>
      <c r="AN28" s="121" t="str">
        <f t="shared" si="4"/>
        <v/>
      </c>
      <c r="AO28" s="73" t="str">
        <f t="shared" si="5"/>
        <v/>
      </c>
      <c r="AP28" s="122" t="str">
        <f t="shared" si="6"/>
        <v/>
      </c>
      <c r="AQ28" s="55" t="str">
        <f t="shared" si="9"/>
        <v/>
      </c>
      <c r="AR28" s="125" t="str">
        <f t="shared" si="7"/>
        <v/>
      </c>
    </row>
    <row r="29" spans="2:46" ht="28.5" customHeight="1" x14ac:dyDescent="0.3">
      <c r="B29" s="194">
        <f t="shared" si="0"/>
        <v>0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5"/>
      <c r="Q29" s="73"/>
      <c r="R29" s="73"/>
      <c r="S29" s="73"/>
      <c r="T29" s="55"/>
      <c r="U29" s="55"/>
      <c r="V29" s="55"/>
      <c r="W29" s="73"/>
      <c r="X29" s="50"/>
      <c r="Y29" s="73"/>
      <c r="Z29" s="73"/>
      <c r="AA29" s="73"/>
      <c r="AB29" s="73"/>
      <c r="AC29" s="73"/>
      <c r="AD29" s="50"/>
      <c r="AE29" s="50"/>
      <c r="AF29" s="50"/>
      <c r="AG29" s="73"/>
      <c r="AH29" s="73"/>
      <c r="AI29" s="75"/>
      <c r="AJ29" s="55" t="str">
        <f t="shared" si="8"/>
        <v/>
      </c>
      <c r="AK29" s="122" t="str">
        <f t="shared" si="1"/>
        <v/>
      </c>
      <c r="AL29" s="122" t="str">
        <f t="shared" si="2"/>
        <v/>
      </c>
      <c r="AM29" s="121" t="str">
        <f t="shared" si="3"/>
        <v/>
      </c>
      <c r="AN29" s="121" t="str">
        <f t="shared" si="4"/>
        <v/>
      </c>
      <c r="AO29" s="73" t="str">
        <f t="shared" si="5"/>
        <v/>
      </c>
      <c r="AP29" s="122" t="str">
        <f t="shared" si="6"/>
        <v/>
      </c>
      <c r="AQ29" s="55" t="str">
        <f t="shared" si="9"/>
        <v/>
      </c>
      <c r="AR29" s="125" t="str">
        <f t="shared" si="7"/>
        <v/>
      </c>
      <c r="AT29" s="125"/>
    </row>
    <row r="30" spans="2:46" ht="28.5" customHeight="1" x14ac:dyDescent="0.3">
      <c r="B30" s="194">
        <f t="shared" si="0"/>
        <v>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5"/>
      <c r="N30" s="73"/>
      <c r="O30" s="73"/>
      <c r="P30" s="75"/>
      <c r="Q30" s="73"/>
      <c r="R30" s="73"/>
      <c r="S30" s="73"/>
      <c r="T30" s="55"/>
      <c r="U30" s="55"/>
      <c r="V30" s="55"/>
      <c r="W30" s="73"/>
      <c r="X30" s="50"/>
      <c r="Y30" s="73"/>
      <c r="Z30" s="73"/>
      <c r="AA30" s="73"/>
      <c r="AB30" s="73"/>
      <c r="AC30" s="73"/>
      <c r="AD30" s="50"/>
      <c r="AE30" s="50"/>
      <c r="AF30" s="50"/>
      <c r="AG30" s="73"/>
      <c r="AH30" s="73"/>
      <c r="AI30" s="75"/>
      <c r="AJ30" s="55" t="str">
        <f t="shared" si="8"/>
        <v/>
      </c>
      <c r="AK30" s="122" t="str">
        <f t="shared" si="1"/>
        <v/>
      </c>
      <c r="AL30" s="122" t="str">
        <f t="shared" si="2"/>
        <v/>
      </c>
      <c r="AM30" s="121" t="str">
        <f t="shared" si="3"/>
        <v/>
      </c>
      <c r="AN30" s="121" t="str">
        <f t="shared" si="4"/>
        <v/>
      </c>
      <c r="AO30" s="73" t="str">
        <f t="shared" si="5"/>
        <v/>
      </c>
      <c r="AP30" s="122" t="str">
        <f t="shared" si="6"/>
        <v/>
      </c>
      <c r="AQ30" s="55" t="str">
        <f t="shared" si="9"/>
        <v/>
      </c>
      <c r="AR30" s="125" t="str">
        <f t="shared" si="7"/>
        <v/>
      </c>
      <c r="AT30" s="125"/>
    </row>
    <row r="31" spans="2:46" ht="28.5" customHeight="1" x14ac:dyDescent="0.3">
      <c r="B31" s="194">
        <f t="shared" si="0"/>
        <v>0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5"/>
      <c r="N31" s="73"/>
      <c r="O31" s="73"/>
      <c r="P31" s="75"/>
      <c r="Q31" s="73"/>
      <c r="R31" s="73"/>
      <c r="S31" s="73"/>
      <c r="T31" s="55"/>
      <c r="U31" s="55"/>
      <c r="V31" s="55"/>
      <c r="W31" s="73"/>
      <c r="X31" s="50"/>
      <c r="Y31" s="73"/>
      <c r="Z31" s="73"/>
      <c r="AA31" s="73"/>
      <c r="AB31" s="73"/>
      <c r="AC31" s="73"/>
      <c r="AD31" s="50"/>
      <c r="AE31" s="50"/>
      <c r="AF31" s="50"/>
      <c r="AG31" s="73"/>
      <c r="AH31" s="73"/>
      <c r="AI31" s="75"/>
      <c r="AJ31" s="55" t="str">
        <f t="shared" si="8"/>
        <v/>
      </c>
      <c r="AK31" s="122" t="str">
        <f t="shared" si="1"/>
        <v/>
      </c>
      <c r="AL31" s="122" t="str">
        <f t="shared" si="2"/>
        <v/>
      </c>
      <c r="AM31" s="121" t="str">
        <f t="shared" si="3"/>
        <v/>
      </c>
      <c r="AN31" s="121" t="str">
        <f t="shared" si="4"/>
        <v/>
      </c>
      <c r="AO31" s="73" t="str">
        <f t="shared" si="5"/>
        <v/>
      </c>
      <c r="AP31" s="122" t="str">
        <f t="shared" si="6"/>
        <v/>
      </c>
      <c r="AQ31" s="55" t="str">
        <f t="shared" si="9"/>
        <v/>
      </c>
      <c r="AR31" s="125" t="str">
        <f t="shared" si="7"/>
        <v/>
      </c>
    </row>
    <row r="32" spans="2:46" ht="28.5" customHeight="1" x14ac:dyDescent="0.3">
      <c r="B32" s="194">
        <f t="shared" si="0"/>
        <v>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5"/>
      <c r="N32" s="73"/>
      <c r="O32" s="73"/>
      <c r="P32" s="75"/>
      <c r="Q32" s="73"/>
      <c r="R32" s="73"/>
      <c r="S32" s="73"/>
      <c r="T32" s="55"/>
      <c r="U32" s="55"/>
      <c r="V32" s="55"/>
      <c r="W32" s="73"/>
      <c r="X32" s="50"/>
      <c r="Y32" s="73"/>
      <c r="Z32" s="73"/>
      <c r="AA32" s="73"/>
      <c r="AB32" s="73"/>
      <c r="AC32" s="73"/>
      <c r="AD32" s="50"/>
      <c r="AE32" s="50"/>
      <c r="AF32" s="50"/>
      <c r="AG32" s="73"/>
      <c r="AH32" s="73"/>
      <c r="AI32" s="75"/>
      <c r="AJ32" s="55" t="str">
        <f t="shared" si="8"/>
        <v/>
      </c>
      <c r="AK32" s="122" t="str">
        <f t="shared" si="1"/>
        <v/>
      </c>
      <c r="AL32" s="122" t="str">
        <f t="shared" si="2"/>
        <v/>
      </c>
      <c r="AM32" s="121" t="str">
        <f t="shared" si="3"/>
        <v/>
      </c>
      <c r="AN32" s="121" t="str">
        <f t="shared" si="4"/>
        <v/>
      </c>
      <c r="AO32" s="73" t="str">
        <f t="shared" si="5"/>
        <v/>
      </c>
      <c r="AP32" s="122" t="str">
        <f t="shared" si="6"/>
        <v/>
      </c>
      <c r="AQ32" s="55" t="str">
        <f t="shared" si="9"/>
        <v/>
      </c>
      <c r="AR32" s="125" t="str">
        <f t="shared" si="7"/>
        <v/>
      </c>
    </row>
    <row r="33" spans="2:46" ht="28.5" customHeight="1" x14ac:dyDescent="0.3">
      <c r="B33" s="194">
        <f t="shared" si="0"/>
        <v>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5"/>
      <c r="N33" s="73"/>
      <c r="O33" s="73"/>
      <c r="P33" s="75"/>
      <c r="Q33" s="73"/>
      <c r="R33" s="73"/>
      <c r="S33" s="73"/>
      <c r="T33" s="55"/>
      <c r="U33" s="55"/>
      <c r="V33" s="55"/>
      <c r="W33" s="73"/>
      <c r="X33" s="50"/>
      <c r="Y33" s="73"/>
      <c r="Z33" s="73"/>
      <c r="AA33" s="73"/>
      <c r="AB33" s="73"/>
      <c r="AC33" s="73"/>
      <c r="AD33" s="50"/>
      <c r="AE33" s="50"/>
      <c r="AF33" s="50"/>
      <c r="AG33" s="73"/>
      <c r="AH33" s="73"/>
      <c r="AI33" s="75"/>
      <c r="AJ33" s="55" t="str">
        <f t="shared" si="8"/>
        <v/>
      </c>
      <c r="AK33" s="122" t="str">
        <f t="shared" si="1"/>
        <v/>
      </c>
      <c r="AL33" s="122" t="str">
        <f t="shared" si="2"/>
        <v/>
      </c>
      <c r="AM33" s="121" t="str">
        <f t="shared" si="3"/>
        <v/>
      </c>
      <c r="AN33" s="121" t="str">
        <f t="shared" si="4"/>
        <v/>
      </c>
      <c r="AO33" s="73" t="str">
        <f t="shared" si="5"/>
        <v/>
      </c>
      <c r="AP33" s="122" t="str">
        <f t="shared" si="6"/>
        <v/>
      </c>
      <c r="AQ33" s="55" t="str">
        <f t="shared" si="9"/>
        <v/>
      </c>
      <c r="AR33" s="125" t="str">
        <f t="shared" si="7"/>
        <v/>
      </c>
      <c r="AT33" s="125"/>
    </row>
    <row r="34" spans="2:46" ht="28.5" customHeight="1" x14ac:dyDescent="0.3">
      <c r="B34" s="194">
        <f t="shared" si="0"/>
        <v>0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5"/>
      <c r="N34" s="73"/>
      <c r="O34" s="73"/>
      <c r="P34" s="75"/>
      <c r="Q34" s="73"/>
      <c r="R34" s="73"/>
      <c r="S34" s="73"/>
      <c r="T34" s="55"/>
      <c r="U34" s="55"/>
      <c r="V34" s="55"/>
      <c r="W34" s="73"/>
      <c r="X34" s="50"/>
      <c r="Y34" s="73"/>
      <c r="Z34" s="73"/>
      <c r="AA34" s="73"/>
      <c r="AB34" s="73"/>
      <c r="AC34" s="73"/>
      <c r="AD34" s="50"/>
      <c r="AE34" s="50"/>
      <c r="AF34" s="50"/>
      <c r="AG34" s="73"/>
      <c r="AH34" s="73"/>
      <c r="AI34" s="75"/>
      <c r="AJ34" s="55" t="str">
        <f t="shared" si="8"/>
        <v/>
      </c>
      <c r="AK34" s="122" t="str">
        <f t="shared" si="1"/>
        <v/>
      </c>
      <c r="AL34" s="122" t="str">
        <f t="shared" si="2"/>
        <v/>
      </c>
      <c r="AM34" s="121" t="str">
        <f t="shared" si="3"/>
        <v/>
      </c>
      <c r="AN34" s="121" t="str">
        <f t="shared" si="4"/>
        <v/>
      </c>
      <c r="AO34" s="73" t="str">
        <f t="shared" si="5"/>
        <v/>
      </c>
      <c r="AP34" s="122" t="str">
        <f t="shared" si="6"/>
        <v/>
      </c>
      <c r="AQ34" s="55" t="str">
        <f t="shared" si="9"/>
        <v/>
      </c>
      <c r="AR34" s="125" t="str">
        <f t="shared" si="7"/>
        <v/>
      </c>
    </row>
    <row r="35" spans="2:46" ht="28.5" customHeight="1" x14ac:dyDescent="0.3">
      <c r="B35" s="194">
        <f t="shared" si="0"/>
        <v>0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5"/>
      <c r="N35" s="73"/>
      <c r="O35" s="73"/>
      <c r="P35" s="75"/>
      <c r="Q35" s="73"/>
      <c r="R35" s="73"/>
      <c r="S35" s="73"/>
      <c r="T35" s="55"/>
      <c r="U35" s="55"/>
      <c r="V35" s="55"/>
      <c r="W35" s="73"/>
      <c r="X35" s="50"/>
      <c r="Y35" s="73"/>
      <c r="Z35" s="73"/>
      <c r="AA35" s="73"/>
      <c r="AB35" s="73"/>
      <c r="AC35" s="73"/>
      <c r="AD35" s="50"/>
      <c r="AE35" s="50"/>
      <c r="AF35" s="50"/>
      <c r="AG35" s="73"/>
      <c r="AH35" s="73"/>
      <c r="AI35" s="75"/>
      <c r="AJ35" s="55" t="str">
        <f t="shared" si="8"/>
        <v/>
      </c>
      <c r="AK35" s="122" t="str">
        <f t="shared" si="1"/>
        <v/>
      </c>
      <c r="AL35" s="122" t="str">
        <f t="shared" si="2"/>
        <v/>
      </c>
      <c r="AM35" s="121" t="str">
        <f t="shared" si="3"/>
        <v/>
      </c>
      <c r="AN35" s="121" t="str">
        <f t="shared" si="4"/>
        <v/>
      </c>
      <c r="AO35" s="73" t="str">
        <f t="shared" si="5"/>
        <v/>
      </c>
      <c r="AP35" s="122" t="str">
        <f t="shared" si="6"/>
        <v/>
      </c>
      <c r="AQ35" s="55" t="str">
        <f t="shared" si="9"/>
        <v/>
      </c>
      <c r="AR35" s="125" t="str">
        <f t="shared" si="7"/>
        <v/>
      </c>
      <c r="AT35" s="125"/>
    </row>
    <row r="36" spans="2:46" ht="28.5" customHeight="1" x14ac:dyDescent="0.3">
      <c r="B36" s="194">
        <f t="shared" si="0"/>
        <v>0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5"/>
      <c r="N36" s="73"/>
      <c r="O36" s="73"/>
      <c r="P36" s="75"/>
      <c r="Q36" s="73"/>
      <c r="R36" s="73"/>
      <c r="S36" s="73"/>
      <c r="T36" s="55"/>
      <c r="U36" s="55"/>
      <c r="V36" s="55"/>
      <c r="W36" s="73"/>
      <c r="X36" s="50"/>
      <c r="Y36" s="73"/>
      <c r="Z36" s="73"/>
      <c r="AA36" s="73"/>
      <c r="AB36" s="73"/>
      <c r="AC36" s="73"/>
      <c r="AD36" s="50"/>
      <c r="AE36" s="50"/>
      <c r="AF36" s="50"/>
      <c r="AG36" s="73"/>
      <c r="AH36" s="73"/>
      <c r="AI36" s="75"/>
      <c r="AJ36" s="55" t="str">
        <f t="shared" si="8"/>
        <v/>
      </c>
      <c r="AK36" s="122" t="str">
        <f t="shared" si="1"/>
        <v/>
      </c>
      <c r="AL36" s="122" t="str">
        <f t="shared" si="2"/>
        <v/>
      </c>
      <c r="AM36" s="121" t="str">
        <f t="shared" si="3"/>
        <v/>
      </c>
      <c r="AN36" s="121" t="str">
        <f t="shared" si="4"/>
        <v/>
      </c>
      <c r="AO36" s="73" t="str">
        <f t="shared" si="5"/>
        <v/>
      </c>
      <c r="AP36" s="122" t="str">
        <f t="shared" si="6"/>
        <v/>
      </c>
      <c r="AQ36" s="55" t="str">
        <f t="shared" si="9"/>
        <v/>
      </c>
      <c r="AR36" s="125" t="str">
        <f t="shared" si="7"/>
        <v/>
      </c>
    </row>
    <row r="37" spans="2:46" ht="28.5" customHeight="1" x14ac:dyDescent="0.3">
      <c r="B37" s="194">
        <f t="shared" si="0"/>
        <v>0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5"/>
      <c r="N37" s="73"/>
      <c r="O37" s="73"/>
      <c r="P37" s="75"/>
      <c r="Q37" s="73"/>
      <c r="R37" s="73"/>
      <c r="S37" s="73"/>
      <c r="T37" s="55"/>
      <c r="U37" s="55"/>
      <c r="V37" s="55"/>
      <c r="W37" s="73"/>
      <c r="X37" s="50"/>
      <c r="Y37" s="73"/>
      <c r="Z37" s="73"/>
      <c r="AA37" s="73"/>
      <c r="AB37" s="73"/>
      <c r="AC37" s="73"/>
      <c r="AD37" s="50"/>
      <c r="AE37" s="50"/>
      <c r="AF37" s="50"/>
      <c r="AG37" s="73"/>
      <c r="AH37" s="73"/>
      <c r="AI37" s="75"/>
      <c r="AJ37" s="55" t="str">
        <f t="shared" si="8"/>
        <v/>
      </c>
      <c r="AK37" s="122" t="str">
        <f t="shared" si="1"/>
        <v/>
      </c>
      <c r="AL37" s="122" t="str">
        <f t="shared" si="2"/>
        <v/>
      </c>
      <c r="AM37" s="121" t="str">
        <f t="shared" si="3"/>
        <v/>
      </c>
      <c r="AN37" s="121" t="str">
        <f t="shared" si="4"/>
        <v/>
      </c>
      <c r="AO37" s="73" t="str">
        <f t="shared" si="5"/>
        <v/>
      </c>
      <c r="AP37" s="122" t="str">
        <f t="shared" si="6"/>
        <v/>
      </c>
      <c r="AQ37" s="55" t="str">
        <f t="shared" si="9"/>
        <v/>
      </c>
      <c r="AR37" s="125" t="str">
        <f t="shared" si="7"/>
        <v/>
      </c>
    </row>
    <row r="38" spans="2:46" ht="28.5" customHeight="1" x14ac:dyDescent="0.3">
      <c r="B38" s="194">
        <f t="shared" si="0"/>
        <v>0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5"/>
      <c r="N38" s="73"/>
      <c r="O38" s="73"/>
      <c r="P38" s="75"/>
      <c r="Q38" s="73"/>
      <c r="R38" s="73"/>
      <c r="S38" s="73"/>
      <c r="T38" s="55"/>
      <c r="U38" s="55"/>
      <c r="V38" s="55"/>
      <c r="W38" s="73"/>
      <c r="X38" s="50"/>
      <c r="Y38" s="73"/>
      <c r="Z38" s="73"/>
      <c r="AA38" s="73"/>
      <c r="AB38" s="73"/>
      <c r="AC38" s="73"/>
      <c r="AD38" s="50"/>
      <c r="AE38" s="50"/>
      <c r="AF38" s="50"/>
      <c r="AG38" s="73"/>
      <c r="AH38" s="73"/>
      <c r="AI38" s="75"/>
      <c r="AJ38" s="55" t="str">
        <f t="shared" si="8"/>
        <v/>
      </c>
      <c r="AK38" s="122" t="str">
        <f t="shared" si="1"/>
        <v/>
      </c>
      <c r="AL38" s="122" t="str">
        <f t="shared" si="2"/>
        <v/>
      </c>
      <c r="AM38" s="121" t="str">
        <f t="shared" si="3"/>
        <v/>
      </c>
      <c r="AN38" s="121" t="str">
        <f t="shared" si="4"/>
        <v/>
      </c>
      <c r="AO38" s="73" t="str">
        <f t="shared" si="5"/>
        <v/>
      </c>
      <c r="AP38" s="122" t="str">
        <f t="shared" si="6"/>
        <v/>
      </c>
      <c r="AQ38" s="55" t="str">
        <f t="shared" si="9"/>
        <v/>
      </c>
      <c r="AR38" s="125" t="str">
        <f t="shared" si="7"/>
        <v/>
      </c>
    </row>
    <row r="39" spans="2:46" ht="28.5" customHeight="1" x14ac:dyDescent="0.3">
      <c r="B39" s="194">
        <f t="shared" si="0"/>
        <v>0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5"/>
      <c r="N39" s="73"/>
      <c r="O39" s="73"/>
      <c r="P39" s="75"/>
      <c r="Q39" s="73"/>
      <c r="R39" s="73"/>
      <c r="S39" s="73"/>
      <c r="T39" s="55"/>
      <c r="U39" s="55"/>
      <c r="V39" s="55"/>
      <c r="W39" s="73"/>
      <c r="X39" s="50"/>
      <c r="Y39" s="73"/>
      <c r="Z39" s="73"/>
      <c r="AA39" s="73"/>
      <c r="AB39" s="73"/>
      <c r="AC39" s="73"/>
      <c r="AD39" s="50"/>
      <c r="AE39" s="50"/>
      <c r="AF39" s="50"/>
      <c r="AG39" s="73"/>
      <c r="AH39" s="73"/>
      <c r="AI39" s="75"/>
      <c r="AJ39" s="55" t="str">
        <f t="shared" si="8"/>
        <v/>
      </c>
      <c r="AK39" s="122" t="str">
        <f t="shared" si="1"/>
        <v/>
      </c>
      <c r="AL39" s="122" t="str">
        <f t="shared" si="2"/>
        <v/>
      </c>
      <c r="AM39" s="121" t="str">
        <f t="shared" si="3"/>
        <v/>
      </c>
      <c r="AN39" s="121" t="str">
        <f t="shared" si="4"/>
        <v/>
      </c>
      <c r="AO39" s="73" t="str">
        <f t="shared" si="5"/>
        <v/>
      </c>
      <c r="AP39" s="122" t="str">
        <f t="shared" si="6"/>
        <v/>
      </c>
      <c r="AQ39" s="55" t="str">
        <f t="shared" si="9"/>
        <v/>
      </c>
      <c r="AR39" s="125" t="str">
        <f t="shared" si="7"/>
        <v/>
      </c>
      <c r="AT39" s="125"/>
    </row>
    <row r="40" spans="2:46" ht="28.5" customHeight="1" x14ac:dyDescent="0.3">
      <c r="B40" s="194">
        <f t="shared" si="0"/>
        <v>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5"/>
      <c r="N40" s="73"/>
      <c r="O40" s="73"/>
      <c r="P40" s="75"/>
      <c r="Q40" s="73"/>
      <c r="R40" s="73"/>
      <c r="S40" s="73"/>
      <c r="T40" s="55"/>
      <c r="U40" s="55"/>
      <c r="V40" s="55"/>
      <c r="W40" s="73"/>
      <c r="X40" s="50"/>
      <c r="Y40" s="73"/>
      <c r="Z40" s="73"/>
      <c r="AA40" s="73"/>
      <c r="AB40" s="73"/>
      <c r="AC40" s="73"/>
      <c r="AD40" s="50"/>
      <c r="AE40" s="50"/>
      <c r="AF40" s="50"/>
      <c r="AG40" s="73"/>
      <c r="AH40" s="73"/>
      <c r="AI40" s="75"/>
      <c r="AJ40" s="55" t="str">
        <f t="shared" si="8"/>
        <v/>
      </c>
      <c r="AK40" s="122" t="str">
        <f t="shared" si="1"/>
        <v/>
      </c>
      <c r="AL40" s="122" t="str">
        <f t="shared" si="2"/>
        <v/>
      </c>
      <c r="AM40" s="121" t="str">
        <f t="shared" si="3"/>
        <v/>
      </c>
      <c r="AN40" s="121" t="str">
        <f t="shared" si="4"/>
        <v/>
      </c>
      <c r="AO40" s="73" t="str">
        <f t="shared" si="5"/>
        <v/>
      </c>
      <c r="AP40" s="122" t="str">
        <f t="shared" si="6"/>
        <v/>
      </c>
      <c r="AQ40" s="55" t="str">
        <f t="shared" si="9"/>
        <v/>
      </c>
      <c r="AR40" s="125" t="str">
        <f t="shared" si="7"/>
        <v/>
      </c>
    </row>
    <row r="41" spans="2:46" ht="28.5" customHeight="1" x14ac:dyDescent="0.3">
      <c r="B41" s="194">
        <f t="shared" si="0"/>
        <v>0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5"/>
      <c r="N41" s="73"/>
      <c r="O41" s="73"/>
      <c r="P41" s="75"/>
      <c r="Q41" s="73"/>
      <c r="R41" s="73"/>
      <c r="S41" s="73"/>
      <c r="T41" s="55"/>
      <c r="U41" s="55"/>
      <c r="V41" s="55"/>
      <c r="W41" s="73"/>
      <c r="X41" s="50"/>
      <c r="Y41" s="73"/>
      <c r="Z41" s="73"/>
      <c r="AA41" s="73"/>
      <c r="AB41" s="73"/>
      <c r="AC41" s="73"/>
      <c r="AD41" s="50"/>
      <c r="AE41" s="50"/>
      <c r="AF41" s="50"/>
      <c r="AG41" s="73"/>
      <c r="AH41" s="73"/>
      <c r="AI41" s="75"/>
      <c r="AJ41" s="55" t="str">
        <f t="shared" si="8"/>
        <v/>
      </c>
      <c r="AK41" s="122" t="str">
        <f t="shared" si="1"/>
        <v/>
      </c>
      <c r="AL41" s="122" t="str">
        <f t="shared" si="2"/>
        <v/>
      </c>
      <c r="AM41" s="121" t="str">
        <f t="shared" si="3"/>
        <v/>
      </c>
      <c r="AN41" s="121" t="str">
        <f t="shared" si="4"/>
        <v/>
      </c>
      <c r="AO41" s="73" t="str">
        <f t="shared" si="5"/>
        <v/>
      </c>
      <c r="AP41" s="122" t="str">
        <f t="shared" si="6"/>
        <v/>
      </c>
      <c r="AQ41" s="55" t="str">
        <f t="shared" si="9"/>
        <v/>
      </c>
      <c r="AR41" s="125" t="str">
        <f t="shared" si="7"/>
        <v/>
      </c>
    </row>
    <row r="42" spans="2:46" ht="28.5" customHeight="1" x14ac:dyDescent="0.3">
      <c r="B42" s="194">
        <f t="shared" si="0"/>
        <v>0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5"/>
      <c r="N42" s="73"/>
      <c r="O42" s="73"/>
      <c r="P42" s="75"/>
      <c r="Q42" s="73"/>
      <c r="R42" s="73"/>
      <c r="S42" s="73"/>
      <c r="T42" s="55"/>
      <c r="U42" s="55"/>
      <c r="V42" s="55"/>
      <c r="W42" s="73"/>
      <c r="X42" s="50"/>
      <c r="Y42" s="73"/>
      <c r="Z42" s="73"/>
      <c r="AA42" s="73"/>
      <c r="AB42" s="73"/>
      <c r="AC42" s="73"/>
      <c r="AD42" s="50"/>
      <c r="AE42" s="50"/>
      <c r="AF42" s="50"/>
      <c r="AG42" s="73"/>
      <c r="AH42" s="73"/>
      <c r="AI42" s="75"/>
      <c r="AJ42" s="55" t="str">
        <f t="shared" si="8"/>
        <v/>
      </c>
      <c r="AK42" s="122" t="str">
        <f t="shared" si="1"/>
        <v/>
      </c>
      <c r="AL42" s="122" t="str">
        <f t="shared" si="2"/>
        <v/>
      </c>
      <c r="AM42" s="121" t="str">
        <f t="shared" si="3"/>
        <v/>
      </c>
      <c r="AN42" s="121" t="str">
        <f t="shared" si="4"/>
        <v/>
      </c>
      <c r="AO42" s="73" t="str">
        <f t="shared" si="5"/>
        <v/>
      </c>
      <c r="AP42" s="122" t="str">
        <f t="shared" si="6"/>
        <v/>
      </c>
      <c r="AQ42" s="55" t="str">
        <f t="shared" si="9"/>
        <v/>
      </c>
      <c r="AR42" s="125" t="str">
        <f t="shared" si="7"/>
        <v/>
      </c>
    </row>
    <row r="43" spans="2:46" ht="28.5" customHeight="1" x14ac:dyDescent="0.3">
      <c r="B43" s="194">
        <f t="shared" si="0"/>
        <v>0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5"/>
      <c r="N43" s="73"/>
      <c r="O43" s="73"/>
      <c r="P43" s="75"/>
      <c r="Q43" s="73"/>
      <c r="R43" s="73"/>
      <c r="S43" s="73"/>
      <c r="T43" s="55"/>
      <c r="U43" s="55"/>
      <c r="V43" s="55"/>
      <c r="W43" s="73"/>
      <c r="X43" s="50"/>
      <c r="Y43" s="73"/>
      <c r="Z43" s="73"/>
      <c r="AA43" s="73"/>
      <c r="AB43" s="73"/>
      <c r="AC43" s="73"/>
      <c r="AD43" s="50"/>
      <c r="AE43" s="50"/>
      <c r="AF43" s="50"/>
      <c r="AG43" s="73"/>
      <c r="AH43" s="73"/>
      <c r="AI43" s="75"/>
      <c r="AJ43" s="55" t="str">
        <f t="shared" si="8"/>
        <v/>
      </c>
      <c r="AK43" s="122" t="str">
        <f t="shared" si="1"/>
        <v/>
      </c>
      <c r="AL43" s="122" t="str">
        <f t="shared" si="2"/>
        <v/>
      </c>
      <c r="AM43" s="121" t="str">
        <f t="shared" si="3"/>
        <v/>
      </c>
      <c r="AN43" s="121" t="str">
        <f t="shared" si="4"/>
        <v/>
      </c>
      <c r="AO43" s="73" t="str">
        <f t="shared" si="5"/>
        <v/>
      </c>
      <c r="AP43" s="122" t="str">
        <f t="shared" si="6"/>
        <v/>
      </c>
      <c r="AQ43" s="55" t="str">
        <f t="shared" si="9"/>
        <v/>
      </c>
      <c r="AR43" s="125" t="str">
        <f t="shared" si="7"/>
        <v/>
      </c>
      <c r="AT43" s="125"/>
    </row>
    <row r="44" spans="2:46" ht="28.5" customHeight="1" x14ac:dyDescent="0.3">
      <c r="B44" s="194">
        <f t="shared" si="0"/>
        <v>0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5"/>
      <c r="N44" s="73"/>
      <c r="O44" s="73"/>
      <c r="P44" s="75"/>
      <c r="Q44" s="73"/>
      <c r="R44" s="73"/>
      <c r="S44" s="73"/>
      <c r="T44" s="55"/>
      <c r="U44" s="55"/>
      <c r="V44" s="55"/>
      <c r="W44" s="73"/>
      <c r="X44" s="50"/>
      <c r="Y44" s="73"/>
      <c r="Z44" s="73"/>
      <c r="AA44" s="73"/>
      <c r="AB44" s="73"/>
      <c r="AC44" s="73"/>
      <c r="AD44" s="50"/>
      <c r="AE44" s="50"/>
      <c r="AF44" s="50"/>
      <c r="AG44" s="73"/>
      <c r="AH44" s="73"/>
      <c r="AI44" s="75"/>
      <c r="AJ44" s="55" t="str">
        <f t="shared" si="8"/>
        <v/>
      </c>
      <c r="AK44" s="122" t="str">
        <f t="shared" si="1"/>
        <v/>
      </c>
      <c r="AL44" s="122" t="str">
        <f t="shared" si="2"/>
        <v/>
      </c>
      <c r="AM44" s="121" t="str">
        <f t="shared" si="3"/>
        <v/>
      </c>
      <c r="AN44" s="121" t="str">
        <f t="shared" si="4"/>
        <v/>
      </c>
      <c r="AO44" s="73" t="str">
        <f t="shared" si="5"/>
        <v/>
      </c>
      <c r="AP44" s="122" t="str">
        <f t="shared" si="6"/>
        <v/>
      </c>
      <c r="AQ44" s="55" t="str">
        <f t="shared" si="9"/>
        <v/>
      </c>
      <c r="AR44" s="125" t="str">
        <f t="shared" si="7"/>
        <v/>
      </c>
    </row>
    <row r="45" spans="2:46" ht="28.5" customHeight="1" x14ac:dyDescent="0.3">
      <c r="B45" s="194">
        <f t="shared" si="0"/>
        <v>0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5"/>
      <c r="N45" s="73"/>
      <c r="O45" s="73"/>
      <c r="P45" s="75"/>
      <c r="Q45" s="73"/>
      <c r="R45" s="73"/>
      <c r="S45" s="73"/>
      <c r="T45" s="55"/>
      <c r="U45" s="55"/>
      <c r="V45" s="55"/>
      <c r="W45" s="73"/>
      <c r="X45" s="50"/>
      <c r="Y45" s="73"/>
      <c r="Z45" s="73"/>
      <c r="AA45" s="73"/>
      <c r="AB45" s="73"/>
      <c r="AC45" s="73"/>
      <c r="AD45" s="50"/>
      <c r="AE45" s="50"/>
      <c r="AF45" s="50"/>
      <c r="AG45" s="73"/>
      <c r="AH45" s="73"/>
      <c r="AI45" s="75"/>
      <c r="AJ45" s="55" t="str">
        <f t="shared" si="8"/>
        <v/>
      </c>
      <c r="AK45" s="122" t="str">
        <f t="shared" si="1"/>
        <v/>
      </c>
      <c r="AL45" s="122" t="str">
        <f t="shared" si="2"/>
        <v/>
      </c>
      <c r="AM45" s="121" t="str">
        <f t="shared" si="3"/>
        <v/>
      </c>
      <c r="AN45" s="121" t="str">
        <f t="shared" si="4"/>
        <v/>
      </c>
      <c r="AO45" s="73" t="str">
        <f t="shared" si="5"/>
        <v/>
      </c>
      <c r="AP45" s="122" t="str">
        <f t="shared" si="6"/>
        <v/>
      </c>
      <c r="AQ45" s="55" t="str">
        <f t="shared" si="9"/>
        <v/>
      </c>
      <c r="AR45" s="125" t="str">
        <f t="shared" si="7"/>
        <v/>
      </c>
    </row>
    <row r="46" spans="2:46" ht="28.5" customHeight="1" x14ac:dyDescent="0.3">
      <c r="B46" s="194">
        <f t="shared" si="0"/>
        <v>0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5"/>
      <c r="N46" s="73"/>
      <c r="O46" s="73"/>
      <c r="P46" s="75"/>
      <c r="Q46" s="73"/>
      <c r="R46" s="73"/>
      <c r="S46" s="73"/>
      <c r="T46" s="55"/>
      <c r="U46" s="55"/>
      <c r="V46" s="55"/>
      <c r="W46" s="73"/>
      <c r="X46" s="50"/>
      <c r="Y46" s="73"/>
      <c r="Z46" s="73"/>
      <c r="AA46" s="73"/>
      <c r="AB46" s="73"/>
      <c r="AC46" s="73"/>
      <c r="AD46" s="50"/>
      <c r="AE46" s="50"/>
      <c r="AF46" s="50"/>
      <c r="AG46" s="73"/>
      <c r="AH46" s="73"/>
      <c r="AI46" s="75"/>
      <c r="AJ46" s="55" t="str">
        <f t="shared" si="8"/>
        <v/>
      </c>
      <c r="AK46" s="122" t="str">
        <f t="shared" si="1"/>
        <v/>
      </c>
      <c r="AL46" s="122" t="str">
        <f t="shared" si="2"/>
        <v/>
      </c>
      <c r="AM46" s="121" t="str">
        <f t="shared" si="3"/>
        <v/>
      </c>
      <c r="AN46" s="121" t="str">
        <f t="shared" si="4"/>
        <v/>
      </c>
      <c r="AO46" s="73" t="str">
        <f t="shared" si="5"/>
        <v/>
      </c>
      <c r="AP46" s="122" t="str">
        <f t="shared" si="6"/>
        <v/>
      </c>
      <c r="AQ46" s="55" t="str">
        <f t="shared" si="9"/>
        <v/>
      </c>
      <c r="AR46" s="125" t="str">
        <f t="shared" si="7"/>
        <v/>
      </c>
      <c r="AT46" s="125"/>
    </row>
    <row r="47" spans="2:46" ht="28.5" customHeight="1" x14ac:dyDescent="0.3">
      <c r="B47" s="194">
        <f t="shared" si="0"/>
        <v>0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5"/>
      <c r="N47" s="73"/>
      <c r="O47" s="73"/>
      <c r="P47" s="75"/>
      <c r="Q47" s="73"/>
      <c r="R47" s="73"/>
      <c r="S47" s="73"/>
      <c r="T47" s="55"/>
      <c r="U47" s="55"/>
      <c r="V47" s="55"/>
      <c r="W47" s="73"/>
      <c r="X47" s="50"/>
      <c r="Y47" s="73"/>
      <c r="Z47" s="73"/>
      <c r="AA47" s="73"/>
      <c r="AB47" s="73"/>
      <c r="AC47" s="73"/>
      <c r="AD47" s="50"/>
      <c r="AE47" s="50"/>
      <c r="AF47" s="50"/>
      <c r="AG47" s="73"/>
      <c r="AH47" s="73"/>
      <c r="AI47" s="75"/>
      <c r="AJ47" s="55" t="str">
        <f t="shared" si="8"/>
        <v/>
      </c>
      <c r="AK47" s="122" t="str">
        <f t="shared" si="1"/>
        <v/>
      </c>
      <c r="AL47" s="122" t="str">
        <f t="shared" si="2"/>
        <v/>
      </c>
      <c r="AM47" s="121" t="str">
        <f t="shared" si="3"/>
        <v/>
      </c>
      <c r="AN47" s="121" t="str">
        <f t="shared" si="4"/>
        <v/>
      </c>
      <c r="AO47" s="73" t="str">
        <f t="shared" si="5"/>
        <v/>
      </c>
      <c r="AP47" s="122" t="str">
        <f t="shared" si="6"/>
        <v/>
      </c>
      <c r="AQ47" s="55" t="str">
        <f t="shared" si="9"/>
        <v/>
      </c>
      <c r="AR47" s="125" t="str">
        <f t="shared" si="7"/>
        <v/>
      </c>
      <c r="AT47" s="125"/>
    </row>
    <row r="48" spans="2:46" ht="28.5" customHeight="1" x14ac:dyDescent="0.3">
      <c r="B48" s="194">
        <f t="shared" si="0"/>
        <v>0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5"/>
      <c r="N48" s="73"/>
      <c r="O48" s="73"/>
      <c r="P48" s="75"/>
      <c r="Q48" s="73"/>
      <c r="R48" s="73"/>
      <c r="S48" s="73"/>
      <c r="T48" s="55"/>
      <c r="U48" s="55"/>
      <c r="V48" s="55"/>
      <c r="W48" s="73"/>
      <c r="X48" s="50"/>
      <c r="Y48" s="73"/>
      <c r="Z48" s="73"/>
      <c r="AA48" s="73"/>
      <c r="AB48" s="73"/>
      <c r="AC48" s="73"/>
      <c r="AD48" s="50"/>
      <c r="AE48" s="50"/>
      <c r="AF48" s="50"/>
      <c r="AG48" s="73"/>
      <c r="AH48" s="73"/>
      <c r="AI48" s="75"/>
      <c r="AJ48" s="55" t="str">
        <f t="shared" si="8"/>
        <v/>
      </c>
      <c r="AK48" s="122" t="str">
        <f t="shared" si="1"/>
        <v/>
      </c>
      <c r="AL48" s="122" t="str">
        <f t="shared" si="2"/>
        <v/>
      </c>
      <c r="AM48" s="121" t="str">
        <f t="shared" si="3"/>
        <v/>
      </c>
      <c r="AN48" s="121" t="str">
        <f t="shared" si="4"/>
        <v/>
      </c>
      <c r="AO48" s="73" t="str">
        <f t="shared" si="5"/>
        <v/>
      </c>
      <c r="AP48" s="122" t="str">
        <f t="shared" si="6"/>
        <v/>
      </c>
      <c r="AQ48" s="55" t="str">
        <f t="shared" si="9"/>
        <v/>
      </c>
      <c r="AR48" s="125" t="str">
        <f t="shared" si="7"/>
        <v/>
      </c>
    </row>
    <row r="49" spans="2:48" ht="28.5" customHeight="1" x14ac:dyDescent="0.3">
      <c r="B49" s="194">
        <f t="shared" si="0"/>
        <v>0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5"/>
      <c r="N49" s="73"/>
      <c r="O49" s="73"/>
      <c r="P49" s="75"/>
      <c r="Q49" s="73"/>
      <c r="R49" s="73"/>
      <c r="S49" s="73"/>
      <c r="T49" s="55"/>
      <c r="U49" s="55"/>
      <c r="V49" s="55"/>
      <c r="W49" s="73"/>
      <c r="X49" s="50"/>
      <c r="Y49" s="73"/>
      <c r="Z49" s="73"/>
      <c r="AA49" s="73"/>
      <c r="AB49" s="73"/>
      <c r="AC49" s="73"/>
      <c r="AD49" s="50"/>
      <c r="AE49" s="50"/>
      <c r="AF49" s="50"/>
      <c r="AG49" s="73"/>
      <c r="AH49" s="73"/>
      <c r="AI49" s="75"/>
      <c r="AJ49" s="55" t="str">
        <f t="shared" si="8"/>
        <v/>
      </c>
      <c r="AK49" s="122" t="str">
        <f t="shared" si="1"/>
        <v/>
      </c>
      <c r="AL49" s="122" t="str">
        <f t="shared" si="2"/>
        <v/>
      </c>
      <c r="AM49" s="121" t="str">
        <f t="shared" si="3"/>
        <v/>
      </c>
      <c r="AN49" s="121" t="str">
        <f t="shared" si="4"/>
        <v/>
      </c>
      <c r="AO49" s="73" t="str">
        <f t="shared" si="5"/>
        <v/>
      </c>
      <c r="AP49" s="122" t="str">
        <f t="shared" si="6"/>
        <v/>
      </c>
      <c r="AQ49" s="55" t="str">
        <f t="shared" si="9"/>
        <v/>
      </c>
      <c r="AR49" s="125" t="str">
        <f t="shared" si="7"/>
        <v/>
      </c>
      <c r="AT49" s="125"/>
    </row>
    <row r="50" spans="2:48" ht="28.5" customHeight="1" x14ac:dyDescent="0.3">
      <c r="B50" s="194">
        <f t="shared" si="0"/>
        <v>0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5"/>
      <c r="N50" s="73"/>
      <c r="O50" s="73"/>
      <c r="P50" s="75"/>
      <c r="Q50" s="73"/>
      <c r="R50" s="73"/>
      <c r="S50" s="73"/>
      <c r="T50" s="55"/>
      <c r="U50" s="55"/>
      <c r="V50" s="55"/>
      <c r="W50" s="73"/>
      <c r="X50" s="50"/>
      <c r="Y50" s="73"/>
      <c r="Z50" s="73"/>
      <c r="AA50" s="73"/>
      <c r="AB50" s="73"/>
      <c r="AC50" s="73"/>
      <c r="AD50" s="50"/>
      <c r="AE50" s="50"/>
      <c r="AF50" s="50"/>
      <c r="AG50" s="73"/>
      <c r="AH50" s="73"/>
      <c r="AI50" s="75"/>
      <c r="AJ50" s="55" t="str">
        <f t="shared" si="8"/>
        <v/>
      </c>
      <c r="AK50" s="122" t="str">
        <f t="shared" si="1"/>
        <v/>
      </c>
      <c r="AL50" s="122" t="str">
        <f t="shared" si="2"/>
        <v/>
      </c>
      <c r="AM50" s="121" t="str">
        <f t="shared" si="3"/>
        <v/>
      </c>
      <c r="AN50" s="121" t="str">
        <f t="shared" si="4"/>
        <v/>
      </c>
      <c r="AO50" s="73" t="str">
        <f t="shared" si="5"/>
        <v/>
      </c>
      <c r="AP50" s="122" t="str">
        <f t="shared" si="6"/>
        <v/>
      </c>
      <c r="AQ50" s="55" t="str">
        <f t="shared" si="9"/>
        <v/>
      </c>
      <c r="AR50" s="125" t="str">
        <f t="shared" si="7"/>
        <v/>
      </c>
      <c r="AT50" s="125"/>
    </row>
    <row r="51" spans="2:48" ht="28.5" customHeight="1" x14ac:dyDescent="0.3">
      <c r="B51" s="194">
        <f t="shared" si="0"/>
        <v>0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5"/>
      <c r="N51" s="73"/>
      <c r="O51" s="73"/>
      <c r="P51" s="75"/>
      <c r="Q51" s="73"/>
      <c r="R51" s="73"/>
      <c r="S51" s="73"/>
      <c r="T51" s="55"/>
      <c r="U51" s="55"/>
      <c r="V51" s="55"/>
      <c r="W51" s="73"/>
      <c r="X51" s="50"/>
      <c r="Y51" s="73"/>
      <c r="Z51" s="73"/>
      <c r="AA51" s="73"/>
      <c r="AB51" s="73"/>
      <c r="AC51" s="73"/>
      <c r="AD51" s="50"/>
      <c r="AE51" s="50"/>
      <c r="AF51" s="50"/>
      <c r="AG51" s="73"/>
      <c r="AH51" s="73"/>
      <c r="AI51" s="75"/>
      <c r="AJ51" s="55" t="str">
        <f t="shared" si="8"/>
        <v/>
      </c>
      <c r="AK51" s="122" t="str">
        <f t="shared" si="1"/>
        <v/>
      </c>
      <c r="AL51" s="122" t="str">
        <f t="shared" si="2"/>
        <v/>
      </c>
      <c r="AM51" s="121" t="str">
        <f t="shared" si="3"/>
        <v/>
      </c>
      <c r="AN51" s="121" t="str">
        <f t="shared" si="4"/>
        <v/>
      </c>
      <c r="AO51" s="73" t="str">
        <f t="shared" si="5"/>
        <v/>
      </c>
      <c r="AP51" s="122" t="str">
        <f t="shared" si="6"/>
        <v/>
      </c>
      <c r="AQ51" s="55" t="str">
        <f t="shared" si="9"/>
        <v/>
      </c>
      <c r="AR51" s="125" t="str">
        <f t="shared" si="7"/>
        <v/>
      </c>
    </row>
    <row r="52" spans="2:48" ht="28.5" customHeight="1" x14ac:dyDescent="0.3">
      <c r="B52" s="194">
        <f t="shared" si="0"/>
        <v>0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5"/>
      <c r="N52" s="73"/>
      <c r="O52" s="73"/>
      <c r="P52" s="75"/>
      <c r="Q52" s="73"/>
      <c r="R52" s="73"/>
      <c r="S52" s="73"/>
      <c r="T52" s="55"/>
      <c r="U52" s="55"/>
      <c r="V52" s="55"/>
      <c r="W52" s="73"/>
      <c r="X52" s="50"/>
      <c r="Y52" s="73"/>
      <c r="Z52" s="73"/>
      <c r="AA52" s="73"/>
      <c r="AB52" s="73"/>
      <c r="AC52" s="73"/>
      <c r="AD52" s="50"/>
      <c r="AE52" s="50"/>
      <c r="AF52" s="50"/>
      <c r="AG52" s="73"/>
      <c r="AH52" s="73"/>
      <c r="AI52" s="75"/>
      <c r="AJ52" s="55" t="str">
        <f t="shared" si="8"/>
        <v/>
      </c>
      <c r="AK52" s="122" t="str">
        <f t="shared" si="1"/>
        <v/>
      </c>
      <c r="AL52" s="122" t="str">
        <f t="shared" si="2"/>
        <v/>
      </c>
      <c r="AM52" s="121" t="str">
        <f t="shared" si="3"/>
        <v/>
      </c>
      <c r="AN52" s="121" t="str">
        <f t="shared" si="4"/>
        <v/>
      </c>
      <c r="AO52" s="73" t="str">
        <f t="shared" si="5"/>
        <v/>
      </c>
      <c r="AP52" s="122" t="str">
        <f t="shared" si="6"/>
        <v/>
      </c>
      <c r="AQ52" s="55" t="str">
        <f t="shared" si="9"/>
        <v/>
      </c>
      <c r="AR52" s="125" t="str">
        <f t="shared" si="7"/>
        <v/>
      </c>
      <c r="AT52" s="125"/>
    </row>
    <row r="53" spans="2:48" ht="28.5" customHeight="1" x14ac:dyDescent="0.3">
      <c r="B53" s="194">
        <f t="shared" si="0"/>
        <v>0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5"/>
      <c r="N53" s="73"/>
      <c r="O53" s="73"/>
      <c r="P53" s="75"/>
      <c r="Q53" s="73"/>
      <c r="R53" s="73"/>
      <c r="S53" s="73"/>
      <c r="T53" s="55"/>
      <c r="U53" s="55"/>
      <c r="V53" s="55"/>
      <c r="W53" s="73"/>
      <c r="X53" s="50"/>
      <c r="Y53" s="73"/>
      <c r="Z53" s="73"/>
      <c r="AA53" s="73"/>
      <c r="AB53" s="73"/>
      <c r="AC53" s="73"/>
      <c r="AD53" s="50"/>
      <c r="AE53" s="50"/>
      <c r="AF53" s="50"/>
      <c r="AG53" s="73"/>
      <c r="AH53" s="73"/>
      <c r="AI53" s="75"/>
      <c r="AJ53" s="55" t="str">
        <f t="shared" si="8"/>
        <v/>
      </c>
      <c r="AK53" s="122" t="str">
        <f t="shared" si="1"/>
        <v/>
      </c>
      <c r="AL53" s="122" t="str">
        <f t="shared" si="2"/>
        <v/>
      </c>
      <c r="AM53" s="121" t="str">
        <f t="shared" si="3"/>
        <v/>
      </c>
      <c r="AN53" s="121" t="str">
        <f t="shared" si="4"/>
        <v/>
      </c>
      <c r="AO53" s="73" t="str">
        <f t="shared" si="5"/>
        <v/>
      </c>
      <c r="AP53" s="122" t="str">
        <f t="shared" si="6"/>
        <v/>
      </c>
      <c r="AQ53" s="55" t="str">
        <f t="shared" si="9"/>
        <v/>
      </c>
      <c r="AR53" s="125" t="str">
        <f t="shared" si="7"/>
        <v/>
      </c>
    </row>
    <row r="54" spans="2:48" ht="28.5" customHeight="1" x14ac:dyDescent="0.3">
      <c r="B54" s="194">
        <f t="shared" si="0"/>
        <v>0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5"/>
      <c r="N54" s="73"/>
      <c r="O54" s="73"/>
      <c r="P54" s="75"/>
      <c r="Q54" s="73"/>
      <c r="R54" s="73"/>
      <c r="S54" s="73"/>
      <c r="T54" s="55"/>
      <c r="U54" s="55"/>
      <c r="V54" s="55"/>
      <c r="W54" s="73"/>
      <c r="X54" s="50"/>
      <c r="Y54" s="73"/>
      <c r="Z54" s="73"/>
      <c r="AA54" s="73"/>
      <c r="AB54" s="73"/>
      <c r="AC54" s="73"/>
      <c r="AD54" s="50"/>
      <c r="AE54" s="50"/>
      <c r="AF54" s="50"/>
      <c r="AG54" s="73"/>
      <c r="AH54" s="73"/>
      <c r="AI54" s="75"/>
      <c r="AJ54" s="55" t="str">
        <f t="shared" si="8"/>
        <v/>
      </c>
      <c r="AK54" s="122" t="str">
        <f t="shared" si="1"/>
        <v/>
      </c>
      <c r="AL54" s="122" t="str">
        <f t="shared" si="2"/>
        <v/>
      </c>
      <c r="AM54" s="121" t="str">
        <f t="shared" si="3"/>
        <v/>
      </c>
      <c r="AN54" s="121" t="str">
        <f t="shared" si="4"/>
        <v/>
      </c>
      <c r="AO54" s="73" t="str">
        <f t="shared" si="5"/>
        <v/>
      </c>
      <c r="AP54" s="122" t="str">
        <f t="shared" si="6"/>
        <v/>
      </c>
      <c r="AQ54" s="55" t="str">
        <f t="shared" si="9"/>
        <v/>
      </c>
      <c r="AR54" s="125" t="str">
        <f t="shared" si="7"/>
        <v/>
      </c>
    </row>
    <row r="55" spans="2:48" ht="28.5" customHeight="1" x14ac:dyDescent="0.3">
      <c r="B55" s="194">
        <f t="shared" si="0"/>
        <v>0</v>
      </c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5"/>
      <c r="N55" s="73"/>
      <c r="O55" s="73"/>
      <c r="P55" s="75"/>
      <c r="Q55" s="73"/>
      <c r="R55" s="73"/>
      <c r="S55" s="73"/>
      <c r="T55" s="55"/>
      <c r="U55" s="55"/>
      <c r="V55" s="55"/>
      <c r="W55" s="73"/>
      <c r="X55" s="50"/>
      <c r="Y55" s="73"/>
      <c r="Z55" s="73"/>
      <c r="AA55" s="73"/>
      <c r="AB55" s="73"/>
      <c r="AC55" s="73"/>
      <c r="AD55" s="50"/>
      <c r="AE55" s="50"/>
      <c r="AF55" s="50"/>
      <c r="AG55" s="73"/>
      <c r="AH55" s="73"/>
      <c r="AI55" s="75"/>
      <c r="AJ55" s="55" t="str">
        <f t="shared" si="8"/>
        <v/>
      </c>
      <c r="AK55" s="122" t="str">
        <f t="shared" si="1"/>
        <v/>
      </c>
      <c r="AL55" s="122" t="str">
        <f t="shared" si="2"/>
        <v/>
      </c>
      <c r="AM55" s="121" t="str">
        <f t="shared" si="3"/>
        <v/>
      </c>
      <c r="AN55" s="121" t="str">
        <f t="shared" si="4"/>
        <v/>
      </c>
      <c r="AO55" s="73" t="str">
        <f t="shared" si="5"/>
        <v/>
      </c>
      <c r="AP55" s="122" t="str">
        <f t="shared" si="6"/>
        <v/>
      </c>
      <c r="AQ55" s="55" t="str">
        <f t="shared" si="9"/>
        <v/>
      </c>
      <c r="AR55" s="125" t="str">
        <f t="shared" si="7"/>
        <v/>
      </c>
    </row>
    <row r="56" spans="2:48" ht="28.5" customHeight="1" x14ac:dyDescent="0.3">
      <c r="B56" s="194">
        <f t="shared" si="0"/>
        <v>0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5"/>
      <c r="N56" s="73"/>
      <c r="O56" s="73"/>
      <c r="P56" s="75"/>
      <c r="Q56" s="73"/>
      <c r="R56" s="73"/>
      <c r="S56" s="73"/>
      <c r="T56" s="55"/>
      <c r="U56" s="55"/>
      <c r="V56" s="55"/>
      <c r="W56" s="73"/>
      <c r="X56" s="50"/>
      <c r="Y56" s="73"/>
      <c r="Z56" s="73"/>
      <c r="AA56" s="73"/>
      <c r="AB56" s="73"/>
      <c r="AC56" s="73"/>
      <c r="AD56" s="50"/>
      <c r="AE56" s="50"/>
      <c r="AF56" s="50"/>
      <c r="AG56" s="73"/>
      <c r="AH56" s="73"/>
      <c r="AI56" s="75"/>
      <c r="AJ56" s="55" t="str">
        <f t="shared" si="8"/>
        <v/>
      </c>
      <c r="AK56" s="122" t="str">
        <f t="shared" si="1"/>
        <v/>
      </c>
      <c r="AL56" s="122" t="str">
        <f t="shared" si="2"/>
        <v/>
      </c>
      <c r="AM56" s="121" t="str">
        <f t="shared" si="3"/>
        <v/>
      </c>
      <c r="AN56" s="121" t="str">
        <f t="shared" si="4"/>
        <v/>
      </c>
      <c r="AO56" s="73" t="str">
        <f t="shared" si="5"/>
        <v/>
      </c>
      <c r="AP56" s="122" t="str">
        <f t="shared" si="6"/>
        <v/>
      </c>
      <c r="AQ56" s="55" t="str">
        <f t="shared" si="9"/>
        <v/>
      </c>
      <c r="AR56" s="125" t="str">
        <f t="shared" si="7"/>
        <v/>
      </c>
    </row>
    <row r="57" spans="2:48" ht="28.5" customHeight="1" x14ac:dyDescent="0.3">
      <c r="B57" s="194">
        <f t="shared" si="0"/>
        <v>0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5"/>
      <c r="N57" s="73"/>
      <c r="O57" s="73"/>
      <c r="P57" s="75"/>
      <c r="Q57" s="73"/>
      <c r="R57" s="73"/>
      <c r="S57" s="73"/>
      <c r="T57" s="55"/>
      <c r="U57" s="55"/>
      <c r="V57" s="55"/>
      <c r="W57" s="73"/>
      <c r="X57" s="50"/>
      <c r="Y57" s="73"/>
      <c r="Z57" s="73"/>
      <c r="AA57" s="73"/>
      <c r="AB57" s="73"/>
      <c r="AC57" s="73"/>
      <c r="AD57" s="50"/>
      <c r="AE57" s="50"/>
      <c r="AF57" s="50"/>
      <c r="AG57" s="73"/>
      <c r="AH57" s="73"/>
      <c r="AI57" s="75"/>
      <c r="AJ57" s="55" t="str">
        <f t="shared" si="8"/>
        <v/>
      </c>
      <c r="AK57" s="122" t="str">
        <f t="shared" si="1"/>
        <v/>
      </c>
      <c r="AL57" s="122" t="str">
        <f t="shared" si="2"/>
        <v/>
      </c>
      <c r="AM57" s="121" t="str">
        <f t="shared" si="3"/>
        <v/>
      </c>
      <c r="AN57" s="121" t="str">
        <f t="shared" si="4"/>
        <v/>
      </c>
      <c r="AO57" s="73" t="str">
        <f t="shared" si="5"/>
        <v/>
      </c>
      <c r="AP57" s="122" t="str">
        <f t="shared" si="6"/>
        <v/>
      </c>
      <c r="AQ57" s="55" t="str">
        <f t="shared" si="9"/>
        <v/>
      </c>
      <c r="AR57" s="125" t="str">
        <f t="shared" si="7"/>
        <v/>
      </c>
      <c r="AT57" s="125"/>
    </row>
    <row r="58" spans="2:48" ht="28.5" customHeight="1" x14ac:dyDescent="0.3">
      <c r="B58" s="194">
        <f t="shared" si="0"/>
        <v>0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5"/>
      <c r="N58" s="73"/>
      <c r="O58" s="73"/>
      <c r="P58" s="75"/>
      <c r="Q58" s="73"/>
      <c r="R58" s="73"/>
      <c r="S58" s="73"/>
      <c r="T58" s="55"/>
      <c r="U58" s="55"/>
      <c r="V58" s="55"/>
      <c r="W58" s="73"/>
      <c r="X58" s="50"/>
      <c r="Y58" s="73"/>
      <c r="Z58" s="73"/>
      <c r="AA58" s="73"/>
      <c r="AB58" s="73"/>
      <c r="AC58" s="73"/>
      <c r="AD58" s="50"/>
      <c r="AE58" s="50"/>
      <c r="AF58" s="50"/>
      <c r="AG58" s="73"/>
      <c r="AH58" s="73"/>
      <c r="AI58" s="75"/>
      <c r="AJ58" s="55" t="str">
        <f t="shared" si="8"/>
        <v/>
      </c>
      <c r="AK58" s="122" t="str">
        <f t="shared" si="1"/>
        <v/>
      </c>
      <c r="AL58" s="122" t="str">
        <f t="shared" si="2"/>
        <v/>
      </c>
      <c r="AM58" s="121" t="str">
        <f t="shared" si="3"/>
        <v/>
      </c>
      <c r="AN58" s="121" t="str">
        <f t="shared" si="4"/>
        <v/>
      </c>
      <c r="AO58" s="73" t="str">
        <f t="shared" si="5"/>
        <v/>
      </c>
      <c r="AP58" s="122" t="str">
        <f t="shared" si="6"/>
        <v/>
      </c>
      <c r="AQ58" s="55" t="str">
        <f t="shared" si="9"/>
        <v/>
      </c>
      <c r="AR58" s="125" t="str">
        <f t="shared" si="7"/>
        <v/>
      </c>
    </row>
    <row r="59" spans="2:48" ht="28.5" customHeight="1" x14ac:dyDescent="0.3">
      <c r="B59" s="194">
        <f t="shared" si="0"/>
        <v>0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5"/>
      <c r="N59" s="73"/>
      <c r="O59" s="73"/>
      <c r="P59" s="75"/>
      <c r="Q59" s="73"/>
      <c r="R59" s="73"/>
      <c r="S59" s="73"/>
      <c r="T59" s="55"/>
      <c r="U59" s="55"/>
      <c r="V59" s="55"/>
      <c r="W59" s="73"/>
      <c r="X59" s="50"/>
      <c r="Y59" s="73"/>
      <c r="Z59" s="73"/>
      <c r="AA59" s="73"/>
      <c r="AB59" s="73"/>
      <c r="AC59" s="73"/>
      <c r="AD59" s="50"/>
      <c r="AE59" s="50"/>
      <c r="AF59" s="50"/>
      <c r="AG59" s="73"/>
      <c r="AH59" s="73"/>
      <c r="AI59" s="75"/>
      <c r="AJ59" s="55" t="str">
        <f t="shared" si="8"/>
        <v/>
      </c>
      <c r="AK59" s="122" t="str">
        <f t="shared" si="1"/>
        <v/>
      </c>
      <c r="AL59" s="122" t="str">
        <f t="shared" si="2"/>
        <v/>
      </c>
      <c r="AM59" s="121" t="str">
        <f t="shared" si="3"/>
        <v/>
      </c>
      <c r="AN59" s="121" t="str">
        <f t="shared" si="4"/>
        <v/>
      </c>
      <c r="AO59" s="73" t="str">
        <f t="shared" si="5"/>
        <v/>
      </c>
      <c r="AP59" s="122" t="str">
        <f t="shared" si="6"/>
        <v/>
      </c>
      <c r="AQ59" s="55" t="str">
        <f t="shared" si="9"/>
        <v/>
      </c>
      <c r="AR59" s="125" t="str">
        <f t="shared" si="7"/>
        <v/>
      </c>
    </row>
    <row r="60" spans="2:48" ht="28.5" customHeight="1" x14ac:dyDescent="0.3">
      <c r="B60" s="194">
        <f t="shared" si="0"/>
        <v>0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5"/>
      <c r="N60" s="73"/>
      <c r="O60" s="73"/>
      <c r="P60" s="75"/>
      <c r="Q60" s="73"/>
      <c r="R60" s="73"/>
      <c r="S60" s="73"/>
      <c r="T60" s="55"/>
      <c r="U60" s="55"/>
      <c r="V60" s="55"/>
      <c r="W60" s="73"/>
      <c r="X60" s="50"/>
      <c r="Y60" s="73"/>
      <c r="Z60" s="73"/>
      <c r="AA60" s="73"/>
      <c r="AB60" s="73"/>
      <c r="AC60" s="73"/>
      <c r="AD60" s="50"/>
      <c r="AE60" s="50"/>
      <c r="AF60" s="50"/>
      <c r="AG60" s="73"/>
      <c r="AH60" s="73"/>
      <c r="AI60" s="75"/>
      <c r="AJ60" s="55" t="str">
        <f t="shared" si="8"/>
        <v/>
      </c>
      <c r="AK60" s="122" t="str">
        <f t="shared" si="1"/>
        <v/>
      </c>
      <c r="AL60" s="122" t="str">
        <f t="shared" si="2"/>
        <v/>
      </c>
      <c r="AM60" s="121" t="str">
        <f t="shared" si="3"/>
        <v/>
      </c>
      <c r="AN60" s="121" t="str">
        <f t="shared" si="4"/>
        <v/>
      </c>
      <c r="AO60" s="73" t="str">
        <f t="shared" si="5"/>
        <v/>
      </c>
      <c r="AP60" s="122" t="str">
        <f t="shared" si="6"/>
        <v/>
      </c>
      <c r="AQ60" s="55" t="str">
        <f t="shared" si="9"/>
        <v/>
      </c>
      <c r="AR60" s="125" t="str">
        <f t="shared" si="7"/>
        <v/>
      </c>
    </row>
    <row r="61" spans="2:48" ht="28.5" customHeight="1" x14ac:dyDescent="0.3">
      <c r="B61" s="194">
        <f t="shared" si="0"/>
        <v>0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5"/>
      <c r="N61" s="73"/>
      <c r="O61" s="73"/>
      <c r="P61" s="75"/>
      <c r="Q61" s="73"/>
      <c r="R61" s="73"/>
      <c r="S61" s="73"/>
      <c r="T61" s="55"/>
      <c r="U61" s="55"/>
      <c r="V61" s="55"/>
      <c r="W61" s="73"/>
      <c r="X61" s="50"/>
      <c r="Y61" s="73"/>
      <c r="Z61" s="73"/>
      <c r="AA61" s="73"/>
      <c r="AB61" s="73"/>
      <c r="AC61" s="73"/>
      <c r="AD61" s="50"/>
      <c r="AE61" s="50"/>
      <c r="AF61" s="50"/>
      <c r="AG61" s="73"/>
      <c r="AH61" s="73"/>
      <c r="AI61" s="75"/>
      <c r="AJ61" s="55" t="str">
        <f t="shared" si="8"/>
        <v/>
      </c>
      <c r="AK61" s="122" t="str">
        <f t="shared" si="1"/>
        <v/>
      </c>
      <c r="AL61" s="122" t="str">
        <f t="shared" si="2"/>
        <v/>
      </c>
      <c r="AM61" s="121" t="str">
        <f t="shared" si="3"/>
        <v/>
      </c>
      <c r="AN61" s="121" t="str">
        <f t="shared" si="4"/>
        <v/>
      </c>
      <c r="AO61" s="73" t="str">
        <f t="shared" si="5"/>
        <v/>
      </c>
      <c r="AP61" s="122" t="str">
        <f t="shared" si="6"/>
        <v/>
      </c>
      <c r="AQ61" s="55" t="str">
        <f t="shared" si="9"/>
        <v/>
      </c>
      <c r="AR61" s="125" t="str">
        <f t="shared" si="7"/>
        <v/>
      </c>
    </row>
    <row r="62" spans="2:48" ht="28.5" customHeight="1" x14ac:dyDescent="0.3">
      <c r="B62" s="194">
        <f t="shared" si="0"/>
        <v>0</v>
      </c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5"/>
      <c r="N62" s="73"/>
      <c r="O62" s="73"/>
      <c r="P62" s="75"/>
      <c r="Q62" s="73"/>
      <c r="R62" s="73"/>
      <c r="S62" s="73"/>
      <c r="T62" s="55"/>
      <c r="U62" s="55"/>
      <c r="V62" s="55"/>
      <c r="W62" s="73"/>
      <c r="X62" s="50"/>
      <c r="Y62" s="73"/>
      <c r="Z62" s="73"/>
      <c r="AA62" s="73"/>
      <c r="AB62" s="73"/>
      <c r="AC62" s="73"/>
      <c r="AD62" s="50"/>
      <c r="AE62" s="50"/>
      <c r="AF62" s="50"/>
      <c r="AG62" s="73"/>
      <c r="AH62" s="73"/>
      <c r="AI62" s="75"/>
      <c r="AJ62" s="55" t="str">
        <f t="shared" si="8"/>
        <v/>
      </c>
      <c r="AK62" s="122" t="str">
        <f t="shared" si="1"/>
        <v/>
      </c>
      <c r="AL62" s="122" t="str">
        <f t="shared" si="2"/>
        <v/>
      </c>
      <c r="AM62" s="121" t="str">
        <f t="shared" si="3"/>
        <v/>
      </c>
      <c r="AN62" s="121" t="str">
        <f t="shared" si="4"/>
        <v/>
      </c>
      <c r="AO62" s="73" t="str">
        <f t="shared" si="5"/>
        <v/>
      </c>
      <c r="AP62" s="122" t="str">
        <f t="shared" si="6"/>
        <v/>
      </c>
      <c r="AQ62" s="55" t="str">
        <f t="shared" si="9"/>
        <v/>
      </c>
      <c r="AR62" s="125" t="str">
        <f t="shared" si="7"/>
        <v/>
      </c>
      <c r="AT62" s="125"/>
      <c r="AV62" s="185"/>
    </row>
    <row r="63" spans="2:48" ht="28.5" customHeight="1" x14ac:dyDescent="0.3">
      <c r="B63" s="194">
        <f t="shared" si="0"/>
        <v>0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5"/>
      <c r="N63" s="73"/>
      <c r="O63" s="73"/>
      <c r="P63" s="75"/>
      <c r="Q63" s="73"/>
      <c r="R63" s="73"/>
      <c r="S63" s="73"/>
      <c r="T63" s="55"/>
      <c r="U63" s="55"/>
      <c r="V63" s="55"/>
      <c r="W63" s="73"/>
      <c r="X63" s="50"/>
      <c r="Y63" s="73"/>
      <c r="Z63" s="73"/>
      <c r="AA63" s="73"/>
      <c r="AB63" s="73"/>
      <c r="AC63" s="73"/>
      <c r="AD63" s="50"/>
      <c r="AE63" s="50"/>
      <c r="AF63" s="50"/>
      <c r="AG63" s="73"/>
      <c r="AH63" s="73"/>
      <c r="AI63" s="75"/>
      <c r="AJ63" s="55" t="str">
        <f t="shared" si="8"/>
        <v/>
      </c>
      <c r="AK63" s="122" t="str">
        <f t="shared" si="1"/>
        <v/>
      </c>
      <c r="AL63" s="122" t="str">
        <f t="shared" si="2"/>
        <v/>
      </c>
      <c r="AM63" s="121" t="str">
        <f t="shared" si="3"/>
        <v/>
      </c>
      <c r="AN63" s="121" t="str">
        <f t="shared" si="4"/>
        <v/>
      </c>
      <c r="AO63" s="73" t="str">
        <f t="shared" si="5"/>
        <v/>
      </c>
      <c r="AP63" s="122" t="str">
        <f t="shared" si="6"/>
        <v/>
      </c>
      <c r="AQ63" s="55" t="str">
        <f t="shared" si="9"/>
        <v/>
      </c>
      <c r="AR63" s="125" t="str">
        <f t="shared" si="7"/>
        <v/>
      </c>
    </row>
    <row r="64" spans="2:48" ht="28.5" customHeight="1" x14ac:dyDescent="0.3">
      <c r="B64" s="194">
        <f t="shared" si="0"/>
        <v>0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5"/>
      <c r="N64" s="73"/>
      <c r="O64" s="73"/>
      <c r="P64" s="75"/>
      <c r="Q64" s="73"/>
      <c r="R64" s="73"/>
      <c r="S64" s="73"/>
      <c r="T64" s="55"/>
      <c r="U64" s="55"/>
      <c r="V64" s="55"/>
      <c r="W64" s="73"/>
      <c r="X64" s="50"/>
      <c r="Y64" s="73"/>
      <c r="Z64" s="73"/>
      <c r="AA64" s="73"/>
      <c r="AB64" s="73"/>
      <c r="AC64" s="73"/>
      <c r="AD64" s="50"/>
      <c r="AE64" s="50"/>
      <c r="AF64" s="50"/>
      <c r="AG64" s="73"/>
      <c r="AH64" s="73"/>
      <c r="AI64" s="75"/>
      <c r="AJ64" s="55" t="str">
        <f t="shared" si="8"/>
        <v/>
      </c>
      <c r="AK64" s="122" t="str">
        <f t="shared" si="1"/>
        <v/>
      </c>
      <c r="AL64" s="122" t="str">
        <f t="shared" si="2"/>
        <v/>
      </c>
      <c r="AM64" s="121" t="str">
        <f t="shared" si="3"/>
        <v/>
      </c>
      <c r="AN64" s="121" t="str">
        <f t="shared" si="4"/>
        <v/>
      </c>
      <c r="AO64" s="73" t="str">
        <f t="shared" si="5"/>
        <v/>
      </c>
      <c r="AP64" s="122" t="str">
        <f t="shared" si="6"/>
        <v/>
      </c>
      <c r="AQ64" s="55" t="str">
        <f t="shared" si="9"/>
        <v/>
      </c>
      <c r="AR64" s="125" t="str">
        <f t="shared" si="7"/>
        <v/>
      </c>
      <c r="AT64" s="125"/>
    </row>
    <row r="65" spans="2:44" ht="28.5" customHeight="1" x14ac:dyDescent="0.3">
      <c r="B65" s="194">
        <f t="shared" si="0"/>
        <v>0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5"/>
      <c r="N65" s="73"/>
      <c r="O65" s="73"/>
      <c r="P65" s="75"/>
      <c r="Q65" s="73"/>
      <c r="R65" s="73"/>
      <c r="S65" s="73"/>
      <c r="T65" s="55"/>
      <c r="U65" s="55"/>
      <c r="V65" s="55"/>
      <c r="W65" s="73"/>
      <c r="X65" s="50"/>
      <c r="Y65" s="73"/>
      <c r="Z65" s="73"/>
      <c r="AA65" s="73"/>
      <c r="AB65" s="73"/>
      <c r="AC65" s="73"/>
      <c r="AD65" s="50"/>
      <c r="AE65" s="50"/>
      <c r="AF65" s="50"/>
      <c r="AG65" s="73"/>
      <c r="AH65" s="73"/>
      <c r="AI65" s="75"/>
      <c r="AJ65" s="55" t="str">
        <f t="shared" si="8"/>
        <v/>
      </c>
      <c r="AK65" s="122" t="str">
        <f t="shared" si="1"/>
        <v/>
      </c>
      <c r="AL65" s="122" t="str">
        <f t="shared" si="2"/>
        <v/>
      </c>
      <c r="AM65" s="121" t="str">
        <f t="shared" si="3"/>
        <v/>
      </c>
      <c r="AN65" s="121" t="str">
        <f t="shared" si="4"/>
        <v/>
      </c>
      <c r="AO65" s="73" t="str">
        <f t="shared" si="5"/>
        <v/>
      </c>
      <c r="AP65" s="122" t="str">
        <f t="shared" si="6"/>
        <v/>
      </c>
      <c r="AQ65" s="55" t="str">
        <f t="shared" si="9"/>
        <v/>
      </c>
      <c r="AR65" s="125" t="str">
        <f t="shared" si="7"/>
        <v/>
      </c>
    </row>
    <row r="66" spans="2:44" ht="28.5" customHeight="1" x14ac:dyDescent="0.3">
      <c r="B66" s="194">
        <f t="shared" si="0"/>
        <v>0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5"/>
      <c r="N66" s="73"/>
      <c r="O66" s="73"/>
      <c r="P66" s="75"/>
      <c r="Q66" s="73"/>
      <c r="R66" s="73"/>
      <c r="S66" s="73"/>
      <c r="T66" s="55"/>
      <c r="U66" s="55"/>
      <c r="V66" s="55"/>
      <c r="W66" s="73"/>
      <c r="X66" s="50"/>
      <c r="Y66" s="73"/>
      <c r="Z66" s="73"/>
      <c r="AA66" s="73"/>
      <c r="AB66" s="73"/>
      <c r="AC66" s="73"/>
      <c r="AD66" s="50"/>
      <c r="AE66" s="50"/>
      <c r="AF66" s="50"/>
      <c r="AG66" s="73"/>
      <c r="AH66" s="73"/>
      <c r="AI66" s="75"/>
      <c r="AJ66" s="55" t="str">
        <f t="shared" si="8"/>
        <v/>
      </c>
      <c r="AK66" s="122" t="str">
        <f t="shared" si="1"/>
        <v/>
      </c>
      <c r="AL66" s="122" t="str">
        <f t="shared" si="2"/>
        <v/>
      </c>
      <c r="AM66" s="121" t="str">
        <f t="shared" si="3"/>
        <v/>
      </c>
      <c r="AN66" s="121" t="str">
        <f t="shared" si="4"/>
        <v/>
      </c>
      <c r="AO66" s="73" t="str">
        <f t="shared" si="5"/>
        <v/>
      </c>
      <c r="AP66" s="122" t="str">
        <f t="shared" si="6"/>
        <v/>
      </c>
      <c r="AQ66" s="55" t="str">
        <f t="shared" si="9"/>
        <v/>
      </c>
      <c r="AR66" s="125" t="str">
        <f t="shared" si="7"/>
        <v/>
      </c>
    </row>
    <row r="67" spans="2:44" ht="28.5" customHeight="1" x14ac:dyDescent="0.3">
      <c r="B67" s="194">
        <f t="shared" si="0"/>
        <v>0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5"/>
      <c r="N67" s="73"/>
      <c r="O67" s="73"/>
      <c r="P67" s="75"/>
      <c r="Q67" s="73"/>
      <c r="R67" s="73"/>
      <c r="S67" s="73"/>
      <c r="T67" s="55"/>
      <c r="U67" s="55"/>
      <c r="V67" s="55"/>
      <c r="W67" s="73"/>
      <c r="X67" s="50"/>
      <c r="Y67" s="73"/>
      <c r="Z67" s="73"/>
      <c r="AA67" s="73"/>
      <c r="AB67" s="73"/>
      <c r="AC67" s="73"/>
      <c r="AD67" s="50"/>
      <c r="AE67" s="50"/>
      <c r="AF67" s="50"/>
      <c r="AG67" s="73"/>
      <c r="AH67" s="73"/>
      <c r="AI67" s="75"/>
      <c r="AJ67" s="55" t="str">
        <f t="shared" si="8"/>
        <v/>
      </c>
      <c r="AK67" s="122" t="str">
        <f t="shared" si="1"/>
        <v/>
      </c>
      <c r="AL67" s="122" t="str">
        <f t="shared" si="2"/>
        <v/>
      </c>
      <c r="AM67" s="121" t="str">
        <f t="shared" si="3"/>
        <v/>
      </c>
      <c r="AN67" s="121" t="str">
        <f t="shared" si="4"/>
        <v/>
      </c>
      <c r="AO67" s="73" t="str">
        <f t="shared" si="5"/>
        <v/>
      </c>
      <c r="AP67" s="122" t="str">
        <f t="shared" si="6"/>
        <v/>
      </c>
      <c r="AQ67" s="55" t="str">
        <f t="shared" si="9"/>
        <v/>
      </c>
      <c r="AR67" s="125" t="str">
        <f t="shared" si="7"/>
        <v/>
      </c>
    </row>
    <row r="68" spans="2:44" ht="18.75" x14ac:dyDescent="0.3">
      <c r="B68" s="194">
        <f t="shared" si="0"/>
        <v>0</v>
      </c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5"/>
      <c r="N68" s="73"/>
      <c r="O68" s="73"/>
      <c r="P68" s="75"/>
      <c r="Q68" s="73"/>
      <c r="R68" s="73"/>
      <c r="S68" s="73"/>
      <c r="T68" s="55"/>
      <c r="U68" s="55"/>
      <c r="V68" s="55"/>
      <c r="W68" s="73"/>
      <c r="X68" s="50"/>
      <c r="Y68" s="73"/>
      <c r="Z68" s="73"/>
      <c r="AA68" s="73"/>
      <c r="AB68" s="73"/>
      <c r="AC68" s="73"/>
      <c r="AD68" s="50"/>
      <c r="AE68" s="50"/>
      <c r="AF68" s="50"/>
      <c r="AG68" s="73"/>
      <c r="AH68" s="73"/>
      <c r="AI68" s="75"/>
      <c r="AJ68" s="55" t="str">
        <f t="shared" si="8"/>
        <v/>
      </c>
      <c r="AK68" s="122" t="str">
        <f t="shared" si="1"/>
        <v/>
      </c>
      <c r="AL68" s="122" t="str">
        <f t="shared" si="2"/>
        <v/>
      </c>
      <c r="AM68" s="121" t="str">
        <f t="shared" si="3"/>
        <v/>
      </c>
      <c r="AN68" s="121" t="str">
        <f t="shared" si="4"/>
        <v/>
      </c>
      <c r="AO68" s="73" t="str">
        <f t="shared" si="5"/>
        <v/>
      </c>
      <c r="AP68" s="122" t="str">
        <f t="shared" si="6"/>
        <v/>
      </c>
      <c r="AQ68" s="55" t="str">
        <f t="shared" si="9"/>
        <v/>
      </c>
      <c r="AR68" s="125" t="str">
        <f t="shared" si="7"/>
        <v/>
      </c>
    </row>
    <row r="69" spans="2:44" ht="18.75" x14ac:dyDescent="0.3">
      <c r="B69" s="194">
        <f t="shared" ref="B69:B132" si="10">J69</f>
        <v>0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5"/>
      <c r="N69" s="73"/>
      <c r="O69" s="73"/>
      <c r="P69" s="75"/>
      <c r="Q69" s="73"/>
      <c r="R69" s="73"/>
      <c r="S69" s="73"/>
      <c r="T69" s="55"/>
      <c r="U69" s="55"/>
      <c r="V69" s="55"/>
      <c r="W69" s="73"/>
      <c r="X69" s="50"/>
      <c r="Y69" s="73"/>
      <c r="Z69" s="73"/>
      <c r="AA69" s="73"/>
      <c r="AB69" s="73"/>
      <c r="AC69" s="73"/>
      <c r="AD69" s="50"/>
      <c r="AE69" s="50"/>
      <c r="AF69" s="50"/>
      <c r="AG69" s="73"/>
      <c r="AH69" s="73"/>
      <c r="AI69" s="75"/>
      <c r="AJ69" s="55" t="str">
        <f t="shared" si="8"/>
        <v/>
      </c>
      <c r="AK69" s="122" t="str">
        <f t="shared" ref="AK69:AK132" si="11">IF($W69="","",$W69/100)</f>
        <v/>
      </c>
      <c r="AL69" s="122" t="str">
        <f t="shared" ref="AL69:AL132" si="12">IF($Z69="","",IF($Z69="no","no",$Z69/100))</f>
        <v/>
      </c>
      <c r="AM69" s="121" t="str">
        <f t="shared" ref="AM69:AM132" si="13">IF(AD69=0,"",AD69)</f>
        <v/>
      </c>
      <c r="AN69" s="121" t="str">
        <f t="shared" ref="AN69:AN132" si="14">IF(AE69=0,"",AE69)</f>
        <v/>
      </c>
      <c r="AO69" s="73" t="str">
        <f t="shared" ref="AO69:AO132" si="15">IF(AG69=0,"",AG69)</f>
        <v/>
      </c>
      <c r="AP69" s="122" t="str">
        <f t="shared" ref="AP69:AP132" si="16">IF($AC69="","",$AC69/100)</f>
        <v/>
      </c>
      <c r="AQ69" s="55" t="str">
        <f t="shared" si="9"/>
        <v/>
      </c>
      <c r="AR69" s="125" t="str">
        <f t="shared" ref="AR69:AR132" si="17">IF($G69="","",IF(G69="EXISTING BUSINESS","EXISTING","NEW"))</f>
        <v/>
      </c>
    </row>
    <row r="70" spans="2:44" ht="18.75" x14ac:dyDescent="0.3">
      <c r="B70" s="194">
        <f t="shared" si="10"/>
        <v>0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5"/>
      <c r="N70" s="73"/>
      <c r="O70" s="73"/>
      <c r="P70" s="75"/>
      <c r="Q70" s="73"/>
      <c r="R70" s="73"/>
      <c r="S70" s="73"/>
      <c r="T70" s="55"/>
      <c r="U70" s="55"/>
      <c r="V70" s="55"/>
      <c r="W70" s="73"/>
      <c r="X70" s="50"/>
      <c r="Y70" s="73"/>
      <c r="Z70" s="73"/>
      <c r="AA70" s="73"/>
      <c r="AB70" s="73"/>
      <c r="AC70" s="73"/>
      <c r="AD70" s="50"/>
      <c r="AE70" s="50"/>
      <c r="AF70" s="50"/>
      <c r="AG70" s="73"/>
      <c r="AH70" s="73"/>
      <c r="AI70" s="75"/>
      <c r="AJ70" s="55" t="str">
        <f t="shared" ref="AJ70:AJ133" si="18">IF($AC70="","",IF(OR($S70="LOST",$S70="NO BID",$S70="CANCELED",$V70=""),0,$V70))</f>
        <v/>
      </c>
      <c r="AK70" s="122" t="str">
        <f t="shared" si="11"/>
        <v/>
      </c>
      <c r="AL70" s="122" t="str">
        <f t="shared" si="12"/>
        <v/>
      </c>
      <c r="AM70" s="121" t="str">
        <f t="shared" si="13"/>
        <v/>
      </c>
      <c r="AN70" s="121" t="str">
        <f t="shared" si="14"/>
        <v/>
      </c>
      <c r="AO70" s="73" t="str">
        <f t="shared" si="15"/>
        <v/>
      </c>
      <c r="AP70" s="122" t="str">
        <f t="shared" si="16"/>
        <v/>
      </c>
      <c r="AQ70" s="55" t="str">
        <f t="shared" ref="AQ70:AQ133" si="19">IF($AC70="","",IF(OR($S70="LOST",$S70="NO BID",$S70="CANCELED"),0,IF($S70="WON",$T70,IF($AC70=20,0,IF($AC70=80,$T70,$T70*$AC70/100)))))</f>
        <v/>
      </c>
      <c r="AR70" s="125" t="str">
        <f t="shared" si="17"/>
        <v/>
      </c>
    </row>
    <row r="71" spans="2:44" ht="18.75" x14ac:dyDescent="0.3">
      <c r="B71" s="194">
        <f t="shared" si="10"/>
        <v>0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5"/>
      <c r="N71" s="73"/>
      <c r="O71" s="73"/>
      <c r="P71" s="75"/>
      <c r="Q71" s="73"/>
      <c r="R71" s="73"/>
      <c r="S71" s="73"/>
      <c r="T71" s="55"/>
      <c r="U71" s="55"/>
      <c r="V71" s="55"/>
      <c r="W71" s="73"/>
      <c r="X71" s="50"/>
      <c r="Y71" s="73"/>
      <c r="Z71" s="73"/>
      <c r="AA71" s="73"/>
      <c r="AB71" s="73"/>
      <c r="AC71" s="73"/>
      <c r="AD71" s="50"/>
      <c r="AE71" s="50"/>
      <c r="AF71" s="50"/>
      <c r="AG71" s="73"/>
      <c r="AH71" s="73"/>
      <c r="AI71" s="75"/>
      <c r="AJ71" s="55" t="str">
        <f t="shared" si="18"/>
        <v/>
      </c>
      <c r="AK71" s="122" t="str">
        <f t="shared" si="11"/>
        <v/>
      </c>
      <c r="AL71" s="122" t="str">
        <f t="shared" si="12"/>
        <v/>
      </c>
      <c r="AM71" s="121" t="str">
        <f t="shared" si="13"/>
        <v/>
      </c>
      <c r="AN71" s="121" t="str">
        <f t="shared" si="14"/>
        <v/>
      </c>
      <c r="AO71" s="73" t="str">
        <f t="shared" si="15"/>
        <v/>
      </c>
      <c r="AP71" s="122" t="str">
        <f t="shared" si="16"/>
        <v/>
      </c>
      <c r="AQ71" s="55" t="str">
        <f t="shared" si="19"/>
        <v/>
      </c>
      <c r="AR71" s="125" t="str">
        <f t="shared" si="17"/>
        <v/>
      </c>
    </row>
    <row r="72" spans="2:44" ht="18.75" x14ac:dyDescent="0.3">
      <c r="B72" s="194">
        <f t="shared" si="10"/>
        <v>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5"/>
      <c r="N72" s="73"/>
      <c r="O72" s="73"/>
      <c r="P72" s="75"/>
      <c r="Q72" s="73"/>
      <c r="R72" s="73"/>
      <c r="S72" s="73"/>
      <c r="T72" s="55"/>
      <c r="U72" s="55"/>
      <c r="V72" s="55"/>
      <c r="W72" s="73"/>
      <c r="X72" s="50"/>
      <c r="Y72" s="73"/>
      <c r="Z72" s="73"/>
      <c r="AA72" s="73"/>
      <c r="AB72" s="73"/>
      <c r="AC72" s="73"/>
      <c r="AD72" s="50"/>
      <c r="AE72" s="50"/>
      <c r="AF72" s="50"/>
      <c r="AG72" s="73"/>
      <c r="AH72" s="73"/>
      <c r="AI72" s="75"/>
      <c r="AJ72" s="55" t="str">
        <f t="shared" si="18"/>
        <v/>
      </c>
      <c r="AK72" s="122" t="str">
        <f t="shared" si="11"/>
        <v/>
      </c>
      <c r="AL72" s="122" t="str">
        <f t="shared" si="12"/>
        <v/>
      </c>
      <c r="AM72" s="121" t="str">
        <f t="shared" si="13"/>
        <v/>
      </c>
      <c r="AN72" s="121" t="str">
        <f t="shared" si="14"/>
        <v/>
      </c>
      <c r="AO72" s="73" t="str">
        <f t="shared" si="15"/>
        <v/>
      </c>
      <c r="AP72" s="122" t="str">
        <f t="shared" si="16"/>
        <v/>
      </c>
      <c r="AQ72" s="55" t="str">
        <f t="shared" si="19"/>
        <v/>
      </c>
      <c r="AR72" s="125" t="str">
        <f t="shared" si="17"/>
        <v/>
      </c>
    </row>
    <row r="73" spans="2:44" ht="18.75" x14ac:dyDescent="0.3">
      <c r="B73" s="194">
        <f t="shared" si="10"/>
        <v>0</v>
      </c>
      <c r="C73" s="73"/>
      <c r="D73" s="73"/>
      <c r="E73" s="73"/>
      <c r="F73" s="73"/>
      <c r="G73" s="75"/>
      <c r="H73" s="75"/>
      <c r="I73" s="75"/>
      <c r="J73" s="250"/>
      <c r="K73" s="75"/>
      <c r="L73" s="75"/>
      <c r="M73" s="75"/>
      <c r="N73" s="75"/>
      <c r="O73" s="75"/>
      <c r="P73" s="75"/>
      <c r="Q73" s="131"/>
      <c r="R73" s="77"/>
      <c r="S73" s="73"/>
      <c r="T73" s="55"/>
      <c r="U73" s="55"/>
      <c r="V73" s="55"/>
      <c r="W73" s="73"/>
      <c r="X73" s="50"/>
      <c r="Y73" s="75"/>
      <c r="Z73" s="73"/>
      <c r="AA73" s="76"/>
      <c r="AB73" s="73"/>
      <c r="AC73" s="73"/>
      <c r="AD73" s="50"/>
      <c r="AE73" s="73"/>
      <c r="AF73" s="73"/>
      <c r="AG73" s="73"/>
      <c r="AH73" s="75"/>
      <c r="AI73" s="75"/>
      <c r="AJ73" s="55" t="str">
        <f t="shared" si="18"/>
        <v/>
      </c>
      <c r="AK73" s="122" t="str">
        <f t="shared" si="11"/>
        <v/>
      </c>
      <c r="AL73" s="122" t="str">
        <f t="shared" si="12"/>
        <v/>
      </c>
      <c r="AM73" s="121" t="str">
        <f t="shared" si="13"/>
        <v/>
      </c>
      <c r="AN73" s="121" t="str">
        <f t="shared" si="14"/>
        <v/>
      </c>
      <c r="AO73" s="73" t="str">
        <f t="shared" si="15"/>
        <v/>
      </c>
      <c r="AP73" s="122" t="str">
        <f t="shared" si="16"/>
        <v/>
      </c>
      <c r="AQ73" s="55" t="str">
        <f t="shared" si="19"/>
        <v/>
      </c>
      <c r="AR73" s="125" t="str">
        <f t="shared" si="17"/>
        <v/>
      </c>
    </row>
    <row r="74" spans="2:44" ht="18.75" x14ac:dyDescent="0.3">
      <c r="B74" s="194">
        <f t="shared" si="10"/>
        <v>0</v>
      </c>
      <c r="C74" s="73"/>
      <c r="D74" s="73"/>
      <c r="E74" s="73"/>
      <c r="F74" s="73"/>
      <c r="G74" s="75"/>
      <c r="H74" s="75"/>
      <c r="I74" s="75"/>
      <c r="J74" s="250"/>
      <c r="K74" s="75"/>
      <c r="L74" s="75"/>
      <c r="M74" s="75"/>
      <c r="N74" s="75"/>
      <c r="O74" s="75"/>
      <c r="P74" s="75"/>
      <c r="Q74" s="131"/>
      <c r="R74" s="77"/>
      <c r="S74" s="73"/>
      <c r="T74" s="55"/>
      <c r="U74" s="55"/>
      <c r="V74" s="55"/>
      <c r="W74" s="73"/>
      <c r="X74" s="50"/>
      <c r="Y74" s="75"/>
      <c r="Z74" s="73"/>
      <c r="AA74" s="76"/>
      <c r="AB74" s="73"/>
      <c r="AC74" s="73"/>
      <c r="AD74" s="50"/>
      <c r="AE74" s="73"/>
      <c r="AF74" s="73"/>
      <c r="AG74" s="73"/>
      <c r="AH74" s="75"/>
      <c r="AI74" s="75"/>
      <c r="AJ74" s="55" t="str">
        <f t="shared" si="18"/>
        <v/>
      </c>
      <c r="AK74" s="122" t="str">
        <f t="shared" si="11"/>
        <v/>
      </c>
      <c r="AL74" s="122" t="str">
        <f t="shared" si="12"/>
        <v/>
      </c>
      <c r="AM74" s="121" t="str">
        <f t="shared" si="13"/>
        <v/>
      </c>
      <c r="AN74" s="121" t="str">
        <f t="shared" si="14"/>
        <v/>
      </c>
      <c r="AO74" s="73" t="str">
        <f t="shared" si="15"/>
        <v/>
      </c>
      <c r="AP74" s="122" t="str">
        <f t="shared" si="16"/>
        <v/>
      </c>
      <c r="AQ74" s="55" t="str">
        <f t="shared" si="19"/>
        <v/>
      </c>
      <c r="AR74" s="125" t="str">
        <f t="shared" si="17"/>
        <v/>
      </c>
    </row>
    <row r="75" spans="2:44" ht="18.75" x14ac:dyDescent="0.3">
      <c r="B75" s="194">
        <f t="shared" si="10"/>
        <v>0</v>
      </c>
      <c r="C75" s="73"/>
      <c r="D75" s="73"/>
      <c r="E75" s="73"/>
      <c r="F75" s="73"/>
      <c r="G75" s="75"/>
      <c r="H75" s="75"/>
      <c r="I75" s="75"/>
      <c r="J75" s="250"/>
      <c r="K75" s="75"/>
      <c r="L75" s="75"/>
      <c r="M75" s="75"/>
      <c r="N75" s="75"/>
      <c r="O75" s="75"/>
      <c r="P75" s="75"/>
      <c r="Q75" s="131"/>
      <c r="R75" s="77"/>
      <c r="S75" s="73"/>
      <c r="T75" s="55"/>
      <c r="U75" s="55"/>
      <c r="V75" s="55"/>
      <c r="W75" s="73"/>
      <c r="X75" s="50"/>
      <c r="Y75" s="75"/>
      <c r="Z75" s="73"/>
      <c r="AA75" s="76"/>
      <c r="AB75" s="73"/>
      <c r="AC75" s="73"/>
      <c r="AD75" s="50"/>
      <c r="AE75" s="73"/>
      <c r="AF75" s="73"/>
      <c r="AG75" s="73"/>
      <c r="AH75" s="75"/>
      <c r="AI75" s="75"/>
      <c r="AJ75" s="55" t="str">
        <f t="shared" si="18"/>
        <v/>
      </c>
      <c r="AK75" s="122" t="str">
        <f t="shared" si="11"/>
        <v/>
      </c>
      <c r="AL75" s="122" t="str">
        <f t="shared" si="12"/>
        <v/>
      </c>
      <c r="AM75" s="121" t="str">
        <f t="shared" si="13"/>
        <v/>
      </c>
      <c r="AN75" s="121" t="str">
        <f t="shared" si="14"/>
        <v/>
      </c>
      <c r="AO75" s="73" t="str">
        <f t="shared" si="15"/>
        <v/>
      </c>
      <c r="AP75" s="122" t="str">
        <f t="shared" si="16"/>
        <v/>
      </c>
      <c r="AQ75" s="55" t="str">
        <f t="shared" si="19"/>
        <v/>
      </c>
      <c r="AR75" s="125" t="str">
        <f t="shared" si="17"/>
        <v/>
      </c>
    </row>
    <row r="76" spans="2:44" ht="18.75" x14ac:dyDescent="0.3">
      <c r="B76" s="194">
        <f t="shared" si="10"/>
        <v>0</v>
      </c>
      <c r="C76" s="73"/>
      <c r="D76" s="73"/>
      <c r="E76" s="73"/>
      <c r="F76" s="73"/>
      <c r="G76" s="75"/>
      <c r="H76" s="75"/>
      <c r="I76" s="75"/>
      <c r="J76" s="250"/>
      <c r="K76" s="75"/>
      <c r="L76" s="75"/>
      <c r="M76" s="75"/>
      <c r="N76" s="75"/>
      <c r="O76" s="75"/>
      <c r="P76" s="75"/>
      <c r="Q76" s="131"/>
      <c r="R76" s="77"/>
      <c r="S76" s="73"/>
      <c r="T76" s="55"/>
      <c r="U76" s="55"/>
      <c r="V76" s="55"/>
      <c r="W76" s="73"/>
      <c r="X76" s="50"/>
      <c r="Y76" s="75"/>
      <c r="Z76" s="73"/>
      <c r="AA76" s="76"/>
      <c r="AB76" s="73"/>
      <c r="AC76" s="73"/>
      <c r="AD76" s="50"/>
      <c r="AE76" s="73"/>
      <c r="AF76" s="73"/>
      <c r="AG76" s="73"/>
      <c r="AH76" s="75"/>
      <c r="AI76" s="75"/>
      <c r="AJ76" s="55" t="str">
        <f t="shared" si="18"/>
        <v/>
      </c>
      <c r="AK76" s="122" t="str">
        <f t="shared" si="11"/>
        <v/>
      </c>
      <c r="AL76" s="122" t="str">
        <f t="shared" si="12"/>
        <v/>
      </c>
      <c r="AM76" s="121" t="str">
        <f t="shared" si="13"/>
        <v/>
      </c>
      <c r="AN76" s="121" t="str">
        <f t="shared" si="14"/>
        <v/>
      </c>
      <c r="AO76" s="73" t="str">
        <f t="shared" si="15"/>
        <v/>
      </c>
      <c r="AP76" s="122" t="str">
        <f t="shared" si="16"/>
        <v/>
      </c>
      <c r="AQ76" s="55" t="str">
        <f t="shared" si="19"/>
        <v/>
      </c>
      <c r="AR76" s="125" t="str">
        <f t="shared" si="17"/>
        <v/>
      </c>
    </row>
    <row r="77" spans="2:44" ht="18.75" x14ac:dyDescent="0.3">
      <c r="B77" s="194">
        <f t="shared" si="10"/>
        <v>0</v>
      </c>
      <c r="C77" s="73"/>
      <c r="D77" s="73"/>
      <c r="E77" s="73"/>
      <c r="F77" s="73"/>
      <c r="G77" s="75"/>
      <c r="H77" s="75"/>
      <c r="I77" s="75"/>
      <c r="J77" s="250"/>
      <c r="K77" s="75"/>
      <c r="L77" s="75"/>
      <c r="M77" s="75"/>
      <c r="N77" s="75"/>
      <c r="O77" s="75"/>
      <c r="P77" s="75"/>
      <c r="Q77" s="131"/>
      <c r="R77" s="77"/>
      <c r="S77" s="73"/>
      <c r="T77" s="55"/>
      <c r="U77" s="55"/>
      <c r="V77" s="55"/>
      <c r="W77" s="73"/>
      <c r="X77" s="50"/>
      <c r="Y77" s="75"/>
      <c r="Z77" s="73"/>
      <c r="AA77" s="76"/>
      <c r="AB77" s="73"/>
      <c r="AC77" s="73"/>
      <c r="AD77" s="50"/>
      <c r="AE77" s="73"/>
      <c r="AF77" s="73"/>
      <c r="AG77" s="73"/>
      <c r="AH77" s="75"/>
      <c r="AI77" s="75"/>
      <c r="AJ77" s="55" t="str">
        <f t="shared" si="18"/>
        <v/>
      </c>
      <c r="AK77" s="122" t="str">
        <f t="shared" si="11"/>
        <v/>
      </c>
      <c r="AL77" s="122" t="str">
        <f t="shared" si="12"/>
        <v/>
      </c>
      <c r="AM77" s="121" t="str">
        <f t="shared" si="13"/>
        <v/>
      </c>
      <c r="AN77" s="121" t="str">
        <f t="shared" si="14"/>
        <v/>
      </c>
      <c r="AO77" s="73" t="str">
        <f t="shared" si="15"/>
        <v/>
      </c>
      <c r="AP77" s="122" t="str">
        <f t="shared" si="16"/>
        <v/>
      </c>
      <c r="AQ77" s="55" t="str">
        <f t="shared" si="19"/>
        <v/>
      </c>
      <c r="AR77" s="125" t="str">
        <f t="shared" si="17"/>
        <v/>
      </c>
    </row>
    <row r="78" spans="2:44" ht="18.75" x14ac:dyDescent="0.3">
      <c r="B78" s="194">
        <f t="shared" si="10"/>
        <v>0</v>
      </c>
      <c r="C78" s="73"/>
      <c r="D78" s="73"/>
      <c r="E78" s="73"/>
      <c r="F78" s="73"/>
      <c r="G78" s="75"/>
      <c r="H78" s="75"/>
      <c r="I78" s="75"/>
      <c r="J78" s="250"/>
      <c r="K78" s="75"/>
      <c r="L78" s="75"/>
      <c r="M78" s="75"/>
      <c r="N78" s="75"/>
      <c r="O78" s="75"/>
      <c r="P78" s="75"/>
      <c r="Q78" s="131"/>
      <c r="R78" s="77"/>
      <c r="S78" s="73"/>
      <c r="T78" s="55"/>
      <c r="U78" s="55"/>
      <c r="V78" s="55"/>
      <c r="W78" s="73"/>
      <c r="X78" s="50"/>
      <c r="Y78" s="75"/>
      <c r="Z78" s="73"/>
      <c r="AA78" s="76"/>
      <c r="AB78" s="73"/>
      <c r="AC78" s="73"/>
      <c r="AD78" s="50"/>
      <c r="AE78" s="73"/>
      <c r="AF78" s="73"/>
      <c r="AG78" s="73"/>
      <c r="AH78" s="75"/>
      <c r="AI78" s="75"/>
      <c r="AJ78" s="55" t="str">
        <f t="shared" si="18"/>
        <v/>
      </c>
      <c r="AK78" s="122" t="str">
        <f t="shared" si="11"/>
        <v/>
      </c>
      <c r="AL78" s="122" t="str">
        <f t="shared" si="12"/>
        <v/>
      </c>
      <c r="AM78" s="121" t="str">
        <f t="shared" si="13"/>
        <v/>
      </c>
      <c r="AN78" s="121" t="str">
        <f t="shared" si="14"/>
        <v/>
      </c>
      <c r="AO78" s="73" t="str">
        <f t="shared" si="15"/>
        <v/>
      </c>
      <c r="AP78" s="122" t="str">
        <f t="shared" si="16"/>
        <v/>
      </c>
      <c r="AQ78" s="55" t="str">
        <f t="shared" si="19"/>
        <v/>
      </c>
      <c r="AR78" s="125" t="str">
        <f t="shared" si="17"/>
        <v/>
      </c>
    </row>
    <row r="79" spans="2:44" ht="18.75" x14ac:dyDescent="0.3">
      <c r="B79" s="194">
        <f t="shared" si="10"/>
        <v>0</v>
      </c>
      <c r="C79" s="73"/>
      <c r="D79" s="73"/>
      <c r="E79" s="73"/>
      <c r="F79" s="73"/>
      <c r="G79" s="75"/>
      <c r="H79" s="75"/>
      <c r="I79" s="75"/>
      <c r="J79" s="250"/>
      <c r="K79" s="75"/>
      <c r="L79" s="75"/>
      <c r="M79" s="75"/>
      <c r="N79" s="75"/>
      <c r="O79" s="75"/>
      <c r="P79" s="75"/>
      <c r="Q79" s="131"/>
      <c r="R79" s="77"/>
      <c r="S79" s="73"/>
      <c r="T79" s="55"/>
      <c r="U79" s="55"/>
      <c r="V79" s="55"/>
      <c r="W79" s="73"/>
      <c r="X79" s="50"/>
      <c r="Y79" s="75"/>
      <c r="Z79" s="73"/>
      <c r="AA79" s="76"/>
      <c r="AB79" s="73"/>
      <c r="AC79" s="73"/>
      <c r="AD79" s="50"/>
      <c r="AE79" s="73"/>
      <c r="AF79" s="73"/>
      <c r="AG79" s="73"/>
      <c r="AH79" s="75"/>
      <c r="AI79" s="75"/>
      <c r="AJ79" s="55" t="str">
        <f t="shared" si="18"/>
        <v/>
      </c>
      <c r="AK79" s="122" t="str">
        <f t="shared" si="11"/>
        <v/>
      </c>
      <c r="AL79" s="122" t="str">
        <f t="shared" si="12"/>
        <v/>
      </c>
      <c r="AM79" s="121" t="str">
        <f t="shared" si="13"/>
        <v/>
      </c>
      <c r="AN79" s="121" t="str">
        <f t="shared" si="14"/>
        <v/>
      </c>
      <c r="AO79" s="73" t="str">
        <f t="shared" si="15"/>
        <v/>
      </c>
      <c r="AP79" s="122" t="str">
        <f t="shared" si="16"/>
        <v/>
      </c>
      <c r="AQ79" s="55" t="str">
        <f t="shared" si="19"/>
        <v/>
      </c>
      <c r="AR79" s="125" t="str">
        <f t="shared" si="17"/>
        <v/>
      </c>
    </row>
    <row r="80" spans="2:44" ht="18.75" x14ac:dyDescent="0.3">
      <c r="B80" s="194">
        <f t="shared" si="10"/>
        <v>0</v>
      </c>
      <c r="C80" s="73"/>
      <c r="D80" s="73"/>
      <c r="E80" s="73"/>
      <c r="F80" s="73"/>
      <c r="G80" s="75"/>
      <c r="H80" s="75"/>
      <c r="I80" s="75"/>
      <c r="J80" s="250"/>
      <c r="K80" s="75"/>
      <c r="L80" s="75"/>
      <c r="M80" s="75"/>
      <c r="N80" s="75"/>
      <c r="O80" s="75"/>
      <c r="P80" s="75"/>
      <c r="Q80" s="131"/>
      <c r="R80" s="77"/>
      <c r="S80" s="73"/>
      <c r="T80" s="55"/>
      <c r="U80" s="55"/>
      <c r="V80" s="55"/>
      <c r="W80" s="73"/>
      <c r="X80" s="50"/>
      <c r="Y80" s="75"/>
      <c r="Z80" s="73"/>
      <c r="AA80" s="76"/>
      <c r="AB80" s="73"/>
      <c r="AC80" s="73"/>
      <c r="AD80" s="50"/>
      <c r="AE80" s="73"/>
      <c r="AF80" s="73"/>
      <c r="AG80" s="73"/>
      <c r="AH80" s="75"/>
      <c r="AI80" s="75"/>
      <c r="AJ80" s="55" t="str">
        <f t="shared" si="18"/>
        <v/>
      </c>
      <c r="AK80" s="122" t="str">
        <f t="shared" si="11"/>
        <v/>
      </c>
      <c r="AL80" s="122" t="str">
        <f t="shared" si="12"/>
        <v/>
      </c>
      <c r="AM80" s="121" t="str">
        <f t="shared" si="13"/>
        <v/>
      </c>
      <c r="AN80" s="121" t="str">
        <f t="shared" si="14"/>
        <v/>
      </c>
      <c r="AO80" s="73" t="str">
        <f t="shared" si="15"/>
        <v/>
      </c>
      <c r="AP80" s="122" t="str">
        <f t="shared" si="16"/>
        <v/>
      </c>
      <c r="AQ80" s="55" t="str">
        <f t="shared" si="19"/>
        <v/>
      </c>
      <c r="AR80" s="125" t="str">
        <f t="shared" si="17"/>
        <v/>
      </c>
    </row>
    <row r="81" spans="2:44" ht="18.75" x14ac:dyDescent="0.3">
      <c r="B81" s="194">
        <f t="shared" si="10"/>
        <v>0</v>
      </c>
      <c r="C81" s="73"/>
      <c r="D81" s="73"/>
      <c r="E81" s="73"/>
      <c r="F81" s="73"/>
      <c r="G81" s="75"/>
      <c r="H81" s="75"/>
      <c r="I81" s="75"/>
      <c r="J81" s="250"/>
      <c r="K81" s="75"/>
      <c r="L81" s="75"/>
      <c r="M81" s="75"/>
      <c r="N81" s="75"/>
      <c r="O81" s="75"/>
      <c r="P81" s="75"/>
      <c r="Q81" s="131"/>
      <c r="R81" s="77"/>
      <c r="S81" s="73"/>
      <c r="T81" s="55"/>
      <c r="U81" s="55"/>
      <c r="V81" s="55"/>
      <c r="W81" s="73"/>
      <c r="X81" s="50"/>
      <c r="Y81" s="75"/>
      <c r="Z81" s="73"/>
      <c r="AA81" s="76"/>
      <c r="AB81" s="73"/>
      <c r="AC81" s="73"/>
      <c r="AD81" s="50"/>
      <c r="AE81" s="73"/>
      <c r="AF81" s="73"/>
      <c r="AG81" s="73"/>
      <c r="AH81" s="75"/>
      <c r="AI81" s="75"/>
      <c r="AJ81" s="55" t="str">
        <f t="shared" si="18"/>
        <v/>
      </c>
      <c r="AK81" s="122" t="str">
        <f t="shared" si="11"/>
        <v/>
      </c>
      <c r="AL81" s="122" t="str">
        <f t="shared" si="12"/>
        <v/>
      </c>
      <c r="AM81" s="121" t="str">
        <f t="shared" si="13"/>
        <v/>
      </c>
      <c r="AN81" s="121" t="str">
        <f t="shared" si="14"/>
        <v/>
      </c>
      <c r="AO81" s="73" t="str">
        <f t="shared" si="15"/>
        <v/>
      </c>
      <c r="AP81" s="122" t="str">
        <f t="shared" si="16"/>
        <v/>
      </c>
      <c r="AQ81" s="55" t="str">
        <f t="shared" si="19"/>
        <v/>
      </c>
      <c r="AR81" s="125" t="str">
        <f t="shared" si="17"/>
        <v/>
      </c>
    </row>
    <row r="82" spans="2:44" ht="18.75" x14ac:dyDescent="0.3">
      <c r="B82" s="194">
        <f t="shared" si="10"/>
        <v>0</v>
      </c>
      <c r="C82" s="73"/>
      <c r="D82" s="73"/>
      <c r="E82" s="73"/>
      <c r="F82" s="73"/>
      <c r="G82" s="75"/>
      <c r="H82" s="75"/>
      <c r="I82" s="75"/>
      <c r="J82" s="250"/>
      <c r="K82" s="75"/>
      <c r="L82" s="75"/>
      <c r="M82" s="75"/>
      <c r="N82" s="75"/>
      <c r="O82" s="75"/>
      <c r="P82" s="75"/>
      <c r="Q82" s="131"/>
      <c r="R82" s="77"/>
      <c r="S82" s="73"/>
      <c r="T82" s="55"/>
      <c r="U82" s="55"/>
      <c r="V82" s="55"/>
      <c r="W82" s="73"/>
      <c r="X82" s="50"/>
      <c r="Y82" s="75"/>
      <c r="Z82" s="73"/>
      <c r="AA82" s="76"/>
      <c r="AB82" s="73"/>
      <c r="AC82" s="73"/>
      <c r="AD82" s="50"/>
      <c r="AE82" s="73"/>
      <c r="AF82" s="73"/>
      <c r="AG82" s="73"/>
      <c r="AH82" s="75"/>
      <c r="AI82" s="75"/>
      <c r="AJ82" s="55" t="str">
        <f t="shared" si="18"/>
        <v/>
      </c>
      <c r="AK82" s="122" t="str">
        <f t="shared" si="11"/>
        <v/>
      </c>
      <c r="AL82" s="122" t="str">
        <f t="shared" si="12"/>
        <v/>
      </c>
      <c r="AM82" s="121" t="str">
        <f t="shared" si="13"/>
        <v/>
      </c>
      <c r="AN82" s="121" t="str">
        <f t="shared" si="14"/>
        <v/>
      </c>
      <c r="AO82" s="73" t="str">
        <f t="shared" si="15"/>
        <v/>
      </c>
      <c r="AP82" s="122" t="str">
        <f t="shared" si="16"/>
        <v/>
      </c>
      <c r="AQ82" s="55" t="str">
        <f t="shared" si="19"/>
        <v/>
      </c>
      <c r="AR82" s="125" t="str">
        <f t="shared" si="17"/>
        <v/>
      </c>
    </row>
    <row r="83" spans="2:44" ht="18.75" x14ac:dyDescent="0.3">
      <c r="B83" s="194">
        <f t="shared" si="10"/>
        <v>0</v>
      </c>
      <c r="C83" s="73"/>
      <c r="D83" s="73"/>
      <c r="E83" s="73"/>
      <c r="F83" s="73"/>
      <c r="G83" s="75"/>
      <c r="H83" s="75"/>
      <c r="I83" s="75"/>
      <c r="J83" s="250"/>
      <c r="K83" s="75"/>
      <c r="L83" s="75"/>
      <c r="M83" s="75"/>
      <c r="N83" s="75"/>
      <c r="O83" s="75"/>
      <c r="P83" s="75"/>
      <c r="Q83" s="131"/>
      <c r="R83" s="77"/>
      <c r="S83" s="73"/>
      <c r="T83" s="55"/>
      <c r="U83" s="55"/>
      <c r="V83" s="55"/>
      <c r="W83" s="73"/>
      <c r="X83" s="50"/>
      <c r="Y83" s="75"/>
      <c r="Z83" s="73"/>
      <c r="AA83" s="76"/>
      <c r="AB83" s="73"/>
      <c r="AC83" s="73"/>
      <c r="AD83" s="50"/>
      <c r="AE83" s="73"/>
      <c r="AF83" s="73"/>
      <c r="AG83" s="73"/>
      <c r="AH83" s="75"/>
      <c r="AI83" s="75"/>
      <c r="AJ83" s="55" t="str">
        <f t="shared" si="18"/>
        <v/>
      </c>
      <c r="AK83" s="122" t="str">
        <f t="shared" si="11"/>
        <v/>
      </c>
      <c r="AL83" s="122" t="str">
        <f t="shared" si="12"/>
        <v/>
      </c>
      <c r="AM83" s="121" t="str">
        <f t="shared" si="13"/>
        <v/>
      </c>
      <c r="AN83" s="121" t="str">
        <f t="shared" si="14"/>
        <v/>
      </c>
      <c r="AO83" s="73" t="str">
        <f t="shared" si="15"/>
        <v/>
      </c>
      <c r="AP83" s="122" t="str">
        <f t="shared" si="16"/>
        <v/>
      </c>
      <c r="AQ83" s="55" t="str">
        <f t="shared" si="19"/>
        <v/>
      </c>
      <c r="AR83" s="125" t="str">
        <f t="shared" si="17"/>
        <v/>
      </c>
    </row>
    <row r="84" spans="2:44" ht="18.75" x14ac:dyDescent="0.3">
      <c r="B84" s="194">
        <f t="shared" si="10"/>
        <v>0</v>
      </c>
      <c r="C84" s="73"/>
      <c r="D84" s="73"/>
      <c r="E84" s="73"/>
      <c r="F84" s="73"/>
      <c r="G84" s="75"/>
      <c r="H84" s="75"/>
      <c r="I84" s="75"/>
      <c r="J84" s="250"/>
      <c r="K84" s="75"/>
      <c r="L84" s="75"/>
      <c r="M84" s="75"/>
      <c r="N84" s="75"/>
      <c r="O84" s="75"/>
      <c r="P84" s="75"/>
      <c r="Q84" s="131"/>
      <c r="R84" s="77"/>
      <c r="S84" s="73"/>
      <c r="T84" s="55"/>
      <c r="U84" s="55"/>
      <c r="V84" s="55"/>
      <c r="W84" s="73"/>
      <c r="X84" s="50"/>
      <c r="Y84" s="75"/>
      <c r="Z84" s="73"/>
      <c r="AA84" s="76"/>
      <c r="AB84" s="73"/>
      <c r="AC84" s="73"/>
      <c r="AD84" s="50"/>
      <c r="AE84" s="73"/>
      <c r="AF84" s="73"/>
      <c r="AG84" s="73"/>
      <c r="AH84" s="75"/>
      <c r="AI84" s="75"/>
      <c r="AJ84" s="55" t="str">
        <f t="shared" si="18"/>
        <v/>
      </c>
      <c r="AK84" s="122" t="str">
        <f t="shared" si="11"/>
        <v/>
      </c>
      <c r="AL84" s="122" t="str">
        <f t="shared" si="12"/>
        <v/>
      </c>
      <c r="AM84" s="121" t="str">
        <f t="shared" si="13"/>
        <v/>
      </c>
      <c r="AN84" s="121" t="str">
        <f t="shared" si="14"/>
        <v/>
      </c>
      <c r="AO84" s="73" t="str">
        <f t="shared" si="15"/>
        <v/>
      </c>
      <c r="AP84" s="122" t="str">
        <f t="shared" si="16"/>
        <v/>
      </c>
      <c r="AQ84" s="55" t="str">
        <f t="shared" si="19"/>
        <v/>
      </c>
      <c r="AR84" s="125" t="str">
        <f t="shared" si="17"/>
        <v/>
      </c>
    </row>
    <row r="85" spans="2:44" ht="18.75" x14ac:dyDescent="0.3">
      <c r="B85" s="194">
        <f t="shared" si="10"/>
        <v>0</v>
      </c>
      <c r="C85" s="73"/>
      <c r="D85" s="73"/>
      <c r="E85" s="73"/>
      <c r="F85" s="73"/>
      <c r="G85" s="75"/>
      <c r="H85" s="75"/>
      <c r="I85" s="75"/>
      <c r="J85" s="245"/>
      <c r="K85" s="75"/>
      <c r="L85" s="75"/>
      <c r="M85" s="75"/>
      <c r="N85" s="75"/>
      <c r="O85" s="75"/>
      <c r="P85" s="75"/>
      <c r="Q85" s="131"/>
      <c r="R85" s="77"/>
      <c r="S85" s="73"/>
      <c r="T85" s="55"/>
      <c r="U85" s="55"/>
      <c r="V85" s="55"/>
      <c r="W85" s="73"/>
      <c r="X85" s="50"/>
      <c r="Y85" s="75"/>
      <c r="Z85" s="73"/>
      <c r="AA85" s="76"/>
      <c r="AB85" s="73"/>
      <c r="AC85" s="73"/>
      <c r="AD85" s="50"/>
      <c r="AE85" s="73"/>
      <c r="AF85" s="73"/>
      <c r="AG85" s="73"/>
      <c r="AH85" s="75"/>
      <c r="AI85" s="75"/>
      <c r="AJ85" s="55" t="str">
        <f t="shared" si="18"/>
        <v/>
      </c>
      <c r="AK85" s="122" t="str">
        <f t="shared" si="11"/>
        <v/>
      </c>
      <c r="AL85" s="122" t="str">
        <f t="shared" si="12"/>
        <v/>
      </c>
      <c r="AM85" s="121" t="str">
        <f t="shared" si="13"/>
        <v/>
      </c>
      <c r="AN85" s="121" t="str">
        <f t="shared" si="14"/>
        <v/>
      </c>
      <c r="AO85" s="73" t="str">
        <f t="shared" si="15"/>
        <v/>
      </c>
      <c r="AP85" s="122" t="str">
        <f t="shared" si="16"/>
        <v/>
      </c>
      <c r="AQ85" s="55" t="str">
        <f t="shared" si="19"/>
        <v/>
      </c>
      <c r="AR85" s="125" t="str">
        <f t="shared" si="17"/>
        <v/>
      </c>
    </row>
    <row r="86" spans="2:44" ht="18.75" x14ac:dyDescent="0.3">
      <c r="B86" s="194">
        <f t="shared" si="10"/>
        <v>0</v>
      </c>
      <c r="C86" s="73"/>
      <c r="D86" s="73"/>
      <c r="E86" s="73"/>
      <c r="F86" s="73"/>
      <c r="G86" s="75"/>
      <c r="H86" s="75"/>
      <c r="I86" s="75"/>
      <c r="J86" s="245"/>
      <c r="K86" s="75"/>
      <c r="L86" s="75"/>
      <c r="M86" s="75"/>
      <c r="N86" s="75"/>
      <c r="O86" s="75"/>
      <c r="P86" s="75"/>
      <c r="Q86" s="131"/>
      <c r="R86" s="77"/>
      <c r="S86" s="73"/>
      <c r="T86" s="55"/>
      <c r="U86" s="55"/>
      <c r="V86" s="55"/>
      <c r="W86" s="73"/>
      <c r="X86" s="50"/>
      <c r="Y86" s="75"/>
      <c r="Z86" s="73"/>
      <c r="AA86" s="76"/>
      <c r="AB86" s="73"/>
      <c r="AC86" s="73"/>
      <c r="AD86" s="50"/>
      <c r="AE86" s="73"/>
      <c r="AF86" s="73"/>
      <c r="AG86" s="73"/>
      <c r="AH86" s="75"/>
      <c r="AI86" s="75"/>
      <c r="AJ86" s="55" t="str">
        <f t="shared" si="18"/>
        <v/>
      </c>
      <c r="AK86" s="122" t="str">
        <f t="shared" si="11"/>
        <v/>
      </c>
      <c r="AL86" s="122" t="str">
        <f t="shared" si="12"/>
        <v/>
      </c>
      <c r="AM86" s="121" t="str">
        <f t="shared" si="13"/>
        <v/>
      </c>
      <c r="AN86" s="121" t="str">
        <f t="shared" si="14"/>
        <v/>
      </c>
      <c r="AO86" s="73" t="str">
        <f t="shared" si="15"/>
        <v/>
      </c>
      <c r="AP86" s="122" t="str">
        <f t="shared" si="16"/>
        <v/>
      </c>
      <c r="AQ86" s="55" t="str">
        <f t="shared" si="19"/>
        <v/>
      </c>
      <c r="AR86" s="125" t="str">
        <f t="shared" si="17"/>
        <v/>
      </c>
    </row>
    <row r="87" spans="2:44" ht="18.75" x14ac:dyDescent="0.3">
      <c r="B87" s="194">
        <f t="shared" si="10"/>
        <v>0</v>
      </c>
      <c r="C87" s="73"/>
      <c r="D87" s="73"/>
      <c r="E87" s="73"/>
      <c r="F87" s="73"/>
      <c r="G87" s="75"/>
      <c r="H87" s="75"/>
      <c r="I87" s="75"/>
      <c r="J87" s="245"/>
      <c r="K87" s="75"/>
      <c r="L87" s="75"/>
      <c r="M87" s="75"/>
      <c r="N87" s="75"/>
      <c r="O87" s="75"/>
      <c r="P87" s="75"/>
      <c r="Q87" s="131"/>
      <c r="R87" s="77"/>
      <c r="S87" s="73"/>
      <c r="T87" s="55"/>
      <c r="U87" s="55"/>
      <c r="V87" s="55"/>
      <c r="W87" s="73"/>
      <c r="X87" s="50"/>
      <c r="Y87" s="75"/>
      <c r="Z87" s="73"/>
      <c r="AA87" s="76"/>
      <c r="AB87" s="73"/>
      <c r="AC87" s="73"/>
      <c r="AD87" s="50"/>
      <c r="AE87" s="73"/>
      <c r="AF87" s="73"/>
      <c r="AG87" s="73"/>
      <c r="AH87" s="75"/>
      <c r="AI87" s="75"/>
      <c r="AJ87" s="55" t="str">
        <f t="shared" si="18"/>
        <v/>
      </c>
      <c r="AK87" s="122" t="str">
        <f t="shared" si="11"/>
        <v/>
      </c>
      <c r="AL87" s="122" t="str">
        <f t="shared" si="12"/>
        <v/>
      </c>
      <c r="AM87" s="121" t="str">
        <f t="shared" si="13"/>
        <v/>
      </c>
      <c r="AN87" s="121" t="str">
        <f t="shared" si="14"/>
        <v/>
      </c>
      <c r="AO87" s="73" t="str">
        <f t="shared" si="15"/>
        <v/>
      </c>
      <c r="AP87" s="122" t="str">
        <f t="shared" si="16"/>
        <v/>
      </c>
      <c r="AQ87" s="55" t="str">
        <f t="shared" si="19"/>
        <v/>
      </c>
      <c r="AR87" s="125" t="str">
        <f t="shared" si="17"/>
        <v/>
      </c>
    </row>
    <row r="88" spans="2:44" ht="18.75" x14ac:dyDescent="0.3">
      <c r="B88" s="194">
        <f t="shared" si="10"/>
        <v>0</v>
      </c>
      <c r="C88" s="73"/>
      <c r="D88" s="73"/>
      <c r="E88" s="73"/>
      <c r="F88" s="73"/>
      <c r="G88" s="75"/>
      <c r="H88" s="75"/>
      <c r="I88" s="75"/>
      <c r="J88" s="245"/>
      <c r="K88" s="75"/>
      <c r="L88" s="75"/>
      <c r="M88" s="75"/>
      <c r="N88" s="75"/>
      <c r="O88" s="75"/>
      <c r="P88" s="75"/>
      <c r="Q88" s="131"/>
      <c r="R88" s="77"/>
      <c r="S88" s="73"/>
      <c r="T88" s="55"/>
      <c r="U88" s="55"/>
      <c r="V88" s="55"/>
      <c r="W88" s="73"/>
      <c r="X88" s="50"/>
      <c r="Y88" s="75"/>
      <c r="Z88" s="73"/>
      <c r="AA88" s="76"/>
      <c r="AB88" s="73"/>
      <c r="AC88" s="73"/>
      <c r="AD88" s="50"/>
      <c r="AE88" s="73"/>
      <c r="AF88" s="73"/>
      <c r="AG88" s="73"/>
      <c r="AH88" s="75"/>
      <c r="AI88" s="75"/>
      <c r="AJ88" s="55" t="str">
        <f t="shared" si="18"/>
        <v/>
      </c>
      <c r="AK88" s="122" t="str">
        <f t="shared" si="11"/>
        <v/>
      </c>
      <c r="AL88" s="122" t="str">
        <f t="shared" si="12"/>
        <v/>
      </c>
      <c r="AM88" s="121" t="str">
        <f t="shared" si="13"/>
        <v/>
      </c>
      <c r="AN88" s="121" t="str">
        <f t="shared" si="14"/>
        <v/>
      </c>
      <c r="AO88" s="73" t="str">
        <f t="shared" si="15"/>
        <v/>
      </c>
      <c r="AP88" s="122" t="str">
        <f t="shared" si="16"/>
        <v/>
      </c>
      <c r="AQ88" s="55" t="str">
        <f t="shared" si="19"/>
        <v/>
      </c>
      <c r="AR88" s="125" t="str">
        <f t="shared" si="17"/>
        <v/>
      </c>
    </row>
    <row r="89" spans="2:44" ht="18.75" x14ac:dyDescent="0.3">
      <c r="B89" s="194">
        <f t="shared" si="10"/>
        <v>0</v>
      </c>
      <c r="C89" s="73"/>
      <c r="D89" s="73"/>
      <c r="E89" s="73"/>
      <c r="F89" s="73"/>
      <c r="G89" s="75"/>
      <c r="H89" s="75"/>
      <c r="I89" s="75"/>
      <c r="J89" s="245"/>
      <c r="K89" s="75"/>
      <c r="L89" s="75"/>
      <c r="M89" s="75"/>
      <c r="N89" s="75"/>
      <c r="O89" s="75"/>
      <c r="P89" s="75"/>
      <c r="Q89" s="131"/>
      <c r="R89" s="77"/>
      <c r="S89" s="73"/>
      <c r="T89" s="55"/>
      <c r="U89" s="55"/>
      <c r="V89" s="55"/>
      <c r="W89" s="73"/>
      <c r="X89" s="50"/>
      <c r="Y89" s="75"/>
      <c r="Z89" s="73"/>
      <c r="AA89" s="76"/>
      <c r="AB89" s="73"/>
      <c r="AC89" s="73"/>
      <c r="AD89" s="50"/>
      <c r="AE89" s="73"/>
      <c r="AF89" s="73"/>
      <c r="AG89" s="73"/>
      <c r="AH89" s="75"/>
      <c r="AI89" s="75"/>
      <c r="AJ89" s="55" t="str">
        <f t="shared" si="18"/>
        <v/>
      </c>
      <c r="AK89" s="122" t="str">
        <f t="shared" si="11"/>
        <v/>
      </c>
      <c r="AL89" s="122" t="str">
        <f t="shared" si="12"/>
        <v/>
      </c>
      <c r="AM89" s="121" t="str">
        <f t="shared" si="13"/>
        <v/>
      </c>
      <c r="AN89" s="121" t="str">
        <f t="shared" si="14"/>
        <v/>
      </c>
      <c r="AO89" s="73" t="str">
        <f t="shared" si="15"/>
        <v/>
      </c>
      <c r="AP89" s="122" t="str">
        <f t="shared" si="16"/>
        <v/>
      </c>
      <c r="AQ89" s="55" t="str">
        <f t="shared" si="19"/>
        <v/>
      </c>
      <c r="AR89" s="125" t="str">
        <f t="shared" si="17"/>
        <v/>
      </c>
    </row>
    <row r="90" spans="2:44" ht="18.75" x14ac:dyDescent="0.3">
      <c r="B90" s="194">
        <f t="shared" si="10"/>
        <v>0</v>
      </c>
      <c r="C90" s="73"/>
      <c r="D90" s="73"/>
      <c r="E90" s="73"/>
      <c r="F90" s="73"/>
      <c r="G90" s="75"/>
      <c r="H90" s="75"/>
      <c r="I90" s="75"/>
      <c r="J90" s="245"/>
      <c r="K90" s="75"/>
      <c r="L90" s="75"/>
      <c r="M90" s="75"/>
      <c r="N90" s="75"/>
      <c r="O90" s="75"/>
      <c r="P90" s="75"/>
      <c r="Q90" s="131"/>
      <c r="R90" s="77"/>
      <c r="S90" s="73"/>
      <c r="T90" s="55"/>
      <c r="U90" s="55"/>
      <c r="V90" s="55"/>
      <c r="W90" s="73"/>
      <c r="X90" s="50"/>
      <c r="Y90" s="75"/>
      <c r="Z90" s="73"/>
      <c r="AA90" s="76"/>
      <c r="AB90" s="73"/>
      <c r="AC90" s="73"/>
      <c r="AD90" s="50"/>
      <c r="AE90" s="73"/>
      <c r="AF90" s="73"/>
      <c r="AG90" s="73"/>
      <c r="AH90" s="75"/>
      <c r="AI90" s="75"/>
      <c r="AJ90" s="55" t="str">
        <f t="shared" si="18"/>
        <v/>
      </c>
      <c r="AK90" s="122" t="str">
        <f t="shared" si="11"/>
        <v/>
      </c>
      <c r="AL90" s="122" t="str">
        <f t="shared" si="12"/>
        <v/>
      </c>
      <c r="AM90" s="121" t="str">
        <f t="shared" si="13"/>
        <v/>
      </c>
      <c r="AN90" s="121" t="str">
        <f t="shared" si="14"/>
        <v/>
      </c>
      <c r="AO90" s="73" t="str">
        <f t="shared" si="15"/>
        <v/>
      </c>
      <c r="AP90" s="122" t="str">
        <f t="shared" si="16"/>
        <v/>
      </c>
      <c r="AQ90" s="55" t="str">
        <f t="shared" si="19"/>
        <v/>
      </c>
      <c r="AR90" s="125" t="str">
        <f t="shared" si="17"/>
        <v/>
      </c>
    </row>
    <row r="91" spans="2:44" ht="18.75" x14ac:dyDescent="0.3">
      <c r="B91" s="194">
        <f t="shared" si="10"/>
        <v>0</v>
      </c>
      <c r="C91" s="73"/>
      <c r="D91" s="73"/>
      <c r="E91" s="73"/>
      <c r="F91" s="73"/>
      <c r="G91" s="75"/>
      <c r="H91" s="75"/>
      <c r="I91" s="75"/>
      <c r="J91" s="245"/>
      <c r="K91" s="75"/>
      <c r="L91" s="75"/>
      <c r="M91" s="75"/>
      <c r="N91" s="75"/>
      <c r="O91" s="75"/>
      <c r="P91" s="75"/>
      <c r="Q91" s="131"/>
      <c r="R91" s="77"/>
      <c r="S91" s="73"/>
      <c r="T91" s="55"/>
      <c r="U91" s="55"/>
      <c r="V91" s="55"/>
      <c r="W91" s="73"/>
      <c r="X91" s="50"/>
      <c r="Y91" s="75"/>
      <c r="Z91" s="73"/>
      <c r="AA91" s="76"/>
      <c r="AB91" s="73"/>
      <c r="AC91" s="73"/>
      <c r="AD91" s="50"/>
      <c r="AE91" s="73"/>
      <c r="AF91" s="73"/>
      <c r="AG91" s="73"/>
      <c r="AH91" s="75"/>
      <c r="AI91" s="75"/>
      <c r="AJ91" s="55" t="str">
        <f t="shared" si="18"/>
        <v/>
      </c>
      <c r="AK91" s="122" t="str">
        <f t="shared" si="11"/>
        <v/>
      </c>
      <c r="AL91" s="122" t="str">
        <f t="shared" si="12"/>
        <v/>
      </c>
      <c r="AM91" s="121" t="str">
        <f t="shared" si="13"/>
        <v/>
      </c>
      <c r="AN91" s="121" t="str">
        <f t="shared" si="14"/>
        <v/>
      </c>
      <c r="AO91" s="73" t="str">
        <f t="shared" si="15"/>
        <v/>
      </c>
      <c r="AP91" s="122" t="str">
        <f t="shared" si="16"/>
        <v/>
      </c>
      <c r="AQ91" s="55" t="str">
        <f t="shared" si="19"/>
        <v/>
      </c>
      <c r="AR91" s="125" t="str">
        <f t="shared" si="17"/>
        <v/>
      </c>
    </row>
    <row r="92" spans="2:44" ht="18.75" x14ac:dyDescent="0.3">
      <c r="B92" s="194">
        <f t="shared" si="10"/>
        <v>0</v>
      </c>
      <c r="C92" s="73"/>
      <c r="D92" s="73"/>
      <c r="E92" s="73"/>
      <c r="F92" s="73"/>
      <c r="G92" s="75"/>
      <c r="H92" s="75"/>
      <c r="I92" s="75"/>
      <c r="J92" s="245"/>
      <c r="K92" s="75"/>
      <c r="L92" s="75"/>
      <c r="M92" s="75"/>
      <c r="N92" s="75"/>
      <c r="O92" s="75"/>
      <c r="P92" s="75"/>
      <c r="Q92" s="131"/>
      <c r="R92" s="77"/>
      <c r="S92" s="73"/>
      <c r="T92" s="55"/>
      <c r="U92" s="55"/>
      <c r="V92" s="55"/>
      <c r="W92" s="73"/>
      <c r="X92" s="50"/>
      <c r="Y92" s="75"/>
      <c r="Z92" s="73"/>
      <c r="AA92" s="76"/>
      <c r="AB92" s="73"/>
      <c r="AC92" s="73"/>
      <c r="AD92" s="50"/>
      <c r="AE92" s="73"/>
      <c r="AF92" s="73"/>
      <c r="AG92" s="73"/>
      <c r="AH92" s="75"/>
      <c r="AI92" s="75"/>
      <c r="AJ92" s="55" t="str">
        <f t="shared" si="18"/>
        <v/>
      </c>
      <c r="AK92" s="122" t="str">
        <f t="shared" si="11"/>
        <v/>
      </c>
      <c r="AL92" s="122" t="str">
        <f t="shared" si="12"/>
        <v/>
      </c>
      <c r="AM92" s="121" t="str">
        <f t="shared" si="13"/>
        <v/>
      </c>
      <c r="AN92" s="121" t="str">
        <f t="shared" si="14"/>
        <v/>
      </c>
      <c r="AO92" s="73" t="str">
        <f t="shared" si="15"/>
        <v/>
      </c>
      <c r="AP92" s="122" t="str">
        <f t="shared" si="16"/>
        <v/>
      </c>
      <c r="AQ92" s="55" t="str">
        <f t="shared" si="19"/>
        <v/>
      </c>
      <c r="AR92" s="125" t="str">
        <f t="shared" si="17"/>
        <v/>
      </c>
    </row>
    <row r="93" spans="2:44" ht="18.75" x14ac:dyDescent="0.3">
      <c r="B93" s="194">
        <f t="shared" si="10"/>
        <v>0</v>
      </c>
      <c r="C93" s="73"/>
      <c r="D93" s="73"/>
      <c r="E93" s="73"/>
      <c r="F93" s="73"/>
      <c r="G93" s="75"/>
      <c r="H93" s="75"/>
      <c r="I93" s="75"/>
      <c r="J93" s="245"/>
      <c r="K93" s="75"/>
      <c r="L93" s="75"/>
      <c r="M93" s="75"/>
      <c r="N93" s="75"/>
      <c r="O93" s="75"/>
      <c r="P93" s="75"/>
      <c r="Q93" s="131"/>
      <c r="R93" s="77"/>
      <c r="S93" s="73"/>
      <c r="T93" s="55"/>
      <c r="U93" s="55"/>
      <c r="V93" s="55"/>
      <c r="W93" s="73"/>
      <c r="X93" s="50"/>
      <c r="Y93" s="75"/>
      <c r="Z93" s="73"/>
      <c r="AA93" s="76"/>
      <c r="AB93" s="73"/>
      <c r="AC93" s="73"/>
      <c r="AD93" s="50"/>
      <c r="AE93" s="73"/>
      <c r="AF93" s="73"/>
      <c r="AG93" s="73"/>
      <c r="AH93" s="75"/>
      <c r="AI93" s="75"/>
      <c r="AJ93" s="55" t="str">
        <f t="shared" si="18"/>
        <v/>
      </c>
      <c r="AK93" s="122" t="str">
        <f t="shared" si="11"/>
        <v/>
      </c>
      <c r="AL93" s="122" t="str">
        <f t="shared" si="12"/>
        <v/>
      </c>
      <c r="AM93" s="121" t="str">
        <f t="shared" si="13"/>
        <v/>
      </c>
      <c r="AN93" s="121" t="str">
        <f t="shared" si="14"/>
        <v/>
      </c>
      <c r="AO93" s="73" t="str">
        <f t="shared" si="15"/>
        <v/>
      </c>
      <c r="AP93" s="122" t="str">
        <f t="shared" si="16"/>
        <v/>
      </c>
      <c r="AQ93" s="55" t="str">
        <f t="shared" si="19"/>
        <v/>
      </c>
      <c r="AR93" s="125" t="str">
        <f t="shared" si="17"/>
        <v/>
      </c>
    </row>
    <row r="94" spans="2:44" ht="18.75" x14ac:dyDescent="0.3">
      <c r="B94" s="194">
        <f t="shared" si="10"/>
        <v>0</v>
      </c>
      <c r="C94" s="73"/>
      <c r="D94" s="73"/>
      <c r="E94" s="73"/>
      <c r="F94" s="73"/>
      <c r="G94" s="75"/>
      <c r="H94" s="75"/>
      <c r="I94" s="75"/>
      <c r="J94" s="245"/>
      <c r="K94" s="75"/>
      <c r="L94" s="75"/>
      <c r="M94" s="75"/>
      <c r="N94" s="75"/>
      <c r="O94" s="75"/>
      <c r="P94" s="75"/>
      <c r="Q94" s="131"/>
      <c r="R94" s="77"/>
      <c r="S94" s="73"/>
      <c r="T94" s="55"/>
      <c r="U94" s="55"/>
      <c r="V94" s="55"/>
      <c r="W94" s="73"/>
      <c r="X94" s="50"/>
      <c r="Y94" s="75"/>
      <c r="Z94" s="73"/>
      <c r="AA94" s="76"/>
      <c r="AB94" s="73"/>
      <c r="AC94" s="73"/>
      <c r="AD94" s="50"/>
      <c r="AE94" s="73"/>
      <c r="AF94" s="73"/>
      <c r="AG94" s="73"/>
      <c r="AH94" s="75"/>
      <c r="AI94" s="75"/>
      <c r="AJ94" s="55" t="str">
        <f t="shared" si="18"/>
        <v/>
      </c>
      <c r="AK94" s="122" t="str">
        <f t="shared" si="11"/>
        <v/>
      </c>
      <c r="AL94" s="122" t="str">
        <f t="shared" si="12"/>
        <v/>
      </c>
      <c r="AM94" s="121" t="str">
        <f t="shared" si="13"/>
        <v/>
      </c>
      <c r="AN94" s="121" t="str">
        <f t="shared" si="14"/>
        <v/>
      </c>
      <c r="AO94" s="73" t="str">
        <f t="shared" si="15"/>
        <v/>
      </c>
      <c r="AP94" s="122" t="str">
        <f t="shared" si="16"/>
        <v/>
      </c>
      <c r="AQ94" s="55" t="str">
        <f t="shared" si="19"/>
        <v/>
      </c>
      <c r="AR94" s="125" t="str">
        <f t="shared" si="17"/>
        <v/>
      </c>
    </row>
    <row r="95" spans="2:44" ht="18.75" x14ac:dyDescent="0.3">
      <c r="B95" s="194">
        <f t="shared" si="10"/>
        <v>0</v>
      </c>
      <c r="C95" s="73"/>
      <c r="D95" s="73"/>
      <c r="E95" s="73"/>
      <c r="F95" s="73"/>
      <c r="G95" s="75"/>
      <c r="H95" s="75"/>
      <c r="I95" s="75"/>
      <c r="J95" s="245"/>
      <c r="K95" s="75"/>
      <c r="L95" s="75"/>
      <c r="M95" s="75"/>
      <c r="N95" s="75"/>
      <c r="O95" s="75"/>
      <c r="P95" s="75"/>
      <c r="Q95" s="131"/>
      <c r="R95" s="77"/>
      <c r="S95" s="73"/>
      <c r="T95" s="55"/>
      <c r="U95" s="55"/>
      <c r="V95" s="55"/>
      <c r="W95" s="73"/>
      <c r="X95" s="50"/>
      <c r="Y95" s="75"/>
      <c r="Z95" s="73"/>
      <c r="AA95" s="76"/>
      <c r="AB95" s="73"/>
      <c r="AC95" s="73"/>
      <c r="AD95" s="50"/>
      <c r="AE95" s="73"/>
      <c r="AF95" s="73"/>
      <c r="AG95" s="73"/>
      <c r="AH95" s="75"/>
      <c r="AI95" s="75"/>
      <c r="AJ95" s="55" t="str">
        <f t="shared" si="18"/>
        <v/>
      </c>
      <c r="AK95" s="122" t="str">
        <f t="shared" si="11"/>
        <v/>
      </c>
      <c r="AL95" s="122" t="str">
        <f t="shared" si="12"/>
        <v/>
      </c>
      <c r="AM95" s="121" t="str">
        <f t="shared" si="13"/>
        <v/>
      </c>
      <c r="AN95" s="121" t="str">
        <f t="shared" si="14"/>
        <v/>
      </c>
      <c r="AO95" s="73" t="str">
        <f t="shared" si="15"/>
        <v/>
      </c>
      <c r="AP95" s="122" t="str">
        <f t="shared" si="16"/>
        <v/>
      </c>
      <c r="AQ95" s="55" t="str">
        <f t="shared" si="19"/>
        <v/>
      </c>
      <c r="AR95" s="125" t="str">
        <f t="shared" si="17"/>
        <v/>
      </c>
    </row>
    <row r="96" spans="2:44" ht="18.75" x14ac:dyDescent="0.3">
      <c r="B96" s="194">
        <f t="shared" si="10"/>
        <v>0</v>
      </c>
      <c r="C96" s="73"/>
      <c r="D96" s="73"/>
      <c r="E96" s="73"/>
      <c r="F96" s="73"/>
      <c r="G96" s="75"/>
      <c r="H96" s="75"/>
      <c r="I96" s="75"/>
      <c r="J96" s="245"/>
      <c r="K96" s="75"/>
      <c r="L96" s="75"/>
      <c r="M96" s="75"/>
      <c r="N96" s="75"/>
      <c r="O96" s="75"/>
      <c r="P96" s="75"/>
      <c r="Q96" s="131"/>
      <c r="R96" s="77"/>
      <c r="S96" s="73"/>
      <c r="T96" s="55"/>
      <c r="U96" s="55"/>
      <c r="V96" s="55"/>
      <c r="W96" s="73"/>
      <c r="X96" s="50"/>
      <c r="Y96" s="75"/>
      <c r="Z96" s="73"/>
      <c r="AA96" s="76"/>
      <c r="AB96" s="73"/>
      <c r="AC96" s="73"/>
      <c r="AD96" s="50"/>
      <c r="AE96" s="73"/>
      <c r="AF96" s="73"/>
      <c r="AG96" s="73"/>
      <c r="AH96" s="75"/>
      <c r="AI96" s="75"/>
      <c r="AJ96" s="55" t="str">
        <f t="shared" si="18"/>
        <v/>
      </c>
      <c r="AK96" s="122" t="str">
        <f t="shared" si="11"/>
        <v/>
      </c>
      <c r="AL96" s="122" t="str">
        <f t="shared" si="12"/>
        <v/>
      </c>
      <c r="AM96" s="121" t="str">
        <f t="shared" si="13"/>
        <v/>
      </c>
      <c r="AN96" s="121" t="str">
        <f t="shared" si="14"/>
        <v/>
      </c>
      <c r="AO96" s="73" t="str">
        <f t="shared" si="15"/>
        <v/>
      </c>
      <c r="AP96" s="122" t="str">
        <f t="shared" si="16"/>
        <v/>
      </c>
      <c r="AQ96" s="55" t="str">
        <f t="shared" si="19"/>
        <v/>
      </c>
      <c r="AR96" s="125" t="str">
        <f t="shared" si="17"/>
        <v/>
      </c>
    </row>
    <row r="97" spans="2:44" ht="18.75" x14ac:dyDescent="0.3">
      <c r="B97" s="194">
        <f t="shared" si="10"/>
        <v>0</v>
      </c>
      <c r="C97" s="73"/>
      <c r="D97" s="73"/>
      <c r="E97" s="73"/>
      <c r="F97" s="73"/>
      <c r="G97" s="75"/>
      <c r="H97" s="75"/>
      <c r="I97" s="75"/>
      <c r="J97" s="245"/>
      <c r="K97" s="75"/>
      <c r="L97" s="75"/>
      <c r="M97" s="75"/>
      <c r="N97" s="75"/>
      <c r="O97" s="75"/>
      <c r="P97" s="75"/>
      <c r="Q97" s="131"/>
      <c r="R97" s="77"/>
      <c r="S97" s="73"/>
      <c r="T97" s="55"/>
      <c r="U97" s="55"/>
      <c r="V97" s="55"/>
      <c r="W97" s="73"/>
      <c r="X97" s="50"/>
      <c r="Y97" s="75"/>
      <c r="Z97" s="73"/>
      <c r="AA97" s="76"/>
      <c r="AB97" s="73"/>
      <c r="AC97" s="73"/>
      <c r="AD97" s="50"/>
      <c r="AE97" s="73"/>
      <c r="AF97" s="73"/>
      <c r="AG97" s="73"/>
      <c r="AH97" s="75"/>
      <c r="AI97" s="75"/>
      <c r="AJ97" s="55" t="str">
        <f t="shared" si="18"/>
        <v/>
      </c>
      <c r="AK97" s="122" t="str">
        <f t="shared" si="11"/>
        <v/>
      </c>
      <c r="AL97" s="122" t="str">
        <f t="shared" si="12"/>
        <v/>
      </c>
      <c r="AM97" s="121" t="str">
        <f t="shared" si="13"/>
        <v/>
      </c>
      <c r="AN97" s="121" t="str">
        <f t="shared" si="14"/>
        <v/>
      </c>
      <c r="AO97" s="73" t="str">
        <f t="shared" si="15"/>
        <v/>
      </c>
      <c r="AP97" s="122" t="str">
        <f t="shared" si="16"/>
        <v/>
      </c>
      <c r="AQ97" s="55" t="str">
        <f t="shared" si="19"/>
        <v/>
      </c>
      <c r="AR97" s="125" t="str">
        <f t="shared" si="17"/>
        <v/>
      </c>
    </row>
    <row r="98" spans="2:44" ht="18.75" x14ac:dyDescent="0.3">
      <c r="B98" s="194">
        <f t="shared" si="10"/>
        <v>0</v>
      </c>
      <c r="C98" s="73"/>
      <c r="D98" s="73"/>
      <c r="E98" s="73"/>
      <c r="F98" s="73"/>
      <c r="G98" s="75"/>
      <c r="H98" s="75"/>
      <c r="I98" s="75"/>
      <c r="J98" s="245"/>
      <c r="K98" s="75"/>
      <c r="L98" s="75"/>
      <c r="M98" s="75"/>
      <c r="N98" s="75"/>
      <c r="O98" s="75"/>
      <c r="P98" s="75"/>
      <c r="Q98" s="131"/>
      <c r="R98" s="77"/>
      <c r="S98" s="73"/>
      <c r="T98" s="55"/>
      <c r="U98" s="55"/>
      <c r="V98" s="55"/>
      <c r="W98" s="73"/>
      <c r="X98" s="50"/>
      <c r="Y98" s="75"/>
      <c r="Z98" s="73"/>
      <c r="AA98" s="76"/>
      <c r="AB98" s="73"/>
      <c r="AC98" s="73"/>
      <c r="AD98" s="50"/>
      <c r="AE98" s="73"/>
      <c r="AF98" s="73"/>
      <c r="AG98" s="73"/>
      <c r="AH98" s="75"/>
      <c r="AI98" s="75"/>
      <c r="AJ98" s="55" t="str">
        <f t="shared" si="18"/>
        <v/>
      </c>
      <c r="AK98" s="122" t="str">
        <f t="shared" si="11"/>
        <v/>
      </c>
      <c r="AL98" s="122" t="str">
        <f t="shared" si="12"/>
        <v/>
      </c>
      <c r="AM98" s="121" t="str">
        <f t="shared" si="13"/>
        <v/>
      </c>
      <c r="AN98" s="121" t="str">
        <f t="shared" si="14"/>
        <v/>
      </c>
      <c r="AO98" s="73" t="str">
        <f t="shared" si="15"/>
        <v/>
      </c>
      <c r="AP98" s="122" t="str">
        <f t="shared" si="16"/>
        <v/>
      </c>
      <c r="AQ98" s="55" t="str">
        <f t="shared" si="19"/>
        <v/>
      </c>
      <c r="AR98" s="125" t="str">
        <f t="shared" si="17"/>
        <v/>
      </c>
    </row>
    <row r="99" spans="2:44" ht="18.75" x14ac:dyDescent="0.3">
      <c r="B99" s="194">
        <f t="shared" si="10"/>
        <v>0</v>
      </c>
      <c r="C99" s="73"/>
      <c r="D99" s="73"/>
      <c r="E99" s="73"/>
      <c r="F99" s="73"/>
      <c r="G99" s="75"/>
      <c r="H99" s="75"/>
      <c r="I99" s="75"/>
      <c r="J99" s="245"/>
      <c r="K99" s="75"/>
      <c r="L99" s="75"/>
      <c r="M99" s="75"/>
      <c r="N99" s="75"/>
      <c r="O99" s="75"/>
      <c r="P99" s="75"/>
      <c r="Q99" s="131"/>
      <c r="R99" s="77"/>
      <c r="S99" s="73"/>
      <c r="T99" s="55"/>
      <c r="U99" s="55"/>
      <c r="V99" s="55"/>
      <c r="W99" s="73"/>
      <c r="X99" s="50"/>
      <c r="Y99" s="75"/>
      <c r="Z99" s="73"/>
      <c r="AA99" s="76"/>
      <c r="AB99" s="73"/>
      <c r="AC99" s="73"/>
      <c r="AD99" s="50"/>
      <c r="AE99" s="73"/>
      <c r="AF99" s="73"/>
      <c r="AG99" s="73"/>
      <c r="AH99" s="75"/>
      <c r="AI99" s="75"/>
      <c r="AJ99" s="55" t="str">
        <f t="shared" si="18"/>
        <v/>
      </c>
      <c r="AK99" s="122" t="str">
        <f t="shared" si="11"/>
        <v/>
      </c>
      <c r="AL99" s="122" t="str">
        <f t="shared" si="12"/>
        <v/>
      </c>
      <c r="AM99" s="121" t="str">
        <f t="shared" si="13"/>
        <v/>
      </c>
      <c r="AN99" s="121" t="str">
        <f t="shared" si="14"/>
        <v/>
      </c>
      <c r="AO99" s="73" t="str">
        <f t="shared" si="15"/>
        <v/>
      </c>
      <c r="AP99" s="122" t="str">
        <f t="shared" si="16"/>
        <v/>
      </c>
      <c r="AQ99" s="55" t="str">
        <f t="shared" si="19"/>
        <v/>
      </c>
      <c r="AR99" s="125" t="str">
        <f t="shared" si="17"/>
        <v/>
      </c>
    </row>
    <row r="100" spans="2:44" ht="18.75" x14ac:dyDescent="0.3">
      <c r="B100" s="194">
        <f t="shared" si="10"/>
        <v>0</v>
      </c>
      <c r="C100" s="73"/>
      <c r="D100" s="73"/>
      <c r="E100" s="73"/>
      <c r="F100" s="73"/>
      <c r="G100" s="75"/>
      <c r="H100" s="75"/>
      <c r="I100" s="75"/>
      <c r="J100" s="245"/>
      <c r="K100" s="75"/>
      <c r="L100" s="75"/>
      <c r="M100" s="75"/>
      <c r="N100" s="75"/>
      <c r="O100" s="75"/>
      <c r="P100" s="75"/>
      <c r="Q100" s="131"/>
      <c r="R100" s="77"/>
      <c r="S100" s="73"/>
      <c r="T100" s="55"/>
      <c r="U100" s="55"/>
      <c r="V100" s="55"/>
      <c r="W100" s="73"/>
      <c r="X100" s="50"/>
      <c r="Y100" s="75"/>
      <c r="Z100" s="73"/>
      <c r="AA100" s="76"/>
      <c r="AB100" s="73"/>
      <c r="AC100" s="73"/>
      <c r="AD100" s="50"/>
      <c r="AE100" s="73"/>
      <c r="AF100" s="73"/>
      <c r="AG100" s="73"/>
      <c r="AH100" s="75"/>
      <c r="AI100" s="75"/>
      <c r="AJ100" s="55" t="str">
        <f t="shared" si="18"/>
        <v/>
      </c>
      <c r="AK100" s="122" t="str">
        <f t="shared" si="11"/>
        <v/>
      </c>
      <c r="AL100" s="122" t="str">
        <f t="shared" si="12"/>
        <v/>
      </c>
      <c r="AM100" s="121" t="str">
        <f t="shared" si="13"/>
        <v/>
      </c>
      <c r="AN100" s="121" t="str">
        <f t="shared" si="14"/>
        <v/>
      </c>
      <c r="AO100" s="73" t="str">
        <f t="shared" si="15"/>
        <v/>
      </c>
      <c r="AP100" s="122" t="str">
        <f t="shared" si="16"/>
        <v/>
      </c>
      <c r="AQ100" s="55" t="str">
        <f t="shared" si="19"/>
        <v/>
      </c>
      <c r="AR100" s="125" t="str">
        <f t="shared" si="17"/>
        <v/>
      </c>
    </row>
    <row r="101" spans="2:44" ht="18.75" x14ac:dyDescent="0.3">
      <c r="B101" s="194">
        <f t="shared" si="10"/>
        <v>0</v>
      </c>
      <c r="C101" s="73"/>
      <c r="D101" s="73"/>
      <c r="E101" s="73"/>
      <c r="F101" s="73"/>
      <c r="G101" s="75"/>
      <c r="H101" s="75"/>
      <c r="I101" s="75"/>
      <c r="J101" s="245"/>
      <c r="K101" s="75"/>
      <c r="L101" s="75"/>
      <c r="M101" s="75"/>
      <c r="N101" s="75"/>
      <c r="O101" s="75"/>
      <c r="P101" s="75"/>
      <c r="Q101" s="131"/>
      <c r="R101" s="77"/>
      <c r="S101" s="73"/>
      <c r="T101" s="55"/>
      <c r="U101" s="55"/>
      <c r="V101" s="55"/>
      <c r="W101" s="73"/>
      <c r="X101" s="50"/>
      <c r="Y101" s="75"/>
      <c r="Z101" s="73"/>
      <c r="AA101" s="76"/>
      <c r="AB101" s="73"/>
      <c r="AC101" s="73"/>
      <c r="AD101" s="50"/>
      <c r="AE101" s="73"/>
      <c r="AF101" s="73"/>
      <c r="AG101" s="73"/>
      <c r="AH101" s="75"/>
      <c r="AI101" s="75"/>
      <c r="AJ101" s="55" t="str">
        <f t="shared" si="18"/>
        <v/>
      </c>
      <c r="AK101" s="122" t="str">
        <f t="shared" si="11"/>
        <v/>
      </c>
      <c r="AL101" s="122" t="str">
        <f t="shared" si="12"/>
        <v/>
      </c>
      <c r="AM101" s="121" t="str">
        <f t="shared" si="13"/>
        <v/>
      </c>
      <c r="AN101" s="121" t="str">
        <f t="shared" si="14"/>
        <v/>
      </c>
      <c r="AO101" s="73" t="str">
        <f t="shared" si="15"/>
        <v/>
      </c>
      <c r="AP101" s="122" t="str">
        <f t="shared" si="16"/>
        <v/>
      </c>
      <c r="AQ101" s="55" t="str">
        <f t="shared" si="19"/>
        <v/>
      </c>
      <c r="AR101" s="125" t="str">
        <f t="shared" si="17"/>
        <v/>
      </c>
    </row>
    <row r="102" spans="2:44" ht="18.75" x14ac:dyDescent="0.3">
      <c r="B102" s="194">
        <f t="shared" si="10"/>
        <v>0</v>
      </c>
      <c r="C102" s="73"/>
      <c r="D102" s="73"/>
      <c r="E102" s="73"/>
      <c r="F102" s="73"/>
      <c r="G102" s="75"/>
      <c r="H102" s="75"/>
      <c r="I102" s="75"/>
      <c r="J102" s="245"/>
      <c r="K102" s="75"/>
      <c r="L102" s="75"/>
      <c r="M102" s="75"/>
      <c r="N102" s="75"/>
      <c r="O102" s="75"/>
      <c r="P102" s="75"/>
      <c r="Q102" s="131"/>
      <c r="R102" s="77"/>
      <c r="S102" s="73"/>
      <c r="T102" s="55"/>
      <c r="U102" s="55"/>
      <c r="V102" s="55"/>
      <c r="W102" s="73"/>
      <c r="X102" s="50"/>
      <c r="Y102" s="75"/>
      <c r="Z102" s="73"/>
      <c r="AA102" s="76"/>
      <c r="AB102" s="73"/>
      <c r="AC102" s="73"/>
      <c r="AD102" s="50"/>
      <c r="AE102" s="73"/>
      <c r="AF102" s="73"/>
      <c r="AG102" s="73"/>
      <c r="AH102" s="75"/>
      <c r="AI102" s="75"/>
      <c r="AJ102" s="55" t="str">
        <f t="shared" si="18"/>
        <v/>
      </c>
      <c r="AK102" s="122" t="str">
        <f t="shared" si="11"/>
        <v/>
      </c>
      <c r="AL102" s="122" t="str">
        <f t="shared" si="12"/>
        <v/>
      </c>
      <c r="AM102" s="121" t="str">
        <f t="shared" si="13"/>
        <v/>
      </c>
      <c r="AN102" s="121" t="str">
        <f t="shared" si="14"/>
        <v/>
      </c>
      <c r="AO102" s="73" t="str">
        <f t="shared" si="15"/>
        <v/>
      </c>
      <c r="AP102" s="122" t="str">
        <f t="shared" si="16"/>
        <v/>
      </c>
      <c r="AQ102" s="55" t="str">
        <f t="shared" si="19"/>
        <v/>
      </c>
      <c r="AR102" s="125" t="str">
        <f t="shared" si="17"/>
        <v/>
      </c>
    </row>
    <row r="103" spans="2:44" ht="18.75" x14ac:dyDescent="0.3">
      <c r="B103" s="194">
        <f t="shared" si="10"/>
        <v>0</v>
      </c>
      <c r="C103" s="73"/>
      <c r="D103" s="73"/>
      <c r="E103" s="73"/>
      <c r="F103" s="73"/>
      <c r="G103" s="75"/>
      <c r="H103" s="75"/>
      <c r="I103" s="75"/>
      <c r="J103" s="245"/>
      <c r="K103" s="75"/>
      <c r="L103" s="75"/>
      <c r="M103" s="75"/>
      <c r="N103" s="75"/>
      <c r="O103" s="75"/>
      <c r="P103" s="75"/>
      <c r="Q103" s="131"/>
      <c r="R103" s="77"/>
      <c r="S103" s="73"/>
      <c r="T103" s="55"/>
      <c r="U103" s="55"/>
      <c r="V103" s="55"/>
      <c r="W103" s="73"/>
      <c r="X103" s="50"/>
      <c r="Y103" s="75"/>
      <c r="Z103" s="73"/>
      <c r="AA103" s="76"/>
      <c r="AB103" s="73"/>
      <c r="AC103" s="73"/>
      <c r="AD103" s="50"/>
      <c r="AE103" s="73"/>
      <c r="AF103" s="73"/>
      <c r="AG103" s="73"/>
      <c r="AH103" s="75"/>
      <c r="AI103" s="75"/>
      <c r="AJ103" s="55" t="str">
        <f t="shared" si="18"/>
        <v/>
      </c>
      <c r="AK103" s="122" t="str">
        <f t="shared" si="11"/>
        <v/>
      </c>
      <c r="AL103" s="122" t="str">
        <f t="shared" si="12"/>
        <v/>
      </c>
      <c r="AM103" s="121" t="str">
        <f t="shared" si="13"/>
        <v/>
      </c>
      <c r="AN103" s="121" t="str">
        <f t="shared" si="14"/>
        <v/>
      </c>
      <c r="AO103" s="73" t="str">
        <f t="shared" si="15"/>
        <v/>
      </c>
      <c r="AP103" s="122" t="str">
        <f t="shared" si="16"/>
        <v/>
      </c>
      <c r="AQ103" s="55" t="str">
        <f t="shared" si="19"/>
        <v/>
      </c>
      <c r="AR103" s="125" t="str">
        <f t="shared" si="17"/>
        <v/>
      </c>
    </row>
    <row r="104" spans="2:44" ht="18.75" x14ac:dyDescent="0.3">
      <c r="B104" s="194">
        <f t="shared" si="10"/>
        <v>0</v>
      </c>
      <c r="C104" s="73"/>
      <c r="D104" s="73"/>
      <c r="E104" s="73"/>
      <c r="F104" s="73"/>
      <c r="G104" s="75"/>
      <c r="H104" s="75"/>
      <c r="I104" s="75"/>
      <c r="J104" s="245"/>
      <c r="K104" s="75"/>
      <c r="L104" s="75"/>
      <c r="M104" s="75"/>
      <c r="N104" s="75"/>
      <c r="O104" s="75"/>
      <c r="P104" s="75"/>
      <c r="Q104" s="131"/>
      <c r="R104" s="77"/>
      <c r="S104" s="73"/>
      <c r="T104" s="55"/>
      <c r="U104" s="55"/>
      <c r="V104" s="55"/>
      <c r="W104" s="73"/>
      <c r="X104" s="50"/>
      <c r="Y104" s="75"/>
      <c r="Z104" s="73"/>
      <c r="AA104" s="76"/>
      <c r="AB104" s="73"/>
      <c r="AC104" s="73"/>
      <c r="AD104" s="50"/>
      <c r="AE104" s="73"/>
      <c r="AF104" s="73"/>
      <c r="AG104" s="73"/>
      <c r="AH104" s="75"/>
      <c r="AI104" s="75"/>
      <c r="AJ104" s="55" t="str">
        <f t="shared" si="18"/>
        <v/>
      </c>
      <c r="AK104" s="122" t="str">
        <f t="shared" si="11"/>
        <v/>
      </c>
      <c r="AL104" s="122" t="str">
        <f t="shared" si="12"/>
        <v/>
      </c>
      <c r="AM104" s="121" t="str">
        <f t="shared" si="13"/>
        <v/>
      </c>
      <c r="AN104" s="121" t="str">
        <f t="shared" si="14"/>
        <v/>
      </c>
      <c r="AO104" s="73" t="str">
        <f t="shared" si="15"/>
        <v/>
      </c>
      <c r="AP104" s="122" t="str">
        <f t="shared" si="16"/>
        <v/>
      </c>
      <c r="AQ104" s="55" t="str">
        <f t="shared" si="19"/>
        <v/>
      </c>
      <c r="AR104" s="125" t="str">
        <f t="shared" si="17"/>
        <v/>
      </c>
    </row>
    <row r="105" spans="2:44" ht="18.75" x14ac:dyDescent="0.3">
      <c r="B105" s="194">
        <f t="shared" si="10"/>
        <v>0</v>
      </c>
      <c r="C105" s="73"/>
      <c r="D105" s="73"/>
      <c r="E105" s="73"/>
      <c r="F105" s="73"/>
      <c r="G105" s="75"/>
      <c r="H105" s="75"/>
      <c r="I105" s="75"/>
      <c r="J105" s="245"/>
      <c r="K105" s="75"/>
      <c r="L105" s="75"/>
      <c r="M105" s="75"/>
      <c r="N105" s="75"/>
      <c r="O105" s="75"/>
      <c r="P105" s="75"/>
      <c r="Q105" s="131"/>
      <c r="R105" s="77"/>
      <c r="S105" s="73"/>
      <c r="T105" s="55"/>
      <c r="U105" s="55"/>
      <c r="V105" s="55"/>
      <c r="W105" s="73"/>
      <c r="X105" s="50"/>
      <c r="Y105" s="75"/>
      <c r="Z105" s="73"/>
      <c r="AA105" s="76"/>
      <c r="AB105" s="73"/>
      <c r="AC105" s="73"/>
      <c r="AD105" s="50"/>
      <c r="AE105" s="73"/>
      <c r="AF105" s="73"/>
      <c r="AG105" s="73"/>
      <c r="AH105" s="75"/>
      <c r="AI105" s="75"/>
      <c r="AJ105" s="55" t="str">
        <f t="shared" si="18"/>
        <v/>
      </c>
      <c r="AK105" s="122" t="str">
        <f t="shared" si="11"/>
        <v/>
      </c>
      <c r="AL105" s="122" t="str">
        <f t="shared" si="12"/>
        <v/>
      </c>
      <c r="AM105" s="121" t="str">
        <f t="shared" si="13"/>
        <v/>
      </c>
      <c r="AN105" s="121" t="str">
        <f t="shared" si="14"/>
        <v/>
      </c>
      <c r="AO105" s="73" t="str">
        <f t="shared" si="15"/>
        <v/>
      </c>
      <c r="AP105" s="122" t="str">
        <f t="shared" si="16"/>
        <v/>
      </c>
      <c r="AQ105" s="55" t="str">
        <f t="shared" si="19"/>
        <v/>
      </c>
      <c r="AR105" s="125" t="str">
        <f t="shared" si="17"/>
        <v/>
      </c>
    </row>
    <row r="106" spans="2:44" ht="18.75" x14ac:dyDescent="0.3">
      <c r="B106" s="194">
        <f t="shared" si="10"/>
        <v>0</v>
      </c>
      <c r="C106" s="73"/>
      <c r="D106" s="73"/>
      <c r="E106" s="73"/>
      <c r="F106" s="73"/>
      <c r="G106" s="75"/>
      <c r="H106" s="75"/>
      <c r="I106" s="75"/>
      <c r="J106" s="245"/>
      <c r="K106" s="75"/>
      <c r="L106" s="75"/>
      <c r="M106" s="75"/>
      <c r="N106" s="75"/>
      <c r="O106" s="75"/>
      <c r="P106" s="75"/>
      <c r="Q106" s="131"/>
      <c r="R106" s="77"/>
      <c r="S106" s="73"/>
      <c r="T106" s="55"/>
      <c r="U106" s="55"/>
      <c r="V106" s="55"/>
      <c r="W106" s="73"/>
      <c r="X106" s="50"/>
      <c r="Y106" s="75"/>
      <c r="Z106" s="73"/>
      <c r="AA106" s="76"/>
      <c r="AB106" s="73"/>
      <c r="AC106" s="73"/>
      <c r="AD106" s="50"/>
      <c r="AE106" s="73"/>
      <c r="AF106" s="73"/>
      <c r="AG106" s="73"/>
      <c r="AH106" s="75"/>
      <c r="AI106" s="75"/>
      <c r="AJ106" s="55" t="str">
        <f t="shared" si="18"/>
        <v/>
      </c>
      <c r="AK106" s="122" t="str">
        <f t="shared" si="11"/>
        <v/>
      </c>
      <c r="AL106" s="122" t="str">
        <f t="shared" si="12"/>
        <v/>
      </c>
      <c r="AM106" s="121" t="str">
        <f t="shared" si="13"/>
        <v/>
      </c>
      <c r="AN106" s="121" t="str">
        <f t="shared" si="14"/>
        <v/>
      </c>
      <c r="AO106" s="73" t="str">
        <f t="shared" si="15"/>
        <v/>
      </c>
      <c r="AP106" s="122" t="str">
        <f t="shared" si="16"/>
        <v/>
      </c>
      <c r="AQ106" s="55" t="str">
        <f t="shared" si="19"/>
        <v/>
      </c>
      <c r="AR106" s="125" t="str">
        <f t="shared" si="17"/>
        <v/>
      </c>
    </row>
    <row r="107" spans="2:44" ht="18.75" x14ac:dyDescent="0.3">
      <c r="B107" s="194">
        <f t="shared" si="10"/>
        <v>0</v>
      </c>
      <c r="C107" s="73"/>
      <c r="D107" s="73"/>
      <c r="E107" s="73"/>
      <c r="F107" s="73"/>
      <c r="G107" s="75"/>
      <c r="H107" s="75"/>
      <c r="I107" s="75"/>
      <c r="J107" s="245"/>
      <c r="K107" s="75"/>
      <c r="L107" s="75"/>
      <c r="M107" s="75"/>
      <c r="N107" s="75"/>
      <c r="O107" s="75"/>
      <c r="P107" s="75"/>
      <c r="Q107" s="131"/>
      <c r="R107" s="77"/>
      <c r="S107" s="73"/>
      <c r="T107" s="55"/>
      <c r="U107" s="55"/>
      <c r="V107" s="55"/>
      <c r="W107" s="73"/>
      <c r="X107" s="50"/>
      <c r="Y107" s="75"/>
      <c r="Z107" s="73"/>
      <c r="AA107" s="76"/>
      <c r="AB107" s="73"/>
      <c r="AC107" s="73"/>
      <c r="AD107" s="50"/>
      <c r="AE107" s="73"/>
      <c r="AF107" s="73"/>
      <c r="AG107" s="73"/>
      <c r="AH107" s="75"/>
      <c r="AI107" s="75"/>
      <c r="AJ107" s="55" t="str">
        <f t="shared" si="18"/>
        <v/>
      </c>
      <c r="AK107" s="122" t="str">
        <f t="shared" si="11"/>
        <v/>
      </c>
      <c r="AL107" s="122" t="str">
        <f t="shared" si="12"/>
        <v/>
      </c>
      <c r="AM107" s="121" t="str">
        <f t="shared" si="13"/>
        <v/>
      </c>
      <c r="AN107" s="121" t="str">
        <f t="shared" si="14"/>
        <v/>
      </c>
      <c r="AO107" s="73" t="str">
        <f t="shared" si="15"/>
        <v/>
      </c>
      <c r="AP107" s="122" t="str">
        <f t="shared" si="16"/>
        <v/>
      </c>
      <c r="AQ107" s="55" t="str">
        <f t="shared" si="19"/>
        <v/>
      </c>
      <c r="AR107" s="125" t="str">
        <f t="shared" si="17"/>
        <v/>
      </c>
    </row>
    <row r="108" spans="2:44" ht="18.75" x14ac:dyDescent="0.3">
      <c r="B108" s="194">
        <f t="shared" si="10"/>
        <v>0</v>
      </c>
      <c r="C108" s="73"/>
      <c r="D108" s="73"/>
      <c r="E108" s="73"/>
      <c r="F108" s="73"/>
      <c r="G108" s="75"/>
      <c r="H108" s="75"/>
      <c r="I108" s="75"/>
      <c r="J108" s="245"/>
      <c r="K108" s="75"/>
      <c r="L108" s="75"/>
      <c r="M108" s="75"/>
      <c r="N108" s="75"/>
      <c r="O108" s="75"/>
      <c r="P108" s="75"/>
      <c r="Q108" s="131"/>
      <c r="R108" s="77"/>
      <c r="S108" s="73"/>
      <c r="T108" s="55"/>
      <c r="U108" s="55"/>
      <c r="V108" s="55"/>
      <c r="W108" s="73"/>
      <c r="X108" s="50"/>
      <c r="Y108" s="75"/>
      <c r="Z108" s="73"/>
      <c r="AA108" s="76"/>
      <c r="AB108" s="73"/>
      <c r="AC108" s="73"/>
      <c r="AD108" s="50"/>
      <c r="AE108" s="73"/>
      <c r="AF108" s="73"/>
      <c r="AG108" s="73"/>
      <c r="AH108" s="75"/>
      <c r="AI108" s="75"/>
      <c r="AJ108" s="55" t="str">
        <f t="shared" si="18"/>
        <v/>
      </c>
      <c r="AK108" s="122" t="str">
        <f t="shared" si="11"/>
        <v/>
      </c>
      <c r="AL108" s="122" t="str">
        <f t="shared" si="12"/>
        <v/>
      </c>
      <c r="AM108" s="121" t="str">
        <f t="shared" si="13"/>
        <v/>
      </c>
      <c r="AN108" s="121" t="str">
        <f t="shared" si="14"/>
        <v/>
      </c>
      <c r="AO108" s="73" t="str">
        <f t="shared" si="15"/>
        <v/>
      </c>
      <c r="AP108" s="122" t="str">
        <f t="shared" si="16"/>
        <v/>
      </c>
      <c r="AQ108" s="55" t="str">
        <f t="shared" si="19"/>
        <v/>
      </c>
      <c r="AR108" s="125" t="str">
        <f t="shared" si="17"/>
        <v/>
      </c>
    </row>
    <row r="109" spans="2:44" ht="18.75" x14ac:dyDescent="0.3">
      <c r="B109" s="194">
        <f t="shared" si="10"/>
        <v>0</v>
      </c>
      <c r="C109" s="73"/>
      <c r="D109" s="73"/>
      <c r="E109" s="73"/>
      <c r="F109" s="73"/>
      <c r="G109" s="75"/>
      <c r="H109" s="75"/>
      <c r="I109" s="75"/>
      <c r="J109" s="245"/>
      <c r="K109" s="75"/>
      <c r="L109" s="75"/>
      <c r="M109" s="75"/>
      <c r="N109" s="75"/>
      <c r="O109" s="75"/>
      <c r="P109" s="75"/>
      <c r="Q109" s="131"/>
      <c r="R109" s="77"/>
      <c r="S109" s="73"/>
      <c r="T109" s="55"/>
      <c r="U109" s="55"/>
      <c r="V109" s="55"/>
      <c r="W109" s="73"/>
      <c r="X109" s="50"/>
      <c r="Y109" s="75"/>
      <c r="Z109" s="73"/>
      <c r="AA109" s="76"/>
      <c r="AB109" s="73"/>
      <c r="AC109" s="73"/>
      <c r="AD109" s="50"/>
      <c r="AE109" s="73"/>
      <c r="AF109" s="73"/>
      <c r="AG109" s="73"/>
      <c r="AH109" s="75"/>
      <c r="AI109" s="75"/>
      <c r="AJ109" s="55" t="str">
        <f t="shared" si="18"/>
        <v/>
      </c>
      <c r="AK109" s="122" t="str">
        <f t="shared" si="11"/>
        <v/>
      </c>
      <c r="AL109" s="122" t="str">
        <f t="shared" si="12"/>
        <v/>
      </c>
      <c r="AM109" s="121" t="str">
        <f t="shared" si="13"/>
        <v/>
      </c>
      <c r="AN109" s="121" t="str">
        <f t="shared" si="14"/>
        <v/>
      </c>
      <c r="AO109" s="73" t="str">
        <f t="shared" si="15"/>
        <v/>
      </c>
      <c r="AP109" s="122" t="str">
        <f t="shared" si="16"/>
        <v/>
      </c>
      <c r="AQ109" s="55" t="str">
        <f t="shared" si="19"/>
        <v/>
      </c>
      <c r="AR109" s="125" t="str">
        <f t="shared" si="17"/>
        <v/>
      </c>
    </row>
    <row r="110" spans="2:44" ht="18.75" x14ac:dyDescent="0.3">
      <c r="B110" s="194">
        <f t="shared" si="10"/>
        <v>0</v>
      </c>
      <c r="C110" s="73"/>
      <c r="D110" s="73"/>
      <c r="E110" s="73"/>
      <c r="F110" s="73"/>
      <c r="G110" s="75"/>
      <c r="H110" s="75"/>
      <c r="I110" s="75"/>
      <c r="J110" s="245"/>
      <c r="K110" s="75"/>
      <c r="L110" s="75"/>
      <c r="M110" s="75"/>
      <c r="N110" s="75"/>
      <c r="O110" s="75"/>
      <c r="P110" s="75"/>
      <c r="Q110" s="131"/>
      <c r="R110" s="77"/>
      <c r="S110" s="73"/>
      <c r="T110" s="55"/>
      <c r="U110" s="55"/>
      <c r="V110" s="55"/>
      <c r="W110" s="73"/>
      <c r="X110" s="50"/>
      <c r="Y110" s="75"/>
      <c r="Z110" s="73"/>
      <c r="AA110" s="76"/>
      <c r="AB110" s="73"/>
      <c r="AC110" s="73"/>
      <c r="AD110" s="50"/>
      <c r="AE110" s="73"/>
      <c r="AF110" s="73"/>
      <c r="AG110" s="73"/>
      <c r="AH110" s="75"/>
      <c r="AI110" s="75"/>
      <c r="AJ110" s="55" t="str">
        <f t="shared" si="18"/>
        <v/>
      </c>
      <c r="AK110" s="122" t="str">
        <f t="shared" si="11"/>
        <v/>
      </c>
      <c r="AL110" s="122" t="str">
        <f t="shared" si="12"/>
        <v/>
      </c>
      <c r="AM110" s="121" t="str">
        <f t="shared" si="13"/>
        <v/>
      </c>
      <c r="AN110" s="121" t="str">
        <f t="shared" si="14"/>
        <v/>
      </c>
      <c r="AO110" s="73" t="str">
        <f t="shared" si="15"/>
        <v/>
      </c>
      <c r="AP110" s="122" t="str">
        <f t="shared" si="16"/>
        <v/>
      </c>
      <c r="AQ110" s="55" t="str">
        <f t="shared" si="19"/>
        <v/>
      </c>
      <c r="AR110" s="125" t="str">
        <f t="shared" si="17"/>
        <v/>
      </c>
    </row>
    <row r="111" spans="2:44" ht="18.75" x14ac:dyDescent="0.3">
      <c r="B111" s="194">
        <f t="shared" si="10"/>
        <v>0</v>
      </c>
      <c r="C111" s="73"/>
      <c r="D111" s="73"/>
      <c r="E111" s="73"/>
      <c r="F111" s="73"/>
      <c r="G111" s="75"/>
      <c r="H111" s="75"/>
      <c r="I111" s="75"/>
      <c r="J111" s="245"/>
      <c r="K111" s="75"/>
      <c r="L111" s="75"/>
      <c r="M111" s="75"/>
      <c r="N111" s="75"/>
      <c r="O111" s="75"/>
      <c r="P111" s="75"/>
      <c r="Q111" s="131"/>
      <c r="R111" s="77"/>
      <c r="S111" s="73"/>
      <c r="T111" s="55"/>
      <c r="U111" s="55"/>
      <c r="V111" s="55"/>
      <c r="W111" s="73"/>
      <c r="X111" s="50"/>
      <c r="Y111" s="75"/>
      <c r="Z111" s="73"/>
      <c r="AA111" s="76"/>
      <c r="AB111" s="73"/>
      <c r="AC111" s="73"/>
      <c r="AD111" s="50"/>
      <c r="AE111" s="73"/>
      <c r="AF111" s="73"/>
      <c r="AG111" s="73"/>
      <c r="AH111" s="75"/>
      <c r="AI111" s="75"/>
      <c r="AJ111" s="55" t="str">
        <f t="shared" si="18"/>
        <v/>
      </c>
      <c r="AK111" s="122" t="str">
        <f t="shared" si="11"/>
        <v/>
      </c>
      <c r="AL111" s="122" t="str">
        <f t="shared" si="12"/>
        <v/>
      </c>
      <c r="AM111" s="121" t="str">
        <f t="shared" si="13"/>
        <v/>
      </c>
      <c r="AN111" s="121" t="str">
        <f t="shared" si="14"/>
        <v/>
      </c>
      <c r="AO111" s="73" t="str">
        <f t="shared" si="15"/>
        <v/>
      </c>
      <c r="AP111" s="122" t="str">
        <f t="shared" si="16"/>
        <v/>
      </c>
      <c r="AQ111" s="55" t="str">
        <f t="shared" si="19"/>
        <v/>
      </c>
      <c r="AR111" s="125" t="str">
        <f t="shared" si="17"/>
        <v/>
      </c>
    </row>
    <row r="112" spans="2:44" ht="18.75" x14ac:dyDescent="0.3">
      <c r="B112" s="194">
        <f t="shared" si="10"/>
        <v>0</v>
      </c>
      <c r="C112" s="73"/>
      <c r="D112" s="73"/>
      <c r="E112" s="73"/>
      <c r="F112" s="73"/>
      <c r="G112" s="75"/>
      <c r="H112" s="75"/>
      <c r="I112" s="75"/>
      <c r="J112" s="245"/>
      <c r="K112" s="75"/>
      <c r="L112" s="75"/>
      <c r="M112" s="75"/>
      <c r="N112" s="75"/>
      <c r="O112" s="75"/>
      <c r="P112" s="75"/>
      <c r="Q112" s="131"/>
      <c r="R112" s="77"/>
      <c r="S112" s="73"/>
      <c r="T112" s="55"/>
      <c r="U112" s="55"/>
      <c r="V112" s="55"/>
      <c r="W112" s="73"/>
      <c r="X112" s="50"/>
      <c r="Y112" s="75"/>
      <c r="Z112" s="73"/>
      <c r="AA112" s="76"/>
      <c r="AB112" s="73"/>
      <c r="AC112" s="73"/>
      <c r="AD112" s="50"/>
      <c r="AE112" s="73"/>
      <c r="AF112" s="73"/>
      <c r="AG112" s="73"/>
      <c r="AH112" s="75"/>
      <c r="AI112" s="75"/>
      <c r="AJ112" s="55" t="str">
        <f t="shared" si="18"/>
        <v/>
      </c>
      <c r="AK112" s="122" t="str">
        <f t="shared" si="11"/>
        <v/>
      </c>
      <c r="AL112" s="122" t="str">
        <f t="shared" si="12"/>
        <v/>
      </c>
      <c r="AM112" s="121" t="str">
        <f t="shared" si="13"/>
        <v/>
      </c>
      <c r="AN112" s="121" t="str">
        <f t="shared" si="14"/>
        <v/>
      </c>
      <c r="AO112" s="73" t="str">
        <f t="shared" si="15"/>
        <v/>
      </c>
      <c r="AP112" s="122" t="str">
        <f t="shared" si="16"/>
        <v/>
      </c>
      <c r="AQ112" s="55" t="str">
        <f t="shared" si="19"/>
        <v/>
      </c>
      <c r="AR112" s="125" t="str">
        <f t="shared" si="17"/>
        <v/>
      </c>
    </row>
    <row r="113" spans="2:44" ht="18.75" x14ac:dyDescent="0.3">
      <c r="B113" s="194">
        <f t="shared" si="10"/>
        <v>0</v>
      </c>
      <c r="C113" s="73"/>
      <c r="D113" s="73"/>
      <c r="E113" s="73"/>
      <c r="F113" s="73"/>
      <c r="G113" s="75"/>
      <c r="H113" s="75"/>
      <c r="I113" s="75"/>
      <c r="J113" s="245"/>
      <c r="K113" s="75"/>
      <c r="L113" s="75"/>
      <c r="M113" s="75"/>
      <c r="N113" s="75"/>
      <c r="O113" s="75"/>
      <c r="P113" s="75"/>
      <c r="Q113" s="131"/>
      <c r="R113" s="77"/>
      <c r="S113" s="73"/>
      <c r="T113" s="55"/>
      <c r="U113" s="55"/>
      <c r="V113" s="55"/>
      <c r="W113" s="73"/>
      <c r="X113" s="50"/>
      <c r="Y113" s="75"/>
      <c r="Z113" s="73"/>
      <c r="AA113" s="76"/>
      <c r="AB113" s="73"/>
      <c r="AC113" s="73"/>
      <c r="AD113" s="50"/>
      <c r="AE113" s="73"/>
      <c r="AF113" s="73"/>
      <c r="AG113" s="73"/>
      <c r="AH113" s="75"/>
      <c r="AI113" s="75"/>
      <c r="AJ113" s="55" t="str">
        <f t="shared" si="18"/>
        <v/>
      </c>
      <c r="AK113" s="122" t="str">
        <f t="shared" si="11"/>
        <v/>
      </c>
      <c r="AL113" s="122" t="str">
        <f t="shared" si="12"/>
        <v/>
      </c>
      <c r="AM113" s="121" t="str">
        <f t="shared" si="13"/>
        <v/>
      </c>
      <c r="AN113" s="121" t="str">
        <f t="shared" si="14"/>
        <v/>
      </c>
      <c r="AO113" s="73" t="str">
        <f t="shared" si="15"/>
        <v/>
      </c>
      <c r="AP113" s="122" t="str">
        <f t="shared" si="16"/>
        <v/>
      </c>
      <c r="AQ113" s="55" t="str">
        <f t="shared" si="19"/>
        <v/>
      </c>
      <c r="AR113" s="125" t="str">
        <f t="shared" si="17"/>
        <v/>
      </c>
    </row>
    <row r="114" spans="2:44" ht="18.75" x14ac:dyDescent="0.3">
      <c r="B114" s="194">
        <f t="shared" si="10"/>
        <v>0</v>
      </c>
      <c r="C114" s="73"/>
      <c r="D114" s="73"/>
      <c r="E114" s="73"/>
      <c r="F114" s="73"/>
      <c r="G114" s="75"/>
      <c r="H114" s="75"/>
      <c r="I114" s="75"/>
      <c r="J114" s="245"/>
      <c r="K114" s="75"/>
      <c r="L114" s="75"/>
      <c r="M114" s="75"/>
      <c r="N114" s="75"/>
      <c r="O114" s="75"/>
      <c r="P114" s="75"/>
      <c r="Q114" s="131"/>
      <c r="R114" s="77"/>
      <c r="S114" s="73"/>
      <c r="T114" s="55"/>
      <c r="U114" s="55"/>
      <c r="V114" s="55"/>
      <c r="W114" s="73"/>
      <c r="X114" s="50"/>
      <c r="Y114" s="75"/>
      <c r="Z114" s="73"/>
      <c r="AA114" s="76"/>
      <c r="AB114" s="73"/>
      <c r="AC114" s="73"/>
      <c r="AD114" s="50"/>
      <c r="AE114" s="73"/>
      <c r="AF114" s="73"/>
      <c r="AG114" s="73"/>
      <c r="AH114" s="75"/>
      <c r="AI114" s="75"/>
      <c r="AJ114" s="55" t="str">
        <f t="shared" si="18"/>
        <v/>
      </c>
      <c r="AK114" s="122" t="str">
        <f t="shared" si="11"/>
        <v/>
      </c>
      <c r="AL114" s="122" t="str">
        <f t="shared" si="12"/>
        <v/>
      </c>
      <c r="AM114" s="121" t="str">
        <f t="shared" si="13"/>
        <v/>
      </c>
      <c r="AN114" s="121" t="str">
        <f t="shared" si="14"/>
        <v/>
      </c>
      <c r="AO114" s="73" t="str">
        <f t="shared" si="15"/>
        <v/>
      </c>
      <c r="AP114" s="122" t="str">
        <f t="shared" si="16"/>
        <v/>
      </c>
      <c r="AQ114" s="55" t="str">
        <f t="shared" si="19"/>
        <v/>
      </c>
      <c r="AR114" s="125" t="str">
        <f t="shared" si="17"/>
        <v/>
      </c>
    </row>
    <row r="115" spans="2:44" ht="18.75" x14ac:dyDescent="0.3">
      <c r="B115" s="194">
        <f t="shared" si="10"/>
        <v>0</v>
      </c>
      <c r="C115" s="73"/>
      <c r="D115" s="73"/>
      <c r="E115" s="73"/>
      <c r="F115" s="73"/>
      <c r="G115" s="75"/>
      <c r="H115" s="75"/>
      <c r="I115" s="75"/>
      <c r="J115" s="245"/>
      <c r="K115" s="75"/>
      <c r="L115" s="75"/>
      <c r="M115" s="75"/>
      <c r="N115" s="75"/>
      <c r="O115" s="75"/>
      <c r="P115" s="75"/>
      <c r="Q115" s="131"/>
      <c r="R115" s="77"/>
      <c r="S115" s="73"/>
      <c r="T115" s="55"/>
      <c r="U115" s="55"/>
      <c r="V115" s="55"/>
      <c r="W115" s="73"/>
      <c r="X115" s="50"/>
      <c r="Y115" s="75"/>
      <c r="Z115" s="73"/>
      <c r="AA115" s="76"/>
      <c r="AB115" s="73"/>
      <c r="AC115" s="73"/>
      <c r="AD115" s="50"/>
      <c r="AE115" s="73"/>
      <c r="AF115" s="73"/>
      <c r="AG115" s="73"/>
      <c r="AH115" s="75"/>
      <c r="AI115" s="75"/>
      <c r="AJ115" s="55" t="str">
        <f t="shared" si="18"/>
        <v/>
      </c>
      <c r="AK115" s="122" t="str">
        <f t="shared" si="11"/>
        <v/>
      </c>
      <c r="AL115" s="122" t="str">
        <f t="shared" si="12"/>
        <v/>
      </c>
      <c r="AM115" s="121" t="str">
        <f t="shared" si="13"/>
        <v/>
      </c>
      <c r="AN115" s="121" t="str">
        <f t="shared" si="14"/>
        <v/>
      </c>
      <c r="AO115" s="73" t="str">
        <f t="shared" si="15"/>
        <v/>
      </c>
      <c r="AP115" s="122" t="str">
        <f t="shared" si="16"/>
        <v/>
      </c>
      <c r="AQ115" s="55" t="str">
        <f t="shared" si="19"/>
        <v/>
      </c>
      <c r="AR115" s="125" t="str">
        <f t="shared" si="17"/>
        <v/>
      </c>
    </row>
    <row r="116" spans="2:44" ht="18.75" x14ac:dyDescent="0.3">
      <c r="B116" s="194">
        <f t="shared" si="10"/>
        <v>0</v>
      </c>
      <c r="C116" s="73"/>
      <c r="D116" s="73"/>
      <c r="E116" s="73"/>
      <c r="F116" s="73"/>
      <c r="G116" s="75"/>
      <c r="H116" s="75"/>
      <c r="I116" s="75"/>
      <c r="J116" s="245"/>
      <c r="K116" s="75"/>
      <c r="L116" s="75"/>
      <c r="M116" s="75"/>
      <c r="N116" s="75"/>
      <c r="O116" s="75"/>
      <c r="P116" s="75"/>
      <c r="Q116" s="131"/>
      <c r="R116" s="77"/>
      <c r="S116" s="73"/>
      <c r="T116" s="55"/>
      <c r="U116" s="55"/>
      <c r="V116" s="55"/>
      <c r="W116" s="73"/>
      <c r="X116" s="50"/>
      <c r="Y116" s="75"/>
      <c r="Z116" s="73"/>
      <c r="AA116" s="76"/>
      <c r="AB116" s="73"/>
      <c r="AC116" s="73"/>
      <c r="AD116" s="50"/>
      <c r="AE116" s="73"/>
      <c r="AF116" s="73"/>
      <c r="AG116" s="73"/>
      <c r="AH116" s="75"/>
      <c r="AI116" s="75"/>
      <c r="AJ116" s="55" t="str">
        <f t="shared" si="18"/>
        <v/>
      </c>
      <c r="AK116" s="122" t="str">
        <f t="shared" si="11"/>
        <v/>
      </c>
      <c r="AL116" s="122" t="str">
        <f t="shared" si="12"/>
        <v/>
      </c>
      <c r="AM116" s="121" t="str">
        <f t="shared" si="13"/>
        <v/>
      </c>
      <c r="AN116" s="121" t="str">
        <f t="shared" si="14"/>
        <v/>
      </c>
      <c r="AO116" s="73" t="str">
        <f t="shared" si="15"/>
        <v/>
      </c>
      <c r="AP116" s="122" t="str">
        <f t="shared" si="16"/>
        <v/>
      </c>
      <c r="AQ116" s="55" t="str">
        <f t="shared" si="19"/>
        <v/>
      </c>
      <c r="AR116" s="125" t="str">
        <f t="shared" si="17"/>
        <v/>
      </c>
    </row>
    <row r="117" spans="2:44" ht="18.75" x14ac:dyDescent="0.3">
      <c r="B117" s="194">
        <f t="shared" si="10"/>
        <v>0</v>
      </c>
      <c r="C117" s="73"/>
      <c r="D117" s="73"/>
      <c r="E117" s="73"/>
      <c r="F117" s="73"/>
      <c r="G117" s="75"/>
      <c r="H117" s="75"/>
      <c r="I117" s="75"/>
      <c r="J117" s="245"/>
      <c r="K117" s="75"/>
      <c r="L117" s="75"/>
      <c r="M117" s="75"/>
      <c r="N117" s="75"/>
      <c r="O117" s="75"/>
      <c r="P117" s="75"/>
      <c r="Q117" s="131"/>
      <c r="R117" s="77"/>
      <c r="S117" s="73"/>
      <c r="T117" s="55"/>
      <c r="U117" s="55"/>
      <c r="V117" s="55"/>
      <c r="W117" s="73"/>
      <c r="X117" s="50"/>
      <c r="Y117" s="75"/>
      <c r="Z117" s="73"/>
      <c r="AA117" s="76"/>
      <c r="AB117" s="73"/>
      <c r="AC117" s="73"/>
      <c r="AD117" s="50"/>
      <c r="AE117" s="73"/>
      <c r="AF117" s="73"/>
      <c r="AG117" s="73"/>
      <c r="AH117" s="75"/>
      <c r="AI117" s="75"/>
      <c r="AJ117" s="55" t="str">
        <f t="shared" si="18"/>
        <v/>
      </c>
      <c r="AK117" s="122" t="str">
        <f t="shared" si="11"/>
        <v/>
      </c>
      <c r="AL117" s="122" t="str">
        <f t="shared" si="12"/>
        <v/>
      </c>
      <c r="AM117" s="121" t="str">
        <f t="shared" si="13"/>
        <v/>
      </c>
      <c r="AN117" s="121" t="str">
        <f t="shared" si="14"/>
        <v/>
      </c>
      <c r="AO117" s="73" t="str">
        <f t="shared" si="15"/>
        <v/>
      </c>
      <c r="AP117" s="122" t="str">
        <f t="shared" si="16"/>
        <v/>
      </c>
      <c r="AQ117" s="55" t="str">
        <f t="shared" si="19"/>
        <v/>
      </c>
      <c r="AR117" s="125" t="str">
        <f t="shared" si="17"/>
        <v/>
      </c>
    </row>
    <row r="118" spans="2:44" ht="18.75" x14ac:dyDescent="0.3">
      <c r="B118" s="194">
        <f t="shared" si="10"/>
        <v>0</v>
      </c>
      <c r="C118" s="73"/>
      <c r="D118" s="73"/>
      <c r="E118" s="73"/>
      <c r="F118" s="73"/>
      <c r="G118" s="75"/>
      <c r="H118" s="75"/>
      <c r="I118" s="75"/>
      <c r="J118" s="245"/>
      <c r="K118" s="75"/>
      <c r="L118" s="75"/>
      <c r="M118" s="75"/>
      <c r="N118" s="75"/>
      <c r="O118" s="75"/>
      <c r="P118" s="75"/>
      <c r="Q118" s="131"/>
      <c r="R118" s="77"/>
      <c r="S118" s="73"/>
      <c r="T118" s="55"/>
      <c r="U118" s="55"/>
      <c r="V118" s="55"/>
      <c r="W118" s="73"/>
      <c r="X118" s="50"/>
      <c r="Y118" s="75"/>
      <c r="Z118" s="73"/>
      <c r="AA118" s="76"/>
      <c r="AB118" s="73"/>
      <c r="AC118" s="73"/>
      <c r="AD118" s="50"/>
      <c r="AE118" s="73"/>
      <c r="AF118" s="73"/>
      <c r="AG118" s="73"/>
      <c r="AH118" s="75"/>
      <c r="AI118" s="75"/>
      <c r="AJ118" s="55" t="str">
        <f t="shared" si="18"/>
        <v/>
      </c>
      <c r="AK118" s="122" t="str">
        <f t="shared" si="11"/>
        <v/>
      </c>
      <c r="AL118" s="122" t="str">
        <f t="shared" si="12"/>
        <v/>
      </c>
      <c r="AM118" s="121" t="str">
        <f t="shared" si="13"/>
        <v/>
      </c>
      <c r="AN118" s="121" t="str">
        <f t="shared" si="14"/>
        <v/>
      </c>
      <c r="AO118" s="73" t="str">
        <f t="shared" si="15"/>
        <v/>
      </c>
      <c r="AP118" s="122" t="str">
        <f t="shared" si="16"/>
        <v/>
      </c>
      <c r="AQ118" s="55" t="str">
        <f t="shared" si="19"/>
        <v/>
      </c>
      <c r="AR118" s="125" t="str">
        <f t="shared" si="17"/>
        <v/>
      </c>
    </row>
    <row r="119" spans="2:44" ht="18.75" x14ac:dyDescent="0.3">
      <c r="B119" s="194">
        <f t="shared" si="10"/>
        <v>0</v>
      </c>
      <c r="C119" s="73"/>
      <c r="D119" s="73"/>
      <c r="E119" s="73"/>
      <c r="F119" s="73"/>
      <c r="G119" s="75"/>
      <c r="H119" s="75"/>
      <c r="I119" s="75"/>
      <c r="J119" s="245"/>
      <c r="K119" s="75"/>
      <c r="L119" s="75"/>
      <c r="M119" s="75"/>
      <c r="N119" s="75"/>
      <c r="O119" s="75"/>
      <c r="P119" s="75"/>
      <c r="Q119" s="131"/>
      <c r="R119" s="77"/>
      <c r="S119" s="73"/>
      <c r="T119" s="55"/>
      <c r="U119" s="55"/>
      <c r="V119" s="55"/>
      <c r="W119" s="73"/>
      <c r="X119" s="50"/>
      <c r="Y119" s="75"/>
      <c r="Z119" s="73"/>
      <c r="AA119" s="76"/>
      <c r="AB119" s="73"/>
      <c r="AC119" s="73"/>
      <c r="AD119" s="50"/>
      <c r="AE119" s="73"/>
      <c r="AF119" s="73"/>
      <c r="AG119" s="73"/>
      <c r="AH119" s="75"/>
      <c r="AI119" s="75"/>
      <c r="AJ119" s="55" t="str">
        <f t="shared" si="18"/>
        <v/>
      </c>
      <c r="AK119" s="122" t="str">
        <f t="shared" si="11"/>
        <v/>
      </c>
      <c r="AL119" s="122" t="str">
        <f t="shared" si="12"/>
        <v/>
      </c>
      <c r="AM119" s="121" t="str">
        <f t="shared" si="13"/>
        <v/>
      </c>
      <c r="AN119" s="121" t="str">
        <f t="shared" si="14"/>
        <v/>
      </c>
      <c r="AO119" s="73" t="str">
        <f t="shared" si="15"/>
        <v/>
      </c>
      <c r="AP119" s="122" t="str">
        <f t="shared" si="16"/>
        <v/>
      </c>
      <c r="AQ119" s="55" t="str">
        <f t="shared" si="19"/>
        <v/>
      </c>
      <c r="AR119" s="125" t="str">
        <f t="shared" si="17"/>
        <v/>
      </c>
    </row>
    <row r="120" spans="2:44" ht="18.75" x14ac:dyDescent="0.3">
      <c r="B120" s="194">
        <f t="shared" si="10"/>
        <v>0</v>
      </c>
      <c r="C120" s="73"/>
      <c r="D120" s="73"/>
      <c r="E120" s="73"/>
      <c r="F120" s="73"/>
      <c r="G120" s="75"/>
      <c r="H120" s="75"/>
      <c r="I120" s="75"/>
      <c r="J120" s="245"/>
      <c r="K120" s="75"/>
      <c r="L120" s="75"/>
      <c r="M120" s="75"/>
      <c r="N120" s="75"/>
      <c r="O120" s="75"/>
      <c r="P120" s="75"/>
      <c r="Q120" s="131"/>
      <c r="R120" s="77"/>
      <c r="S120" s="73"/>
      <c r="T120" s="55"/>
      <c r="U120" s="55"/>
      <c r="V120" s="55"/>
      <c r="W120" s="73"/>
      <c r="X120" s="50"/>
      <c r="Y120" s="75"/>
      <c r="Z120" s="73"/>
      <c r="AA120" s="76"/>
      <c r="AB120" s="73"/>
      <c r="AC120" s="73"/>
      <c r="AD120" s="50"/>
      <c r="AE120" s="73"/>
      <c r="AF120" s="73"/>
      <c r="AG120" s="73"/>
      <c r="AH120" s="75"/>
      <c r="AI120" s="75"/>
      <c r="AJ120" s="55" t="str">
        <f t="shared" si="18"/>
        <v/>
      </c>
      <c r="AK120" s="122" t="str">
        <f t="shared" si="11"/>
        <v/>
      </c>
      <c r="AL120" s="122" t="str">
        <f t="shared" si="12"/>
        <v/>
      </c>
      <c r="AM120" s="121" t="str">
        <f t="shared" si="13"/>
        <v/>
      </c>
      <c r="AN120" s="121" t="str">
        <f t="shared" si="14"/>
        <v/>
      </c>
      <c r="AO120" s="73" t="str">
        <f t="shared" si="15"/>
        <v/>
      </c>
      <c r="AP120" s="122" t="str">
        <f t="shared" si="16"/>
        <v/>
      </c>
      <c r="AQ120" s="55" t="str">
        <f t="shared" si="19"/>
        <v/>
      </c>
      <c r="AR120" s="125" t="str">
        <f t="shared" si="17"/>
        <v/>
      </c>
    </row>
    <row r="121" spans="2:44" ht="18.75" x14ac:dyDescent="0.3">
      <c r="B121" s="194">
        <f t="shared" si="10"/>
        <v>0</v>
      </c>
      <c r="C121" s="73"/>
      <c r="D121" s="73"/>
      <c r="E121" s="73"/>
      <c r="F121" s="73"/>
      <c r="G121" s="75"/>
      <c r="H121" s="75"/>
      <c r="I121" s="75"/>
      <c r="J121" s="245"/>
      <c r="K121" s="75"/>
      <c r="L121" s="75"/>
      <c r="M121" s="75"/>
      <c r="N121" s="75"/>
      <c r="O121" s="75"/>
      <c r="P121" s="75"/>
      <c r="Q121" s="131"/>
      <c r="R121" s="77"/>
      <c r="S121" s="73"/>
      <c r="T121" s="55"/>
      <c r="U121" s="55"/>
      <c r="V121" s="55"/>
      <c r="W121" s="73"/>
      <c r="X121" s="50"/>
      <c r="Y121" s="75"/>
      <c r="Z121" s="73"/>
      <c r="AA121" s="76"/>
      <c r="AB121" s="73"/>
      <c r="AC121" s="73"/>
      <c r="AD121" s="50"/>
      <c r="AE121" s="73"/>
      <c r="AF121" s="73"/>
      <c r="AG121" s="73"/>
      <c r="AH121" s="75"/>
      <c r="AI121" s="75"/>
      <c r="AJ121" s="55" t="str">
        <f t="shared" si="18"/>
        <v/>
      </c>
      <c r="AK121" s="122" t="str">
        <f t="shared" si="11"/>
        <v/>
      </c>
      <c r="AL121" s="122" t="str">
        <f t="shared" si="12"/>
        <v/>
      </c>
      <c r="AM121" s="121" t="str">
        <f t="shared" si="13"/>
        <v/>
      </c>
      <c r="AN121" s="121" t="str">
        <f t="shared" si="14"/>
        <v/>
      </c>
      <c r="AO121" s="73" t="str">
        <f t="shared" si="15"/>
        <v/>
      </c>
      <c r="AP121" s="122" t="str">
        <f t="shared" si="16"/>
        <v/>
      </c>
      <c r="AQ121" s="55" t="str">
        <f t="shared" si="19"/>
        <v/>
      </c>
      <c r="AR121" s="125" t="str">
        <f t="shared" si="17"/>
        <v/>
      </c>
    </row>
    <row r="122" spans="2:44" ht="18.75" x14ac:dyDescent="0.3">
      <c r="B122" s="194">
        <f t="shared" si="10"/>
        <v>0</v>
      </c>
      <c r="C122" s="73"/>
      <c r="D122" s="73"/>
      <c r="E122" s="73"/>
      <c r="F122" s="73"/>
      <c r="G122" s="75"/>
      <c r="H122" s="75"/>
      <c r="I122" s="75"/>
      <c r="J122" s="245"/>
      <c r="K122" s="75"/>
      <c r="L122" s="75"/>
      <c r="M122" s="75"/>
      <c r="N122" s="75"/>
      <c r="O122" s="75"/>
      <c r="P122" s="75"/>
      <c r="Q122" s="131"/>
      <c r="R122" s="77"/>
      <c r="S122" s="73"/>
      <c r="T122" s="55"/>
      <c r="U122" s="55"/>
      <c r="V122" s="55"/>
      <c r="W122" s="73"/>
      <c r="X122" s="50"/>
      <c r="Y122" s="75"/>
      <c r="Z122" s="73"/>
      <c r="AA122" s="76"/>
      <c r="AB122" s="73"/>
      <c r="AC122" s="73"/>
      <c r="AD122" s="50"/>
      <c r="AE122" s="73"/>
      <c r="AF122" s="73"/>
      <c r="AG122" s="73"/>
      <c r="AH122" s="75"/>
      <c r="AI122" s="75"/>
      <c r="AJ122" s="55" t="str">
        <f t="shared" si="18"/>
        <v/>
      </c>
      <c r="AK122" s="122" t="str">
        <f t="shared" si="11"/>
        <v/>
      </c>
      <c r="AL122" s="122" t="str">
        <f t="shared" si="12"/>
        <v/>
      </c>
      <c r="AM122" s="121" t="str">
        <f t="shared" si="13"/>
        <v/>
      </c>
      <c r="AN122" s="121" t="str">
        <f t="shared" si="14"/>
        <v/>
      </c>
      <c r="AO122" s="73" t="str">
        <f t="shared" si="15"/>
        <v/>
      </c>
      <c r="AP122" s="122" t="str">
        <f t="shared" si="16"/>
        <v/>
      </c>
      <c r="AQ122" s="55" t="str">
        <f t="shared" si="19"/>
        <v/>
      </c>
      <c r="AR122" s="125" t="str">
        <f t="shared" si="17"/>
        <v/>
      </c>
    </row>
    <row r="123" spans="2:44" ht="18.75" x14ac:dyDescent="0.3">
      <c r="B123" s="194">
        <f t="shared" si="10"/>
        <v>0</v>
      </c>
      <c r="C123" s="73"/>
      <c r="D123" s="73"/>
      <c r="E123" s="73"/>
      <c r="F123" s="73"/>
      <c r="G123" s="75"/>
      <c r="H123" s="75"/>
      <c r="I123" s="75"/>
      <c r="J123" s="245"/>
      <c r="K123" s="75"/>
      <c r="L123" s="75"/>
      <c r="M123" s="75"/>
      <c r="N123" s="75"/>
      <c r="O123" s="75"/>
      <c r="P123" s="75"/>
      <c r="Q123" s="131"/>
      <c r="R123" s="77"/>
      <c r="S123" s="73"/>
      <c r="T123" s="55"/>
      <c r="U123" s="55"/>
      <c r="V123" s="55"/>
      <c r="W123" s="73"/>
      <c r="X123" s="50"/>
      <c r="Y123" s="75"/>
      <c r="Z123" s="73"/>
      <c r="AA123" s="76"/>
      <c r="AB123" s="73"/>
      <c r="AC123" s="73"/>
      <c r="AD123" s="50"/>
      <c r="AE123" s="73"/>
      <c r="AF123" s="73"/>
      <c r="AG123" s="73"/>
      <c r="AH123" s="75"/>
      <c r="AI123" s="75"/>
      <c r="AJ123" s="55" t="str">
        <f t="shared" si="18"/>
        <v/>
      </c>
      <c r="AK123" s="122" t="str">
        <f t="shared" si="11"/>
        <v/>
      </c>
      <c r="AL123" s="122" t="str">
        <f t="shared" si="12"/>
        <v/>
      </c>
      <c r="AM123" s="121" t="str">
        <f t="shared" si="13"/>
        <v/>
      </c>
      <c r="AN123" s="121" t="str">
        <f t="shared" si="14"/>
        <v/>
      </c>
      <c r="AO123" s="73" t="str">
        <f t="shared" si="15"/>
        <v/>
      </c>
      <c r="AP123" s="122" t="str">
        <f t="shared" si="16"/>
        <v/>
      </c>
      <c r="AQ123" s="55" t="str">
        <f t="shared" si="19"/>
        <v/>
      </c>
      <c r="AR123" s="125" t="str">
        <f t="shared" si="17"/>
        <v/>
      </c>
    </row>
    <row r="124" spans="2:44" ht="18.75" x14ac:dyDescent="0.3">
      <c r="B124" s="194">
        <f t="shared" si="10"/>
        <v>0</v>
      </c>
      <c r="C124" s="73"/>
      <c r="D124" s="73"/>
      <c r="E124" s="73"/>
      <c r="F124" s="73"/>
      <c r="G124" s="75"/>
      <c r="H124" s="75"/>
      <c r="I124" s="75"/>
      <c r="J124" s="245"/>
      <c r="K124" s="75"/>
      <c r="L124" s="75"/>
      <c r="M124" s="75"/>
      <c r="N124" s="75"/>
      <c r="O124" s="75"/>
      <c r="P124" s="75"/>
      <c r="Q124" s="131"/>
      <c r="R124" s="77"/>
      <c r="S124" s="73"/>
      <c r="T124" s="55"/>
      <c r="U124" s="55"/>
      <c r="V124" s="55"/>
      <c r="W124" s="73"/>
      <c r="X124" s="50"/>
      <c r="Y124" s="75"/>
      <c r="Z124" s="73"/>
      <c r="AA124" s="76"/>
      <c r="AB124" s="73"/>
      <c r="AC124" s="73"/>
      <c r="AD124" s="50"/>
      <c r="AE124" s="73"/>
      <c r="AF124" s="73"/>
      <c r="AG124" s="73"/>
      <c r="AH124" s="75"/>
      <c r="AI124" s="75"/>
      <c r="AJ124" s="55" t="str">
        <f t="shared" si="18"/>
        <v/>
      </c>
      <c r="AK124" s="122" t="str">
        <f t="shared" si="11"/>
        <v/>
      </c>
      <c r="AL124" s="122" t="str">
        <f t="shared" si="12"/>
        <v/>
      </c>
      <c r="AM124" s="121" t="str">
        <f t="shared" si="13"/>
        <v/>
      </c>
      <c r="AN124" s="121" t="str">
        <f t="shared" si="14"/>
        <v/>
      </c>
      <c r="AO124" s="73" t="str">
        <f t="shared" si="15"/>
        <v/>
      </c>
      <c r="AP124" s="122" t="str">
        <f t="shared" si="16"/>
        <v/>
      </c>
      <c r="AQ124" s="55" t="str">
        <f t="shared" si="19"/>
        <v/>
      </c>
      <c r="AR124" s="125" t="str">
        <f t="shared" si="17"/>
        <v/>
      </c>
    </row>
    <row r="125" spans="2:44" ht="18.75" x14ac:dyDescent="0.3">
      <c r="B125" s="194">
        <f t="shared" si="10"/>
        <v>0</v>
      </c>
      <c r="C125" s="73"/>
      <c r="D125" s="73"/>
      <c r="E125" s="73"/>
      <c r="F125" s="73"/>
      <c r="G125" s="75"/>
      <c r="H125" s="75"/>
      <c r="I125" s="75"/>
      <c r="J125" s="245"/>
      <c r="K125" s="75"/>
      <c r="L125" s="75"/>
      <c r="M125" s="75"/>
      <c r="N125" s="75"/>
      <c r="O125" s="75"/>
      <c r="P125" s="75"/>
      <c r="Q125" s="131"/>
      <c r="R125" s="77"/>
      <c r="S125" s="73"/>
      <c r="T125" s="55"/>
      <c r="U125" s="55"/>
      <c r="V125" s="55"/>
      <c r="W125" s="73"/>
      <c r="X125" s="50"/>
      <c r="Y125" s="75"/>
      <c r="Z125" s="73"/>
      <c r="AA125" s="76"/>
      <c r="AB125" s="73"/>
      <c r="AC125" s="73"/>
      <c r="AD125" s="50"/>
      <c r="AE125" s="73"/>
      <c r="AF125" s="73"/>
      <c r="AG125" s="73"/>
      <c r="AH125" s="75"/>
      <c r="AI125" s="75"/>
      <c r="AJ125" s="55" t="str">
        <f t="shared" si="18"/>
        <v/>
      </c>
      <c r="AK125" s="122" t="str">
        <f t="shared" si="11"/>
        <v/>
      </c>
      <c r="AL125" s="122" t="str">
        <f t="shared" si="12"/>
        <v/>
      </c>
      <c r="AM125" s="121" t="str">
        <f t="shared" si="13"/>
        <v/>
      </c>
      <c r="AN125" s="121" t="str">
        <f t="shared" si="14"/>
        <v/>
      </c>
      <c r="AO125" s="73" t="str">
        <f t="shared" si="15"/>
        <v/>
      </c>
      <c r="AP125" s="122" t="str">
        <f t="shared" si="16"/>
        <v/>
      </c>
      <c r="AQ125" s="55" t="str">
        <f t="shared" si="19"/>
        <v/>
      </c>
      <c r="AR125" s="125" t="str">
        <f t="shared" si="17"/>
        <v/>
      </c>
    </row>
    <row r="126" spans="2:44" ht="18.75" x14ac:dyDescent="0.3">
      <c r="B126" s="194">
        <f t="shared" si="10"/>
        <v>0</v>
      </c>
      <c r="C126" s="73"/>
      <c r="D126" s="73"/>
      <c r="E126" s="73"/>
      <c r="F126" s="73"/>
      <c r="G126" s="75"/>
      <c r="H126" s="75"/>
      <c r="I126" s="75"/>
      <c r="J126" s="245"/>
      <c r="K126" s="75"/>
      <c r="L126" s="75"/>
      <c r="M126" s="75"/>
      <c r="N126" s="75"/>
      <c r="O126" s="75"/>
      <c r="P126" s="75"/>
      <c r="Q126" s="131"/>
      <c r="R126" s="77"/>
      <c r="S126" s="73"/>
      <c r="T126" s="55"/>
      <c r="U126" s="55"/>
      <c r="V126" s="55"/>
      <c r="W126" s="73"/>
      <c r="X126" s="50"/>
      <c r="Y126" s="75"/>
      <c r="Z126" s="73"/>
      <c r="AA126" s="76"/>
      <c r="AB126" s="73"/>
      <c r="AC126" s="73"/>
      <c r="AD126" s="50"/>
      <c r="AE126" s="73"/>
      <c r="AF126" s="73"/>
      <c r="AG126" s="73"/>
      <c r="AH126" s="75"/>
      <c r="AI126" s="75"/>
      <c r="AJ126" s="55" t="str">
        <f t="shared" si="18"/>
        <v/>
      </c>
      <c r="AK126" s="122" t="str">
        <f t="shared" si="11"/>
        <v/>
      </c>
      <c r="AL126" s="122" t="str">
        <f t="shared" si="12"/>
        <v/>
      </c>
      <c r="AM126" s="121" t="str">
        <f t="shared" si="13"/>
        <v/>
      </c>
      <c r="AN126" s="121" t="str">
        <f t="shared" si="14"/>
        <v/>
      </c>
      <c r="AO126" s="73" t="str">
        <f t="shared" si="15"/>
        <v/>
      </c>
      <c r="AP126" s="122" t="str">
        <f t="shared" si="16"/>
        <v/>
      </c>
      <c r="AQ126" s="55" t="str">
        <f t="shared" si="19"/>
        <v/>
      </c>
      <c r="AR126" s="125" t="str">
        <f t="shared" si="17"/>
        <v/>
      </c>
    </row>
    <row r="127" spans="2:44" ht="18.75" x14ac:dyDescent="0.3">
      <c r="B127" s="194">
        <f t="shared" si="10"/>
        <v>0</v>
      </c>
      <c r="C127" s="73"/>
      <c r="D127" s="73"/>
      <c r="E127" s="73"/>
      <c r="F127" s="73"/>
      <c r="G127" s="75"/>
      <c r="H127" s="75"/>
      <c r="I127" s="75"/>
      <c r="J127" s="245"/>
      <c r="K127" s="75"/>
      <c r="L127" s="75"/>
      <c r="M127" s="75"/>
      <c r="N127" s="75"/>
      <c r="O127" s="75"/>
      <c r="P127" s="75"/>
      <c r="Q127" s="131"/>
      <c r="R127" s="77"/>
      <c r="S127" s="73"/>
      <c r="T127" s="55"/>
      <c r="U127" s="55"/>
      <c r="V127" s="55"/>
      <c r="W127" s="73"/>
      <c r="X127" s="50"/>
      <c r="Y127" s="75"/>
      <c r="Z127" s="73"/>
      <c r="AA127" s="76"/>
      <c r="AB127" s="73"/>
      <c r="AC127" s="73"/>
      <c r="AD127" s="50"/>
      <c r="AE127" s="73"/>
      <c r="AF127" s="73"/>
      <c r="AG127" s="73"/>
      <c r="AH127" s="75"/>
      <c r="AI127" s="75"/>
      <c r="AJ127" s="55" t="str">
        <f t="shared" si="18"/>
        <v/>
      </c>
      <c r="AK127" s="122" t="str">
        <f t="shared" si="11"/>
        <v/>
      </c>
      <c r="AL127" s="122" t="str">
        <f t="shared" si="12"/>
        <v/>
      </c>
      <c r="AM127" s="121" t="str">
        <f t="shared" si="13"/>
        <v/>
      </c>
      <c r="AN127" s="121" t="str">
        <f t="shared" si="14"/>
        <v/>
      </c>
      <c r="AO127" s="73" t="str">
        <f t="shared" si="15"/>
        <v/>
      </c>
      <c r="AP127" s="122" t="str">
        <f t="shared" si="16"/>
        <v/>
      </c>
      <c r="AQ127" s="55" t="str">
        <f t="shared" si="19"/>
        <v/>
      </c>
      <c r="AR127" s="125" t="str">
        <f t="shared" si="17"/>
        <v/>
      </c>
    </row>
    <row r="128" spans="2:44" ht="18.75" x14ac:dyDescent="0.3">
      <c r="B128" s="194">
        <f t="shared" si="10"/>
        <v>0</v>
      </c>
      <c r="C128" s="73"/>
      <c r="D128" s="73"/>
      <c r="E128" s="73"/>
      <c r="F128" s="73"/>
      <c r="G128" s="75"/>
      <c r="H128" s="75"/>
      <c r="I128" s="75"/>
      <c r="J128" s="245"/>
      <c r="K128" s="75"/>
      <c r="L128" s="75"/>
      <c r="M128" s="75"/>
      <c r="N128" s="75"/>
      <c r="O128" s="75"/>
      <c r="P128" s="75"/>
      <c r="Q128" s="131"/>
      <c r="R128" s="77"/>
      <c r="S128" s="73"/>
      <c r="T128" s="55"/>
      <c r="U128" s="55"/>
      <c r="V128" s="55"/>
      <c r="W128" s="73"/>
      <c r="X128" s="50"/>
      <c r="Y128" s="75"/>
      <c r="Z128" s="73"/>
      <c r="AA128" s="76"/>
      <c r="AB128" s="73"/>
      <c r="AC128" s="73"/>
      <c r="AD128" s="50"/>
      <c r="AE128" s="73"/>
      <c r="AF128" s="73"/>
      <c r="AG128" s="73"/>
      <c r="AH128" s="75"/>
      <c r="AI128" s="75"/>
      <c r="AJ128" s="55" t="str">
        <f t="shared" si="18"/>
        <v/>
      </c>
      <c r="AK128" s="122" t="str">
        <f t="shared" si="11"/>
        <v/>
      </c>
      <c r="AL128" s="122" t="str">
        <f t="shared" si="12"/>
        <v/>
      </c>
      <c r="AM128" s="121" t="str">
        <f t="shared" si="13"/>
        <v/>
      </c>
      <c r="AN128" s="121" t="str">
        <f t="shared" si="14"/>
        <v/>
      </c>
      <c r="AO128" s="73" t="str">
        <f t="shared" si="15"/>
        <v/>
      </c>
      <c r="AP128" s="122" t="str">
        <f t="shared" si="16"/>
        <v/>
      </c>
      <c r="AQ128" s="55" t="str">
        <f t="shared" si="19"/>
        <v/>
      </c>
      <c r="AR128" s="125" t="str">
        <f t="shared" si="17"/>
        <v/>
      </c>
    </row>
    <row r="129" spans="2:44" ht="18.75" x14ac:dyDescent="0.3">
      <c r="B129" s="194">
        <f t="shared" si="10"/>
        <v>0</v>
      </c>
      <c r="C129" s="73"/>
      <c r="D129" s="73"/>
      <c r="E129" s="73"/>
      <c r="F129" s="73"/>
      <c r="G129" s="75"/>
      <c r="H129" s="75"/>
      <c r="I129" s="75"/>
      <c r="J129" s="245"/>
      <c r="K129" s="75"/>
      <c r="L129" s="75"/>
      <c r="M129" s="75"/>
      <c r="N129" s="75"/>
      <c r="O129" s="75"/>
      <c r="P129" s="75"/>
      <c r="Q129" s="131"/>
      <c r="R129" s="77"/>
      <c r="S129" s="73"/>
      <c r="T129" s="55"/>
      <c r="U129" s="55"/>
      <c r="V129" s="55"/>
      <c r="W129" s="73"/>
      <c r="X129" s="50"/>
      <c r="Y129" s="75"/>
      <c r="Z129" s="73"/>
      <c r="AA129" s="76"/>
      <c r="AB129" s="73"/>
      <c r="AC129" s="73"/>
      <c r="AD129" s="50"/>
      <c r="AE129" s="73"/>
      <c r="AF129" s="73"/>
      <c r="AG129" s="73"/>
      <c r="AH129" s="75"/>
      <c r="AI129" s="75"/>
      <c r="AJ129" s="55" t="str">
        <f t="shared" si="18"/>
        <v/>
      </c>
      <c r="AK129" s="122" t="str">
        <f t="shared" si="11"/>
        <v/>
      </c>
      <c r="AL129" s="122" t="str">
        <f t="shared" si="12"/>
        <v/>
      </c>
      <c r="AM129" s="121" t="str">
        <f t="shared" si="13"/>
        <v/>
      </c>
      <c r="AN129" s="121" t="str">
        <f t="shared" si="14"/>
        <v/>
      </c>
      <c r="AO129" s="73" t="str">
        <f t="shared" si="15"/>
        <v/>
      </c>
      <c r="AP129" s="122" t="str">
        <f t="shared" si="16"/>
        <v/>
      </c>
      <c r="AQ129" s="55" t="str">
        <f t="shared" si="19"/>
        <v/>
      </c>
      <c r="AR129" s="125" t="str">
        <f t="shared" si="17"/>
        <v/>
      </c>
    </row>
    <row r="130" spans="2:44" ht="18.75" x14ac:dyDescent="0.3">
      <c r="B130" s="194">
        <f t="shared" si="10"/>
        <v>0</v>
      </c>
      <c r="C130" s="73"/>
      <c r="D130" s="73"/>
      <c r="E130" s="73"/>
      <c r="F130" s="73"/>
      <c r="G130" s="75"/>
      <c r="H130" s="75"/>
      <c r="I130" s="75"/>
      <c r="J130" s="245"/>
      <c r="K130" s="75"/>
      <c r="L130" s="75"/>
      <c r="M130" s="75"/>
      <c r="N130" s="75"/>
      <c r="O130" s="75"/>
      <c r="P130" s="75"/>
      <c r="Q130" s="131"/>
      <c r="R130" s="77"/>
      <c r="S130" s="73"/>
      <c r="T130" s="55"/>
      <c r="U130" s="55"/>
      <c r="V130" s="55"/>
      <c r="W130" s="73"/>
      <c r="X130" s="50"/>
      <c r="Y130" s="75"/>
      <c r="Z130" s="73"/>
      <c r="AA130" s="76"/>
      <c r="AB130" s="73"/>
      <c r="AC130" s="73"/>
      <c r="AD130" s="50"/>
      <c r="AE130" s="73"/>
      <c r="AF130" s="73"/>
      <c r="AG130" s="73"/>
      <c r="AH130" s="75"/>
      <c r="AI130" s="75"/>
      <c r="AJ130" s="55" t="str">
        <f t="shared" si="18"/>
        <v/>
      </c>
      <c r="AK130" s="122" t="str">
        <f t="shared" si="11"/>
        <v/>
      </c>
      <c r="AL130" s="122" t="str">
        <f t="shared" si="12"/>
        <v/>
      </c>
      <c r="AM130" s="121" t="str">
        <f t="shared" si="13"/>
        <v/>
      </c>
      <c r="AN130" s="121" t="str">
        <f t="shared" si="14"/>
        <v/>
      </c>
      <c r="AO130" s="73" t="str">
        <f t="shared" si="15"/>
        <v/>
      </c>
      <c r="AP130" s="122" t="str">
        <f t="shared" si="16"/>
        <v/>
      </c>
      <c r="AQ130" s="55" t="str">
        <f t="shared" si="19"/>
        <v/>
      </c>
      <c r="AR130" s="125" t="str">
        <f t="shared" si="17"/>
        <v/>
      </c>
    </row>
    <row r="131" spans="2:44" ht="18.75" x14ac:dyDescent="0.3">
      <c r="B131" s="194">
        <f t="shared" si="10"/>
        <v>0</v>
      </c>
      <c r="C131" s="73"/>
      <c r="D131" s="73"/>
      <c r="E131" s="73"/>
      <c r="F131" s="73"/>
      <c r="G131" s="75"/>
      <c r="H131" s="75"/>
      <c r="I131" s="75"/>
      <c r="J131" s="245"/>
      <c r="K131" s="75"/>
      <c r="L131" s="75"/>
      <c r="M131" s="75"/>
      <c r="N131" s="75"/>
      <c r="O131" s="75"/>
      <c r="P131" s="75"/>
      <c r="Q131" s="131"/>
      <c r="R131" s="77"/>
      <c r="S131" s="73"/>
      <c r="T131" s="55"/>
      <c r="U131" s="55"/>
      <c r="V131" s="55"/>
      <c r="W131" s="73"/>
      <c r="X131" s="50"/>
      <c r="Y131" s="75"/>
      <c r="Z131" s="73"/>
      <c r="AA131" s="76"/>
      <c r="AB131" s="73"/>
      <c r="AC131" s="73"/>
      <c r="AD131" s="50"/>
      <c r="AE131" s="73"/>
      <c r="AF131" s="73"/>
      <c r="AG131" s="73"/>
      <c r="AH131" s="75"/>
      <c r="AI131" s="75"/>
      <c r="AJ131" s="55" t="str">
        <f t="shared" si="18"/>
        <v/>
      </c>
      <c r="AK131" s="122" t="str">
        <f t="shared" si="11"/>
        <v/>
      </c>
      <c r="AL131" s="122" t="str">
        <f t="shared" si="12"/>
        <v/>
      </c>
      <c r="AM131" s="121" t="str">
        <f t="shared" si="13"/>
        <v/>
      </c>
      <c r="AN131" s="121" t="str">
        <f t="shared" si="14"/>
        <v/>
      </c>
      <c r="AO131" s="73" t="str">
        <f t="shared" si="15"/>
        <v/>
      </c>
      <c r="AP131" s="122" t="str">
        <f t="shared" si="16"/>
        <v/>
      </c>
      <c r="AQ131" s="55" t="str">
        <f t="shared" si="19"/>
        <v/>
      </c>
      <c r="AR131" s="125" t="str">
        <f t="shared" si="17"/>
        <v/>
      </c>
    </row>
    <row r="132" spans="2:44" ht="18.75" x14ac:dyDescent="0.3">
      <c r="B132" s="194">
        <f t="shared" si="10"/>
        <v>0</v>
      </c>
      <c r="C132" s="73"/>
      <c r="D132" s="73"/>
      <c r="E132" s="73"/>
      <c r="F132" s="73"/>
      <c r="G132" s="75"/>
      <c r="H132" s="75"/>
      <c r="I132" s="75"/>
      <c r="J132" s="245"/>
      <c r="K132" s="75"/>
      <c r="L132" s="75"/>
      <c r="M132" s="75"/>
      <c r="N132" s="75"/>
      <c r="O132" s="75"/>
      <c r="P132" s="75"/>
      <c r="Q132" s="131"/>
      <c r="R132" s="77"/>
      <c r="S132" s="73"/>
      <c r="T132" s="55"/>
      <c r="U132" s="55"/>
      <c r="V132" s="55"/>
      <c r="W132" s="73"/>
      <c r="X132" s="50"/>
      <c r="Y132" s="75"/>
      <c r="Z132" s="73"/>
      <c r="AA132" s="76"/>
      <c r="AB132" s="73"/>
      <c r="AC132" s="73"/>
      <c r="AD132" s="50"/>
      <c r="AE132" s="73"/>
      <c r="AF132" s="73"/>
      <c r="AG132" s="73"/>
      <c r="AH132" s="75"/>
      <c r="AI132" s="75"/>
      <c r="AJ132" s="55" t="str">
        <f t="shared" si="18"/>
        <v/>
      </c>
      <c r="AK132" s="122" t="str">
        <f t="shared" si="11"/>
        <v/>
      </c>
      <c r="AL132" s="122" t="str">
        <f t="shared" si="12"/>
        <v/>
      </c>
      <c r="AM132" s="121" t="str">
        <f t="shared" si="13"/>
        <v/>
      </c>
      <c r="AN132" s="121" t="str">
        <f t="shared" si="14"/>
        <v/>
      </c>
      <c r="AO132" s="73" t="str">
        <f t="shared" si="15"/>
        <v/>
      </c>
      <c r="AP132" s="122" t="str">
        <f t="shared" si="16"/>
        <v/>
      </c>
      <c r="AQ132" s="55" t="str">
        <f t="shared" si="19"/>
        <v/>
      </c>
      <c r="AR132" s="125" t="str">
        <f t="shared" si="17"/>
        <v/>
      </c>
    </row>
    <row r="133" spans="2:44" ht="18.75" x14ac:dyDescent="0.3">
      <c r="B133" s="194">
        <f t="shared" ref="B133:B196" si="20">J133</f>
        <v>0</v>
      </c>
      <c r="C133" s="73"/>
      <c r="D133" s="73"/>
      <c r="E133" s="73"/>
      <c r="F133" s="73"/>
      <c r="G133" s="75"/>
      <c r="H133" s="75"/>
      <c r="I133" s="75"/>
      <c r="J133" s="245"/>
      <c r="K133" s="75"/>
      <c r="L133" s="75"/>
      <c r="M133" s="75"/>
      <c r="N133" s="75"/>
      <c r="O133" s="75"/>
      <c r="P133" s="75"/>
      <c r="Q133" s="131"/>
      <c r="R133" s="77"/>
      <c r="S133" s="73"/>
      <c r="T133" s="55"/>
      <c r="U133" s="55"/>
      <c r="V133" s="55"/>
      <c r="W133" s="73"/>
      <c r="X133" s="50"/>
      <c r="Y133" s="75"/>
      <c r="Z133" s="73"/>
      <c r="AA133" s="76"/>
      <c r="AB133" s="73"/>
      <c r="AC133" s="73"/>
      <c r="AD133" s="50"/>
      <c r="AE133" s="73"/>
      <c r="AF133" s="73"/>
      <c r="AG133" s="73"/>
      <c r="AH133" s="75"/>
      <c r="AI133" s="75"/>
      <c r="AJ133" s="55" t="str">
        <f t="shared" si="18"/>
        <v/>
      </c>
      <c r="AK133" s="122" t="str">
        <f t="shared" ref="AK133:AK196" si="21">IF($W133="","",$W133/100)</f>
        <v/>
      </c>
      <c r="AL133" s="122" t="str">
        <f t="shared" ref="AL133:AL196" si="22">IF($Z133="","",IF($Z133="no","no",$Z133/100))</f>
        <v/>
      </c>
      <c r="AM133" s="121" t="str">
        <f t="shared" ref="AM133:AM196" si="23">IF(AD133=0,"",AD133)</f>
        <v/>
      </c>
      <c r="AN133" s="121" t="str">
        <f t="shared" ref="AN133:AN196" si="24">IF(AE133=0,"",AE133)</f>
        <v/>
      </c>
      <c r="AO133" s="73" t="str">
        <f t="shared" ref="AO133:AO196" si="25">IF(AG133=0,"",AG133)</f>
        <v/>
      </c>
      <c r="AP133" s="122" t="str">
        <f t="shared" ref="AP133:AP196" si="26">IF($AC133="","",$AC133/100)</f>
        <v/>
      </c>
      <c r="AQ133" s="55" t="str">
        <f t="shared" si="19"/>
        <v/>
      </c>
      <c r="AR133" s="125" t="str">
        <f t="shared" ref="AR133:AR196" si="27">IF($G133="","",IF(G133="EXISTING BUSINESS","EXISTING","NEW"))</f>
        <v/>
      </c>
    </row>
    <row r="134" spans="2:44" ht="18.75" x14ac:dyDescent="0.3">
      <c r="B134" s="194">
        <f t="shared" si="20"/>
        <v>0</v>
      </c>
      <c r="C134" s="73"/>
      <c r="D134" s="73"/>
      <c r="E134" s="73"/>
      <c r="F134" s="73"/>
      <c r="G134" s="75"/>
      <c r="H134" s="75"/>
      <c r="I134" s="75"/>
      <c r="J134" s="245"/>
      <c r="K134" s="75"/>
      <c r="L134" s="75"/>
      <c r="M134" s="75"/>
      <c r="N134" s="75"/>
      <c r="O134" s="75"/>
      <c r="P134" s="75"/>
      <c r="Q134" s="131"/>
      <c r="R134" s="77"/>
      <c r="S134" s="73"/>
      <c r="T134" s="55"/>
      <c r="U134" s="55"/>
      <c r="V134" s="55"/>
      <c r="W134" s="73"/>
      <c r="X134" s="50"/>
      <c r="Y134" s="75"/>
      <c r="Z134" s="73"/>
      <c r="AA134" s="76"/>
      <c r="AB134" s="73"/>
      <c r="AC134" s="73"/>
      <c r="AD134" s="50"/>
      <c r="AE134" s="73"/>
      <c r="AF134" s="73"/>
      <c r="AG134" s="73"/>
      <c r="AH134" s="75"/>
      <c r="AI134" s="75"/>
      <c r="AJ134" s="55" t="str">
        <f t="shared" ref="AJ134:AJ197" si="28">IF($AC134="","",IF(OR($S134="LOST",$S134="NO BID",$S134="CANCELED",$V134=""),0,$V134))</f>
        <v/>
      </c>
      <c r="AK134" s="122" t="str">
        <f t="shared" si="21"/>
        <v/>
      </c>
      <c r="AL134" s="122" t="str">
        <f t="shared" si="22"/>
        <v/>
      </c>
      <c r="AM134" s="121" t="str">
        <f t="shared" si="23"/>
        <v/>
      </c>
      <c r="AN134" s="121" t="str">
        <f t="shared" si="24"/>
        <v/>
      </c>
      <c r="AO134" s="73" t="str">
        <f t="shared" si="25"/>
        <v/>
      </c>
      <c r="AP134" s="122" t="str">
        <f t="shared" si="26"/>
        <v/>
      </c>
      <c r="AQ134" s="55" t="str">
        <f t="shared" ref="AQ134:AQ197" si="29">IF($AC134="","",IF(OR($S134="LOST",$S134="NO BID",$S134="CANCELED"),0,IF($S134="WON",$T134,IF($AC134=20,0,IF($AC134=80,$T134,$T134*$AC134/100)))))</f>
        <v/>
      </c>
      <c r="AR134" s="125" t="str">
        <f t="shared" si="27"/>
        <v/>
      </c>
    </row>
    <row r="135" spans="2:44" ht="18.75" x14ac:dyDescent="0.3">
      <c r="B135" s="194">
        <f t="shared" si="20"/>
        <v>0</v>
      </c>
      <c r="C135" s="73"/>
      <c r="D135" s="73"/>
      <c r="E135" s="73"/>
      <c r="F135" s="73"/>
      <c r="G135" s="75"/>
      <c r="H135" s="75"/>
      <c r="I135" s="75"/>
      <c r="J135" s="245"/>
      <c r="K135" s="75"/>
      <c r="L135" s="75"/>
      <c r="M135" s="75"/>
      <c r="N135" s="75"/>
      <c r="O135" s="75"/>
      <c r="P135" s="75"/>
      <c r="Q135" s="131"/>
      <c r="R135" s="77"/>
      <c r="S135" s="73"/>
      <c r="T135" s="55"/>
      <c r="U135" s="55"/>
      <c r="V135" s="55"/>
      <c r="W135" s="73"/>
      <c r="X135" s="50"/>
      <c r="Y135" s="75"/>
      <c r="Z135" s="73"/>
      <c r="AA135" s="76"/>
      <c r="AB135" s="73"/>
      <c r="AC135" s="73"/>
      <c r="AD135" s="50"/>
      <c r="AE135" s="73"/>
      <c r="AF135" s="73"/>
      <c r="AG135" s="73"/>
      <c r="AH135" s="75"/>
      <c r="AI135" s="75"/>
      <c r="AJ135" s="55" t="str">
        <f t="shared" si="28"/>
        <v/>
      </c>
      <c r="AK135" s="122" t="str">
        <f t="shared" si="21"/>
        <v/>
      </c>
      <c r="AL135" s="122" t="str">
        <f t="shared" si="22"/>
        <v/>
      </c>
      <c r="AM135" s="121" t="str">
        <f t="shared" si="23"/>
        <v/>
      </c>
      <c r="AN135" s="121" t="str">
        <f t="shared" si="24"/>
        <v/>
      </c>
      <c r="AO135" s="73" t="str">
        <f t="shared" si="25"/>
        <v/>
      </c>
      <c r="AP135" s="122" t="str">
        <f t="shared" si="26"/>
        <v/>
      </c>
      <c r="AQ135" s="55" t="str">
        <f t="shared" si="29"/>
        <v/>
      </c>
      <c r="AR135" s="125" t="str">
        <f t="shared" si="27"/>
        <v/>
      </c>
    </row>
    <row r="136" spans="2:44" ht="18.75" x14ac:dyDescent="0.3">
      <c r="B136" s="194">
        <f t="shared" si="20"/>
        <v>0</v>
      </c>
      <c r="C136" s="73"/>
      <c r="D136" s="73"/>
      <c r="E136" s="73"/>
      <c r="F136" s="73"/>
      <c r="G136" s="75"/>
      <c r="H136" s="75"/>
      <c r="I136" s="75"/>
      <c r="J136" s="245"/>
      <c r="K136" s="75"/>
      <c r="L136" s="75"/>
      <c r="M136" s="75"/>
      <c r="N136" s="75"/>
      <c r="O136" s="75"/>
      <c r="P136" s="75"/>
      <c r="Q136" s="131"/>
      <c r="R136" s="77"/>
      <c r="S136" s="73"/>
      <c r="T136" s="55"/>
      <c r="U136" s="55"/>
      <c r="V136" s="55"/>
      <c r="W136" s="73"/>
      <c r="X136" s="50"/>
      <c r="Y136" s="75"/>
      <c r="Z136" s="73"/>
      <c r="AA136" s="76"/>
      <c r="AB136" s="73"/>
      <c r="AC136" s="73"/>
      <c r="AD136" s="50"/>
      <c r="AE136" s="73"/>
      <c r="AF136" s="73"/>
      <c r="AG136" s="73"/>
      <c r="AH136" s="75"/>
      <c r="AI136" s="75"/>
      <c r="AJ136" s="55" t="str">
        <f t="shared" si="28"/>
        <v/>
      </c>
      <c r="AK136" s="122" t="str">
        <f t="shared" si="21"/>
        <v/>
      </c>
      <c r="AL136" s="122" t="str">
        <f t="shared" si="22"/>
        <v/>
      </c>
      <c r="AM136" s="121" t="str">
        <f t="shared" si="23"/>
        <v/>
      </c>
      <c r="AN136" s="121" t="str">
        <f t="shared" si="24"/>
        <v/>
      </c>
      <c r="AO136" s="73" t="str">
        <f t="shared" si="25"/>
        <v/>
      </c>
      <c r="AP136" s="122" t="str">
        <f t="shared" si="26"/>
        <v/>
      </c>
      <c r="AQ136" s="55" t="str">
        <f t="shared" si="29"/>
        <v/>
      </c>
      <c r="AR136" s="125" t="str">
        <f t="shared" si="27"/>
        <v/>
      </c>
    </row>
    <row r="137" spans="2:44" ht="18.75" x14ac:dyDescent="0.3">
      <c r="B137" s="194">
        <f t="shared" si="20"/>
        <v>0</v>
      </c>
      <c r="C137" s="73"/>
      <c r="D137" s="73"/>
      <c r="E137" s="73"/>
      <c r="F137" s="73"/>
      <c r="G137" s="75"/>
      <c r="H137" s="75"/>
      <c r="I137" s="75"/>
      <c r="J137" s="245"/>
      <c r="K137" s="75"/>
      <c r="L137" s="75"/>
      <c r="M137" s="75"/>
      <c r="N137" s="75"/>
      <c r="O137" s="75"/>
      <c r="P137" s="75"/>
      <c r="Q137" s="131"/>
      <c r="R137" s="77"/>
      <c r="S137" s="73"/>
      <c r="T137" s="55"/>
      <c r="U137" s="55"/>
      <c r="V137" s="55"/>
      <c r="W137" s="73"/>
      <c r="X137" s="50"/>
      <c r="Y137" s="75"/>
      <c r="Z137" s="73"/>
      <c r="AA137" s="76"/>
      <c r="AB137" s="73"/>
      <c r="AC137" s="73"/>
      <c r="AD137" s="50"/>
      <c r="AE137" s="73"/>
      <c r="AF137" s="73"/>
      <c r="AG137" s="73"/>
      <c r="AH137" s="75"/>
      <c r="AI137" s="75"/>
      <c r="AJ137" s="55" t="str">
        <f t="shared" si="28"/>
        <v/>
      </c>
      <c r="AK137" s="122" t="str">
        <f t="shared" si="21"/>
        <v/>
      </c>
      <c r="AL137" s="122" t="str">
        <f t="shared" si="22"/>
        <v/>
      </c>
      <c r="AM137" s="121" t="str">
        <f t="shared" si="23"/>
        <v/>
      </c>
      <c r="AN137" s="121" t="str">
        <f t="shared" si="24"/>
        <v/>
      </c>
      <c r="AO137" s="73" t="str">
        <f t="shared" si="25"/>
        <v/>
      </c>
      <c r="AP137" s="122" t="str">
        <f t="shared" si="26"/>
        <v/>
      </c>
      <c r="AQ137" s="55" t="str">
        <f t="shared" si="29"/>
        <v/>
      </c>
      <c r="AR137" s="125" t="str">
        <f t="shared" si="27"/>
        <v/>
      </c>
    </row>
    <row r="138" spans="2:44" ht="18.75" x14ac:dyDescent="0.3">
      <c r="B138" s="194">
        <f t="shared" si="20"/>
        <v>0</v>
      </c>
      <c r="C138" s="73"/>
      <c r="D138" s="73"/>
      <c r="E138" s="73"/>
      <c r="F138" s="73"/>
      <c r="G138" s="75"/>
      <c r="H138" s="75"/>
      <c r="I138" s="75"/>
      <c r="J138" s="245"/>
      <c r="K138" s="75"/>
      <c r="L138" s="75"/>
      <c r="M138" s="75"/>
      <c r="N138" s="75"/>
      <c r="O138" s="75"/>
      <c r="P138" s="75"/>
      <c r="Q138" s="131"/>
      <c r="R138" s="77"/>
      <c r="S138" s="73"/>
      <c r="T138" s="55"/>
      <c r="U138" s="55"/>
      <c r="V138" s="55"/>
      <c r="W138" s="73"/>
      <c r="X138" s="50"/>
      <c r="Y138" s="75"/>
      <c r="Z138" s="73"/>
      <c r="AA138" s="76"/>
      <c r="AB138" s="73"/>
      <c r="AC138" s="73"/>
      <c r="AD138" s="50"/>
      <c r="AE138" s="73"/>
      <c r="AF138" s="73"/>
      <c r="AG138" s="73"/>
      <c r="AH138" s="75"/>
      <c r="AI138" s="75"/>
      <c r="AJ138" s="55" t="str">
        <f t="shared" si="28"/>
        <v/>
      </c>
      <c r="AK138" s="122" t="str">
        <f t="shared" si="21"/>
        <v/>
      </c>
      <c r="AL138" s="122" t="str">
        <f t="shared" si="22"/>
        <v/>
      </c>
      <c r="AM138" s="121" t="str">
        <f t="shared" si="23"/>
        <v/>
      </c>
      <c r="AN138" s="121" t="str">
        <f t="shared" si="24"/>
        <v/>
      </c>
      <c r="AO138" s="73" t="str">
        <f t="shared" si="25"/>
        <v/>
      </c>
      <c r="AP138" s="122" t="str">
        <f t="shared" si="26"/>
        <v/>
      </c>
      <c r="AQ138" s="55" t="str">
        <f t="shared" si="29"/>
        <v/>
      </c>
      <c r="AR138" s="125" t="str">
        <f t="shared" si="27"/>
        <v/>
      </c>
    </row>
    <row r="139" spans="2:44" ht="18.75" x14ac:dyDescent="0.3">
      <c r="B139" s="194">
        <f t="shared" si="20"/>
        <v>0</v>
      </c>
      <c r="C139" s="73"/>
      <c r="D139" s="73"/>
      <c r="E139" s="73"/>
      <c r="F139" s="73"/>
      <c r="G139" s="75"/>
      <c r="H139" s="75"/>
      <c r="I139" s="75"/>
      <c r="J139" s="245"/>
      <c r="K139" s="75"/>
      <c r="L139" s="75"/>
      <c r="M139" s="75"/>
      <c r="N139" s="75"/>
      <c r="O139" s="75"/>
      <c r="P139" s="75"/>
      <c r="Q139" s="131"/>
      <c r="R139" s="77"/>
      <c r="S139" s="73"/>
      <c r="T139" s="55"/>
      <c r="U139" s="55"/>
      <c r="V139" s="55"/>
      <c r="W139" s="73"/>
      <c r="X139" s="50"/>
      <c r="Y139" s="75"/>
      <c r="Z139" s="73"/>
      <c r="AA139" s="76"/>
      <c r="AB139" s="73"/>
      <c r="AC139" s="73"/>
      <c r="AD139" s="50"/>
      <c r="AE139" s="73"/>
      <c r="AF139" s="73"/>
      <c r="AG139" s="73"/>
      <c r="AH139" s="75"/>
      <c r="AI139" s="75"/>
      <c r="AJ139" s="55" t="str">
        <f t="shared" si="28"/>
        <v/>
      </c>
      <c r="AK139" s="122" t="str">
        <f t="shared" si="21"/>
        <v/>
      </c>
      <c r="AL139" s="122" t="str">
        <f t="shared" si="22"/>
        <v/>
      </c>
      <c r="AM139" s="121" t="str">
        <f t="shared" si="23"/>
        <v/>
      </c>
      <c r="AN139" s="121" t="str">
        <f t="shared" si="24"/>
        <v/>
      </c>
      <c r="AO139" s="73" t="str">
        <f t="shared" si="25"/>
        <v/>
      </c>
      <c r="AP139" s="122" t="str">
        <f t="shared" si="26"/>
        <v/>
      </c>
      <c r="AQ139" s="55" t="str">
        <f t="shared" si="29"/>
        <v/>
      </c>
      <c r="AR139" s="125" t="str">
        <f t="shared" si="27"/>
        <v/>
      </c>
    </row>
    <row r="140" spans="2:44" ht="18.75" x14ac:dyDescent="0.3">
      <c r="B140" s="194">
        <f t="shared" si="20"/>
        <v>0</v>
      </c>
      <c r="C140" s="73"/>
      <c r="D140" s="73"/>
      <c r="E140" s="73"/>
      <c r="F140" s="73"/>
      <c r="G140" s="75"/>
      <c r="H140" s="75"/>
      <c r="I140" s="75"/>
      <c r="J140" s="245"/>
      <c r="K140" s="75"/>
      <c r="L140" s="75"/>
      <c r="M140" s="75"/>
      <c r="N140" s="75"/>
      <c r="O140" s="75"/>
      <c r="P140" s="75"/>
      <c r="Q140" s="131"/>
      <c r="R140" s="77"/>
      <c r="S140" s="73"/>
      <c r="T140" s="55"/>
      <c r="U140" s="55"/>
      <c r="V140" s="55"/>
      <c r="W140" s="73"/>
      <c r="X140" s="50"/>
      <c r="Y140" s="75"/>
      <c r="Z140" s="73"/>
      <c r="AA140" s="76"/>
      <c r="AB140" s="73"/>
      <c r="AC140" s="73"/>
      <c r="AD140" s="50"/>
      <c r="AE140" s="73"/>
      <c r="AF140" s="73"/>
      <c r="AG140" s="73"/>
      <c r="AH140" s="75"/>
      <c r="AI140" s="75"/>
      <c r="AJ140" s="55" t="str">
        <f t="shared" si="28"/>
        <v/>
      </c>
      <c r="AK140" s="122" t="str">
        <f t="shared" si="21"/>
        <v/>
      </c>
      <c r="AL140" s="122" t="str">
        <f t="shared" si="22"/>
        <v/>
      </c>
      <c r="AM140" s="121" t="str">
        <f t="shared" si="23"/>
        <v/>
      </c>
      <c r="AN140" s="121" t="str">
        <f t="shared" si="24"/>
        <v/>
      </c>
      <c r="AO140" s="73" t="str">
        <f t="shared" si="25"/>
        <v/>
      </c>
      <c r="AP140" s="122" t="str">
        <f t="shared" si="26"/>
        <v/>
      </c>
      <c r="AQ140" s="55" t="str">
        <f t="shared" si="29"/>
        <v/>
      </c>
      <c r="AR140" s="125" t="str">
        <f t="shared" si="27"/>
        <v/>
      </c>
    </row>
    <row r="141" spans="2:44" ht="18.75" x14ac:dyDescent="0.3">
      <c r="B141" s="194">
        <f t="shared" si="20"/>
        <v>0</v>
      </c>
      <c r="C141" s="73"/>
      <c r="D141" s="73"/>
      <c r="E141" s="73"/>
      <c r="F141" s="73"/>
      <c r="G141" s="75"/>
      <c r="H141" s="75"/>
      <c r="I141" s="75"/>
      <c r="J141" s="245"/>
      <c r="K141" s="75"/>
      <c r="L141" s="75"/>
      <c r="M141" s="75"/>
      <c r="N141" s="75"/>
      <c r="O141" s="75"/>
      <c r="P141" s="75"/>
      <c r="Q141" s="131"/>
      <c r="R141" s="77"/>
      <c r="S141" s="73"/>
      <c r="T141" s="55"/>
      <c r="U141" s="55"/>
      <c r="V141" s="55"/>
      <c r="W141" s="73"/>
      <c r="X141" s="50"/>
      <c r="Y141" s="75"/>
      <c r="Z141" s="73"/>
      <c r="AA141" s="76"/>
      <c r="AB141" s="73"/>
      <c r="AC141" s="73"/>
      <c r="AD141" s="50"/>
      <c r="AE141" s="73"/>
      <c r="AF141" s="73"/>
      <c r="AG141" s="73"/>
      <c r="AH141" s="75"/>
      <c r="AI141" s="75"/>
      <c r="AJ141" s="55" t="str">
        <f t="shared" si="28"/>
        <v/>
      </c>
      <c r="AK141" s="122" t="str">
        <f t="shared" si="21"/>
        <v/>
      </c>
      <c r="AL141" s="122" t="str">
        <f t="shared" si="22"/>
        <v/>
      </c>
      <c r="AM141" s="121" t="str">
        <f t="shared" si="23"/>
        <v/>
      </c>
      <c r="AN141" s="121" t="str">
        <f t="shared" si="24"/>
        <v/>
      </c>
      <c r="AO141" s="73" t="str">
        <f t="shared" si="25"/>
        <v/>
      </c>
      <c r="AP141" s="122" t="str">
        <f t="shared" si="26"/>
        <v/>
      </c>
      <c r="AQ141" s="55" t="str">
        <f t="shared" si="29"/>
        <v/>
      </c>
      <c r="AR141" s="125" t="str">
        <f t="shared" si="27"/>
        <v/>
      </c>
    </row>
    <row r="142" spans="2:44" ht="18.75" x14ac:dyDescent="0.3">
      <c r="B142" s="194">
        <f t="shared" si="20"/>
        <v>0</v>
      </c>
      <c r="C142" s="73"/>
      <c r="D142" s="73"/>
      <c r="E142" s="73"/>
      <c r="F142" s="73"/>
      <c r="G142" s="75"/>
      <c r="H142" s="75"/>
      <c r="I142" s="75"/>
      <c r="J142" s="245"/>
      <c r="K142" s="75"/>
      <c r="L142" s="75"/>
      <c r="M142" s="75"/>
      <c r="N142" s="75"/>
      <c r="O142" s="75"/>
      <c r="P142" s="75"/>
      <c r="Q142" s="131"/>
      <c r="R142" s="77"/>
      <c r="S142" s="73"/>
      <c r="T142" s="55"/>
      <c r="U142" s="55"/>
      <c r="V142" s="55"/>
      <c r="W142" s="73"/>
      <c r="X142" s="50"/>
      <c r="Y142" s="75"/>
      <c r="Z142" s="73"/>
      <c r="AA142" s="76"/>
      <c r="AB142" s="73"/>
      <c r="AC142" s="73"/>
      <c r="AD142" s="50"/>
      <c r="AE142" s="73"/>
      <c r="AF142" s="73"/>
      <c r="AG142" s="73"/>
      <c r="AH142" s="75"/>
      <c r="AI142" s="75"/>
      <c r="AJ142" s="55" t="str">
        <f t="shared" si="28"/>
        <v/>
      </c>
      <c r="AK142" s="122" t="str">
        <f t="shared" si="21"/>
        <v/>
      </c>
      <c r="AL142" s="122" t="str">
        <f t="shared" si="22"/>
        <v/>
      </c>
      <c r="AM142" s="121" t="str">
        <f t="shared" si="23"/>
        <v/>
      </c>
      <c r="AN142" s="121" t="str">
        <f t="shared" si="24"/>
        <v/>
      </c>
      <c r="AO142" s="73" t="str">
        <f t="shared" si="25"/>
        <v/>
      </c>
      <c r="AP142" s="122" t="str">
        <f t="shared" si="26"/>
        <v/>
      </c>
      <c r="AQ142" s="55" t="str">
        <f t="shared" si="29"/>
        <v/>
      </c>
      <c r="AR142" s="125" t="str">
        <f t="shared" si="27"/>
        <v/>
      </c>
    </row>
    <row r="143" spans="2:44" ht="18.75" x14ac:dyDescent="0.3">
      <c r="B143" s="194">
        <f t="shared" si="20"/>
        <v>0</v>
      </c>
      <c r="C143" s="73"/>
      <c r="D143" s="73"/>
      <c r="E143" s="73"/>
      <c r="F143" s="73"/>
      <c r="G143" s="75"/>
      <c r="H143" s="75"/>
      <c r="I143" s="75"/>
      <c r="J143" s="245"/>
      <c r="K143" s="75"/>
      <c r="L143" s="75"/>
      <c r="M143" s="75"/>
      <c r="N143" s="75"/>
      <c r="O143" s="75"/>
      <c r="P143" s="75"/>
      <c r="Q143" s="131"/>
      <c r="R143" s="77"/>
      <c r="S143" s="73"/>
      <c r="T143" s="55"/>
      <c r="U143" s="55"/>
      <c r="V143" s="55"/>
      <c r="W143" s="73"/>
      <c r="X143" s="50"/>
      <c r="Y143" s="75"/>
      <c r="Z143" s="73"/>
      <c r="AA143" s="76"/>
      <c r="AB143" s="73"/>
      <c r="AC143" s="73"/>
      <c r="AD143" s="50"/>
      <c r="AE143" s="73"/>
      <c r="AF143" s="73"/>
      <c r="AG143" s="73"/>
      <c r="AH143" s="75"/>
      <c r="AI143" s="75"/>
      <c r="AJ143" s="55" t="str">
        <f t="shared" si="28"/>
        <v/>
      </c>
      <c r="AK143" s="122" t="str">
        <f t="shared" si="21"/>
        <v/>
      </c>
      <c r="AL143" s="122" t="str">
        <f t="shared" si="22"/>
        <v/>
      </c>
      <c r="AM143" s="121" t="str">
        <f t="shared" si="23"/>
        <v/>
      </c>
      <c r="AN143" s="121" t="str">
        <f t="shared" si="24"/>
        <v/>
      </c>
      <c r="AO143" s="73" t="str">
        <f t="shared" si="25"/>
        <v/>
      </c>
      <c r="AP143" s="122" t="str">
        <f t="shared" si="26"/>
        <v/>
      </c>
      <c r="AQ143" s="55" t="str">
        <f t="shared" si="29"/>
        <v/>
      </c>
      <c r="AR143" s="125" t="str">
        <f t="shared" si="27"/>
        <v/>
      </c>
    </row>
    <row r="144" spans="2:44" ht="18.75" x14ac:dyDescent="0.3">
      <c r="B144" s="194">
        <f t="shared" si="20"/>
        <v>0</v>
      </c>
      <c r="C144" s="73"/>
      <c r="D144" s="73"/>
      <c r="E144" s="73"/>
      <c r="F144" s="73"/>
      <c r="G144" s="75"/>
      <c r="H144" s="75"/>
      <c r="I144" s="75"/>
      <c r="J144" s="245"/>
      <c r="K144" s="75"/>
      <c r="L144" s="75"/>
      <c r="M144" s="75"/>
      <c r="N144" s="75"/>
      <c r="O144" s="75"/>
      <c r="P144" s="75"/>
      <c r="Q144" s="131"/>
      <c r="R144" s="77"/>
      <c r="S144" s="73"/>
      <c r="T144" s="55"/>
      <c r="U144" s="55"/>
      <c r="V144" s="55"/>
      <c r="W144" s="73"/>
      <c r="X144" s="50"/>
      <c r="Y144" s="75"/>
      <c r="Z144" s="73"/>
      <c r="AA144" s="76"/>
      <c r="AB144" s="73"/>
      <c r="AC144" s="73"/>
      <c r="AD144" s="50"/>
      <c r="AE144" s="73"/>
      <c r="AF144" s="73"/>
      <c r="AG144" s="73"/>
      <c r="AH144" s="75"/>
      <c r="AI144" s="75"/>
      <c r="AJ144" s="55" t="str">
        <f t="shared" si="28"/>
        <v/>
      </c>
      <c r="AK144" s="122" t="str">
        <f t="shared" si="21"/>
        <v/>
      </c>
      <c r="AL144" s="122" t="str">
        <f t="shared" si="22"/>
        <v/>
      </c>
      <c r="AM144" s="121" t="str">
        <f t="shared" si="23"/>
        <v/>
      </c>
      <c r="AN144" s="121" t="str">
        <f t="shared" si="24"/>
        <v/>
      </c>
      <c r="AO144" s="73" t="str">
        <f t="shared" si="25"/>
        <v/>
      </c>
      <c r="AP144" s="122" t="str">
        <f t="shared" si="26"/>
        <v/>
      </c>
      <c r="AQ144" s="55" t="str">
        <f t="shared" si="29"/>
        <v/>
      </c>
      <c r="AR144" s="125" t="str">
        <f t="shared" si="27"/>
        <v/>
      </c>
    </row>
    <row r="145" spans="2:44" ht="18.75" x14ac:dyDescent="0.3">
      <c r="B145" s="194">
        <f t="shared" si="20"/>
        <v>0</v>
      </c>
      <c r="C145" s="73"/>
      <c r="D145" s="73"/>
      <c r="E145" s="73"/>
      <c r="F145" s="73"/>
      <c r="G145" s="75"/>
      <c r="H145" s="75"/>
      <c r="I145" s="75"/>
      <c r="J145" s="245"/>
      <c r="K145" s="75"/>
      <c r="L145" s="75"/>
      <c r="M145" s="75"/>
      <c r="N145" s="75"/>
      <c r="O145" s="75"/>
      <c r="P145" s="75"/>
      <c r="Q145" s="131"/>
      <c r="R145" s="77"/>
      <c r="S145" s="73"/>
      <c r="T145" s="55"/>
      <c r="U145" s="55"/>
      <c r="V145" s="55"/>
      <c r="W145" s="73"/>
      <c r="X145" s="50"/>
      <c r="Y145" s="75"/>
      <c r="Z145" s="73"/>
      <c r="AA145" s="76"/>
      <c r="AB145" s="73"/>
      <c r="AC145" s="73"/>
      <c r="AD145" s="50"/>
      <c r="AE145" s="73"/>
      <c r="AF145" s="73"/>
      <c r="AG145" s="73"/>
      <c r="AH145" s="75"/>
      <c r="AI145" s="75"/>
      <c r="AJ145" s="55" t="str">
        <f t="shared" si="28"/>
        <v/>
      </c>
      <c r="AK145" s="122" t="str">
        <f t="shared" si="21"/>
        <v/>
      </c>
      <c r="AL145" s="122" t="str">
        <f t="shared" si="22"/>
        <v/>
      </c>
      <c r="AM145" s="121" t="str">
        <f t="shared" si="23"/>
        <v/>
      </c>
      <c r="AN145" s="121" t="str">
        <f t="shared" si="24"/>
        <v/>
      </c>
      <c r="AO145" s="73" t="str">
        <f t="shared" si="25"/>
        <v/>
      </c>
      <c r="AP145" s="122" t="str">
        <f t="shared" si="26"/>
        <v/>
      </c>
      <c r="AQ145" s="55" t="str">
        <f t="shared" si="29"/>
        <v/>
      </c>
      <c r="AR145" s="125" t="str">
        <f t="shared" si="27"/>
        <v/>
      </c>
    </row>
    <row r="146" spans="2:44" ht="18.75" x14ac:dyDescent="0.3">
      <c r="B146" s="194">
        <f t="shared" si="20"/>
        <v>0</v>
      </c>
      <c r="C146" s="73"/>
      <c r="D146" s="73"/>
      <c r="E146" s="73"/>
      <c r="F146" s="73"/>
      <c r="G146" s="75"/>
      <c r="H146" s="75"/>
      <c r="I146" s="75"/>
      <c r="J146" s="245"/>
      <c r="K146" s="75"/>
      <c r="L146" s="75"/>
      <c r="M146" s="75"/>
      <c r="N146" s="75"/>
      <c r="O146" s="75"/>
      <c r="P146" s="75"/>
      <c r="Q146" s="131"/>
      <c r="R146" s="77"/>
      <c r="S146" s="73"/>
      <c r="T146" s="55"/>
      <c r="U146" s="55"/>
      <c r="V146" s="55"/>
      <c r="W146" s="73"/>
      <c r="X146" s="50"/>
      <c r="Y146" s="75"/>
      <c r="Z146" s="73"/>
      <c r="AA146" s="76"/>
      <c r="AB146" s="73"/>
      <c r="AC146" s="73"/>
      <c r="AD146" s="50"/>
      <c r="AE146" s="73"/>
      <c r="AF146" s="73"/>
      <c r="AG146" s="73"/>
      <c r="AH146" s="75"/>
      <c r="AI146" s="75"/>
      <c r="AJ146" s="55" t="str">
        <f t="shared" si="28"/>
        <v/>
      </c>
      <c r="AK146" s="122" t="str">
        <f t="shared" si="21"/>
        <v/>
      </c>
      <c r="AL146" s="122" t="str">
        <f t="shared" si="22"/>
        <v/>
      </c>
      <c r="AM146" s="121" t="str">
        <f t="shared" si="23"/>
        <v/>
      </c>
      <c r="AN146" s="121" t="str">
        <f t="shared" si="24"/>
        <v/>
      </c>
      <c r="AO146" s="73" t="str">
        <f t="shared" si="25"/>
        <v/>
      </c>
      <c r="AP146" s="122" t="str">
        <f t="shared" si="26"/>
        <v/>
      </c>
      <c r="AQ146" s="55" t="str">
        <f t="shared" si="29"/>
        <v/>
      </c>
      <c r="AR146" s="125" t="str">
        <f t="shared" si="27"/>
        <v/>
      </c>
    </row>
    <row r="147" spans="2:44" ht="18.75" x14ac:dyDescent="0.3">
      <c r="B147" s="194">
        <f t="shared" si="20"/>
        <v>0</v>
      </c>
      <c r="C147" s="73"/>
      <c r="D147" s="73"/>
      <c r="E147" s="73"/>
      <c r="F147" s="73"/>
      <c r="G147" s="75"/>
      <c r="H147" s="75"/>
      <c r="I147" s="75"/>
      <c r="J147" s="245"/>
      <c r="K147" s="75"/>
      <c r="L147" s="75"/>
      <c r="M147" s="75"/>
      <c r="N147" s="75"/>
      <c r="O147" s="75"/>
      <c r="P147" s="75"/>
      <c r="Q147" s="131"/>
      <c r="R147" s="77"/>
      <c r="S147" s="73"/>
      <c r="T147" s="55"/>
      <c r="U147" s="55"/>
      <c r="V147" s="55"/>
      <c r="W147" s="73"/>
      <c r="X147" s="50"/>
      <c r="Y147" s="75"/>
      <c r="Z147" s="73"/>
      <c r="AA147" s="76"/>
      <c r="AB147" s="73"/>
      <c r="AC147" s="73"/>
      <c r="AD147" s="50"/>
      <c r="AE147" s="73"/>
      <c r="AF147" s="73"/>
      <c r="AG147" s="73"/>
      <c r="AH147" s="75"/>
      <c r="AI147" s="75"/>
      <c r="AJ147" s="55" t="str">
        <f t="shared" si="28"/>
        <v/>
      </c>
      <c r="AK147" s="122" t="str">
        <f t="shared" si="21"/>
        <v/>
      </c>
      <c r="AL147" s="122" t="str">
        <f t="shared" si="22"/>
        <v/>
      </c>
      <c r="AM147" s="121" t="str">
        <f t="shared" si="23"/>
        <v/>
      </c>
      <c r="AN147" s="121" t="str">
        <f t="shared" si="24"/>
        <v/>
      </c>
      <c r="AO147" s="73" t="str">
        <f t="shared" si="25"/>
        <v/>
      </c>
      <c r="AP147" s="122" t="str">
        <f t="shared" si="26"/>
        <v/>
      </c>
      <c r="AQ147" s="55" t="str">
        <f t="shared" si="29"/>
        <v/>
      </c>
      <c r="AR147" s="125" t="str">
        <f t="shared" si="27"/>
        <v/>
      </c>
    </row>
    <row r="148" spans="2:44" ht="18.75" x14ac:dyDescent="0.3">
      <c r="B148" s="194">
        <f t="shared" si="20"/>
        <v>0</v>
      </c>
      <c r="C148" s="73"/>
      <c r="D148" s="73"/>
      <c r="E148" s="73"/>
      <c r="F148" s="73"/>
      <c r="G148" s="75"/>
      <c r="H148" s="75"/>
      <c r="I148" s="75"/>
      <c r="J148" s="245"/>
      <c r="K148" s="75"/>
      <c r="L148" s="75"/>
      <c r="M148" s="75"/>
      <c r="N148" s="75"/>
      <c r="O148" s="75"/>
      <c r="P148" s="75"/>
      <c r="Q148" s="131"/>
      <c r="R148" s="77"/>
      <c r="S148" s="73"/>
      <c r="T148" s="55"/>
      <c r="U148" s="55"/>
      <c r="V148" s="55"/>
      <c r="W148" s="73"/>
      <c r="X148" s="50"/>
      <c r="Y148" s="75"/>
      <c r="Z148" s="73"/>
      <c r="AA148" s="76"/>
      <c r="AB148" s="73"/>
      <c r="AC148" s="73"/>
      <c r="AD148" s="50"/>
      <c r="AE148" s="73"/>
      <c r="AF148" s="73"/>
      <c r="AG148" s="73"/>
      <c r="AH148" s="75"/>
      <c r="AI148" s="75"/>
      <c r="AJ148" s="55" t="str">
        <f t="shared" si="28"/>
        <v/>
      </c>
      <c r="AK148" s="122" t="str">
        <f t="shared" si="21"/>
        <v/>
      </c>
      <c r="AL148" s="122" t="str">
        <f t="shared" si="22"/>
        <v/>
      </c>
      <c r="AM148" s="121" t="str">
        <f t="shared" si="23"/>
        <v/>
      </c>
      <c r="AN148" s="121" t="str">
        <f t="shared" si="24"/>
        <v/>
      </c>
      <c r="AO148" s="73" t="str">
        <f t="shared" si="25"/>
        <v/>
      </c>
      <c r="AP148" s="122" t="str">
        <f t="shared" si="26"/>
        <v/>
      </c>
      <c r="AQ148" s="55" t="str">
        <f t="shared" si="29"/>
        <v/>
      </c>
      <c r="AR148" s="125" t="str">
        <f t="shared" si="27"/>
        <v/>
      </c>
    </row>
    <row r="149" spans="2:44" ht="18.75" x14ac:dyDescent="0.3">
      <c r="B149" s="194">
        <f t="shared" si="20"/>
        <v>0</v>
      </c>
      <c r="C149" s="73"/>
      <c r="D149" s="73"/>
      <c r="E149" s="73"/>
      <c r="F149" s="73"/>
      <c r="G149" s="75"/>
      <c r="H149" s="75"/>
      <c r="I149" s="75"/>
      <c r="J149" s="245"/>
      <c r="K149" s="75"/>
      <c r="L149" s="75"/>
      <c r="M149" s="75"/>
      <c r="N149" s="75"/>
      <c r="O149" s="75"/>
      <c r="P149" s="75"/>
      <c r="Q149" s="131"/>
      <c r="R149" s="77"/>
      <c r="S149" s="73"/>
      <c r="T149" s="55"/>
      <c r="U149" s="55"/>
      <c r="V149" s="55"/>
      <c r="W149" s="73"/>
      <c r="X149" s="50"/>
      <c r="Y149" s="75"/>
      <c r="Z149" s="73"/>
      <c r="AA149" s="76"/>
      <c r="AB149" s="73"/>
      <c r="AC149" s="73"/>
      <c r="AD149" s="50"/>
      <c r="AE149" s="73"/>
      <c r="AF149" s="73"/>
      <c r="AG149" s="73"/>
      <c r="AH149" s="75"/>
      <c r="AI149" s="75"/>
      <c r="AJ149" s="55" t="str">
        <f t="shared" si="28"/>
        <v/>
      </c>
      <c r="AK149" s="122" t="str">
        <f t="shared" si="21"/>
        <v/>
      </c>
      <c r="AL149" s="122" t="str">
        <f t="shared" si="22"/>
        <v/>
      </c>
      <c r="AM149" s="121" t="str">
        <f t="shared" si="23"/>
        <v/>
      </c>
      <c r="AN149" s="121" t="str">
        <f t="shared" si="24"/>
        <v/>
      </c>
      <c r="AO149" s="73" t="str">
        <f t="shared" si="25"/>
        <v/>
      </c>
      <c r="AP149" s="122" t="str">
        <f t="shared" si="26"/>
        <v/>
      </c>
      <c r="AQ149" s="55" t="str">
        <f t="shared" si="29"/>
        <v/>
      </c>
      <c r="AR149" s="125" t="str">
        <f t="shared" si="27"/>
        <v/>
      </c>
    </row>
    <row r="150" spans="2:44" ht="18.75" x14ac:dyDescent="0.3">
      <c r="B150" s="194">
        <f t="shared" si="20"/>
        <v>0</v>
      </c>
      <c r="C150" s="73"/>
      <c r="D150" s="73"/>
      <c r="E150" s="73"/>
      <c r="F150" s="73"/>
      <c r="G150" s="75"/>
      <c r="H150" s="75"/>
      <c r="I150" s="75"/>
      <c r="J150" s="245"/>
      <c r="K150" s="75"/>
      <c r="L150" s="75"/>
      <c r="M150" s="75"/>
      <c r="N150" s="75"/>
      <c r="O150" s="75"/>
      <c r="P150" s="75"/>
      <c r="Q150" s="131"/>
      <c r="R150" s="77"/>
      <c r="S150" s="73"/>
      <c r="T150" s="55"/>
      <c r="U150" s="55"/>
      <c r="V150" s="55"/>
      <c r="W150" s="73"/>
      <c r="X150" s="50"/>
      <c r="Y150" s="75"/>
      <c r="Z150" s="73"/>
      <c r="AA150" s="76"/>
      <c r="AB150" s="73"/>
      <c r="AC150" s="73"/>
      <c r="AD150" s="50"/>
      <c r="AE150" s="73"/>
      <c r="AF150" s="73"/>
      <c r="AG150" s="73"/>
      <c r="AH150" s="75"/>
      <c r="AI150" s="75"/>
      <c r="AJ150" s="55" t="str">
        <f t="shared" si="28"/>
        <v/>
      </c>
      <c r="AK150" s="122" t="str">
        <f t="shared" si="21"/>
        <v/>
      </c>
      <c r="AL150" s="122" t="str">
        <f t="shared" si="22"/>
        <v/>
      </c>
      <c r="AM150" s="121" t="str">
        <f t="shared" si="23"/>
        <v/>
      </c>
      <c r="AN150" s="121" t="str">
        <f t="shared" si="24"/>
        <v/>
      </c>
      <c r="AO150" s="73" t="str">
        <f t="shared" si="25"/>
        <v/>
      </c>
      <c r="AP150" s="122" t="str">
        <f t="shared" si="26"/>
        <v/>
      </c>
      <c r="AQ150" s="55" t="str">
        <f t="shared" si="29"/>
        <v/>
      </c>
      <c r="AR150" s="125" t="str">
        <f t="shared" si="27"/>
        <v/>
      </c>
    </row>
    <row r="151" spans="2:44" ht="18.75" x14ac:dyDescent="0.3">
      <c r="B151" s="194">
        <f t="shared" si="20"/>
        <v>0</v>
      </c>
      <c r="C151" s="73"/>
      <c r="D151" s="73"/>
      <c r="E151" s="73"/>
      <c r="F151" s="73"/>
      <c r="G151" s="75"/>
      <c r="H151" s="75"/>
      <c r="I151" s="75"/>
      <c r="J151" s="245"/>
      <c r="K151" s="75"/>
      <c r="L151" s="75"/>
      <c r="M151" s="75"/>
      <c r="N151" s="75"/>
      <c r="O151" s="75"/>
      <c r="P151" s="75"/>
      <c r="Q151" s="131"/>
      <c r="R151" s="77"/>
      <c r="S151" s="73"/>
      <c r="T151" s="55"/>
      <c r="U151" s="55"/>
      <c r="V151" s="55"/>
      <c r="W151" s="73"/>
      <c r="X151" s="50"/>
      <c r="Y151" s="75"/>
      <c r="Z151" s="73"/>
      <c r="AA151" s="76"/>
      <c r="AB151" s="73"/>
      <c r="AC151" s="73"/>
      <c r="AD151" s="50"/>
      <c r="AE151" s="73"/>
      <c r="AF151" s="73"/>
      <c r="AG151" s="73"/>
      <c r="AH151" s="75"/>
      <c r="AI151" s="75"/>
      <c r="AJ151" s="55" t="str">
        <f t="shared" si="28"/>
        <v/>
      </c>
      <c r="AK151" s="122" t="str">
        <f t="shared" si="21"/>
        <v/>
      </c>
      <c r="AL151" s="122" t="str">
        <f t="shared" si="22"/>
        <v/>
      </c>
      <c r="AM151" s="121" t="str">
        <f t="shared" si="23"/>
        <v/>
      </c>
      <c r="AN151" s="121" t="str">
        <f t="shared" si="24"/>
        <v/>
      </c>
      <c r="AO151" s="73" t="str">
        <f t="shared" si="25"/>
        <v/>
      </c>
      <c r="AP151" s="122" t="str">
        <f t="shared" si="26"/>
        <v/>
      </c>
      <c r="AQ151" s="55" t="str">
        <f t="shared" si="29"/>
        <v/>
      </c>
      <c r="AR151" s="125" t="str">
        <f t="shared" si="27"/>
        <v/>
      </c>
    </row>
    <row r="152" spans="2:44" ht="18.75" x14ac:dyDescent="0.3">
      <c r="B152" s="194">
        <f t="shared" si="20"/>
        <v>0</v>
      </c>
      <c r="C152" s="73"/>
      <c r="D152" s="73"/>
      <c r="E152" s="73"/>
      <c r="F152" s="73"/>
      <c r="G152" s="75"/>
      <c r="H152" s="75"/>
      <c r="I152" s="75"/>
      <c r="J152" s="245"/>
      <c r="K152" s="75"/>
      <c r="L152" s="75"/>
      <c r="M152" s="75"/>
      <c r="N152" s="75"/>
      <c r="O152" s="75"/>
      <c r="P152" s="75"/>
      <c r="Q152" s="131"/>
      <c r="R152" s="77"/>
      <c r="S152" s="73"/>
      <c r="T152" s="55"/>
      <c r="U152" s="55"/>
      <c r="V152" s="55"/>
      <c r="W152" s="73"/>
      <c r="X152" s="50"/>
      <c r="Y152" s="75"/>
      <c r="Z152" s="73"/>
      <c r="AA152" s="76"/>
      <c r="AB152" s="73"/>
      <c r="AC152" s="73"/>
      <c r="AD152" s="50"/>
      <c r="AE152" s="73"/>
      <c r="AF152" s="73"/>
      <c r="AG152" s="73"/>
      <c r="AH152" s="75"/>
      <c r="AI152" s="75"/>
      <c r="AJ152" s="55" t="str">
        <f t="shared" si="28"/>
        <v/>
      </c>
      <c r="AK152" s="122" t="str">
        <f t="shared" si="21"/>
        <v/>
      </c>
      <c r="AL152" s="122" t="str">
        <f t="shared" si="22"/>
        <v/>
      </c>
      <c r="AM152" s="121" t="str">
        <f t="shared" si="23"/>
        <v/>
      </c>
      <c r="AN152" s="121" t="str">
        <f t="shared" si="24"/>
        <v/>
      </c>
      <c r="AO152" s="73" t="str">
        <f t="shared" si="25"/>
        <v/>
      </c>
      <c r="AP152" s="122" t="str">
        <f t="shared" si="26"/>
        <v/>
      </c>
      <c r="AQ152" s="55" t="str">
        <f t="shared" si="29"/>
        <v/>
      </c>
      <c r="AR152" s="125" t="str">
        <f t="shared" si="27"/>
        <v/>
      </c>
    </row>
    <row r="153" spans="2:44" ht="18.75" x14ac:dyDescent="0.3">
      <c r="B153" s="194">
        <f t="shared" si="20"/>
        <v>0</v>
      </c>
      <c r="C153" s="73"/>
      <c r="D153" s="73"/>
      <c r="E153" s="73"/>
      <c r="F153" s="73"/>
      <c r="G153" s="75"/>
      <c r="H153" s="75"/>
      <c r="I153" s="75"/>
      <c r="J153" s="245"/>
      <c r="K153" s="75"/>
      <c r="L153" s="75"/>
      <c r="M153" s="75"/>
      <c r="N153" s="75"/>
      <c r="O153" s="75"/>
      <c r="P153" s="75"/>
      <c r="Q153" s="131"/>
      <c r="R153" s="77"/>
      <c r="S153" s="73"/>
      <c r="T153" s="55"/>
      <c r="U153" s="55"/>
      <c r="V153" s="55"/>
      <c r="W153" s="73"/>
      <c r="X153" s="50"/>
      <c r="Y153" s="75"/>
      <c r="Z153" s="73"/>
      <c r="AA153" s="76"/>
      <c r="AB153" s="73"/>
      <c r="AC153" s="73"/>
      <c r="AD153" s="50"/>
      <c r="AE153" s="73"/>
      <c r="AF153" s="73"/>
      <c r="AG153" s="73"/>
      <c r="AH153" s="75"/>
      <c r="AI153" s="75"/>
      <c r="AJ153" s="55" t="str">
        <f t="shared" si="28"/>
        <v/>
      </c>
      <c r="AK153" s="122" t="str">
        <f t="shared" si="21"/>
        <v/>
      </c>
      <c r="AL153" s="122" t="str">
        <f t="shared" si="22"/>
        <v/>
      </c>
      <c r="AM153" s="121" t="str">
        <f t="shared" si="23"/>
        <v/>
      </c>
      <c r="AN153" s="121" t="str">
        <f t="shared" si="24"/>
        <v/>
      </c>
      <c r="AO153" s="73" t="str">
        <f t="shared" si="25"/>
        <v/>
      </c>
      <c r="AP153" s="122" t="str">
        <f t="shared" si="26"/>
        <v/>
      </c>
      <c r="AQ153" s="55" t="str">
        <f t="shared" si="29"/>
        <v/>
      </c>
      <c r="AR153" s="125" t="str">
        <f t="shared" si="27"/>
        <v/>
      </c>
    </row>
    <row r="154" spans="2:44" ht="18.75" x14ac:dyDescent="0.3">
      <c r="B154" s="194">
        <f t="shared" si="20"/>
        <v>0</v>
      </c>
      <c r="C154" s="73"/>
      <c r="D154" s="73"/>
      <c r="E154" s="73"/>
      <c r="F154" s="73"/>
      <c r="G154" s="75"/>
      <c r="H154" s="75"/>
      <c r="I154" s="75"/>
      <c r="J154" s="245"/>
      <c r="K154" s="75"/>
      <c r="L154" s="75"/>
      <c r="M154" s="75"/>
      <c r="N154" s="75"/>
      <c r="O154" s="75"/>
      <c r="P154" s="75"/>
      <c r="Q154" s="131"/>
      <c r="R154" s="77"/>
      <c r="S154" s="73"/>
      <c r="T154" s="55"/>
      <c r="U154" s="55"/>
      <c r="V154" s="55"/>
      <c r="W154" s="73"/>
      <c r="X154" s="50"/>
      <c r="Y154" s="75"/>
      <c r="Z154" s="73"/>
      <c r="AA154" s="76"/>
      <c r="AB154" s="73"/>
      <c r="AC154" s="73"/>
      <c r="AD154" s="50"/>
      <c r="AE154" s="73"/>
      <c r="AF154" s="73"/>
      <c r="AG154" s="73"/>
      <c r="AH154" s="75"/>
      <c r="AI154" s="75"/>
      <c r="AJ154" s="55" t="str">
        <f t="shared" si="28"/>
        <v/>
      </c>
      <c r="AK154" s="122" t="str">
        <f t="shared" si="21"/>
        <v/>
      </c>
      <c r="AL154" s="122" t="str">
        <f t="shared" si="22"/>
        <v/>
      </c>
      <c r="AM154" s="121" t="str">
        <f t="shared" si="23"/>
        <v/>
      </c>
      <c r="AN154" s="121" t="str">
        <f t="shared" si="24"/>
        <v/>
      </c>
      <c r="AO154" s="73" t="str">
        <f t="shared" si="25"/>
        <v/>
      </c>
      <c r="AP154" s="122" t="str">
        <f t="shared" si="26"/>
        <v/>
      </c>
      <c r="AQ154" s="55" t="str">
        <f t="shared" si="29"/>
        <v/>
      </c>
      <c r="AR154" s="125" t="str">
        <f t="shared" si="27"/>
        <v/>
      </c>
    </row>
    <row r="155" spans="2:44" ht="18.75" x14ac:dyDescent="0.3">
      <c r="B155" s="194">
        <f t="shared" si="20"/>
        <v>0</v>
      </c>
      <c r="C155" s="73"/>
      <c r="D155" s="73"/>
      <c r="E155" s="73"/>
      <c r="F155" s="73"/>
      <c r="G155" s="75"/>
      <c r="H155" s="75"/>
      <c r="I155" s="75"/>
      <c r="J155" s="245"/>
      <c r="K155" s="75"/>
      <c r="L155" s="75"/>
      <c r="M155" s="75"/>
      <c r="N155" s="75"/>
      <c r="O155" s="75"/>
      <c r="P155" s="75"/>
      <c r="Q155" s="131"/>
      <c r="R155" s="77"/>
      <c r="S155" s="73"/>
      <c r="T155" s="55"/>
      <c r="U155" s="55"/>
      <c r="V155" s="55"/>
      <c r="W155" s="73"/>
      <c r="X155" s="50"/>
      <c r="Y155" s="75"/>
      <c r="Z155" s="73"/>
      <c r="AA155" s="76"/>
      <c r="AB155" s="73"/>
      <c r="AC155" s="73"/>
      <c r="AD155" s="50"/>
      <c r="AE155" s="73"/>
      <c r="AF155" s="73"/>
      <c r="AG155" s="73"/>
      <c r="AH155" s="75"/>
      <c r="AI155" s="75"/>
      <c r="AJ155" s="55" t="str">
        <f t="shared" si="28"/>
        <v/>
      </c>
      <c r="AK155" s="122" t="str">
        <f t="shared" si="21"/>
        <v/>
      </c>
      <c r="AL155" s="122" t="str">
        <f t="shared" si="22"/>
        <v/>
      </c>
      <c r="AM155" s="121" t="str">
        <f t="shared" si="23"/>
        <v/>
      </c>
      <c r="AN155" s="121" t="str">
        <f t="shared" si="24"/>
        <v/>
      </c>
      <c r="AO155" s="73" t="str">
        <f t="shared" si="25"/>
        <v/>
      </c>
      <c r="AP155" s="122" t="str">
        <f t="shared" si="26"/>
        <v/>
      </c>
      <c r="AQ155" s="55" t="str">
        <f t="shared" si="29"/>
        <v/>
      </c>
      <c r="AR155" s="125" t="str">
        <f t="shared" si="27"/>
        <v/>
      </c>
    </row>
    <row r="156" spans="2:44" ht="18.75" x14ac:dyDescent="0.3">
      <c r="B156" s="194">
        <f t="shared" si="20"/>
        <v>0</v>
      </c>
      <c r="C156" s="73"/>
      <c r="D156" s="73"/>
      <c r="E156" s="73"/>
      <c r="F156" s="73"/>
      <c r="G156" s="75"/>
      <c r="H156" s="75"/>
      <c r="I156" s="75"/>
      <c r="J156" s="245"/>
      <c r="K156" s="75"/>
      <c r="L156" s="75"/>
      <c r="M156" s="75"/>
      <c r="N156" s="75"/>
      <c r="O156" s="75"/>
      <c r="P156" s="75"/>
      <c r="Q156" s="131"/>
      <c r="R156" s="77"/>
      <c r="S156" s="73"/>
      <c r="T156" s="55"/>
      <c r="U156" s="55"/>
      <c r="V156" s="55"/>
      <c r="W156" s="73"/>
      <c r="X156" s="50"/>
      <c r="Y156" s="75"/>
      <c r="Z156" s="73"/>
      <c r="AA156" s="76"/>
      <c r="AB156" s="73"/>
      <c r="AC156" s="73"/>
      <c r="AD156" s="50"/>
      <c r="AE156" s="73"/>
      <c r="AF156" s="73"/>
      <c r="AG156" s="73"/>
      <c r="AH156" s="75"/>
      <c r="AI156" s="75"/>
      <c r="AJ156" s="55" t="str">
        <f t="shared" si="28"/>
        <v/>
      </c>
      <c r="AK156" s="122" t="str">
        <f t="shared" si="21"/>
        <v/>
      </c>
      <c r="AL156" s="122" t="str">
        <f t="shared" si="22"/>
        <v/>
      </c>
      <c r="AM156" s="121" t="str">
        <f t="shared" si="23"/>
        <v/>
      </c>
      <c r="AN156" s="121" t="str">
        <f t="shared" si="24"/>
        <v/>
      </c>
      <c r="AO156" s="73" t="str">
        <f t="shared" si="25"/>
        <v/>
      </c>
      <c r="AP156" s="122" t="str">
        <f t="shared" si="26"/>
        <v/>
      </c>
      <c r="AQ156" s="55" t="str">
        <f t="shared" si="29"/>
        <v/>
      </c>
      <c r="AR156" s="125" t="str">
        <f t="shared" si="27"/>
        <v/>
      </c>
    </row>
    <row r="157" spans="2:44" ht="18.75" x14ac:dyDescent="0.3">
      <c r="B157" s="194">
        <f t="shared" si="20"/>
        <v>0</v>
      </c>
      <c r="C157" s="73"/>
      <c r="D157" s="73"/>
      <c r="E157" s="73"/>
      <c r="F157" s="73"/>
      <c r="G157" s="75"/>
      <c r="H157" s="75"/>
      <c r="I157" s="75"/>
      <c r="J157" s="245"/>
      <c r="K157" s="75"/>
      <c r="L157" s="75"/>
      <c r="M157" s="75"/>
      <c r="N157" s="75"/>
      <c r="O157" s="75"/>
      <c r="P157" s="75"/>
      <c r="Q157" s="131"/>
      <c r="R157" s="77"/>
      <c r="S157" s="73"/>
      <c r="T157" s="55"/>
      <c r="U157" s="55"/>
      <c r="V157" s="55"/>
      <c r="W157" s="73"/>
      <c r="X157" s="50"/>
      <c r="Y157" s="75"/>
      <c r="Z157" s="73"/>
      <c r="AA157" s="76"/>
      <c r="AB157" s="73"/>
      <c r="AC157" s="73"/>
      <c r="AD157" s="50"/>
      <c r="AE157" s="73"/>
      <c r="AF157" s="73"/>
      <c r="AG157" s="73"/>
      <c r="AH157" s="75"/>
      <c r="AI157" s="75"/>
      <c r="AJ157" s="55" t="str">
        <f t="shared" si="28"/>
        <v/>
      </c>
      <c r="AK157" s="122" t="str">
        <f t="shared" si="21"/>
        <v/>
      </c>
      <c r="AL157" s="122" t="str">
        <f t="shared" si="22"/>
        <v/>
      </c>
      <c r="AM157" s="121" t="str">
        <f t="shared" si="23"/>
        <v/>
      </c>
      <c r="AN157" s="121" t="str">
        <f t="shared" si="24"/>
        <v/>
      </c>
      <c r="AO157" s="73" t="str">
        <f t="shared" si="25"/>
        <v/>
      </c>
      <c r="AP157" s="122" t="str">
        <f t="shared" si="26"/>
        <v/>
      </c>
      <c r="AQ157" s="55" t="str">
        <f t="shared" si="29"/>
        <v/>
      </c>
      <c r="AR157" s="125" t="str">
        <f t="shared" si="27"/>
        <v/>
      </c>
    </row>
    <row r="158" spans="2:44" ht="18.75" x14ac:dyDescent="0.3">
      <c r="B158" s="194">
        <f t="shared" si="20"/>
        <v>0</v>
      </c>
      <c r="C158" s="73"/>
      <c r="D158" s="73"/>
      <c r="E158" s="73"/>
      <c r="F158" s="73"/>
      <c r="G158" s="75"/>
      <c r="H158" s="75"/>
      <c r="I158" s="75"/>
      <c r="J158" s="245"/>
      <c r="K158" s="75"/>
      <c r="L158" s="75"/>
      <c r="M158" s="75"/>
      <c r="N158" s="75"/>
      <c r="O158" s="75"/>
      <c r="P158" s="75"/>
      <c r="Q158" s="131"/>
      <c r="R158" s="77"/>
      <c r="S158" s="73"/>
      <c r="T158" s="55"/>
      <c r="U158" s="55"/>
      <c r="V158" s="55"/>
      <c r="W158" s="73"/>
      <c r="X158" s="50"/>
      <c r="Y158" s="75"/>
      <c r="Z158" s="73"/>
      <c r="AA158" s="76"/>
      <c r="AB158" s="73"/>
      <c r="AC158" s="73"/>
      <c r="AD158" s="50"/>
      <c r="AE158" s="73"/>
      <c r="AF158" s="73"/>
      <c r="AG158" s="73"/>
      <c r="AH158" s="75"/>
      <c r="AI158" s="75"/>
      <c r="AJ158" s="55" t="str">
        <f t="shared" si="28"/>
        <v/>
      </c>
      <c r="AK158" s="122" t="str">
        <f t="shared" si="21"/>
        <v/>
      </c>
      <c r="AL158" s="122" t="str">
        <f t="shared" si="22"/>
        <v/>
      </c>
      <c r="AM158" s="121" t="str">
        <f t="shared" si="23"/>
        <v/>
      </c>
      <c r="AN158" s="121" t="str">
        <f t="shared" si="24"/>
        <v/>
      </c>
      <c r="AO158" s="73" t="str">
        <f t="shared" si="25"/>
        <v/>
      </c>
      <c r="AP158" s="122" t="str">
        <f t="shared" si="26"/>
        <v/>
      </c>
      <c r="AQ158" s="55" t="str">
        <f t="shared" si="29"/>
        <v/>
      </c>
      <c r="AR158" s="125" t="str">
        <f t="shared" si="27"/>
        <v/>
      </c>
    </row>
    <row r="159" spans="2:44" ht="18.75" x14ac:dyDescent="0.3">
      <c r="B159" s="194">
        <f t="shared" si="20"/>
        <v>0</v>
      </c>
      <c r="C159" s="73"/>
      <c r="D159" s="73"/>
      <c r="E159" s="73"/>
      <c r="F159" s="73"/>
      <c r="G159" s="75"/>
      <c r="H159" s="75"/>
      <c r="I159" s="75"/>
      <c r="J159" s="245"/>
      <c r="K159" s="75"/>
      <c r="L159" s="75"/>
      <c r="M159" s="75"/>
      <c r="N159" s="75"/>
      <c r="O159" s="75"/>
      <c r="P159" s="75"/>
      <c r="Q159" s="131"/>
      <c r="R159" s="77"/>
      <c r="S159" s="73"/>
      <c r="T159" s="55"/>
      <c r="U159" s="55"/>
      <c r="V159" s="55"/>
      <c r="W159" s="73"/>
      <c r="X159" s="50"/>
      <c r="Y159" s="75"/>
      <c r="Z159" s="73"/>
      <c r="AA159" s="76"/>
      <c r="AB159" s="73"/>
      <c r="AC159" s="73"/>
      <c r="AD159" s="50"/>
      <c r="AE159" s="73"/>
      <c r="AF159" s="73"/>
      <c r="AG159" s="73"/>
      <c r="AH159" s="75"/>
      <c r="AI159" s="75"/>
      <c r="AJ159" s="55" t="str">
        <f t="shared" si="28"/>
        <v/>
      </c>
      <c r="AK159" s="122" t="str">
        <f t="shared" si="21"/>
        <v/>
      </c>
      <c r="AL159" s="122" t="str">
        <f t="shared" si="22"/>
        <v/>
      </c>
      <c r="AM159" s="121" t="str">
        <f t="shared" si="23"/>
        <v/>
      </c>
      <c r="AN159" s="121" t="str">
        <f t="shared" si="24"/>
        <v/>
      </c>
      <c r="AO159" s="73" t="str">
        <f t="shared" si="25"/>
        <v/>
      </c>
      <c r="AP159" s="122" t="str">
        <f t="shared" si="26"/>
        <v/>
      </c>
      <c r="AQ159" s="55" t="str">
        <f t="shared" si="29"/>
        <v/>
      </c>
      <c r="AR159" s="125" t="str">
        <f t="shared" si="27"/>
        <v/>
      </c>
    </row>
    <row r="160" spans="2:44" ht="18.75" x14ac:dyDescent="0.3">
      <c r="B160" s="194">
        <f t="shared" si="20"/>
        <v>0</v>
      </c>
      <c r="C160" s="73"/>
      <c r="D160" s="73"/>
      <c r="E160" s="73"/>
      <c r="F160" s="73"/>
      <c r="G160" s="75"/>
      <c r="H160" s="75"/>
      <c r="I160" s="75"/>
      <c r="J160" s="245"/>
      <c r="K160" s="75"/>
      <c r="L160" s="75"/>
      <c r="M160" s="75"/>
      <c r="N160" s="75"/>
      <c r="O160" s="75"/>
      <c r="P160" s="75"/>
      <c r="Q160" s="131"/>
      <c r="R160" s="77"/>
      <c r="S160" s="73"/>
      <c r="T160" s="55"/>
      <c r="U160" s="55"/>
      <c r="V160" s="55"/>
      <c r="W160" s="73"/>
      <c r="X160" s="50"/>
      <c r="Y160" s="75"/>
      <c r="Z160" s="73"/>
      <c r="AA160" s="76"/>
      <c r="AB160" s="73"/>
      <c r="AC160" s="73"/>
      <c r="AD160" s="50"/>
      <c r="AE160" s="73"/>
      <c r="AF160" s="73"/>
      <c r="AG160" s="73"/>
      <c r="AH160" s="75"/>
      <c r="AI160" s="75"/>
      <c r="AJ160" s="55" t="str">
        <f t="shared" si="28"/>
        <v/>
      </c>
      <c r="AK160" s="122" t="str">
        <f t="shared" si="21"/>
        <v/>
      </c>
      <c r="AL160" s="122" t="str">
        <f t="shared" si="22"/>
        <v/>
      </c>
      <c r="AM160" s="121" t="str">
        <f t="shared" si="23"/>
        <v/>
      </c>
      <c r="AN160" s="121" t="str">
        <f t="shared" si="24"/>
        <v/>
      </c>
      <c r="AO160" s="73" t="str">
        <f t="shared" si="25"/>
        <v/>
      </c>
      <c r="AP160" s="122" t="str">
        <f t="shared" si="26"/>
        <v/>
      </c>
      <c r="AQ160" s="55" t="str">
        <f t="shared" si="29"/>
        <v/>
      </c>
      <c r="AR160" s="125" t="str">
        <f t="shared" si="27"/>
        <v/>
      </c>
    </row>
    <row r="161" spans="2:44" ht="18.75" x14ac:dyDescent="0.3">
      <c r="B161" s="194">
        <f t="shared" si="20"/>
        <v>0</v>
      </c>
      <c r="C161" s="73"/>
      <c r="D161" s="73"/>
      <c r="E161" s="73"/>
      <c r="F161" s="73"/>
      <c r="G161" s="75"/>
      <c r="H161" s="75"/>
      <c r="I161" s="75"/>
      <c r="J161" s="245"/>
      <c r="K161" s="75"/>
      <c r="L161" s="75"/>
      <c r="M161" s="75"/>
      <c r="N161" s="75"/>
      <c r="O161" s="75"/>
      <c r="P161" s="75"/>
      <c r="Q161" s="131"/>
      <c r="R161" s="77"/>
      <c r="S161" s="73"/>
      <c r="T161" s="55"/>
      <c r="U161" s="55"/>
      <c r="V161" s="55"/>
      <c r="W161" s="73"/>
      <c r="X161" s="50"/>
      <c r="Y161" s="75"/>
      <c r="Z161" s="73"/>
      <c r="AA161" s="76"/>
      <c r="AB161" s="73"/>
      <c r="AC161" s="73"/>
      <c r="AD161" s="50"/>
      <c r="AE161" s="73"/>
      <c r="AF161" s="73"/>
      <c r="AG161" s="73"/>
      <c r="AH161" s="75"/>
      <c r="AI161" s="75"/>
      <c r="AJ161" s="55" t="str">
        <f t="shared" si="28"/>
        <v/>
      </c>
      <c r="AK161" s="122" t="str">
        <f t="shared" si="21"/>
        <v/>
      </c>
      <c r="AL161" s="122" t="str">
        <f t="shared" si="22"/>
        <v/>
      </c>
      <c r="AM161" s="121" t="str">
        <f t="shared" si="23"/>
        <v/>
      </c>
      <c r="AN161" s="121" t="str">
        <f t="shared" si="24"/>
        <v/>
      </c>
      <c r="AO161" s="73" t="str">
        <f t="shared" si="25"/>
        <v/>
      </c>
      <c r="AP161" s="122" t="str">
        <f t="shared" si="26"/>
        <v/>
      </c>
      <c r="AQ161" s="55" t="str">
        <f t="shared" si="29"/>
        <v/>
      </c>
      <c r="AR161" s="125" t="str">
        <f t="shared" si="27"/>
        <v/>
      </c>
    </row>
    <row r="162" spans="2:44" ht="18.75" x14ac:dyDescent="0.3">
      <c r="B162" s="194">
        <f t="shared" si="20"/>
        <v>0</v>
      </c>
      <c r="C162" s="73"/>
      <c r="D162" s="73"/>
      <c r="E162" s="73"/>
      <c r="F162" s="73"/>
      <c r="G162" s="75"/>
      <c r="H162" s="75"/>
      <c r="I162" s="75"/>
      <c r="J162" s="245"/>
      <c r="K162" s="75"/>
      <c r="L162" s="75"/>
      <c r="M162" s="75"/>
      <c r="N162" s="75"/>
      <c r="O162" s="75"/>
      <c r="P162" s="75"/>
      <c r="Q162" s="131"/>
      <c r="R162" s="77"/>
      <c r="S162" s="73"/>
      <c r="T162" s="55"/>
      <c r="U162" s="55"/>
      <c r="V162" s="55"/>
      <c r="W162" s="73"/>
      <c r="X162" s="50"/>
      <c r="Y162" s="75"/>
      <c r="Z162" s="73"/>
      <c r="AA162" s="76"/>
      <c r="AB162" s="73"/>
      <c r="AC162" s="73"/>
      <c r="AD162" s="50"/>
      <c r="AE162" s="73"/>
      <c r="AF162" s="73"/>
      <c r="AG162" s="73"/>
      <c r="AH162" s="75"/>
      <c r="AI162" s="75"/>
      <c r="AJ162" s="55" t="str">
        <f t="shared" si="28"/>
        <v/>
      </c>
      <c r="AK162" s="122" t="str">
        <f t="shared" si="21"/>
        <v/>
      </c>
      <c r="AL162" s="122" t="str">
        <f t="shared" si="22"/>
        <v/>
      </c>
      <c r="AM162" s="121" t="str">
        <f t="shared" si="23"/>
        <v/>
      </c>
      <c r="AN162" s="121" t="str">
        <f t="shared" si="24"/>
        <v/>
      </c>
      <c r="AO162" s="73" t="str">
        <f t="shared" si="25"/>
        <v/>
      </c>
      <c r="AP162" s="122" t="str">
        <f t="shared" si="26"/>
        <v/>
      </c>
      <c r="AQ162" s="55" t="str">
        <f t="shared" si="29"/>
        <v/>
      </c>
      <c r="AR162" s="125" t="str">
        <f t="shared" si="27"/>
        <v/>
      </c>
    </row>
    <row r="163" spans="2:44" ht="18.75" x14ac:dyDescent="0.3">
      <c r="B163" s="194">
        <f t="shared" si="20"/>
        <v>0</v>
      </c>
      <c r="C163" s="73"/>
      <c r="D163" s="73"/>
      <c r="E163" s="73"/>
      <c r="F163" s="73"/>
      <c r="G163" s="75"/>
      <c r="H163" s="75"/>
      <c r="I163" s="75"/>
      <c r="J163" s="245"/>
      <c r="K163" s="75"/>
      <c r="L163" s="75"/>
      <c r="M163" s="75"/>
      <c r="N163" s="75"/>
      <c r="O163" s="75"/>
      <c r="P163" s="75"/>
      <c r="Q163" s="131"/>
      <c r="R163" s="77"/>
      <c r="S163" s="73"/>
      <c r="T163" s="55"/>
      <c r="U163" s="55"/>
      <c r="V163" s="55"/>
      <c r="W163" s="73"/>
      <c r="X163" s="50"/>
      <c r="Y163" s="75"/>
      <c r="Z163" s="73"/>
      <c r="AA163" s="76"/>
      <c r="AB163" s="73"/>
      <c r="AC163" s="73"/>
      <c r="AD163" s="50"/>
      <c r="AE163" s="73"/>
      <c r="AF163" s="73"/>
      <c r="AG163" s="73"/>
      <c r="AH163" s="75"/>
      <c r="AI163" s="75"/>
      <c r="AJ163" s="55" t="str">
        <f t="shared" si="28"/>
        <v/>
      </c>
      <c r="AK163" s="122" t="str">
        <f t="shared" si="21"/>
        <v/>
      </c>
      <c r="AL163" s="122" t="str">
        <f t="shared" si="22"/>
        <v/>
      </c>
      <c r="AM163" s="121" t="str">
        <f t="shared" si="23"/>
        <v/>
      </c>
      <c r="AN163" s="121" t="str">
        <f t="shared" si="24"/>
        <v/>
      </c>
      <c r="AO163" s="73" t="str">
        <f t="shared" si="25"/>
        <v/>
      </c>
      <c r="AP163" s="122" t="str">
        <f t="shared" si="26"/>
        <v/>
      </c>
      <c r="AQ163" s="55" t="str">
        <f t="shared" si="29"/>
        <v/>
      </c>
      <c r="AR163" s="125" t="str">
        <f t="shared" si="27"/>
        <v/>
      </c>
    </row>
    <row r="164" spans="2:44" ht="18.75" x14ac:dyDescent="0.3">
      <c r="B164" s="194">
        <f t="shared" si="20"/>
        <v>0</v>
      </c>
      <c r="C164" s="73"/>
      <c r="D164" s="73"/>
      <c r="E164" s="73"/>
      <c r="F164" s="73"/>
      <c r="G164" s="75"/>
      <c r="H164" s="75"/>
      <c r="I164" s="75"/>
      <c r="J164" s="245"/>
      <c r="K164" s="75"/>
      <c r="L164" s="75"/>
      <c r="M164" s="75"/>
      <c r="N164" s="75"/>
      <c r="O164" s="75"/>
      <c r="P164" s="75"/>
      <c r="Q164" s="131"/>
      <c r="R164" s="77"/>
      <c r="S164" s="73"/>
      <c r="T164" s="55"/>
      <c r="U164" s="55"/>
      <c r="V164" s="55"/>
      <c r="W164" s="73"/>
      <c r="X164" s="50"/>
      <c r="Y164" s="75"/>
      <c r="Z164" s="73"/>
      <c r="AA164" s="76"/>
      <c r="AB164" s="73"/>
      <c r="AC164" s="73"/>
      <c r="AD164" s="50"/>
      <c r="AE164" s="73"/>
      <c r="AF164" s="73"/>
      <c r="AG164" s="73"/>
      <c r="AH164" s="75"/>
      <c r="AI164" s="75"/>
      <c r="AJ164" s="55" t="str">
        <f t="shared" si="28"/>
        <v/>
      </c>
      <c r="AK164" s="122" t="str">
        <f t="shared" si="21"/>
        <v/>
      </c>
      <c r="AL164" s="122" t="str">
        <f t="shared" si="22"/>
        <v/>
      </c>
      <c r="AM164" s="121" t="str">
        <f t="shared" si="23"/>
        <v/>
      </c>
      <c r="AN164" s="121" t="str">
        <f t="shared" si="24"/>
        <v/>
      </c>
      <c r="AO164" s="73" t="str">
        <f t="shared" si="25"/>
        <v/>
      </c>
      <c r="AP164" s="122" t="str">
        <f t="shared" si="26"/>
        <v/>
      </c>
      <c r="AQ164" s="55" t="str">
        <f t="shared" si="29"/>
        <v/>
      </c>
      <c r="AR164" s="125" t="str">
        <f t="shared" si="27"/>
        <v/>
      </c>
    </row>
    <row r="165" spans="2:44" ht="18.75" x14ac:dyDescent="0.3">
      <c r="B165" s="194">
        <f t="shared" si="20"/>
        <v>0</v>
      </c>
      <c r="C165" s="73"/>
      <c r="D165" s="73"/>
      <c r="E165" s="73"/>
      <c r="F165" s="73"/>
      <c r="G165" s="75"/>
      <c r="H165" s="75"/>
      <c r="I165" s="75"/>
      <c r="J165" s="245"/>
      <c r="K165" s="75"/>
      <c r="L165" s="75"/>
      <c r="M165" s="75"/>
      <c r="N165" s="75"/>
      <c r="O165" s="75"/>
      <c r="P165" s="75"/>
      <c r="Q165" s="131"/>
      <c r="R165" s="77"/>
      <c r="S165" s="73"/>
      <c r="T165" s="55"/>
      <c r="U165" s="55"/>
      <c r="V165" s="55"/>
      <c r="W165" s="73"/>
      <c r="X165" s="50"/>
      <c r="Y165" s="75"/>
      <c r="Z165" s="73"/>
      <c r="AA165" s="76"/>
      <c r="AB165" s="73"/>
      <c r="AC165" s="73"/>
      <c r="AD165" s="50"/>
      <c r="AE165" s="73"/>
      <c r="AF165" s="73"/>
      <c r="AG165" s="73"/>
      <c r="AH165" s="75"/>
      <c r="AI165" s="75"/>
      <c r="AJ165" s="55" t="str">
        <f t="shared" si="28"/>
        <v/>
      </c>
      <c r="AK165" s="122" t="str">
        <f t="shared" si="21"/>
        <v/>
      </c>
      <c r="AL165" s="122" t="str">
        <f t="shared" si="22"/>
        <v/>
      </c>
      <c r="AM165" s="121" t="str">
        <f t="shared" si="23"/>
        <v/>
      </c>
      <c r="AN165" s="121" t="str">
        <f t="shared" si="24"/>
        <v/>
      </c>
      <c r="AO165" s="73" t="str">
        <f t="shared" si="25"/>
        <v/>
      </c>
      <c r="AP165" s="122" t="str">
        <f t="shared" si="26"/>
        <v/>
      </c>
      <c r="AQ165" s="55" t="str">
        <f t="shared" si="29"/>
        <v/>
      </c>
      <c r="AR165" s="125" t="str">
        <f t="shared" si="27"/>
        <v/>
      </c>
    </row>
    <row r="166" spans="2:44" ht="18.75" x14ac:dyDescent="0.3">
      <c r="B166" s="194">
        <f t="shared" si="20"/>
        <v>0</v>
      </c>
      <c r="C166" s="73"/>
      <c r="D166" s="73"/>
      <c r="E166" s="73"/>
      <c r="F166" s="73"/>
      <c r="G166" s="75"/>
      <c r="H166" s="75"/>
      <c r="I166" s="75"/>
      <c r="J166" s="245"/>
      <c r="K166" s="75"/>
      <c r="L166" s="75"/>
      <c r="M166" s="75"/>
      <c r="N166" s="75"/>
      <c r="O166" s="75"/>
      <c r="P166" s="75"/>
      <c r="Q166" s="131"/>
      <c r="R166" s="77"/>
      <c r="S166" s="73"/>
      <c r="T166" s="55"/>
      <c r="U166" s="55"/>
      <c r="V166" s="55"/>
      <c r="W166" s="73"/>
      <c r="X166" s="50"/>
      <c r="Y166" s="75"/>
      <c r="Z166" s="73"/>
      <c r="AA166" s="76"/>
      <c r="AB166" s="73"/>
      <c r="AC166" s="73"/>
      <c r="AD166" s="50"/>
      <c r="AE166" s="73"/>
      <c r="AF166" s="73"/>
      <c r="AG166" s="73"/>
      <c r="AH166" s="75"/>
      <c r="AI166" s="75"/>
      <c r="AJ166" s="55" t="str">
        <f t="shared" si="28"/>
        <v/>
      </c>
      <c r="AK166" s="122" t="str">
        <f t="shared" si="21"/>
        <v/>
      </c>
      <c r="AL166" s="122" t="str">
        <f t="shared" si="22"/>
        <v/>
      </c>
      <c r="AM166" s="121" t="str">
        <f t="shared" si="23"/>
        <v/>
      </c>
      <c r="AN166" s="121" t="str">
        <f t="shared" si="24"/>
        <v/>
      </c>
      <c r="AO166" s="73" t="str">
        <f t="shared" si="25"/>
        <v/>
      </c>
      <c r="AP166" s="122" t="str">
        <f t="shared" si="26"/>
        <v/>
      </c>
      <c r="AQ166" s="55" t="str">
        <f t="shared" si="29"/>
        <v/>
      </c>
      <c r="AR166" s="125" t="str">
        <f t="shared" si="27"/>
        <v/>
      </c>
    </row>
    <row r="167" spans="2:44" ht="18.75" x14ac:dyDescent="0.3">
      <c r="B167" s="194">
        <f t="shared" si="20"/>
        <v>0</v>
      </c>
      <c r="C167" s="73"/>
      <c r="D167" s="73"/>
      <c r="E167" s="73"/>
      <c r="F167" s="73"/>
      <c r="G167" s="75"/>
      <c r="H167" s="75"/>
      <c r="I167" s="75"/>
      <c r="J167" s="245"/>
      <c r="K167" s="75"/>
      <c r="L167" s="75"/>
      <c r="M167" s="75"/>
      <c r="N167" s="75"/>
      <c r="O167" s="75"/>
      <c r="P167" s="75"/>
      <c r="Q167" s="131"/>
      <c r="R167" s="77"/>
      <c r="S167" s="73"/>
      <c r="T167" s="55"/>
      <c r="U167" s="55"/>
      <c r="V167" s="55"/>
      <c r="W167" s="73"/>
      <c r="X167" s="50"/>
      <c r="Y167" s="75"/>
      <c r="Z167" s="73"/>
      <c r="AA167" s="76"/>
      <c r="AB167" s="73"/>
      <c r="AC167" s="73"/>
      <c r="AD167" s="50"/>
      <c r="AE167" s="73"/>
      <c r="AF167" s="73"/>
      <c r="AG167" s="73"/>
      <c r="AH167" s="75"/>
      <c r="AI167" s="75"/>
      <c r="AJ167" s="55" t="str">
        <f t="shared" si="28"/>
        <v/>
      </c>
      <c r="AK167" s="122" t="str">
        <f t="shared" si="21"/>
        <v/>
      </c>
      <c r="AL167" s="122" t="str">
        <f t="shared" si="22"/>
        <v/>
      </c>
      <c r="AM167" s="121" t="str">
        <f t="shared" si="23"/>
        <v/>
      </c>
      <c r="AN167" s="121" t="str">
        <f t="shared" si="24"/>
        <v/>
      </c>
      <c r="AO167" s="73" t="str">
        <f t="shared" si="25"/>
        <v/>
      </c>
      <c r="AP167" s="122" t="str">
        <f t="shared" si="26"/>
        <v/>
      </c>
      <c r="AQ167" s="55" t="str">
        <f t="shared" si="29"/>
        <v/>
      </c>
      <c r="AR167" s="125" t="str">
        <f t="shared" si="27"/>
        <v/>
      </c>
    </row>
    <row r="168" spans="2:44" ht="18.75" x14ac:dyDescent="0.3">
      <c r="B168" s="194">
        <f t="shared" si="20"/>
        <v>0</v>
      </c>
      <c r="C168" s="73"/>
      <c r="D168" s="73"/>
      <c r="E168" s="73"/>
      <c r="F168" s="73"/>
      <c r="G168" s="75"/>
      <c r="H168" s="75"/>
      <c r="I168" s="75"/>
      <c r="J168" s="245"/>
      <c r="K168" s="75"/>
      <c r="L168" s="75"/>
      <c r="M168" s="75"/>
      <c r="N168" s="75"/>
      <c r="O168" s="75"/>
      <c r="P168" s="75"/>
      <c r="Q168" s="131"/>
      <c r="R168" s="77"/>
      <c r="S168" s="73"/>
      <c r="T168" s="55"/>
      <c r="U168" s="55"/>
      <c r="V168" s="55"/>
      <c r="W168" s="73"/>
      <c r="X168" s="50"/>
      <c r="Y168" s="75"/>
      <c r="Z168" s="73"/>
      <c r="AA168" s="76"/>
      <c r="AB168" s="73"/>
      <c r="AC168" s="73"/>
      <c r="AD168" s="50"/>
      <c r="AE168" s="73"/>
      <c r="AF168" s="73"/>
      <c r="AG168" s="73"/>
      <c r="AH168" s="75"/>
      <c r="AI168" s="75"/>
      <c r="AJ168" s="55" t="str">
        <f t="shared" si="28"/>
        <v/>
      </c>
      <c r="AK168" s="122" t="str">
        <f t="shared" si="21"/>
        <v/>
      </c>
      <c r="AL168" s="122" t="str">
        <f t="shared" si="22"/>
        <v/>
      </c>
      <c r="AM168" s="121" t="str">
        <f t="shared" si="23"/>
        <v/>
      </c>
      <c r="AN168" s="121" t="str">
        <f t="shared" si="24"/>
        <v/>
      </c>
      <c r="AO168" s="73" t="str">
        <f t="shared" si="25"/>
        <v/>
      </c>
      <c r="AP168" s="122" t="str">
        <f t="shared" si="26"/>
        <v/>
      </c>
      <c r="AQ168" s="55" t="str">
        <f t="shared" si="29"/>
        <v/>
      </c>
      <c r="AR168" s="125" t="str">
        <f t="shared" si="27"/>
        <v/>
      </c>
    </row>
    <row r="169" spans="2:44" ht="18.75" x14ac:dyDescent="0.3">
      <c r="B169" s="194">
        <f t="shared" si="20"/>
        <v>0</v>
      </c>
      <c r="C169" s="73"/>
      <c r="D169" s="73"/>
      <c r="E169" s="73"/>
      <c r="F169" s="73"/>
      <c r="G169" s="75"/>
      <c r="H169" s="75"/>
      <c r="I169" s="75"/>
      <c r="J169" s="245"/>
      <c r="K169" s="75"/>
      <c r="L169" s="75"/>
      <c r="M169" s="75"/>
      <c r="N169" s="75"/>
      <c r="O169" s="75"/>
      <c r="P169" s="75"/>
      <c r="Q169" s="131"/>
      <c r="R169" s="77"/>
      <c r="S169" s="73"/>
      <c r="T169" s="55"/>
      <c r="U169" s="55"/>
      <c r="V169" s="55"/>
      <c r="W169" s="73"/>
      <c r="X169" s="50"/>
      <c r="Y169" s="75"/>
      <c r="Z169" s="73"/>
      <c r="AA169" s="76"/>
      <c r="AB169" s="73"/>
      <c r="AC169" s="73"/>
      <c r="AD169" s="50"/>
      <c r="AE169" s="73"/>
      <c r="AF169" s="73"/>
      <c r="AG169" s="73"/>
      <c r="AH169" s="75"/>
      <c r="AI169" s="75"/>
      <c r="AJ169" s="55" t="str">
        <f t="shared" si="28"/>
        <v/>
      </c>
      <c r="AK169" s="122" t="str">
        <f t="shared" si="21"/>
        <v/>
      </c>
      <c r="AL169" s="122" t="str">
        <f t="shared" si="22"/>
        <v/>
      </c>
      <c r="AM169" s="121" t="str">
        <f t="shared" si="23"/>
        <v/>
      </c>
      <c r="AN169" s="121" t="str">
        <f t="shared" si="24"/>
        <v/>
      </c>
      <c r="AO169" s="73" t="str">
        <f t="shared" si="25"/>
        <v/>
      </c>
      <c r="AP169" s="122" t="str">
        <f t="shared" si="26"/>
        <v/>
      </c>
      <c r="AQ169" s="55" t="str">
        <f t="shared" si="29"/>
        <v/>
      </c>
      <c r="AR169" s="125" t="str">
        <f t="shared" si="27"/>
        <v/>
      </c>
    </row>
    <row r="170" spans="2:44" ht="18.75" x14ac:dyDescent="0.3">
      <c r="B170" s="194">
        <f t="shared" si="20"/>
        <v>0</v>
      </c>
      <c r="C170" s="73"/>
      <c r="D170" s="73"/>
      <c r="E170" s="73"/>
      <c r="F170" s="73"/>
      <c r="G170" s="75"/>
      <c r="H170" s="75"/>
      <c r="I170" s="75"/>
      <c r="J170" s="245"/>
      <c r="K170" s="75"/>
      <c r="L170" s="75"/>
      <c r="M170" s="75"/>
      <c r="N170" s="75"/>
      <c r="O170" s="75"/>
      <c r="P170" s="75"/>
      <c r="Q170" s="131"/>
      <c r="R170" s="77"/>
      <c r="S170" s="73"/>
      <c r="T170" s="55"/>
      <c r="U170" s="55"/>
      <c r="V170" s="55"/>
      <c r="W170" s="73"/>
      <c r="X170" s="50"/>
      <c r="Y170" s="75"/>
      <c r="Z170" s="73"/>
      <c r="AA170" s="76"/>
      <c r="AB170" s="73"/>
      <c r="AC170" s="73"/>
      <c r="AD170" s="50"/>
      <c r="AE170" s="73"/>
      <c r="AF170" s="73"/>
      <c r="AG170" s="73"/>
      <c r="AH170" s="75"/>
      <c r="AI170" s="75"/>
      <c r="AJ170" s="55" t="str">
        <f t="shared" si="28"/>
        <v/>
      </c>
      <c r="AK170" s="122" t="str">
        <f t="shared" si="21"/>
        <v/>
      </c>
      <c r="AL170" s="122" t="str">
        <f t="shared" si="22"/>
        <v/>
      </c>
      <c r="AM170" s="121" t="str">
        <f t="shared" si="23"/>
        <v/>
      </c>
      <c r="AN170" s="121" t="str">
        <f t="shared" si="24"/>
        <v/>
      </c>
      <c r="AO170" s="73" t="str">
        <f t="shared" si="25"/>
        <v/>
      </c>
      <c r="AP170" s="122" t="str">
        <f t="shared" si="26"/>
        <v/>
      </c>
      <c r="AQ170" s="55" t="str">
        <f t="shared" si="29"/>
        <v/>
      </c>
      <c r="AR170" s="125" t="str">
        <f t="shared" si="27"/>
        <v/>
      </c>
    </row>
    <row r="171" spans="2:44" ht="18.75" x14ac:dyDescent="0.3">
      <c r="B171" s="194">
        <f t="shared" si="20"/>
        <v>0</v>
      </c>
      <c r="C171" s="73"/>
      <c r="D171" s="73"/>
      <c r="E171" s="73"/>
      <c r="F171" s="73"/>
      <c r="G171" s="75"/>
      <c r="H171" s="75"/>
      <c r="I171" s="75"/>
      <c r="J171" s="245"/>
      <c r="K171" s="75"/>
      <c r="L171" s="75"/>
      <c r="M171" s="75"/>
      <c r="N171" s="75"/>
      <c r="O171" s="75"/>
      <c r="P171" s="75"/>
      <c r="Q171" s="131"/>
      <c r="R171" s="77"/>
      <c r="S171" s="73"/>
      <c r="T171" s="55"/>
      <c r="U171" s="55"/>
      <c r="V171" s="55"/>
      <c r="W171" s="73"/>
      <c r="X171" s="50"/>
      <c r="Y171" s="75"/>
      <c r="Z171" s="73"/>
      <c r="AA171" s="76"/>
      <c r="AB171" s="73"/>
      <c r="AC171" s="73"/>
      <c r="AD171" s="50"/>
      <c r="AE171" s="73"/>
      <c r="AF171" s="73"/>
      <c r="AG171" s="73"/>
      <c r="AH171" s="75"/>
      <c r="AI171" s="75"/>
      <c r="AJ171" s="55" t="str">
        <f t="shared" si="28"/>
        <v/>
      </c>
      <c r="AK171" s="122" t="str">
        <f t="shared" si="21"/>
        <v/>
      </c>
      <c r="AL171" s="122" t="str">
        <f t="shared" si="22"/>
        <v/>
      </c>
      <c r="AM171" s="121" t="str">
        <f t="shared" si="23"/>
        <v/>
      </c>
      <c r="AN171" s="121" t="str">
        <f t="shared" si="24"/>
        <v/>
      </c>
      <c r="AO171" s="73" t="str">
        <f t="shared" si="25"/>
        <v/>
      </c>
      <c r="AP171" s="122" t="str">
        <f t="shared" si="26"/>
        <v/>
      </c>
      <c r="AQ171" s="55" t="str">
        <f t="shared" si="29"/>
        <v/>
      </c>
      <c r="AR171" s="125" t="str">
        <f t="shared" si="27"/>
        <v/>
      </c>
    </row>
    <row r="172" spans="2:44" ht="18.75" x14ac:dyDescent="0.3">
      <c r="B172" s="194">
        <f t="shared" si="20"/>
        <v>0</v>
      </c>
      <c r="C172" s="73"/>
      <c r="D172" s="73"/>
      <c r="E172" s="73"/>
      <c r="F172" s="73"/>
      <c r="G172" s="75"/>
      <c r="H172" s="75"/>
      <c r="I172" s="75"/>
      <c r="J172" s="245"/>
      <c r="K172" s="75"/>
      <c r="L172" s="75"/>
      <c r="M172" s="75"/>
      <c r="N172" s="75"/>
      <c r="O172" s="75"/>
      <c r="P172" s="75"/>
      <c r="Q172" s="131"/>
      <c r="R172" s="77"/>
      <c r="S172" s="73"/>
      <c r="T172" s="55"/>
      <c r="U172" s="55"/>
      <c r="V172" s="55"/>
      <c r="W172" s="73"/>
      <c r="X172" s="50"/>
      <c r="Y172" s="75"/>
      <c r="Z172" s="73"/>
      <c r="AA172" s="76"/>
      <c r="AB172" s="73"/>
      <c r="AC172" s="73"/>
      <c r="AD172" s="50"/>
      <c r="AE172" s="73"/>
      <c r="AF172" s="73"/>
      <c r="AG172" s="73"/>
      <c r="AH172" s="75"/>
      <c r="AI172" s="75"/>
      <c r="AJ172" s="55" t="str">
        <f t="shared" si="28"/>
        <v/>
      </c>
      <c r="AK172" s="122" t="str">
        <f t="shared" si="21"/>
        <v/>
      </c>
      <c r="AL172" s="122" t="str">
        <f t="shared" si="22"/>
        <v/>
      </c>
      <c r="AM172" s="121" t="str">
        <f t="shared" si="23"/>
        <v/>
      </c>
      <c r="AN172" s="121" t="str">
        <f t="shared" si="24"/>
        <v/>
      </c>
      <c r="AO172" s="73" t="str">
        <f t="shared" si="25"/>
        <v/>
      </c>
      <c r="AP172" s="122" t="str">
        <f t="shared" si="26"/>
        <v/>
      </c>
      <c r="AQ172" s="55" t="str">
        <f t="shared" si="29"/>
        <v/>
      </c>
      <c r="AR172" s="125" t="str">
        <f t="shared" si="27"/>
        <v/>
      </c>
    </row>
    <row r="173" spans="2:44" ht="18.75" x14ac:dyDescent="0.3">
      <c r="B173" s="194">
        <f t="shared" si="20"/>
        <v>0</v>
      </c>
      <c r="C173" s="73"/>
      <c r="D173" s="73"/>
      <c r="E173" s="73"/>
      <c r="F173" s="73"/>
      <c r="G173" s="75"/>
      <c r="H173" s="75"/>
      <c r="I173" s="75"/>
      <c r="J173" s="245"/>
      <c r="K173" s="75"/>
      <c r="L173" s="75"/>
      <c r="M173" s="75"/>
      <c r="N173" s="75"/>
      <c r="O173" s="75"/>
      <c r="P173" s="75"/>
      <c r="Q173" s="131"/>
      <c r="R173" s="77"/>
      <c r="S173" s="73"/>
      <c r="T173" s="55"/>
      <c r="U173" s="55"/>
      <c r="V173" s="55"/>
      <c r="W173" s="73"/>
      <c r="X173" s="50"/>
      <c r="Y173" s="75"/>
      <c r="Z173" s="73"/>
      <c r="AA173" s="76"/>
      <c r="AB173" s="73"/>
      <c r="AC173" s="73"/>
      <c r="AD173" s="50"/>
      <c r="AE173" s="73"/>
      <c r="AF173" s="73"/>
      <c r="AG173" s="73"/>
      <c r="AH173" s="75"/>
      <c r="AI173" s="75"/>
      <c r="AJ173" s="55" t="str">
        <f t="shared" si="28"/>
        <v/>
      </c>
      <c r="AK173" s="122" t="str">
        <f t="shared" si="21"/>
        <v/>
      </c>
      <c r="AL173" s="122" t="str">
        <f t="shared" si="22"/>
        <v/>
      </c>
      <c r="AM173" s="121" t="str">
        <f t="shared" si="23"/>
        <v/>
      </c>
      <c r="AN173" s="121" t="str">
        <f t="shared" si="24"/>
        <v/>
      </c>
      <c r="AO173" s="73" t="str">
        <f t="shared" si="25"/>
        <v/>
      </c>
      <c r="AP173" s="122" t="str">
        <f t="shared" si="26"/>
        <v/>
      </c>
      <c r="AQ173" s="55" t="str">
        <f t="shared" si="29"/>
        <v/>
      </c>
      <c r="AR173" s="125" t="str">
        <f t="shared" si="27"/>
        <v/>
      </c>
    </row>
    <row r="174" spans="2:44" ht="18.75" x14ac:dyDescent="0.3">
      <c r="B174" s="194">
        <f t="shared" si="20"/>
        <v>0</v>
      </c>
      <c r="C174" s="73"/>
      <c r="D174" s="73"/>
      <c r="E174" s="73"/>
      <c r="F174" s="73"/>
      <c r="G174" s="75"/>
      <c r="H174" s="75"/>
      <c r="I174" s="75"/>
      <c r="J174" s="245"/>
      <c r="K174" s="75"/>
      <c r="L174" s="75"/>
      <c r="M174" s="75"/>
      <c r="N174" s="75"/>
      <c r="O174" s="75"/>
      <c r="P174" s="75"/>
      <c r="Q174" s="131"/>
      <c r="R174" s="77"/>
      <c r="S174" s="73"/>
      <c r="T174" s="55"/>
      <c r="U174" s="55"/>
      <c r="V174" s="55"/>
      <c r="W174" s="73"/>
      <c r="X174" s="50"/>
      <c r="Y174" s="75"/>
      <c r="Z174" s="73"/>
      <c r="AA174" s="76"/>
      <c r="AB174" s="73"/>
      <c r="AC174" s="73"/>
      <c r="AD174" s="50"/>
      <c r="AE174" s="73"/>
      <c r="AF174" s="73"/>
      <c r="AG174" s="73"/>
      <c r="AH174" s="75"/>
      <c r="AI174" s="75"/>
      <c r="AJ174" s="55" t="str">
        <f t="shared" si="28"/>
        <v/>
      </c>
      <c r="AK174" s="122" t="str">
        <f t="shared" si="21"/>
        <v/>
      </c>
      <c r="AL174" s="122" t="str">
        <f t="shared" si="22"/>
        <v/>
      </c>
      <c r="AM174" s="121" t="str">
        <f t="shared" si="23"/>
        <v/>
      </c>
      <c r="AN174" s="121" t="str">
        <f t="shared" si="24"/>
        <v/>
      </c>
      <c r="AO174" s="73" t="str">
        <f t="shared" si="25"/>
        <v/>
      </c>
      <c r="AP174" s="122" t="str">
        <f t="shared" si="26"/>
        <v/>
      </c>
      <c r="AQ174" s="55" t="str">
        <f t="shared" si="29"/>
        <v/>
      </c>
      <c r="AR174" s="125" t="str">
        <f t="shared" si="27"/>
        <v/>
      </c>
    </row>
    <row r="175" spans="2:44" ht="18.75" x14ac:dyDescent="0.3">
      <c r="B175" s="194">
        <f t="shared" si="20"/>
        <v>0</v>
      </c>
      <c r="C175" s="73"/>
      <c r="D175" s="73"/>
      <c r="E175" s="73"/>
      <c r="F175" s="73"/>
      <c r="G175" s="75"/>
      <c r="H175" s="75"/>
      <c r="I175" s="75"/>
      <c r="J175" s="245"/>
      <c r="K175" s="75"/>
      <c r="L175" s="75"/>
      <c r="M175" s="75"/>
      <c r="N175" s="75"/>
      <c r="O175" s="75"/>
      <c r="P175" s="75"/>
      <c r="Q175" s="131"/>
      <c r="R175" s="77"/>
      <c r="S175" s="73"/>
      <c r="T175" s="55"/>
      <c r="U175" s="55"/>
      <c r="V175" s="55"/>
      <c r="W175" s="73"/>
      <c r="X175" s="50"/>
      <c r="Y175" s="75"/>
      <c r="Z175" s="73"/>
      <c r="AA175" s="76"/>
      <c r="AB175" s="73"/>
      <c r="AC175" s="73"/>
      <c r="AD175" s="50"/>
      <c r="AE175" s="73"/>
      <c r="AF175" s="73"/>
      <c r="AG175" s="73"/>
      <c r="AH175" s="75"/>
      <c r="AI175" s="75"/>
      <c r="AJ175" s="55" t="str">
        <f t="shared" si="28"/>
        <v/>
      </c>
      <c r="AK175" s="122" t="str">
        <f t="shared" si="21"/>
        <v/>
      </c>
      <c r="AL175" s="122" t="str">
        <f t="shared" si="22"/>
        <v/>
      </c>
      <c r="AM175" s="121" t="str">
        <f t="shared" si="23"/>
        <v/>
      </c>
      <c r="AN175" s="121" t="str">
        <f t="shared" si="24"/>
        <v/>
      </c>
      <c r="AO175" s="73" t="str">
        <f t="shared" si="25"/>
        <v/>
      </c>
      <c r="AP175" s="122" t="str">
        <f t="shared" si="26"/>
        <v/>
      </c>
      <c r="AQ175" s="55" t="str">
        <f t="shared" si="29"/>
        <v/>
      </c>
      <c r="AR175" s="125" t="str">
        <f t="shared" si="27"/>
        <v/>
      </c>
    </row>
    <row r="176" spans="2:44" ht="18.75" x14ac:dyDescent="0.3">
      <c r="B176" s="194">
        <f t="shared" si="20"/>
        <v>0</v>
      </c>
      <c r="C176" s="73"/>
      <c r="D176" s="73"/>
      <c r="E176" s="73"/>
      <c r="F176" s="73"/>
      <c r="G176" s="75"/>
      <c r="H176" s="75"/>
      <c r="I176" s="75"/>
      <c r="J176" s="245"/>
      <c r="K176" s="75"/>
      <c r="L176" s="75"/>
      <c r="M176" s="75"/>
      <c r="N176" s="75"/>
      <c r="O176" s="75"/>
      <c r="P176" s="75"/>
      <c r="Q176" s="131"/>
      <c r="R176" s="77"/>
      <c r="S176" s="73"/>
      <c r="T176" s="55"/>
      <c r="U176" s="55"/>
      <c r="V176" s="55"/>
      <c r="W176" s="73"/>
      <c r="X176" s="50"/>
      <c r="Y176" s="75"/>
      <c r="Z176" s="73"/>
      <c r="AA176" s="76"/>
      <c r="AB176" s="73"/>
      <c r="AC176" s="73"/>
      <c r="AD176" s="50"/>
      <c r="AE176" s="73"/>
      <c r="AF176" s="73"/>
      <c r="AG176" s="73"/>
      <c r="AH176" s="75"/>
      <c r="AI176" s="75"/>
      <c r="AJ176" s="55" t="str">
        <f t="shared" si="28"/>
        <v/>
      </c>
      <c r="AK176" s="122" t="str">
        <f t="shared" si="21"/>
        <v/>
      </c>
      <c r="AL176" s="122" t="str">
        <f t="shared" si="22"/>
        <v/>
      </c>
      <c r="AM176" s="121" t="str">
        <f t="shared" si="23"/>
        <v/>
      </c>
      <c r="AN176" s="121" t="str">
        <f t="shared" si="24"/>
        <v/>
      </c>
      <c r="AO176" s="73" t="str">
        <f t="shared" si="25"/>
        <v/>
      </c>
      <c r="AP176" s="122" t="str">
        <f t="shared" si="26"/>
        <v/>
      </c>
      <c r="AQ176" s="55" t="str">
        <f t="shared" si="29"/>
        <v/>
      </c>
      <c r="AR176" s="125" t="str">
        <f t="shared" si="27"/>
        <v/>
      </c>
    </row>
    <row r="177" spans="2:44" ht="18.75" x14ac:dyDescent="0.3">
      <c r="B177" s="194">
        <f t="shared" si="20"/>
        <v>0</v>
      </c>
      <c r="C177" s="73"/>
      <c r="D177" s="73"/>
      <c r="E177" s="73"/>
      <c r="F177" s="73"/>
      <c r="G177" s="75"/>
      <c r="H177" s="75"/>
      <c r="I177" s="75"/>
      <c r="J177" s="245"/>
      <c r="K177" s="75"/>
      <c r="L177" s="75"/>
      <c r="M177" s="75"/>
      <c r="N177" s="75"/>
      <c r="O177" s="75"/>
      <c r="P177" s="75"/>
      <c r="Q177" s="131"/>
      <c r="R177" s="77"/>
      <c r="S177" s="73"/>
      <c r="T177" s="55"/>
      <c r="U177" s="55"/>
      <c r="V177" s="55"/>
      <c r="W177" s="73"/>
      <c r="X177" s="50"/>
      <c r="Y177" s="75"/>
      <c r="Z177" s="73"/>
      <c r="AA177" s="76"/>
      <c r="AB177" s="73"/>
      <c r="AC177" s="73"/>
      <c r="AD177" s="50"/>
      <c r="AE177" s="73"/>
      <c r="AF177" s="73"/>
      <c r="AG177" s="73"/>
      <c r="AH177" s="75"/>
      <c r="AI177" s="75"/>
      <c r="AJ177" s="55" t="str">
        <f t="shared" si="28"/>
        <v/>
      </c>
      <c r="AK177" s="122" t="str">
        <f t="shared" si="21"/>
        <v/>
      </c>
      <c r="AL177" s="122" t="str">
        <f t="shared" si="22"/>
        <v/>
      </c>
      <c r="AM177" s="121" t="str">
        <f t="shared" si="23"/>
        <v/>
      </c>
      <c r="AN177" s="121" t="str">
        <f t="shared" si="24"/>
        <v/>
      </c>
      <c r="AO177" s="73" t="str">
        <f t="shared" si="25"/>
        <v/>
      </c>
      <c r="AP177" s="122" t="str">
        <f t="shared" si="26"/>
        <v/>
      </c>
      <c r="AQ177" s="55" t="str">
        <f t="shared" si="29"/>
        <v/>
      </c>
      <c r="AR177" s="125" t="str">
        <f t="shared" si="27"/>
        <v/>
      </c>
    </row>
    <row r="178" spans="2:44" ht="18.75" x14ac:dyDescent="0.3">
      <c r="B178" s="194">
        <f t="shared" si="20"/>
        <v>0</v>
      </c>
      <c r="C178" s="73"/>
      <c r="D178" s="73"/>
      <c r="E178" s="73"/>
      <c r="F178" s="73"/>
      <c r="G178" s="75"/>
      <c r="H178" s="75"/>
      <c r="I178" s="75"/>
      <c r="J178" s="245"/>
      <c r="K178" s="75"/>
      <c r="L178" s="75"/>
      <c r="M178" s="75"/>
      <c r="N178" s="75"/>
      <c r="O178" s="75"/>
      <c r="P178" s="75"/>
      <c r="Q178" s="131"/>
      <c r="R178" s="77"/>
      <c r="S178" s="73"/>
      <c r="T178" s="55"/>
      <c r="U178" s="55"/>
      <c r="V178" s="55"/>
      <c r="W178" s="73"/>
      <c r="X178" s="50"/>
      <c r="Y178" s="75"/>
      <c r="Z178" s="73"/>
      <c r="AA178" s="76"/>
      <c r="AB178" s="73"/>
      <c r="AC178" s="73"/>
      <c r="AD178" s="50"/>
      <c r="AE178" s="73"/>
      <c r="AF178" s="73"/>
      <c r="AG178" s="73"/>
      <c r="AH178" s="75"/>
      <c r="AI178" s="75"/>
      <c r="AJ178" s="55" t="str">
        <f t="shared" si="28"/>
        <v/>
      </c>
      <c r="AK178" s="122" t="str">
        <f t="shared" si="21"/>
        <v/>
      </c>
      <c r="AL178" s="122" t="str">
        <f t="shared" si="22"/>
        <v/>
      </c>
      <c r="AM178" s="121" t="str">
        <f t="shared" si="23"/>
        <v/>
      </c>
      <c r="AN178" s="121" t="str">
        <f t="shared" si="24"/>
        <v/>
      </c>
      <c r="AO178" s="73" t="str">
        <f t="shared" si="25"/>
        <v/>
      </c>
      <c r="AP178" s="122" t="str">
        <f t="shared" si="26"/>
        <v/>
      </c>
      <c r="AQ178" s="55" t="str">
        <f t="shared" si="29"/>
        <v/>
      </c>
      <c r="AR178" s="125" t="str">
        <f t="shared" si="27"/>
        <v/>
      </c>
    </row>
    <row r="179" spans="2:44" ht="18.75" x14ac:dyDescent="0.3">
      <c r="B179" s="194">
        <f t="shared" si="20"/>
        <v>0</v>
      </c>
      <c r="C179" s="73"/>
      <c r="D179" s="73"/>
      <c r="E179" s="73"/>
      <c r="F179" s="73"/>
      <c r="G179" s="75"/>
      <c r="H179" s="75"/>
      <c r="I179" s="75"/>
      <c r="J179" s="245"/>
      <c r="K179" s="75"/>
      <c r="L179" s="75"/>
      <c r="M179" s="75"/>
      <c r="N179" s="75"/>
      <c r="O179" s="75"/>
      <c r="P179" s="75"/>
      <c r="Q179" s="131"/>
      <c r="R179" s="77"/>
      <c r="S179" s="73"/>
      <c r="T179" s="55"/>
      <c r="U179" s="55"/>
      <c r="V179" s="55"/>
      <c r="W179" s="73"/>
      <c r="X179" s="50"/>
      <c r="Y179" s="75"/>
      <c r="Z179" s="73"/>
      <c r="AA179" s="76"/>
      <c r="AB179" s="73"/>
      <c r="AC179" s="73"/>
      <c r="AD179" s="50"/>
      <c r="AE179" s="73"/>
      <c r="AF179" s="73"/>
      <c r="AG179" s="73"/>
      <c r="AH179" s="75"/>
      <c r="AI179" s="75"/>
      <c r="AJ179" s="55" t="str">
        <f t="shared" si="28"/>
        <v/>
      </c>
      <c r="AK179" s="122" t="str">
        <f t="shared" si="21"/>
        <v/>
      </c>
      <c r="AL179" s="122" t="str">
        <f t="shared" si="22"/>
        <v/>
      </c>
      <c r="AM179" s="121" t="str">
        <f t="shared" si="23"/>
        <v/>
      </c>
      <c r="AN179" s="121" t="str">
        <f t="shared" si="24"/>
        <v/>
      </c>
      <c r="AO179" s="73" t="str">
        <f t="shared" si="25"/>
        <v/>
      </c>
      <c r="AP179" s="122" t="str">
        <f t="shared" si="26"/>
        <v/>
      </c>
      <c r="AQ179" s="55" t="str">
        <f t="shared" si="29"/>
        <v/>
      </c>
      <c r="AR179" s="125" t="str">
        <f t="shared" si="27"/>
        <v/>
      </c>
    </row>
    <row r="180" spans="2:44" ht="18.75" x14ac:dyDescent="0.3">
      <c r="B180" s="194">
        <f t="shared" si="20"/>
        <v>0</v>
      </c>
      <c r="C180" s="73"/>
      <c r="D180" s="73"/>
      <c r="E180" s="73"/>
      <c r="F180" s="73"/>
      <c r="G180" s="75"/>
      <c r="H180" s="75"/>
      <c r="I180" s="75"/>
      <c r="J180" s="245"/>
      <c r="K180" s="75"/>
      <c r="L180" s="75"/>
      <c r="M180" s="75"/>
      <c r="N180" s="75"/>
      <c r="O180" s="75"/>
      <c r="P180" s="75"/>
      <c r="Q180" s="131"/>
      <c r="R180" s="77"/>
      <c r="S180" s="73"/>
      <c r="T180" s="55"/>
      <c r="U180" s="55"/>
      <c r="V180" s="55"/>
      <c r="W180" s="73"/>
      <c r="X180" s="50"/>
      <c r="Y180" s="75"/>
      <c r="Z180" s="73"/>
      <c r="AA180" s="76"/>
      <c r="AB180" s="73"/>
      <c r="AC180" s="73"/>
      <c r="AD180" s="50"/>
      <c r="AE180" s="73"/>
      <c r="AF180" s="73"/>
      <c r="AG180" s="73"/>
      <c r="AH180" s="75"/>
      <c r="AI180" s="75"/>
      <c r="AJ180" s="55" t="str">
        <f t="shared" si="28"/>
        <v/>
      </c>
      <c r="AK180" s="122" t="str">
        <f t="shared" si="21"/>
        <v/>
      </c>
      <c r="AL180" s="122" t="str">
        <f t="shared" si="22"/>
        <v/>
      </c>
      <c r="AM180" s="121" t="str">
        <f t="shared" si="23"/>
        <v/>
      </c>
      <c r="AN180" s="121" t="str">
        <f t="shared" si="24"/>
        <v/>
      </c>
      <c r="AO180" s="73" t="str">
        <f t="shared" si="25"/>
        <v/>
      </c>
      <c r="AP180" s="122" t="str">
        <f t="shared" si="26"/>
        <v/>
      </c>
      <c r="AQ180" s="55" t="str">
        <f t="shared" si="29"/>
        <v/>
      </c>
      <c r="AR180" s="125" t="str">
        <f t="shared" si="27"/>
        <v/>
      </c>
    </row>
    <row r="181" spans="2:44" ht="18.75" x14ac:dyDescent="0.3">
      <c r="B181" s="194">
        <f t="shared" si="20"/>
        <v>0</v>
      </c>
      <c r="C181" s="73"/>
      <c r="D181" s="73"/>
      <c r="E181" s="73"/>
      <c r="F181" s="73"/>
      <c r="G181" s="75"/>
      <c r="H181" s="75"/>
      <c r="I181" s="75"/>
      <c r="J181" s="245"/>
      <c r="K181" s="75"/>
      <c r="L181" s="75"/>
      <c r="M181" s="75"/>
      <c r="N181" s="75"/>
      <c r="O181" s="75"/>
      <c r="P181" s="75"/>
      <c r="Q181" s="131"/>
      <c r="R181" s="77"/>
      <c r="S181" s="73"/>
      <c r="T181" s="55"/>
      <c r="U181" s="55"/>
      <c r="V181" s="55"/>
      <c r="W181" s="73"/>
      <c r="X181" s="50"/>
      <c r="Y181" s="75"/>
      <c r="Z181" s="73"/>
      <c r="AA181" s="76"/>
      <c r="AB181" s="73"/>
      <c r="AC181" s="73"/>
      <c r="AD181" s="50"/>
      <c r="AE181" s="73"/>
      <c r="AF181" s="73"/>
      <c r="AG181" s="73"/>
      <c r="AH181" s="75"/>
      <c r="AI181" s="75"/>
      <c r="AJ181" s="55" t="str">
        <f t="shared" si="28"/>
        <v/>
      </c>
      <c r="AK181" s="122" t="str">
        <f t="shared" si="21"/>
        <v/>
      </c>
      <c r="AL181" s="122" t="str">
        <f t="shared" si="22"/>
        <v/>
      </c>
      <c r="AM181" s="121" t="str">
        <f t="shared" si="23"/>
        <v/>
      </c>
      <c r="AN181" s="121" t="str">
        <f t="shared" si="24"/>
        <v/>
      </c>
      <c r="AO181" s="73" t="str">
        <f t="shared" si="25"/>
        <v/>
      </c>
      <c r="AP181" s="122" t="str">
        <f t="shared" si="26"/>
        <v/>
      </c>
      <c r="AQ181" s="55" t="str">
        <f t="shared" si="29"/>
        <v/>
      </c>
      <c r="AR181" s="125" t="str">
        <f t="shared" si="27"/>
        <v/>
      </c>
    </row>
    <row r="182" spans="2:44" ht="18.75" x14ac:dyDescent="0.3">
      <c r="B182" s="194">
        <f t="shared" si="20"/>
        <v>0</v>
      </c>
      <c r="C182" s="73"/>
      <c r="D182" s="73"/>
      <c r="E182" s="73"/>
      <c r="F182" s="73"/>
      <c r="G182" s="75"/>
      <c r="H182" s="75"/>
      <c r="I182" s="75"/>
      <c r="J182" s="245"/>
      <c r="K182" s="75"/>
      <c r="L182" s="75"/>
      <c r="M182" s="75"/>
      <c r="N182" s="75"/>
      <c r="O182" s="75"/>
      <c r="P182" s="75"/>
      <c r="Q182" s="131"/>
      <c r="R182" s="77"/>
      <c r="S182" s="73"/>
      <c r="T182" s="55"/>
      <c r="U182" s="55"/>
      <c r="V182" s="55"/>
      <c r="W182" s="73"/>
      <c r="X182" s="50"/>
      <c r="Y182" s="75"/>
      <c r="Z182" s="73"/>
      <c r="AA182" s="76"/>
      <c r="AB182" s="73"/>
      <c r="AC182" s="73"/>
      <c r="AD182" s="50"/>
      <c r="AE182" s="73"/>
      <c r="AF182" s="73"/>
      <c r="AG182" s="73"/>
      <c r="AH182" s="75"/>
      <c r="AI182" s="75"/>
      <c r="AJ182" s="55" t="str">
        <f t="shared" si="28"/>
        <v/>
      </c>
      <c r="AK182" s="122" t="str">
        <f t="shared" si="21"/>
        <v/>
      </c>
      <c r="AL182" s="122" t="str">
        <f t="shared" si="22"/>
        <v/>
      </c>
      <c r="AM182" s="121" t="str">
        <f t="shared" si="23"/>
        <v/>
      </c>
      <c r="AN182" s="121" t="str">
        <f t="shared" si="24"/>
        <v/>
      </c>
      <c r="AO182" s="73" t="str">
        <f t="shared" si="25"/>
        <v/>
      </c>
      <c r="AP182" s="122" t="str">
        <f t="shared" si="26"/>
        <v/>
      </c>
      <c r="AQ182" s="55" t="str">
        <f t="shared" si="29"/>
        <v/>
      </c>
      <c r="AR182" s="125" t="str">
        <f t="shared" si="27"/>
        <v/>
      </c>
    </row>
    <row r="183" spans="2:44" ht="18.75" x14ac:dyDescent="0.3">
      <c r="B183" s="194">
        <f t="shared" si="20"/>
        <v>0</v>
      </c>
      <c r="C183" s="73"/>
      <c r="D183" s="73"/>
      <c r="E183" s="73"/>
      <c r="F183" s="73"/>
      <c r="G183" s="75"/>
      <c r="H183" s="75"/>
      <c r="I183" s="75"/>
      <c r="J183" s="245"/>
      <c r="K183" s="75"/>
      <c r="L183" s="75"/>
      <c r="M183" s="75"/>
      <c r="N183" s="75"/>
      <c r="O183" s="75"/>
      <c r="P183" s="75"/>
      <c r="Q183" s="131"/>
      <c r="R183" s="77"/>
      <c r="S183" s="73"/>
      <c r="T183" s="55"/>
      <c r="U183" s="55"/>
      <c r="V183" s="55"/>
      <c r="W183" s="73"/>
      <c r="X183" s="50"/>
      <c r="Y183" s="75"/>
      <c r="Z183" s="73"/>
      <c r="AA183" s="76"/>
      <c r="AB183" s="73"/>
      <c r="AC183" s="73"/>
      <c r="AD183" s="50"/>
      <c r="AE183" s="73"/>
      <c r="AF183" s="73"/>
      <c r="AG183" s="73"/>
      <c r="AH183" s="75"/>
      <c r="AI183" s="75"/>
      <c r="AJ183" s="55" t="str">
        <f t="shared" si="28"/>
        <v/>
      </c>
      <c r="AK183" s="122" t="str">
        <f t="shared" si="21"/>
        <v/>
      </c>
      <c r="AL183" s="122" t="str">
        <f t="shared" si="22"/>
        <v/>
      </c>
      <c r="AM183" s="121" t="str">
        <f t="shared" si="23"/>
        <v/>
      </c>
      <c r="AN183" s="121" t="str">
        <f t="shared" si="24"/>
        <v/>
      </c>
      <c r="AO183" s="73" t="str">
        <f t="shared" si="25"/>
        <v/>
      </c>
      <c r="AP183" s="122" t="str">
        <f t="shared" si="26"/>
        <v/>
      </c>
      <c r="AQ183" s="55" t="str">
        <f t="shared" si="29"/>
        <v/>
      </c>
      <c r="AR183" s="125" t="str">
        <f t="shared" si="27"/>
        <v/>
      </c>
    </row>
    <row r="184" spans="2:44" ht="18.75" x14ac:dyDescent="0.3">
      <c r="B184" s="194">
        <f t="shared" si="20"/>
        <v>0</v>
      </c>
      <c r="C184" s="73"/>
      <c r="D184" s="73"/>
      <c r="E184" s="73"/>
      <c r="F184" s="73"/>
      <c r="G184" s="75"/>
      <c r="H184" s="75"/>
      <c r="I184" s="75"/>
      <c r="J184" s="245"/>
      <c r="K184" s="75"/>
      <c r="L184" s="75"/>
      <c r="M184" s="75"/>
      <c r="N184" s="75"/>
      <c r="O184" s="75"/>
      <c r="P184" s="75"/>
      <c r="Q184" s="131"/>
      <c r="R184" s="77"/>
      <c r="S184" s="73"/>
      <c r="T184" s="55"/>
      <c r="U184" s="55"/>
      <c r="V184" s="55"/>
      <c r="W184" s="73"/>
      <c r="X184" s="50"/>
      <c r="Y184" s="75"/>
      <c r="Z184" s="73"/>
      <c r="AA184" s="76"/>
      <c r="AB184" s="73"/>
      <c r="AC184" s="73"/>
      <c r="AD184" s="50"/>
      <c r="AE184" s="73"/>
      <c r="AF184" s="73"/>
      <c r="AG184" s="73"/>
      <c r="AH184" s="75"/>
      <c r="AI184" s="75"/>
      <c r="AJ184" s="55" t="str">
        <f t="shared" si="28"/>
        <v/>
      </c>
      <c r="AK184" s="122" t="str">
        <f t="shared" si="21"/>
        <v/>
      </c>
      <c r="AL184" s="122" t="str">
        <f t="shared" si="22"/>
        <v/>
      </c>
      <c r="AM184" s="121" t="str">
        <f t="shared" si="23"/>
        <v/>
      </c>
      <c r="AN184" s="121" t="str">
        <f t="shared" si="24"/>
        <v/>
      </c>
      <c r="AO184" s="73" t="str">
        <f t="shared" si="25"/>
        <v/>
      </c>
      <c r="AP184" s="122" t="str">
        <f t="shared" si="26"/>
        <v/>
      </c>
      <c r="AQ184" s="55" t="str">
        <f t="shared" si="29"/>
        <v/>
      </c>
      <c r="AR184" s="125" t="str">
        <f t="shared" si="27"/>
        <v/>
      </c>
    </row>
    <row r="185" spans="2:44" ht="18.75" x14ac:dyDescent="0.3">
      <c r="B185" s="194">
        <f t="shared" si="20"/>
        <v>0</v>
      </c>
      <c r="C185" s="73"/>
      <c r="D185" s="73"/>
      <c r="E185" s="73"/>
      <c r="F185" s="73"/>
      <c r="G185" s="75"/>
      <c r="H185" s="75"/>
      <c r="I185" s="75"/>
      <c r="J185" s="245"/>
      <c r="K185" s="75"/>
      <c r="L185" s="75"/>
      <c r="M185" s="75"/>
      <c r="N185" s="75"/>
      <c r="O185" s="75"/>
      <c r="P185" s="75"/>
      <c r="Q185" s="131"/>
      <c r="R185" s="77"/>
      <c r="S185" s="73"/>
      <c r="T185" s="55"/>
      <c r="U185" s="55"/>
      <c r="V185" s="55"/>
      <c r="W185" s="73"/>
      <c r="X185" s="50"/>
      <c r="Y185" s="75"/>
      <c r="Z185" s="73"/>
      <c r="AA185" s="76"/>
      <c r="AB185" s="73"/>
      <c r="AC185" s="73"/>
      <c r="AD185" s="50"/>
      <c r="AE185" s="73"/>
      <c r="AF185" s="73"/>
      <c r="AG185" s="73"/>
      <c r="AH185" s="75"/>
      <c r="AI185" s="75"/>
      <c r="AJ185" s="55" t="str">
        <f t="shared" si="28"/>
        <v/>
      </c>
      <c r="AK185" s="122" t="str">
        <f t="shared" si="21"/>
        <v/>
      </c>
      <c r="AL185" s="122" t="str">
        <f t="shared" si="22"/>
        <v/>
      </c>
      <c r="AM185" s="121" t="str">
        <f t="shared" si="23"/>
        <v/>
      </c>
      <c r="AN185" s="121" t="str">
        <f t="shared" si="24"/>
        <v/>
      </c>
      <c r="AO185" s="73" t="str">
        <f t="shared" si="25"/>
        <v/>
      </c>
      <c r="AP185" s="122" t="str">
        <f t="shared" si="26"/>
        <v/>
      </c>
      <c r="AQ185" s="55" t="str">
        <f t="shared" si="29"/>
        <v/>
      </c>
      <c r="AR185" s="125" t="str">
        <f t="shared" si="27"/>
        <v/>
      </c>
    </row>
    <row r="186" spans="2:44" ht="18.75" x14ac:dyDescent="0.3">
      <c r="B186" s="194">
        <f t="shared" si="20"/>
        <v>0</v>
      </c>
      <c r="C186" s="73"/>
      <c r="D186" s="73"/>
      <c r="E186" s="73"/>
      <c r="F186" s="73"/>
      <c r="G186" s="75"/>
      <c r="H186" s="75"/>
      <c r="I186" s="75"/>
      <c r="J186" s="245"/>
      <c r="K186" s="75"/>
      <c r="L186" s="75"/>
      <c r="M186" s="75"/>
      <c r="N186" s="75"/>
      <c r="O186" s="75"/>
      <c r="P186" s="75"/>
      <c r="Q186" s="131"/>
      <c r="R186" s="77"/>
      <c r="S186" s="73"/>
      <c r="T186" s="55"/>
      <c r="U186" s="55"/>
      <c r="V186" s="55"/>
      <c r="W186" s="73"/>
      <c r="X186" s="50"/>
      <c r="Y186" s="75"/>
      <c r="Z186" s="73"/>
      <c r="AA186" s="76"/>
      <c r="AB186" s="73"/>
      <c r="AC186" s="73"/>
      <c r="AD186" s="50"/>
      <c r="AE186" s="73"/>
      <c r="AF186" s="73"/>
      <c r="AG186" s="73"/>
      <c r="AH186" s="75"/>
      <c r="AI186" s="75"/>
      <c r="AJ186" s="55" t="str">
        <f t="shared" si="28"/>
        <v/>
      </c>
      <c r="AK186" s="122" t="str">
        <f t="shared" si="21"/>
        <v/>
      </c>
      <c r="AL186" s="122" t="str">
        <f t="shared" si="22"/>
        <v/>
      </c>
      <c r="AM186" s="121" t="str">
        <f t="shared" si="23"/>
        <v/>
      </c>
      <c r="AN186" s="121" t="str">
        <f t="shared" si="24"/>
        <v/>
      </c>
      <c r="AO186" s="73" t="str">
        <f t="shared" si="25"/>
        <v/>
      </c>
      <c r="AP186" s="122" t="str">
        <f t="shared" si="26"/>
        <v/>
      </c>
      <c r="AQ186" s="55" t="str">
        <f t="shared" si="29"/>
        <v/>
      </c>
      <c r="AR186" s="125" t="str">
        <f t="shared" si="27"/>
        <v/>
      </c>
    </row>
    <row r="187" spans="2:44" ht="18.75" x14ac:dyDescent="0.3">
      <c r="B187" s="194">
        <f t="shared" si="20"/>
        <v>0</v>
      </c>
      <c r="C187" s="73"/>
      <c r="D187" s="73"/>
      <c r="E187" s="73"/>
      <c r="F187" s="73"/>
      <c r="G187" s="75"/>
      <c r="H187" s="75"/>
      <c r="I187" s="75"/>
      <c r="J187" s="245"/>
      <c r="K187" s="75"/>
      <c r="L187" s="75"/>
      <c r="M187" s="75"/>
      <c r="N187" s="75"/>
      <c r="O187" s="75"/>
      <c r="P187" s="75"/>
      <c r="Q187" s="131"/>
      <c r="R187" s="77"/>
      <c r="S187" s="73"/>
      <c r="T187" s="55"/>
      <c r="U187" s="55"/>
      <c r="V187" s="55"/>
      <c r="W187" s="73"/>
      <c r="X187" s="50"/>
      <c r="Y187" s="75"/>
      <c r="Z187" s="73"/>
      <c r="AA187" s="76"/>
      <c r="AB187" s="73"/>
      <c r="AC187" s="73"/>
      <c r="AD187" s="50"/>
      <c r="AE187" s="73"/>
      <c r="AF187" s="73"/>
      <c r="AG187" s="73"/>
      <c r="AH187" s="75"/>
      <c r="AI187" s="75"/>
      <c r="AJ187" s="55" t="str">
        <f t="shared" si="28"/>
        <v/>
      </c>
      <c r="AK187" s="122" t="str">
        <f t="shared" si="21"/>
        <v/>
      </c>
      <c r="AL187" s="122" t="str">
        <f t="shared" si="22"/>
        <v/>
      </c>
      <c r="AM187" s="121" t="str">
        <f t="shared" si="23"/>
        <v/>
      </c>
      <c r="AN187" s="121" t="str">
        <f t="shared" si="24"/>
        <v/>
      </c>
      <c r="AO187" s="73" t="str">
        <f t="shared" si="25"/>
        <v/>
      </c>
      <c r="AP187" s="122" t="str">
        <f t="shared" si="26"/>
        <v/>
      </c>
      <c r="AQ187" s="55" t="str">
        <f t="shared" si="29"/>
        <v/>
      </c>
      <c r="AR187" s="125" t="str">
        <f t="shared" si="27"/>
        <v/>
      </c>
    </row>
    <row r="188" spans="2:44" ht="18.75" x14ac:dyDescent="0.3">
      <c r="B188" s="194">
        <f t="shared" si="20"/>
        <v>0</v>
      </c>
      <c r="C188" s="73"/>
      <c r="D188" s="73"/>
      <c r="E188" s="73"/>
      <c r="F188" s="73"/>
      <c r="G188" s="75"/>
      <c r="H188" s="75"/>
      <c r="I188" s="75"/>
      <c r="J188" s="245"/>
      <c r="K188" s="75"/>
      <c r="L188" s="75"/>
      <c r="M188" s="75"/>
      <c r="N188" s="75"/>
      <c r="O188" s="75"/>
      <c r="P188" s="75"/>
      <c r="Q188" s="131"/>
      <c r="R188" s="77"/>
      <c r="S188" s="73"/>
      <c r="T188" s="55"/>
      <c r="U188" s="55"/>
      <c r="V188" s="55"/>
      <c r="W188" s="73"/>
      <c r="X188" s="50"/>
      <c r="Y188" s="75"/>
      <c r="Z188" s="73"/>
      <c r="AA188" s="76"/>
      <c r="AB188" s="73"/>
      <c r="AC188" s="73"/>
      <c r="AD188" s="50"/>
      <c r="AE188" s="73"/>
      <c r="AF188" s="73"/>
      <c r="AG188" s="73"/>
      <c r="AH188" s="75"/>
      <c r="AI188" s="75"/>
      <c r="AJ188" s="55" t="str">
        <f t="shared" si="28"/>
        <v/>
      </c>
      <c r="AK188" s="122" t="str">
        <f t="shared" si="21"/>
        <v/>
      </c>
      <c r="AL188" s="122" t="str">
        <f t="shared" si="22"/>
        <v/>
      </c>
      <c r="AM188" s="121" t="str">
        <f t="shared" si="23"/>
        <v/>
      </c>
      <c r="AN188" s="121" t="str">
        <f t="shared" si="24"/>
        <v/>
      </c>
      <c r="AO188" s="73" t="str">
        <f t="shared" si="25"/>
        <v/>
      </c>
      <c r="AP188" s="122" t="str">
        <f t="shared" si="26"/>
        <v/>
      </c>
      <c r="AQ188" s="55" t="str">
        <f t="shared" si="29"/>
        <v/>
      </c>
      <c r="AR188" s="125" t="str">
        <f t="shared" si="27"/>
        <v/>
      </c>
    </row>
    <row r="189" spans="2:44" ht="18.75" x14ac:dyDescent="0.3">
      <c r="B189" s="194">
        <f t="shared" si="20"/>
        <v>0</v>
      </c>
      <c r="C189" s="73"/>
      <c r="D189" s="73"/>
      <c r="E189" s="73"/>
      <c r="F189" s="73"/>
      <c r="G189" s="75"/>
      <c r="H189" s="75"/>
      <c r="I189" s="75"/>
      <c r="J189" s="245"/>
      <c r="K189" s="75"/>
      <c r="L189" s="75"/>
      <c r="M189" s="75"/>
      <c r="N189" s="75"/>
      <c r="O189" s="75"/>
      <c r="P189" s="75"/>
      <c r="Q189" s="131"/>
      <c r="R189" s="77"/>
      <c r="S189" s="73"/>
      <c r="T189" s="55"/>
      <c r="U189" s="55"/>
      <c r="V189" s="55"/>
      <c r="W189" s="73"/>
      <c r="X189" s="50"/>
      <c r="Y189" s="75"/>
      <c r="Z189" s="73"/>
      <c r="AA189" s="76"/>
      <c r="AB189" s="73"/>
      <c r="AC189" s="73"/>
      <c r="AD189" s="50"/>
      <c r="AE189" s="73"/>
      <c r="AF189" s="73"/>
      <c r="AG189" s="73"/>
      <c r="AH189" s="75"/>
      <c r="AI189" s="75"/>
      <c r="AJ189" s="55" t="str">
        <f t="shared" si="28"/>
        <v/>
      </c>
      <c r="AK189" s="122" t="str">
        <f t="shared" si="21"/>
        <v/>
      </c>
      <c r="AL189" s="122" t="str">
        <f t="shared" si="22"/>
        <v/>
      </c>
      <c r="AM189" s="121" t="str">
        <f t="shared" si="23"/>
        <v/>
      </c>
      <c r="AN189" s="121" t="str">
        <f t="shared" si="24"/>
        <v/>
      </c>
      <c r="AO189" s="73" t="str">
        <f t="shared" si="25"/>
        <v/>
      </c>
      <c r="AP189" s="122" t="str">
        <f t="shared" si="26"/>
        <v/>
      </c>
      <c r="AQ189" s="55" t="str">
        <f t="shared" si="29"/>
        <v/>
      </c>
      <c r="AR189" s="125" t="str">
        <f t="shared" si="27"/>
        <v/>
      </c>
    </row>
    <row r="190" spans="2:44" ht="18.75" x14ac:dyDescent="0.3">
      <c r="B190" s="194">
        <f t="shared" si="20"/>
        <v>0</v>
      </c>
      <c r="C190" s="73"/>
      <c r="D190" s="73"/>
      <c r="E190" s="73"/>
      <c r="F190" s="73"/>
      <c r="G190" s="75"/>
      <c r="H190" s="75"/>
      <c r="I190" s="75"/>
      <c r="J190" s="245"/>
      <c r="K190" s="75"/>
      <c r="L190" s="75"/>
      <c r="M190" s="75"/>
      <c r="N190" s="75"/>
      <c r="O190" s="75"/>
      <c r="P190" s="75"/>
      <c r="Q190" s="131"/>
      <c r="R190" s="77"/>
      <c r="S190" s="73"/>
      <c r="T190" s="55"/>
      <c r="U190" s="55"/>
      <c r="V190" s="55"/>
      <c r="W190" s="73"/>
      <c r="X190" s="50"/>
      <c r="Y190" s="75"/>
      <c r="Z190" s="73"/>
      <c r="AA190" s="76"/>
      <c r="AB190" s="73"/>
      <c r="AC190" s="73"/>
      <c r="AD190" s="50"/>
      <c r="AE190" s="73"/>
      <c r="AF190" s="73"/>
      <c r="AG190" s="73"/>
      <c r="AH190" s="75"/>
      <c r="AI190" s="75"/>
      <c r="AJ190" s="55" t="str">
        <f t="shared" si="28"/>
        <v/>
      </c>
      <c r="AK190" s="122" t="str">
        <f t="shared" si="21"/>
        <v/>
      </c>
      <c r="AL190" s="122" t="str">
        <f t="shared" si="22"/>
        <v/>
      </c>
      <c r="AM190" s="121" t="str">
        <f t="shared" si="23"/>
        <v/>
      </c>
      <c r="AN190" s="121" t="str">
        <f t="shared" si="24"/>
        <v/>
      </c>
      <c r="AO190" s="73" t="str">
        <f t="shared" si="25"/>
        <v/>
      </c>
      <c r="AP190" s="122" t="str">
        <f t="shared" si="26"/>
        <v/>
      </c>
      <c r="AQ190" s="55" t="str">
        <f t="shared" si="29"/>
        <v/>
      </c>
      <c r="AR190" s="125" t="str">
        <f t="shared" si="27"/>
        <v/>
      </c>
    </row>
    <row r="191" spans="2:44" ht="18.75" x14ac:dyDescent="0.3">
      <c r="B191" s="194">
        <f t="shared" si="20"/>
        <v>0</v>
      </c>
      <c r="C191" s="73"/>
      <c r="D191" s="73"/>
      <c r="E191" s="73"/>
      <c r="F191" s="73"/>
      <c r="G191" s="75"/>
      <c r="H191" s="75"/>
      <c r="I191" s="75"/>
      <c r="J191" s="245"/>
      <c r="K191" s="75"/>
      <c r="L191" s="75"/>
      <c r="M191" s="75"/>
      <c r="N191" s="75"/>
      <c r="O191" s="75"/>
      <c r="P191" s="75"/>
      <c r="Q191" s="131"/>
      <c r="R191" s="77"/>
      <c r="S191" s="73"/>
      <c r="T191" s="55"/>
      <c r="U191" s="55"/>
      <c r="V191" s="55"/>
      <c r="W191" s="73"/>
      <c r="X191" s="50"/>
      <c r="Y191" s="75"/>
      <c r="Z191" s="73"/>
      <c r="AA191" s="76"/>
      <c r="AB191" s="73"/>
      <c r="AC191" s="73"/>
      <c r="AD191" s="50"/>
      <c r="AE191" s="73"/>
      <c r="AF191" s="73"/>
      <c r="AG191" s="73"/>
      <c r="AH191" s="75"/>
      <c r="AI191" s="75"/>
      <c r="AJ191" s="55" t="str">
        <f t="shared" si="28"/>
        <v/>
      </c>
      <c r="AK191" s="122" t="str">
        <f t="shared" si="21"/>
        <v/>
      </c>
      <c r="AL191" s="122" t="str">
        <f t="shared" si="22"/>
        <v/>
      </c>
      <c r="AM191" s="121" t="str">
        <f t="shared" si="23"/>
        <v/>
      </c>
      <c r="AN191" s="121" t="str">
        <f t="shared" si="24"/>
        <v/>
      </c>
      <c r="AO191" s="73" t="str">
        <f t="shared" si="25"/>
        <v/>
      </c>
      <c r="AP191" s="122" t="str">
        <f t="shared" si="26"/>
        <v/>
      </c>
      <c r="AQ191" s="55" t="str">
        <f t="shared" si="29"/>
        <v/>
      </c>
      <c r="AR191" s="125" t="str">
        <f t="shared" si="27"/>
        <v/>
      </c>
    </row>
    <row r="192" spans="2:44" ht="18.75" x14ac:dyDescent="0.3">
      <c r="B192" s="194">
        <f t="shared" si="20"/>
        <v>0</v>
      </c>
      <c r="C192" s="73"/>
      <c r="D192" s="73"/>
      <c r="E192" s="73"/>
      <c r="F192" s="73"/>
      <c r="G192" s="75"/>
      <c r="H192" s="75"/>
      <c r="I192" s="75"/>
      <c r="J192" s="245"/>
      <c r="K192" s="75"/>
      <c r="L192" s="75"/>
      <c r="M192" s="75"/>
      <c r="N192" s="75"/>
      <c r="O192" s="75"/>
      <c r="P192" s="75"/>
      <c r="Q192" s="131"/>
      <c r="R192" s="77"/>
      <c r="S192" s="73"/>
      <c r="T192" s="55"/>
      <c r="U192" s="55"/>
      <c r="V192" s="55"/>
      <c r="W192" s="73"/>
      <c r="X192" s="50"/>
      <c r="Y192" s="75"/>
      <c r="Z192" s="73"/>
      <c r="AA192" s="76"/>
      <c r="AB192" s="73"/>
      <c r="AC192" s="73"/>
      <c r="AD192" s="50"/>
      <c r="AE192" s="73"/>
      <c r="AF192" s="73"/>
      <c r="AG192" s="73"/>
      <c r="AH192" s="75"/>
      <c r="AI192" s="75"/>
      <c r="AJ192" s="55" t="str">
        <f t="shared" si="28"/>
        <v/>
      </c>
      <c r="AK192" s="122" t="str">
        <f t="shared" si="21"/>
        <v/>
      </c>
      <c r="AL192" s="122" t="str">
        <f t="shared" si="22"/>
        <v/>
      </c>
      <c r="AM192" s="121" t="str">
        <f t="shared" si="23"/>
        <v/>
      </c>
      <c r="AN192" s="121" t="str">
        <f t="shared" si="24"/>
        <v/>
      </c>
      <c r="AO192" s="73" t="str">
        <f t="shared" si="25"/>
        <v/>
      </c>
      <c r="AP192" s="122" t="str">
        <f t="shared" si="26"/>
        <v/>
      </c>
      <c r="AQ192" s="55" t="str">
        <f t="shared" si="29"/>
        <v/>
      </c>
      <c r="AR192" s="125" t="str">
        <f t="shared" si="27"/>
        <v/>
      </c>
    </row>
    <row r="193" spans="2:90" ht="18.75" x14ac:dyDescent="0.3">
      <c r="B193" s="194">
        <f t="shared" si="20"/>
        <v>0</v>
      </c>
      <c r="C193" s="73"/>
      <c r="D193" s="73"/>
      <c r="E193" s="73"/>
      <c r="F193" s="73"/>
      <c r="G193" s="75"/>
      <c r="H193" s="75"/>
      <c r="I193" s="75"/>
      <c r="J193" s="245"/>
      <c r="K193" s="75"/>
      <c r="L193" s="75"/>
      <c r="M193" s="75"/>
      <c r="N193" s="75"/>
      <c r="O193" s="75"/>
      <c r="P193" s="75"/>
      <c r="Q193" s="131"/>
      <c r="R193" s="77"/>
      <c r="S193" s="73"/>
      <c r="T193" s="55"/>
      <c r="U193" s="55"/>
      <c r="V193" s="55"/>
      <c r="W193" s="73"/>
      <c r="X193" s="50"/>
      <c r="Y193" s="75"/>
      <c r="Z193" s="73"/>
      <c r="AA193" s="76"/>
      <c r="AB193" s="73"/>
      <c r="AC193" s="73"/>
      <c r="AD193" s="50"/>
      <c r="AE193" s="73"/>
      <c r="AF193" s="73"/>
      <c r="AG193" s="73"/>
      <c r="AH193" s="75"/>
      <c r="AI193" s="75"/>
      <c r="AJ193" s="55" t="str">
        <f t="shared" si="28"/>
        <v/>
      </c>
      <c r="AK193" s="122" t="str">
        <f t="shared" si="21"/>
        <v/>
      </c>
      <c r="AL193" s="122" t="str">
        <f t="shared" si="22"/>
        <v/>
      </c>
      <c r="AM193" s="121" t="str">
        <f t="shared" si="23"/>
        <v/>
      </c>
      <c r="AN193" s="121" t="str">
        <f t="shared" si="24"/>
        <v/>
      </c>
      <c r="AO193" s="73" t="str">
        <f t="shared" si="25"/>
        <v/>
      </c>
      <c r="AP193" s="122" t="str">
        <f t="shared" si="26"/>
        <v/>
      </c>
      <c r="AQ193" s="55" t="str">
        <f t="shared" si="29"/>
        <v/>
      </c>
      <c r="AR193" s="125" t="str">
        <f t="shared" si="27"/>
        <v/>
      </c>
    </row>
    <row r="194" spans="2:90" ht="18.75" x14ac:dyDescent="0.3">
      <c r="B194" s="194">
        <f t="shared" si="20"/>
        <v>0</v>
      </c>
      <c r="C194" s="73"/>
      <c r="D194" s="73"/>
      <c r="E194" s="73"/>
      <c r="F194" s="73"/>
      <c r="G194" s="75"/>
      <c r="H194" s="75"/>
      <c r="I194" s="75"/>
      <c r="J194" s="245"/>
      <c r="K194" s="75"/>
      <c r="L194" s="75"/>
      <c r="M194" s="75"/>
      <c r="N194" s="75"/>
      <c r="O194" s="75"/>
      <c r="P194" s="75"/>
      <c r="Q194" s="131"/>
      <c r="R194" s="77"/>
      <c r="S194" s="73"/>
      <c r="T194" s="55"/>
      <c r="U194" s="55"/>
      <c r="V194" s="55"/>
      <c r="W194" s="73"/>
      <c r="X194" s="50"/>
      <c r="Y194" s="75"/>
      <c r="Z194" s="73"/>
      <c r="AA194" s="76"/>
      <c r="AB194" s="73"/>
      <c r="AC194" s="73"/>
      <c r="AD194" s="50"/>
      <c r="AE194" s="73"/>
      <c r="AF194" s="73"/>
      <c r="AG194" s="73"/>
      <c r="AH194" s="75"/>
      <c r="AI194" s="75"/>
      <c r="AJ194" s="55" t="str">
        <f t="shared" si="28"/>
        <v/>
      </c>
      <c r="AK194" s="122" t="str">
        <f t="shared" si="21"/>
        <v/>
      </c>
      <c r="AL194" s="122" t="str">
        <f t="shared" si="22"/>
        <v/>
      </c>
      <c r="AM194" s="121" t="str">
        <f t="shared" si="23"/>
        <v/>
      </c>
      <c r="AN194" s="121" t="str">
        <f t="shared" si="24"/>
        <v/>
      </c>
      <c r="AO194" s="73" t="str">
        <f t="shared" si="25"/>
        <v/>
      </c>
      <c r="AP194" s="122" t="str">
        <f t="shared" si="26"/>
        <v/>
      </c>
      <c r="AQ194" s="55" t="str">
        <f t="shared" si="29"/>
        <v/>
      </c>
      <c r="AR194" s="125" t="str">
        <f t="shared" si="27"/>
        <v/>
      </c>
    </row>
    <row r="195" spans="2:90" ht="18.75" x14ac:dyDescent="0.3">
      <c r="B195" s="194">
        <f t="shared" si="20"/>
        <v>0</v>
      </c>
      <c r="C195" s="73"/>
      <c r="D195" s="73"/>
      <c r="E195" s="73"/>
      <c r="F195" s="73"/>
      <c r="G195" s="75"/>
      <c r="H195" s="75"/>
      <c r="I195" s="75"/>
      <c r="J195" s="245"/>
      <c r="K195" s="75"/>
      <c r="L195" s="75"/>
      <c r="M195" s="75"/>
      <c r="N195" s="75"/>
      <c r="O195" s="75"/>
      <c r="P195" s="75"/>
      <c r="Q195" s="131"/>
      <c r="R195" s="77"/>
      <c r="S195" s="73"/>
      <c r="T195" s="55"/>
      <c r="U195" s="55"/>
      <c r="V195" s="55"/>
      <c r="W195" s="73"/>
      <c r="X195" s="50"/>
      <c r="Y195" s="75"/>
      <c r="Z195" s="73"/>
      <c r="AA195" s="76"/>
      <c r="AB195" s="73"/>
      <c r="AC195" s="73"/>
      <c r="AD195" s="50"/>
      <c r="AE195" s="73"/>
      <c r="AF195" s="73"/>
      <c r="AG195" s="73"/>
      <c r="AH195" s="75"/>
      <c r="AI195" s="75"/>
      <c r="AJ195" s="55" t="str">
        <f t="shared" si="28"/>
        <v/>
      </c>
      <c r="AK195" s="122" t="str">
        <f t="shared" si="21"/>
        <v/>
      </c>
      <c r="AL195" s="122" t="str">
        <f t="shared" si="22"/>
        <v/>
      </c>
      <c r="AM195" s="121" t="str">
        <f t="shared" si="23"/>
        <v/>
      </c>
      <c r="AN195" s="121" t="str">
        <f t="shared" si="24"/>
        <v/>
      </c>
      <c r="AO195" s="73" t="str">
        <f t="shared" si="25"/>
        <v/>
      </c>
      <c r="AP195" s="122" t="str">
        <f t="shared" si="26"/>
        <v/>
      </c>
      <c r="AQ195" s="55" t="str">
        <f t="shared" si="29"/>
        <v/>
      </c>
      <c r="AR195" s="125" t="str">
        <f t="shared" si="27"/>
        <v/>
      </c>
    </row>
    <row r="196" spans="2:90" ht="18.75" x14ac:dyDescent="0.3">
      <c r="B196" s="194">
        <f t="shared" si="20"/>
        <v>0</v>
      </c>
      <c r="C196" s="73"/>
      <c r="D196" s="73"/>
      <c r="E196" s="73"/>
      <c r="F196" s="73"/>
      <c r="G196" s="75"/>
      <c r="H196" s="75"/>
      <c r="I196" s="75"/>
      <c r="J196" s="245"/>
      <c r="K196" s="75"/>
      <c r="L196" s="75"/>
      <c r="M196" s="75"/>
      <c r="N196" s="75"/>
      <c r="O196" s="75"/>
      <c r="P196" s="75"/>
      <c r="Q196" s="131"/>
      <c r="R196" s="77"/>
      <c r="S196" s="73"/>
      <c r="T196" s="55"/>
      <c r="U196" s="55"/>
      <c r="V196" s="55"/>
      <c r="W196" s="73"/>
      <c r="X196" s="50"/>
      <c r="Y196" s="75"/>
      <c r="Z196" s="73"/>
      <c r="AA196" s="76"/>
      <c r="AB196" s="73"/>
      <c r="AC196" s="73"/>
      <c r="AD196" s="50"/>
      <c r="AE196" s="73"/>
      <c r="AF196" s="73"/>
      <c r="AG196" s="73"/>
      <c r="AH196" s="75"/>
      <c r="AI196" s="75"/>
      <c r="AJ196" s="55" t="str">
        <f t="shared" si="28"/>
        <v/>
      </c>
      <c r="AK196" s="122" t="str">
        <f t="shared" si="21"/>
        <v/>
      </c>
      <c r="AL196" s="122" t="str">
        <f t="shared" si="22"/>
        <v/>
      </c>
      <c r="AM196" s="121" t="str">
        <f t="shared" si="23"/>
        <v/>
      </c>
      <c r="AN196" s="121" t="str">
        <f t="shared" si="24"/>
        <v/>
      </c>
      <c r="AO196" s="73" t="str">
        <f t="shared" si="25"/>
        <v/>
      </c>
      <c r="AP196" s="122" t="str">
        <f t="shared" si="26"/>
        <v/>
      </c>
      <c r="AQ196" s="55" t="str">
        <f t="shared" si="29"/>
        <v/>
      </c>
      <c r="AR196" s="125" t="str">
        <f t="shared" si="27"/>
        <v/>
      </c>
    </row>
    <row r="197" spans="2:90" ht="18.75" x14ac:dyDescent="0.3">
      <c r="B197" s="194">
        <f t="shared" ref="B197:B205" si="30">J197</f>
        <v>0</v>
      </c>
      <c r="C197" s="73"/>
      <c r="D197" s="73"/>
      <c r="E197" s="73"/>
      <c r="F197" s="73"/>
      <c r="G197" s="75"/>
      <c r="H197" s="75"/>
      <c r="I197" s="75"/>
      <c r="J197" s="245"/>
      <c r="K197" s="75"/>
      <c r="L197" s="75"/>
      <c r="M197" s="75"/>
      <c r="N197" s="75"/>
      <c r="O197" s="75"/>
      <c r="P197" s="75"/>
      <c r="Q197" s="131"/>
      <c r="R197" s="77"/>
      <c r="S197" s="73"/>
      <c r="T197" s="55"/>
      <c r="U197" s="55"/>
      <c r="V197" s="55"/>
      <c r="W197" s="73"/>
      <c r="X197" s="50"/>
      <c r="Y197" s="75"/>
      <c r="Z197" s="73"/>
      <c r="AA197" s="76"/>
      <c r="AB197" s="73"/>
      <c r="AC197" s="73"/>
      <c r="AD197" s="50"/>
      <c r="AE197" s="73"/>
      <c r="AF197" s="73"/>
      <c r="AG197" s="73"/>
      <c r="AH197" s="75"/>
      <c r="AI197" s="75"/>
      <c r="AJ197" s="55" t="str">
        <f t="shared" si="28"/>
        <v/>
      </c>
      <c r="AK197" s="122" t="str">
        <f t="shared" ref="AK197:AK206" si="31">IF($W197="","",$W197/100)</f>
        <v/>
      </c>
      <c r="AL197" s="122" t="str">
        <f t="shared" ref="AL197:AL206" si="32">IF($Z197="","",IF($Z197="no","no",$Z197/100))</f>
        <v/>
      </c>
      <c r="AM197" s="121" t="str">
        <f t="shared" ref="AM197:AM206" si="33">IF(AD197=0,"",AD197)</f>
        <v/>
      </c>
      <c r="AN197" s="121" t="str">
        <f t="shared" ref="AN197:AN206" si="34">IF(AE197=0,"",AE197)</f>
        <v/>
      </c>
      <c r="AO197" s="73" t="str">
        <f t="shared" ref="AO197:AO206" si="35">IF(AG197=0,"",AG197)</f>
        <v/>
      </c>
      <c r="AP197" s="122" t="str">
        <f t="shared" ref="AP197:AP206" si="36">IF($AC197="","",$AC197/100)</f>
        <v/>
      </c>
      <c r="AQ197" s="55" t="str">
        <f t="shared" si="29"/>
        <v/>
      </c>
      <c r="AR197" s="125" t="str">
        <f t="shared" ref="AR197:AR205" si="37">IF($G197="","",IF(G197="EXISTING BUSINESS","EXISTING","NEW"))</f>
        <v/>
      </c>
    </row>
    <row r="198" spans="2:90" ht="18.75" x14ac:dyDescent="0.3">
      <c r="B198" s="194">
        <f t="shared" si="30"/>
        <v>0</v>
      </c>
      <c r="C198" s="73"/>
      <c r="D198" s="73"/>
      <c r="E198" s="73"/>
      <c r="F198" s="73"/>
      <c r="G198" s="75"/>
      <c r="H198" s="75"/>
      <c r="I198" s="75"/>
      <c r="J198" s="245"/>
      <c r="K198" s="75"/>
      <c r="L198" s="75"/>
      <c r="M198" s="75"/>
      <c r="N198" s="75"/>
      <c r="O198" s="75"/>
      <c r="P198" s="75"/>
      <c r="Q198" s="131"/>
      <c r="R198" s="77"/>
      <c r="S198" s="73"/>
      <c r="T198" s="55"/>
      <c r="U198" s="55"/>
      <c r="V198" s="55"/>
      <c r="W198" s="73"/>
      <c r="X198" s="50"/>
      <c r="Y198" s="75"/>
      <c r="Z198" s="73"/>
      <c r="AA198" s="76"/>
      <c r="AB198" s="73"/>
      <c r="AC198" s="73"/>
      <c r="AD198" s="50"/>
      <c r="AE198" s="73"/>
      <c r="AF198" s="73"/>
      <c r="AG198" s="73"/>
      <c r="AH198" s="75"/>
      <c r="AI198" s="75"/>
      <c r="AJ198" s="55" t="str">
        <f t="shared" ref="AJ198:AJ206" si="38">IF($AC198="","",IF(OR($S198="LOST",$S198="NO BID",$S198="CANCELED",$V198=""),0,$V198))</f>
        <v/>
      </c>
      <c r="AK198" s="122" t="str">
        <f t="shared" si="31"/>
        <v/>
      </c>
      <c r="AL198" s="122" t="str">
        <f t="shared" si="32"/>
        <v/>
      </c>
      <c r="AM198" s="121" t="str">
        <f t="shared" si="33"/>
        <v/>
      </c>
      <c r="AN198" s="121" t="str">
        <f t="shared" si="34"/>
        <v/>
      </c>
      <c r="AO198" s="73" t="str">
        <f t="shared" si="35"/>
        <v/>
      </c>
      <c r="AP198" s="122" t="str">
        <f t="shared" si="36"/>
        <v/>
      </c>
      <c r="AQ198" s="55" t="str">
        <f t="shared" ref="AQ198:AQ206" si="39">IF($AC198="","",IF(OR($S198="LOST",$S198="NO BID",$S198="CANCELED"),0,IF($S198="WON",$T198,IF($AC198=20,0,IF($AC198=80,$T198,$T198*$AC198/100)))))</f>
        <v/>
      </c>
      <c r="AR198" s="125" t="str">
        <f t="shared" si="37"/>
        <v/>
      </c>
    </row>
    <row r="199" spans="2:90" ht="18.75" x14ac:dyDescent="0.3">
      <c r="B199" s="194">
        <f t="shared" si="30"/>
        <v>0</v>
      </c>
      <c r="C199" s="73"/>
      <c r="D199" s="73"/>
      <c r="E199" s="73"/>
      <c r="F199" s="73"/>
      <c r="G199" s="75"/>
      <c r="H199" s="75"/>
      <c r="I199" s="75"/>
      <c r="J199" s="245"/>
      <c r="K199" s="75"/>
      <c r="L199" s="75"/>
      <c r="M199" s="75"/>
      <c r="N199" s="75"/>
      <c r="O199" s="75"/>
      <c r="P199" s="75"/>
      <c r="Q199" s="131"/>
      <c r="R199" s="77"/>
      <c r="S199" s="73"/>
      <c r="T199" s="55"/>
      <c r="U199" s="55"/>
      <c r="V199" s="55"/>
      <c r="W199" s="73"/>
      <c r="X199" s="50"/>
      <c r="Y199" s="75"/>
      <c r="Z199" s="73"/>
      <c r="AA199" s="76"/>
      <c r="AB199" s="73"/>
      <c r="AC199" s="73"/>
      <c r="AD199" s="50"/>
      <c r="AE199" s="73"/>
      <c r="AF199" s="73"/>
      <c r="AG199" s="73"/>
      <c r="AH199" s="75"/>
      <c r="AI199" s="75"/>
      <c r="AJ199" s="55" t="str">
        <f t="shared" si="38"/>
        <v/>
      </c>
      <c r="AK199" s="122" t="str">
        <f t="shared" si="31"/>
        <v/>
      </c>
      <c r="AL199" s="122" t="str">
        <f t="shared" si="32"/>
        <v/>
      </c>
      <c r="AM199" s="121" t="str">
        <f t="shared" si="33"/>
        <v/>
      </c>
      <c r="AN199" s="121" t="str">
        <f t="shared" si="34"/>
        <v/>
      </c>
      <c r="AO199" s="73" t="str">
        <f t="shared" si="35"/>
        <v/>
      </c>
      <c r="AP199" s="122" t="str">
        <f t="shared" si="36"/>
        <v/>
      </c>
      <c r="AQ199" s="55" t="str">
        <f t="shared" si="39"/>
        <v/>
      </c>
      <c r="AR199" s="125" t="str">
        <f t="shared" si="37"/>
        <v/>
      </c>
    </row>
    <row r="200" spans="2:90" ht="18.75" x14ac:dyDescent="0.3">
      <c r="B200" s="194">
        <f t="shared" si="30"/>
        <v>0</v>
      </c>
      <c r="C200" s="73"/>
      <c r="D200" s="73"/>
      <c r="E200" s="73"/>
      <c r="F200" s="73"/>
      <c r="G200" s="75"/>
      <c r="H200" s="75"/>
      <c r="I200" s="75"/>
      <c r="J200" s="245"/>
      <c r="K200" s="75"/>
      <c r="L200" s="75"/>
      <c r="M200" s="75"/>
      <c r="N200" s="75"/>
      <c r="O200" s="75"/>
      <c r="P200" s="75"/>
      <c r="Q200" s="131"/>
      <c r="R200" s="77"/>
      <c r="S200" s="73"/>
      <c r="T200" s="55"/>
      <c r="U200" s="55"/>
      <c r="V200" s="55"/>
      <c r="W200" s="73"/>
      <c r="X200" s="50"/>
      <c r="Y200" s="75"/>
      <c r="Z200" s="73"/>
      <c r="AA200" s="76"/>
      <c r="AB200" s="73"/>
      <c r="AC200" s="73"/>
      <c r="AD200" s="50"/>
      <c r="AE200" s="73"/>
      <c r="AF200" s="73"/>
      <c r="AG200" s="73"/>
      <c r="AH200" s="75"/>
      <c r="AI200" s="75"/>
      <c r="AJ200" s="55" t="str">
        <f t="shared" si="38"/>
        <v/>
      </c>
      <c r="AK200" s="122" t="str">
        <f t="shared" si="31"/>
        <v/>
      </c>
      <c r="AL200" s="122" t="str">
        <f t="shared" si="32"/>
        <v/>
      </c>
      <c r="AM200" s="121" t="str">
        <f t="shared" si="33"/>
        <v/>
      </c>
      <c r="AN200" s="121" t="str">
        <f t="shared" si="34"/>
        <v/>
      </c>
      <c r="AO200" s="73" t="str">
        <f t="shared" si="35"/>
        <v/>
      </c>
      <c r="AP200" s="122" t="str">
        <f t="shared" si="36"/>
        <v/>
      </c>
      <c r="AQ200" s="55" t="str">
        <f t="shared" si="39"/>
        <v/>
      </c>
      <c r="AR200" s="125" t="str">
        <f t="shared" si="37"/>
        <v/>
      </c>
    </row>
    <row r="201" spans="2:90" ht="18.75" x14ac:dyDescent="0.3">
      <c r="B201" s="194">
        <f t="shared" si="30"/>
        <v>0</v>
      </c>
      <c r="C201" s="73"/>
      <c r="D201" s="73"/>
      <c r="E201" s="73"/>
      <c r="F201" s="73"/>
      <c r="G201" s="75"/>
      <c r="H201" s="75"/>
      <c r="I201" s="75"/>
      <c r="J201" s="245"/>
      <c r="K201" s="75"/>
      <c r="L201" s="75"/>
      <c r="M201" s="75"/>
      <c r="N201" s="75"/>
      <c r="O201" s="75"/>
      <c r="P201" s="75"/>
      <c r="Q201" s="131"/>
      <c r="R201" s="77"/>
      <c r="S201" s="73"/>
      <c r="T201" s="55"/>
      <c r="U201" s="55"/>
      <c r="V201" s="55"/>
      <c r="W201" s="73"/>
      <c r="X201" s="50"/>
      <c r="Y201" s="75"/>
      <c r="Z201" s="73"/>
      <c r="AA201" s="76"/>
      <c r="AB201" s="73"/>
      <c r="AC201" s="73"/>
      <c r="AD201" s="50"/>
      <c r="AE201" s="73"/>
      <c r="AF201" s="73"/>
      <c r="AG201" s="73"/>
      <c r="AH201" s="75"/>
      <c r="AI201" s="75"/>
      <c r="AJ201" s="55" t="str">
        <f t="shared" si="38"/>
        <v/>
      </c>
      <c r="AK201" s="122" t="str">
        <f t="shared" si="31"/>
        <v/>
      </c>
      <c r="AL201" s="122" t="str">
        <f t="shared" si="32"/>
        <v/>
      </c>
      <c r="AM201" s="121" t="str">
        <f t="shared" si="33"/>
        <v/>
      </c>
      <c r="AN201" s="121" t="str">
        <f t="shared" si="34"/>
        <v/>
      </c>
      <c r="AO201" s="73" t="str">
        <f t="shared" si="35"/>
        <v/>
      </c>
      <c r="AP201" s="122" t="str">
        <f t="shared" si="36"/>
        <v/>
      </c>
      <c r="AQ201" s="55" t="str">
        <f t="shared" si="39"/>
        <v/>
      </c>
      <c r="AR201" s="125" t="str">
        <f t="shared" si="37"/>
        <v/>
      </c>
    </row>
    <row r="202" spans="2:90" ht="18.75" x14ac:dyDescent="0.3">
      <c r="B202" s="194">
        <f t="shared" si="30"/>
        <v>0</v>
      </c>
      <c r="C202" s="73"/>
      <c r="D202" s="73"/>
      <c r="E202" s="73"/>
      <c r="F202" s="73"/>
      <c r="G202" s="75"/>
      <c r="H202" s="75"/>
      <c r="I202" s="75"/>
      <c r="J202" s="245"/>
      <c r="K202" s="75"/>
      <c r="L202" s="75"/>
      <c r="M202" s="75"/>
      <c r="N202" s="75"/>
      <c r="O202" s="75"/>
      <c r="P202" s="75"/>
      <c r="Q202" s="131"/>
      <c r="R202" s="77"/>
      <c r="S202" s="73"/>
      <c r="T202" s="55"/>
      <c r="U202" s="55"/>
      <c r="V202" s="55"/>
      <c r="W202" s="73"/>
      <c r="X202" s="50"/>
      <c r="Y202" s="75"/>
      <c r="Z202" s="73"/>
      <c r="AA202" s="76"/>
      <c r="AB202" s="73"/>
      <c r="AC202" s="73"/>
      <c r="AD202" s="50"/>
      <c r="AE202" s="73"/>
      <c r="AF202" s="73"/>
      <c r="AG202" s="73"/>
      <c r="AH202" s="75"/>
      <c r="AI202" s="75"/>
      <c r="AJ202" s="55" t="str">
        <f t="shared" si="38"/>
        <v/>
      </c>
      <c r="AK202" s="122" t="str">
        <f t="shared" si="31"/>
        <v/>
      </c>
      <c r="AL202" s="122" t="str">
        <f t="shared" si="32"/>
        <v/>
      </c>
      <c r="AM202" s="121" t="str">
        <f t="shared" si="33"/>
        <v/>
      </c>
      <c r="AN202" s="121" t="str">
        <f t="shared" si="34"/>
        <v/>
      </c>
      <c r="AO202" s="73" t="str">
        <f t="shared" si="35"/>
        <v/>
      </c>
      <c r="AP202" s="122" t="str">
        <f t="shared" si="36"/>
        <v/>
      </c>
      <c r="AQ202" s="55" t="str">
        <f t="shared" si="39"/>
        <v/>
      </c>
      <c r="AR202" s="125" t="str">
        <f t="shared" si="37"/>
        <v/>
      </c>
    </row>
    <row r="203" spans="2:90" ht="18.75" x14ac:dyDescent="0.3">
      <c r="B203" s="194">
        <f t="shared" si="30"/>
        <v>0</v>
      </c>
      <c r="C203" s="73"/>
      <c r="D203" s="73"/>
      <c r="E203" s="73"/>
      <c r="F203" s="73"/>
      <c r="G203" s="75"/>
      <c r="H203" s="75"/>
      <c r="I203" s="75"/>
      <c r="J203" s="245"/>
      <c r="K203" s="75"/>
      <c r="L203" s="75"/>
      <c r="M203" s="75"/>
      <c r="N203" s="75"/>
      <c r="O203" s="75"/>
      <c r="P203" s="75"/>
      <c r="Q203" s="131"/>
      <c r="R203" s="77"/>
      <c r="S203" s="73"/>
      <c r="T203" s="55"/>
      <c r="U203" s="55"/>
      <c r="V203" s="55"/>
      <c r="W203" s="73"/>
      <c r="X203" s="50"/>
      <c r="Y203" s="75"/>
      <c r="Z203" s="73"/>
      <c r="AA203" s="76"/>
      <c r="AB203" s="73"/>
      <c r="AC203" s="73"/>
      <c r="AD203" s="50"/>
      <c r="AE203" s="73"/>
      <c r="AF203" s="73"/>
      <c r="AG203" s="73"/>
      <c r="AH203" s="75"/>
      <c r="AI203" s="75"/>
      <c r="AJ203" s="55" t="str">
        <f t="shared" si="38"/>
        <v/>
      </c>
      <c r="AK203" s="122" t="str">
        <f t="shared" si="31"/>
        <v/>
      </c>
      <c r="AL203" s="122" t="str">
        <f t="shared" si="32"/>
        <v/>
      </c>
      <c r="AM203" s="121" t="str">
        <f t="shared" si="33"/>
        <v/>
      </c>
      <c r="AN203" s="121" t="str">
        <f t="shared" si="34"/>
        <v/>
      </c>
      <c r="AO203" s="73" t="str">
        <f t="shared" si="35"/>
        <v/>
      </c>
      <c r="AP203" s="122" t="str">
        <f t="shared" si="36"/>
        <v/>
      </c>
      <c r="AQ203" s="55" t="str">
        <f t="shared" si="39"/>
        <v/>
      </c>
      <c r="AR203" s="125" t="str">
        <f t="shared" si="37"/>
        <v/>
      </c>
    </row>
    <row r="204" spans="2:90" ht="18.75" x14ac:dyDescent="0.3">
      <c r="B204" s="194">
        <f t="shared" si="30"/>
        <v>0</v>
      </c>
      <c r="C204" s="73"/>
      <c r="D204" s="73"/>
      <c r="E204" s="73"/>
      <c r="F204" s="73"/>
      <c r="G204" s="75"/>
      <c r="H204" s="75"/>
      <c r="I204" s="75"/>
      <c r="J204" s="245"/>
      <c r="K204" s="75"/>
      <c r="L204" s="75"/>
      <c r="M204" s="75"/>
      <c r="N204" s="75"/>
      <c r="O204" s="75"/>
      <c r="P204" s="75"/>
      <c r="Q204" s="131"/>
      <c r="R204" s="77"/>
      <c r="S204" s="73"/>
      <c r="T204" s="55"/>
      <c r="U204" s="55"/>
      <c r="V204" s="55"/>
      <c r="W204" s="73"/>
      <c r="X204" s="50"/>
      <c r="Y204" s="75"/>
      <c r="Z204" s="73"/>
      <c r="AA204" s="76"/>
      <c r="AB204" s="73"/>
      <c r="AC204" s="73"/>
      <c r="AD204" s="50"/>
      <c r="AE204" s="73"/>
      <c r="AF204" s="73"/>
      <c r="AG204" s="73"/>
      <c r="AH204" s="75"/>
      <c r="AI204" s="75"/>
      <c r="AJ204" s="55" t="str">
        <f t="shared" si="38"/>
        <v/>
      </c>
      <c r="AK204" s="122" t="str">
        <f t="shared" si="31"/>
        <v/>
      </c>
      <c r="AL204" s="122" t="str">
        <f t="shared" si="32"/>
        <v/>
      </c>
      <c r="AM204" s="121" t="str">
        <f t="shared" si="33"/>
        <v/>
      </c>
      <c r="AN204" s="121" t="str">
        <f t="shared" si="34"/>
        <v/>
      </c>
      <c r="AO204" s="73" t="str">
        <f t="shared" si="35"/>
        <v/>
      </c>
      <c r="AP204" s="122" t="str">
        <f t="shared" si="36"/>
        <v/>
      </c>
      <c r="AQ204" s="55" t="str">
        <f t="shared" si="39"/>
        <v/>
      </c>
      <c r="AR204" s="125" t="str">
        <f t="shared" si="37"/>
        <v/>
      </c>
    </row>
    <row r="205" spans="2:90" ht="18.75" x14ac:dyDescent="0.3">
      <c r="B205" s="194">
        <f t="shared" si="30"/>
        <v>0</v>
      </c>
      <c r="C205" s="73"/>
      <c r="D205" s="73"/>
      <c r="E205" s="73"/>
      <c r="F205" s="73"/>
      <c r="G205" s="75"/>
      <c r="H205" s="75"/>
      <c r="I205" s="75"/>
      <c r="J205" s="245"/>
      <c r="K205" s="75"/>
      <c r="L205" s="75"/>
      <c r="M205" s="75"/>
      <c r="N205" s="75"/>
      <c r="O205" s="75"/>
      <c r="P205" s="75"/>
      <c r="Q205" s="131"/>
      <c r="R205" s="77"/>
      <c r="S205" s="73"/>
      <c r="T205" s="55"/>
      <c r="U205" s="55"/>
      <c r="V205" s="55"/>
      <c r="W205" s="73"/>
      <c r="X205" s="50"/>
      <c r="Y205" s="75"/>
      <c r="Z205" s="73"/>
      <c r="AA205" s="76"/>
      <c r="AB205" s="73"/>
      <c r="AC205" s="73"/>
      <c r="AD205" s="50"/>
      <c r="AE205" s="73"/>
      <c r="AF205" s="73"/>
      <c r="AG205" s="73"/>
      <c r="AH205" s="75"/>
      <c r="AI205" s="75"/>
      <c r="AJ205" s="55" t="str">
        <f t="shared" si="38"/>
        <v/>
      </c>
      <c r="AK205" s="122" t="str">
        <f t="shared" si="31"/>
        <v/>
      </c>
      <c r="AL205" s="122" t="str">
        <f t="shared" si="32"/>
        <v/>
      </c>
      <c r="AM205" s="121" t="str">
        <f t="shared" si="33"/>
        <v/>
      </c>
      <c r="AN205" s="121" t="str">
        <f t="shared" si="34"/>
        <v/>
      </c>
      <c r="AO205" s="73" t="str">
        <f t="shared" si="35"/>
        <v/>
      </c>
      <c r="AP205" s="122" t="str">
        <f t="shared" si="36"/>
        <v/>
      </c>
      <c r="AQ205" s="55" t="str">
        <f t="shared" si="39"/>
        <v/>
      </c>
      <c r="AR205" s="125" t="str">
        <f t="shared" si="37"/>
        <v/>
      </c>
    </row>
    <row r="206" spans="2:90" ht="18.75" x14ac:dyDescent="0.3">
      <c r="B206" s="194" t="str">
        <f>IF(J206=0,"",J206)</f>
        <v/>
      </c>
      <c r="C206" s="73"/>
      <c r="D206" s="73"/>
      <c r="E206" s="73"/>
      <c r="F206" s="73"/>
      <c r="G206" s="128"/>
      <c r="H206" s="75"/>
      <c r="I206" s="135"/>
      <c r="J206" s="245"/>
      <c r="K206" s="75"/>
      <c r="L206" s="128"/>
      <c r="M206" s="75"/>
      <c r="N206" s="75"/>
      <c r="O206" s="135"/>
      <c r="P206" s="75"/>
      <c r="Q206" s="131"/>
      <c r="R206" s="136"/>
      <c r="S206" s="73"/>
      <c r="T206" s="55"/>
      <c r="U206" s="134"/>
      <c r="V206" s="55"/>
      <c r="W206" s="73"/>
      <c r="X206" s="50"/>
      <c r="Y206" s="75"/>
      <c r="Z206" s="73"/>
      <c r="AA206" s="76"/>
      <c r="AB206" s="73"/>
      <c r="AC206" s="73"/>
      <c r="AD206" s="50"/>
      <c r="AE206" s="73"/>
      <c r="AF206" s="73"/>
      <c r="AG206" s="73"/>
      <c r="AH206" s="75"/>
      <c r="AI206" s="135"/>
      <c r="AJ206" s="55" t="str">
        <f t="shared" si="38"/>
        <v/>
      </c>
      <c r="AK206" s="122" t="str">
        <f t="shared" si="31"/>
        <v/>
      </c>
      <c r="AL206" s="122" t="str">
        <f t="shared" si="32"/>
        <v/>
      </c>
      <c r="AM206" s="121" t="str">
        <f t="shared" si="33"/>
        <v/>
      </c>
      <c r="AN206" s="121" t="str">
        <f t="shared" si="34"/>
        <v/>
      </c>
      <c r="AO206" s="73" t="str">
        <f t="shared" si="35"/>
        <v/>
      </c>
      <c r="AP206" s="122" t="str">
        <f t="shared" si="36"/>
        <v/>
      </c>
      <c r="AQ206" s="55" t="str">
        <f t="shared" si="39"/>
        <v/>
      </c>
      <c r="AR206" s="106" t="s">
        <v>296</v>
      </c>
      <c r="AS206" s="106" t="s">
        <v>296</v>
      </c>
      <c r="AT206" s="106" t="s">
        <v>296</v>
      </c>
      <c r="AU206" s="106" t="s">
        <v>296</v>
      </c>
      <c r="AV206" s="106" t="s">
        <v>296</v>
      </c>
      <c r="AW206" s="125" t="s">
        <v>358</v>
      </c>
      <c r="AX206" s="125" t="s">
        <v>358</v>
      </c>
      <c r="AY206" s="125" t="s">
        <v>358</v>
      </c>
      <c r="AZ206" s="125" t="s">
        <v>358</v>
      </c>
      <c r="BA206" s="125" t="s">
        <v>358</v>
      </c>
      <c r="BB206" s="125" t="s">
        <v>292</v>
      </c>
      <c r="BC206" s="125" t="s">
        <v>292</v>
      </c>
      <c r="BD206" s="125" t="s">
        <v>292</v>
      </c>
      <c r="BE206" s="125" t="s">
        <v>296</v>
      </c>
      <c r="BF206" s="125" t="s">
        <v>296</v>
      </c>
    </row>
    <row r="207" spans="2:90" ht="18.75" x14ac:dyDescent="0.3">
      <c r="B207" s="194" t="str">
        <f>IF(J207=0,"",J207)</f>
        <v/>
      </c>
      <c r="C207" s="127"/>
      <c r="D207" s="130"/>
      <c r="E207" s="129"/>
      <c r="F207" s="132"/>
      <c r="G207" s="128"/>
      <c r="H207" s="73"/>
      <c r="I207" s="127"/>
      <c r="J207" s="133"/>
      <c r="K207" s="133"/>
      <c r="L207" s="130"/>
      <c r="M207" s="73"/>
      <c r="N207" s="73"/>
      <c r="O207" s="127"/>
      <c r="P207" s="133"/>
      <c r="Q207" s="131"/>
      <c r="R207" s="77"/>
      <c r="S207" s="123" t="s">
        <v>271</v>
      </c>
      <c r="T207" s="123">
        <f>SUM(T5:T206)</f>
        <v>0</v>
      </c>
      <c r="U207" s="55"/>
      <c r="V207" s="55"/>
      <c r="W207" s="73"/>
      <c r="X207" s="50"/>
      <c r="Y207" s="75"/>
      <c r="Z207" s="73"/>
      <c r="AA207" s="76"/>
      <c r="AB207" s="73"/>
      <c r="AC207" s="73"/>
      <c r="AD207" s="50"/>
      <c r="AE207" s="73"/>
      <c r="AF207" s="73"/>
      <c r="AG207" s="73"/>
      <c r="AH207" s="75"/>
      <c r="AI207" s="75"/>
      <c r="AJ207" s="123">
        <f>SUM(AJ5:AJ206)</f>
        <v>0</v>
      </c>
      <c r="AK207" s="113"/>
      <c r="AL207" s="113"/>
      <c r="AM207" s="113"/>
      <c r="AN207" s="113"/>
      <c r="AO207" s="113"/>
      <c r="AP207" s="113"/>
      <c r="AQ207" s="123">
        <f>SUM(AQ5:AQ206)</f>
        <v>0</v>
      </c>
      <c r="AR207" s="106" t="s">
        <v>72</v>
      </c>
      <c r="AS207" s="106" t="s">
        <v>74</v>
      </c>
      <c r="AT207" s="106" t="s">
        <v>75</v>
      </c>
      <c r="AU207" s="106" t="s">
        <v>330</v>
      </c>
      <c r="AV207" s="106" t="s">
        <v>332</v>
      </c>
      <c r="AW207" s="125" t="s">
        <v>72</v>
      </c>
      <c r="AX207" s="125" t="s">
        <v>74</v>
      </c>
      <c r="AY207" s="125" t="s">
        <v>75</v>
      </c>
      <c r="AZ207" s="125" t="s">
        <v>330</v>
      </c>
      <c r="BA207" s="125" t="s">
        <v>332</v>
      </c>
      <c r="BB207" s="125" t="s">
        <v>293</v>
      </c>
      <c r="BC207" s="125" t="s">
        <v>294</v>
      </c>
      <c r="BD207" s="125" t="s">
        <v>295</v>
      </c>
      <c r="BE207" s="125" t="s">
        <v>288</v>
      </c>
      <c r="BF207" s="125" t="s">
        <v>289</v>
      </c>
      <c r="BG207" s="125"/>
      <c r="BH207" s="125"/>
      <c r="BI207" s="125"/>
      <c r="BJ207" s="125"/>
      <c r="BK207" s="125"/>
      <c r="BL207" s="125"/>
      <c r="BM207" s="125"/>
      <c r="BN207" s="125"/>
      <c r="BO207" s="125"/>
      <c r="BP207" s="125"/>
      <c r="BQ207" s="125"/>
      <c r="BR207" s="125"/>
      <c r="BS207" s="125"/>
      <c r="BT207" s="125"/>
      <c r="BU207" s="125"/>
      <c r="BV207" s="125"/>
      <c r="BW207" s="125"/>
      <c r="BX207" s="125"/>
      <c r="BY207" s="125"/>
      <c r="BZ207" s="125"/>
      <c r="CA207" s="125"/>
      <c r="CB207" s="125"/>
      <c r="CC207" s="125"/>
      <c r="CD207" s="125"/>
      <c r="CE207" s="125"/>
      <c r="CF207" s="125"/>
      <c r="CG207" s="125"/>
      <c r="CH207" s="125"/>
      <c r="CI207" s="125"/>
      <c r="CJ207" s="125"/>
      <c r="CK207" s="125"/>
      <c r="CL207" s="125"/>
    </row>
    <row r="208" spans="2:90" ht="18.75" x14ac:dyDescent="0.3">
      <c r="B208" s="195" t="str">
        <f>S208</f>
        <v>O&amp;M SUPPORT</v>
      </c>
      <c r="C208" s="142"/>
      <c r="F208" s="143"/>
      <c r="J208" s="143"/>
      <c r="K208" s="244"/>
      <c r="P208" s="140"/>
      <c r="S208" s="140" t="s">
        <v>7</v>
      </c>
      <c r="T208" s="42">
        <f t="shared" ref="T208:AJ208" si="40">SUMIF($B$4:$B$205,$S208,T$5:T$206)</f>
        <v>0</v>
      </c>
      <c r="U208" s="42">
        <f t="shared" si="40"/>
        <v>0</v>
      </c>
      <c r="V208" s="42">
        <f t="shared" si="40"/>
        <v>0</v>
      </c>
      <c r="W208" s="42">
        <f t="shared" si="40"/>
        <v>0</v>
      </c>
      <c r="X208" s="42">
        <f t="shared" si="40"/>
        <v>0</v>
      </c>
      <c r="Y208" s="42">
        <f t="shared" si="40"/>
        <v>0</v>
      </c>
      <c r="Z208" s="42">
        <f t="shared" si="40"/>
        <v>0</v>
      </c>
      <c r="AA208" s="42">
        <f t="shared" si="40"/>
        <v>0</v>
      </c>
      <c r="AB208" s="42">
        <f t="shared" si="40"/>
        <v>0</v>
      </c>
      <c r="AC208" s="42">
        <f t="shared" si="40"/>
        <v>0</v>
      </c>
      <c r="AD208" s="42">
        <f t="shared" si="40"/>
        <v>0</v>
      </c>
      <c r="AE208" s="42">
        <f t="shared" si="40"/>
        <v>0</v>
      </c>
      <c r="AF208" s="42">
        <f t="shared" si="40"/>
        <v>0</v>
      </c>
      <c r="AG208" s="42">
        <f t="shared" si="40"/>
        <v>0</v>
      </c>
      <c r="AH208" s="42">
        <f t="shared" si="40"/>
        <v>0</v>
      </c>
      <c r="AI208" s="42">
        <f t="shared" si="40"/>
        <v>0</v>
      </c>
      <c r="AJ208" s="42">
        <f t="shared" si="40"/>
        <v>0</v>
      </c>
      <c r="AK208" s="113"/>
      <c r="AL208" s="113"/>
      <c r="AM208" s="113"/>
      <c r="AN208" s="113"/>
      <c r="AO208" s="113"/>
      <c r="AP208" s="113"/>
      <c r="AQ208" s="42">
        <f>SUMIF($B$4:$B$205,$S208,AQ$5:AQ$206)</f>
        <v>0</v>
      </c>
      <c r="AR208" s="301">
        <f>SUMIFS($T$5:$T$205,$B$5:$B$205,$S208,$S$5:$S$205,AR$207)</f>
        <v>0</v>
      </c>
      <c r="AS208" s="301">
        <f>SUMIFS($T$5:$T$205,$B$5:$B$205,$S208,$S$5:$S$205,AS$207)</f>
        <v>0</v>
      </c>
      <c r="AT208" s="301">
        <f t="shared" ref="AT208:AV208" si="41">SUMIFS($T$5:$T$205,$B$5:$B$205,$S208,$S$5:$S$205,AT$207)</f>
        <v>0</v>
      </c>
      <c r="AU208" s="301">
        <f t="shared" si="41"/>
        <v>0</v>
      </c>
      <c r="AV208" s="301">
        <f t="shared" si="41"/>
        <v>0</v>
      </c>
      <c r="AW208" s="125">
        <f>COUNTIFS($B$5:$B$205,$S208,$S$5:$S$205,AW$207)</f>
        <v>0</v>
      </c>
      <c r="AX208" s="125">
        <f t="shared" ref="AX208:BA208" si="42">COUNTIFS($B$5:$B$205,$S208,$S$5:$S$205,AX$207)</f>
        <v>0</v>
      </c>
      <c r="AY208" s="125">
        <f t="shared" si="42"/>
        <v>0</v>
      </c>
      <c r="AZ208" s="125">
        <f t="shared" si="42"/>
        <v>0</v>
      </c>
      <c r="BA208" s="125">
        <f t="shared" si="42"/>
        <v>0</v>
      </c>
      <c r="BB208" s="302">
        <f>COUNTIFS($B$5:$B$205,$S208,$S$5:$S$205,$AS$207)+COUNTIFS($B$5:$B$205,$S208,$S$5:$S$205,$AT$207)</f>
        <v>0</v>
      </c>
      <c r="BC208" s="302">
        <f>COUNTIFS($B$5:$B$205,$S208,$S$5:$S$205,$AS$207)</f>
        <v>0</v>
      </c>
      <c r="BD208" s="302">
        <f t="shared" ref="BD208:BD215" si="43">SUMIFS($AJ$5:$AJ$205,$B$5:$B$205,$S208,$S$5:$S$205,AS$207)</f>
        <v>0</v>
      </c>
      <c r="BE208" s="302">
        <f t="shared" ref="BE208:BF215" si="44">SUMIFS($T$5:$T$205,$B$5:$B$205,$S208,$AR$5:$AR$205,BE$207)</f>
        <v>0</v>
      </c>
      <c r="BF208" s="302">
        <f t="shared" si="44"/>
        <v>0</v>
      </c>
    </row>
    <row r="209" spans="2:58" ht="18.75" x14ac:dyDescent="0.3">
      <c r="B209" s="195" t="str">
        <f>S209</f>
        <v>SURFACE TREATMENT</v>
      </c>
      <c r="C209" s="142"/>
      <c r="D209" s="113"/>
      <c r="E209" s="139"/>
      <c r="F209" s="143"/>
      <c r="G209" s="113"/>
      <c r="H209" s="140"/>
      <c r="I209" s="141"/>
      <c r="J209" s="143"/>
      <c r="K209" s="244"/>
      <c r="L209" s="113"/>
      <c r="M209" s="113"/>
      <c r="N209" s="140"/>
      <c r="O209" s="141"/>
      <c r="P209" s="140"/>
      <c r="Q209" s="139"/>
      <c r="R209" s="113"/>
      <c r="S209" s="140" t="s">
        <v>77</v>
      </c>
      <c r="T209" s="42">
        <f>SUMIF($B$4:$B$205,$S209,T$5:T$206)</f>
        <v>0</v>
      </c>
      <c r="AJ209" s="42">
        <f>SUMIF($B$4:$B$205,$S209,AJ$5:AJ$206)</f>
        <v>0</v>
      </c>
      <c r="AK209" s="113"/>
      <c r="AL209" s="113"/>
      <c r="AM209" s="113"/>
      <c r="AN209" s="113"/>
      <c r="AO209" s="113"/>
      <c r="AP209" s="113"/>
      <c r="AQ209" s="42">
        <f>SUMIF($B$4:$B$205,$S209,AQ$5:AQ$206)</f>
        <v>0</v>
      </c>
      <c r="AR209" s="301">
        <f t="shared" ref="AR209:AV215" si="45">SUMIFS($T$5:$T$205,$B$5:$B$205,$S209,$S$5:$S$205,AR$207)</f>
        <v>0</v>
      </c>
      <c r="AS209" s="301">
        <f t="shared" si="45"/>
        <v>0</v>
      </c>
      <c r="AT209" s="301">
        <f t="shared" si="45"/>
        <v>0</v>
      </c>
      <c r="AU209" s="301">
        <f t="shared" si="45"/>
        <v>0</v>
      </c>
      <c r="AV209" s="301">
        <f t="shared" si="45"/>
        <v>0</v>
      </c>
      <c r="AW209" s="125">
        <f t="shared" ref="AW209:BA215" si="46">COUNTIFS($B$5:$B$205,$S209,$S$5:$S$205,AW$207)</f>
        <v>0</v>
      </c>
      <c r="AX209" s="125">
        <f t="shared" si="46"/>
        <v>0</v>
      </c>
      <c r="AY209" s="125">
        <f t="shared" si="46"/>
        <v>0</v>
      </c>
      <c r="AZ209" s="125">
        <f t="shared" si="46"/>
        <v>0</v>
      </c>
      <c r="BA209" s="125">
        <f t="shared" si="46"/>
        <v>0</v>
      </c>
      <c r="BB209" s="302">
        <f t="shared" ref="BB209:BB215" si="47">COUNTIFS($B$5:$B$205,$S209,$S$5:$S$205,$AS$207)+COUNTIFS($B$5:$B$205,$S209,$S$5:$S$205,$AT$207)</f>
        <v>0</v>
      </c>
      <c r="BC209" s="302">
        <f t="shared" ref="BC209:BC215" si="48">COUNTIFS($B$5:$B$205,$S209,$S$5:$S$205,$AS$207)</f>
        <v>0</v>
      </c>
      <c r="BD209" s="302">
        <f t="shared" si="43"/>
        <v>0</v>
      </c>
      <c r="BE209" s="302">
        <f t="shared" si="44"/>
        <v>0</v>
      </c>
      <c r="BF209" s="302">
        <f t="shared" si="44"/>
        <v>0</v>
      </c>
    </row>
    <row r="210" spans="2:58" ht="18.75" x14ac:dyDescent="0.3">
      <c r="B210" s="195" t="str">
        <f>S210</f>
        <v>THERMAL PROTECTIONS</v>
      </c>
      <c r="C210" s="142"/>
      <c r="D210" s="113"/>
      <c r="E210" s="139"/>
      <c r="F210" s="143"/>
      <c r="G210" s="113"/>
      <c r="H210" s="140"/>
      <c r="I210" s="141"/>
      <c r="J210" s="143"/>
      <c r="K210" s="140"/>
      <c r="L210" s="113"/>
      <c r="M210" s="113"/>
      <c r="N210" s="140"/>
      <c r="O210" s="141"/>
      <c r="P210" s="140"/>
      <c r="Q210" s="139"/>
      <c r="R210" s="113"/>
      <c r="S210" s="140" t="s">
        <v>78</v>
      </c>
      <c r="T210" s="42">
        <f>SUMIF($J$4:$J$205,$S210,T$5:T$206)</f>
        <v>0</v>
      </c>
      <c r="AJ210" s="42">
        <f>SUMIF($J$4:$J$205,$S210,AJ$5:AJ$206)</f>
        <v>0</v>
      </c>
      <c r="AK210" s="113"/>
      <c r="AL210" s="113"/>
      <c r="AM210" s="113"/>
      <c r="AN210" s="113"/>
      <c r="AO210" s="113"/>
      <c r="AP210" s="113"/>
      <c r="AQ210" s="42">
        <f>SUMIF($J$4:$J$205,$S210,AQ$5:AQ$206)</f>
        <v>0</v>
      </c>
      <c r="AR210" s="301">
        <f t="shared" si="45"/>
        <v>0</v>
      </c>
      <c r="AS210" s="301">
        <f t="shared" si="45"/>
        <v>0</v>
      </c>
      <c r="AT210" s="301">
        <f t="shared" si="45"/>
        <v>0</v>
      </c>
      <c r="AU210" s="301">
        <f t="shared" si="45"/>
        <v>0</v>
      </c>
      <c r="AV210" s="301">
        <f t="shared" si="45"/>
        <v>0</v>
      </c>
      <c r="AW210" s="125">
        <f t="shared" si="46"/>
        <v>0</v>
      </c>
      <c r="AX210" s="125">
        <f t="shared" si="46"/>
        <v>0</v>
      </c>
      <c r="AY210" s="125">
        <f t="shared" si="46"/>
        <v>0</v>
      </c>
      <c r="AZ210" s="125">
        <f t="shared" si="46"/>
        <v>0</v>
      </c>
      <c r="BA210" s="125">
        <f t="shared" si="46"/>
        <v>0</v>
      </c>
      <c r="BB210" s="302">
        <f t="shared" si="47"/>
        <v>0</v>
      </c>
      <c r="BC210" s="302">
        <f t="shared" si="48"/>
        <v>0</v>
      </c>
      <c r="BD210" s="302">
        <f t="shared" si="43"/>
        <v>0</v>
      </c>
      <c r="BE210" s="302">
        <f t="shared" si="44"/>
        <v>0</v>
      </c>
      <c r="BF210" s="302">
        <f t="shared" si="44"/>
        <v>0</v>
      </c>
    </row>
    <row r="211" spans="2:58" ht="18.75" x14ac:dyDescent="0.3">
      <c r="B211" s="195" t="str">
        <f>S211</f>
        <v>RADIOLOGICAL PROTECTION</v>
      </c>
      <c r="C211" s="142"/>
      <c r="D211" s="113"/>
      <c r="E211" s="139"/>
      <c r="F211" s="143"/>
      <c r="G211" s="113"/>
      <c r="H211" s="140"/>
      <c r="I211" s="141"/>
      <c r="J211" s="143"/>
      <c r="K211" s="140"/>
      <c r="L211" s="113"/>
      <c r="M211" s="113"/>
      <c r="N211" s="140"/>
      <c r="O211" s="141"/>
      <c r="P211" s="140"/>
      <c r="Q211" s="139"/>
      <c r="R211" s="113"/>
      <c r="S211" s="140" t="s">
        <v>79</v>
      </c>
      <c r="T211" s="42">
        <f>SUMIF($J$4:$J$205,$S211,T$5:T$206)</f>
        <v>0</v>
      </c>
      <c r="AJ211" s="42">
        <f>SUMIF($J$4:$J$205,$S211,AJ$5:AJ$206)</f>
        <v>0</v>
      </c>
      <c r="AK211" s="113"/>
      <c r="AL211" s="113"/>
      <c r="AM211" s="113"/>
      <c r="AN211" s="113"/>
      <c r="AO211" s="113"/>
      <c r="AP211" s="113"/>
      <c r="AQ211" s="42">
        <f>SUMIF($J$4:$J$205,$S211,AQ$5:AQ$206)</f>
        <v>0</v>
      </c>
      <c r="AR211" s="301">
        <f t="shared" si="45"/>
        <v>0</v>
      </c>
      <c r="AS211" s="301">
        <f t="shared" si="45"/>
        <v>0</v>
      </c>
      <c r="AT211" s="301">
        <f t="shared" si="45"/>
        <v>0</v>
      </c>
      <c r="AU211" s="301">
        <f t="shared" si="45"/>
        <v>0</v>
      </c>
      <c r="AV211" s="301">
        <f t="shared" si="45"/>
        <v>0</v>
      </c>
      <c r="AW211" s="125">
        <f t="shared" si="46"/>
        <v>0</v>
      </c>
      <c r="AX211" s="125">
        <f t="shared" si="46"/>
        <v>0</v>
      </c>
      <c r="AY211" s="125">
        <f t="shared" si="46"/>
        <v>0</v>
      </c>
      <c r="AZ211" s="125">
        <f t="shared" si="46"/>
        <v>0</v>
      </c>
      <c r="BA211" s="125">
        <f t="shared" si="46"/>
        <v>0</v>
      </c>
      <c r="BB211" s="302">
        <f t="shared" si="47"/>
        <v>0</v>
      </c>
      <c r="BC211" s="302">
        <f t="shared" si="48"/>
        <v>0</v>
      </c>
      <c r="BD211" s="302">
        <f t="shared" si="43"/>
        <v>0</v>
      </c>
      <c r="BE211" s="302">
        <f t="shared" si="44"/>
        <v>0</v>
      </c>
      <c r="BF211" s="302">
        <f t="shared" si="44"/>
        <v>0</v>
      </c>
    </row>
    <row r="212" spans="2:58" ht="18.75" x14ac:dyDescent="0.3">
      <c r="B212" s="195" t="str">
        <f>S212</f>
        <v>DECOMMISSIONING</v>
      </c>
      <c r="C212" s="142"/>
      <c r="D212" s="113"/>
      <c r="E212" s="139"/>
      <c r="F212" s="143"/>
      <c r="G212" s="113"/>
      <c r="H212" s="140"/>
      <c r="I212" s="141"/>
      <c r="J212" s="143"/>
      <c r="K212" s="244"/>
      <c r="L212" s="113"/>
      <c r="M212" s="113"/>
      <c r="N212" s="140"/>
      <c r="O212" s="141"/>
      <c r="P212" s="140"/>
      <c r="Q212" s="139"/>
      <c r="R212" s="113"/>
      <c r="S212" s="140" t="s">
        <v>36</v>
      </c>
      <c r="T212" s="42">
        <f>SUMIF($B$4:$B$205,$S212,T$5:T$206)</f>
        <v>0</v>
      </c>
      <c r="AJ212" s="42">
        <f>SUMIF($B$4:$B$205,$S212,AJ$5:AJ$206)</f>
        <v>0</v>
      </c>
      <c r="AK212" s="113"/>
      <c r="AL212" s="113"/>
      <c r="AM212" s="113"/>
      <c r="AN212" s="113"/>
      <c r="AO212" s="113"/>
      <c r="AP212" s="113"/>
      <c r="AQ212" s="42">
        <f>SUMIF($B$4:$B$205,$S212,AQ$5:AQ$206)</f>
        <v>0</v>
      </c>
      <c r="AR212" s="301">
        <f t="shared" si="45"/>
        <v>0</v>
      </c>
      <c r="AS212" s="301">
        <f t="shared" si="45"/>
        <v>0</v>
      </c>
      <c r="AT212" s="301">
        <f t="shared" si="45"/>
        <v>0</v>
      </c>
      <c r="AU212" s="301">
        <f t="shared" si="45"/>
        <v>0</v>
      </c>
      <c r="AV212" s="301">
        <f t="shared" si="45"/>
        <v>0</v>
      </c>
      <c r="AW212" s="125">
        <f t="shared" si="46"/>
        <v>0</v>
      </c>
      <c r="AX212" s="125">
        <f t="shared" si="46"/>
        <v>0</v>
      </c>
      <c r="AY212" s="125">
        <f t="shared" si="46"/>
        <v>0</v>
      </c>
      <c r="AZ212" s="125">
        <f t="shared" si="46"/>
        <v>0</v>
      </c>
      <c r="BA212" s="125">
        <f t="shared" si="46"/>
        <v>0</v>
      </c>
      <c r="BB212" s="302">
        <f t="shared" si="47"/>
        <v>0</v>
      </c>
      <c r="BC212" s="302">
        <f t="shared" si="48"/>
        <v>0</v>
      </c>
      <c r="BD212" s="302">
        <f t="shared" si="43"/>
        <v>0</v>
      </c>
      <c r="BE212" s="302">
        <f t="shared" si="44"/>
        <v>0</v>
      </c>
      <c r="BF212" s="302">
        <f t="shared" si="44"/>
        <v>0</v>
      </c>
    </row>
    <row r="213" spans="2:58" ht="18.75" x14ac:dyDescent="0.3">
      <c r="B213" s="195" t="str">
        <f t="shared" ref="B213:B215" si="49">S213</f>
        <v>LOGISTICS</v>
      </c>
      <c r="C213" s="142"/>
      <c r="D213" s="113"/>
      <c r="E213" s="139"/>
      <c r="F213" s="143"/>
      <c r="G213" s="113"/>
      <c r="H213" s="140"/>
      <c r="I213" s="141"/>
      <c r="J213" s="143"/>
      <c r="K213" s="140"/>
      <c r="L213" s="113"/>
      <c r="M213" s="113"/>
      <c r="N213" s="140"/>
      <c r="O213" s="141"/>
      <c r="P213" s="140"/>
      <c r="Q213" s="139"/>
      <c r="R213" s="113"/>
      <c r="S213" s="140" t="s">
        <v>80</v>
      </c>
      <c r="T213" s="42">
        <f>SUMIF($J$4:$J$205,$S213,T$5:T$206)</f>
        <v>0</v>
      </c>
      <c r="AJ213" s="42">
        <f>SUMIF($J$4:$J$205,$S213,AJ$5:AJ$206)</f>
        <v>0</v>
      </c>
      <c r="AK213" s="113"/>
      <c r="AL213" s="113"/>
      <c r="AM213" s="113"/>
      <c r="AN213" s="113"/>
      <c r="AO213" s="113"/>
      <c r="AP213" s="113"/>
      <c r="AQ213" s="42">
        <f>SUMIF($J$4:$J$205,$S213,AQ$5:AQ$206)</f>
        <v>0</v>
      </c>
      <c r="AR213" s="301">
        <f t="shared" si="45"/>
        <v>0</v>
      </c>
      <c r="AS213" s="301">
        <f t="shared" si="45"/>
        <v>0</v>
      </c>
      <c r="AT213" s="301">
        <f t="shared" si="45"/>
        <v>0</v>
      </c>
      <c r="AU213" s="301">
        <f t="shared" si="45"/>
        <v>0</v>
      </c>
      <c r="AV213" s="301">
        <f t="shared" si="45"/>
        <v>0</v>
      </c>
      <c r="AW213" s="125">
        <f t="shared" si="46"/>
        <v>0</v>
      </c>
      <c r="AX213" s="125">
        <f t="shared" si="46"/>
        <v>0</v>
      </c>
      <c r="AY213" s="125">
        <f t="shared" si="46"/>
        <v>0</v>
      </c>
      <c r="AZ213" s="125">
        <f t="shared" si="46"/>
        <v>0</v>
      </c>
      <c r="BA213" s="125">
        <f t="shared" si="46"/>
        <v>0</v>
      </c>
      <c r="BB213" s="302">
        <f t="shared" si="47"/>
        <v>0</v>
      </c>
      <c r="BC213" s="302">
        <f t="shared" si="48"/>
        <v>0</v>
      </c>
      <c r="BD213" s="302">
        <f t="shared" si="43"/>
        <v>0</v>
      </c>
      <c r="BE213" s="302">
        <f t="shared" si="44"/>
        <v>0</v>
      </c>
      <c r="BF213" s="302">
        <f t="shared" si="44"/>
        <v>0</v>
      </c>
    </row>
    <row r="214" spans="2:58" ht="18.75" x14ac:dyDescent="0.3">
      <c r="B214" s="195" t="str">
        <f t="shared" si="49"/>
        <v>POWER GRIDS</v>
      </c>
      <c r="C214" s="142"/>
      <c r="D214" s="113"/>
      <c r="E214" s="139"/>
      <c r="F214" s="143"/>
      <c r="G214" s="113"/>
      <c r="H214" s="140"/>
      <c r="I214" s="141"/>
      <c r="J214" s="143"/>
      <c r="K214" s="140"/>
      <c r="L214" s="113"/>
      <c r="M214" s="113"/>
      <c r="N214" s="140"/>
      <c r="O214" s="141"/>
      <c r="P214" s="140"/>
      <c r="Q214" s="139"/>
      <c r="R214" s="113"/>
      <c r="S214" s="140" t="s">
        <v>82</v>
      </c>
      <c r="T214" s="42">
        <f>SUMIF($J$4:$J$205,$S214,T$5:T$206)</f>
        <v>0</v>
      </c>
      <c r="AJ214" s="42">
        <f>SUMIF($J$4:$J$205,$S214,AJ$5:AJ$206)</f>
        <v>0</v>
      </c>
      <c r="AK214" s="113"/>
      <c r="AL214" s="113"/>
      <c r="AM214" s="113"/>
      <c r="AN214" s="113"/>
      <c r="AO214" s="113"/>
      <c r="AP214" s="113"/>
      <c r="AQ214" s="42">
        <f>SUMIF($J$4:$J$205,$S214,AQ$5:AQ$206)</f>
        <v>0</v>
      </c>
      <c r="AR214" s="301">
        <f t="shared" si="45"/>
        <v>0</v>
      </c>
      <c r="AS214" s="301">
        <f t="shared" si="45"/>
        <v>0</v>
      </c>
      <c r="AT214" s="301">
        <f t="shared" si="45"/>
        <v>0</v>
      </c>
      <c r="AU214" s="301">
        <f t="shared" si="45"/>
        <v>0</v>
      </c>
      <c r="AV214" s="301">
        <f t="shared" si="45"/>
        <v>0</v>
      </c>
      <c r="AW214" s="125">
        <f t="shared" si="46"/>
        <v>0</v>
      </c>
      <c r="AX214" s="125">
        <f t="shared" si="46"/>
        <v>0</v>
      </c>
      <c r="AY214" s="125">
        <f t="shared" si="46"/>
        <v>0</v>
      </c>
      <c r="AZ214" s="125">
        <f t="shared" si="46"/>
        <v>0</v>
      </c>
      <c r="BA214" s="125">
        <f t="shared" si="46"/>
        <v>0</v>
      </c>
      <c r="BB214" s="302">
        <f t="shared" si="47"/>
        <v>0</v>
      </c>
      <c r="BC214" s="302">
        <f t="shared" si="48"/>
        <v>0</v>
      </c>
      <c r="BD214" s="302">
        <f t="shared" si="43"/>
        <v>0</v>
      </c>
      <c r="BE214" s="302">
        <f t="shared" si="44"/>
        <v>0</v>
      </c>
      <c r="BF214" s="302">
        <f t="shared" si="44"/>
        <v>0</v>
      </c>
    </row>
    <row r="215" spans="2:58" ht="18.75" x14ac:dyDescent="0.3">
      <c r="B215" s="195" t="str">
        <f t="shared" si="49"/>
        <v>WIND</v>
      </c>
      <c r="C215" s="142"/>
      <c r="D215" s="113"/>
      <c r="E215" s="139"/>
      <c r="F215" s="143"/>
      <c r="G215" s="113"/>
      <c r="H215" s="140"/>
      <c r="I215" s="141"/>
      <c r="J215" s="143"/>
      <c r="K215" s="140"/>
      <c r="L215" s="113"/>
      <c r="M215" s="113"/>
      <c r="N215" s="140"/>
      <c r="O215" s="141"/>
      <c r="P215" s="140"/>
      <c r="Q215" s="139"/>
      <c r="R215" s="113"/>
      <c r="S215" s="140" t="s">
        <v>84</v>
      </c>
      <c r="T215" s="42">
        <f>SUMIF($J$4:$J$205,$S215,T$5:T$206)</f>
        <v>0</v>
      </c>
      <c r="AJ215" s="42">
        <f>SUMIF($J$4:$J$205,$S215,AJ$5:AJ$206)</f>
        <v>0</v>
      </c>
      <c r="AK215" s="113"/>
      <c r="AL215" s="113"/>
      <c r="AM215" s="113"/>
      <c r="AN215" s="113"/>
      <c r="AO215" s="113"/>
      <c r="AP215" s="113"/>
      <c r="AQ215" s="42">
        <f>SUMIF($J$4:$J$205,$S215,AQ$5:AQ$206)</f>
        <v>0</v>
      </c>
      <c r="AR215" s="301">
        <f t="shared" si="45"/>
        <v>0</v>
      </c>
      <c r="AS215" s="301">
        <f t="shared" si="45"/>
        <v>0</v>
      </c>
      <c r="AT215" s="301">
        <f t="shared" si="45"/>
        <v>0</v>
      </c>
      <c r="AU215" s="301">
        <f t="shared" si="45"/>
        <v>0</v>
      </c>
      <c r="AV215" s="301">
        <f t="shared" si="45"/>
        <v>0</v>
      </c>
      <c r="AW215" s="125">
        <f t="shared" si="46"/>
        <v>0</v>
      </c>
      <c r="AX215" s="125">
        <f t="shared" si="46"/>
        <v>0</v>
      </c>
      <c r="AY215" s="125">
        <f t="shared" si="46"/>
        <v>0</v>
      </c>
      <c r="AZ215" s="125">
        <f t="shared" si="46"/>
        <v>0</v>
      </c>
      <c r="BA215" s="125">
        <f t="shared" si="46"/>
        <v>0</v>
      </c>
      <c r="BB215" s="302">
        <f t="shared" si="47"/>
        <v>0</v>
      </c>
      <c r="BC215" s="302">
        <f t="shared" si="48"/>
        <v>0</v>
      </c>
      <c r="BD215" s="302">
        <f t="shared" si="43"/>
        <v>0</v>
      </c>
      <c r="BE215" s="302">
        <f t="shared" si="44"/>
        <v>0</v>
      </c>
      <c r="BF215" s="302">
        <f t="shared" si="44"/>
        <v>0</v>
      </c>
    </row>
    <row r="216" spans="2:58" ht="18.75" x14ac:dyDescent="0.3">
      <c r="B216" s="195"/>
    </row>
    <row r="217" spans="2:58" ht="18.75" x14ac:dyDescent="0.3"/>
    <row r="218" spans="2:58" ht="18.75" x14ac:dyDescent="0.3"/>
  </sheetData>
  <sortState ref="C5:AR11">
    <sortCondition ref="E5:E11" customList="SPAIN,FRANCE,UK,PANAMÁ,MÉXICO"/>
    <sortCondition ref="J5:J11" customList="O&amp;M SUPPORT,SURFACE TREATMENT,THERMAL PROTECTIONS,RADIOLOGICAL PROTECTION,DECOMISSIONING,LOGISTICS,ELECTRICAL GRID,WIND"/>
    <sortCondition ref="S5:S11" customList="OPEN,WON"/>
  </sortState>
  <dataValidations disablePrompts="1" count="1">
    <dataValidation type="list" allowBlank="1" showInputMessage="1" showErrorMessage="1" sqref="AB2:AC2" xr:uid="{00000000-0002-0000-0200-000000000000}">
      <formula1>"20,50,80"</formula1>
    </dataValidation>
  </dataValidations>
  <pageMargins left="0.7" right="0.7" top="0.75" bottom="0.75" header="0.3" footer="0.3"/>
  <pageSetup paperSize="9" orientation="portrait" verticalDpi="0" r:id="rId1"/>
  <ignoredErrors>
    <ignoredError sqref="T212:AJ212 AQ212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200-000001000000}">
          <x14:formula1>
            <xm:f>'Roll out'!#REF!</xm:f>
          </x14:formula1>
          <xm:sqref>X2</xm:sqref>
        </x14:dataValidation>
        <x14:dataValidation type="list" allowBlank="1" showInputMessage="1" showErrorMessage="1" xr:uid="{00000000-0002-0000-0200-000002000000}">
          <x14:formula1>
            <xm:f>'Roll out'!$C$30:$C$34</xm:f>
          </x14:formula1>
          <xm:sqref>AH2</xm:sqref>
        </x14:dataValidation>
        <x14:dataValidation type="list" allowBlank="1" showInputMessage="1" showErrorMessage="1" xr:uid="{00000000-0002-0000-0200-000003000000}">
          <x14:formula1>
            <xm:f>'Roll out'!$C$72:$C$74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 filterMode="1"/>
  <dimension ref="A1:AL204"/>
  <sheetViews>
    <sheetView showGridLines="0" zoomScale="55" zoomScaleNormal="55" workbookViewId="0">
      <selection activeCell="AK5" sqref="AK5"/>
    </sheetView>
  </sheetViews>
  <sheetFormatPr baseColWidth="10" defaultRowHeight="35.25" customHeight="1" x14ac:dyDescent="0.3"/>
  <cols>
    <col min="1" max="1" width="15.28515625" style="90" customWidth="1"/>
    <col min="2" max="2" width="20.28515625" style="90" hidden="1" customWidth="1"/>
    <col min="3" max="3" width="19" style="90" customWidth="1"/>
    <col min="4" max="4" width="21.5703125" style="90" hidden="1" customWidth="1"/>
    <col min="5" max="5" width="20.85546875" style="90" hidden="1" customWidth="1"/>
    <col min="6" max="6" width="25.140625" style="90" hidden="1" customWidth="1"/>
    <col min="7" max="7" width="25.85546875" style="90" hidden="1" customWidth="1"/>
    <col min="8" max="8" width="28.5703125" style="90" hidden="1" customWidth="1"/>
    <col min="9" max="9" width="35.28515625" style="90" hidden="1" customWidth="1"/>
    <col min="10" max="10" width="35.28515625" style="92" customWidth="1"/>
    <col min="11" max="11" width="32.5703125" style="90" customWidth="1"/>
    <col min="12" max="12" width="26.5703125" style="90" hidden="1" customWidth="1"/>
    <col min="13" max="13" width="54.140625" style="90" customWidth="1"/>
    <col min="14" max="14" width="26" style="90" hidden="1" customWidth="1"/>
    <col min="15" max="15" width="29.28515625" style="90" hidden="1" customWidth="1"/>
    <col min="16" max="16" width="66.5703125" style="90" customWidth="1"/>
    <col min="17" max="17" width="39.5703125" style="90" hidden="1" customWidth="1"/>
    <col min="18" max="18" width="15.7109375" style="90" hidden="1" customWidth="1"/>
    <col min="19" max="19" width="21.85546875" style="90" customWidth="1"/>
    <col min="20" max="20" width="23.140625" style="90" customWidth="1"/>
    <col min="21" max="21" width="12" style="90" hidden="1" customWidth="1"/>
    <col min="22" max="22" width="22.42578125" style="90" hidden="1" customWidth="1"/>
    <col min="23" max="23" width="14.7109375" style="90" hidden="1" customWidth="1"/>
    <col min="24" max="24" width="22" style="90" customWidth="1"/>
    <col min="25" max="25" width="23" style="90" hidden="1" customWidth="1"/>
    <col min="26" max="26" width="14.5703125" style="90" hidden="1" customWidth="1"/>
    <col min="27" max="27" width="17.140625" style="90" hidden="1" customWidth="1"/>
    <col min="28" max="28" width="21.42578125" style="90" hidden="1" customWidth="1"/>
    <col min="29" max="29" width="13.7109375" style="90" customWidth="1"/>
    <col min="30" max="30" width="28" style="90" customWidth="1"/>
    <col min="31" max="31" width="21.5703125" style="90" hidden="1" customWidth="1"/>
    <col min="32" max="32" width="30.140625" style="90" hidden="1" customWidth="1"/>
    <col min="33" max="33" width="22.7109375" style="90" hidden="1" customWidth="1"/>
    <col min="34" max="34" width="28.28515625" style="90" hidden="1" customWidth="1"/>
    <col min="35" max="35" width="53.42578125" style="90" customWidth="1"/>
    <col min="36" max="36" width="20.7109375" style="90" customWidth="1"/>
    <col min="37" max="37" width="20" style="90" customWidth="1"/>
    <col min="38" max="38" width="11.42578125" style="90" customWidth="1"/>
    <col min="39" max="16384" width="11.42578125" style="90"/>
  </cols>
  <sheetData>
    <row r="1" spans="1:38" ht="50.25" customHeight="1" x14ac:dyDescent="0.3">
      <c r="A1" s="91"/>
      <c r="B1" s="91"/>
      <c r="C1" s="45" t="s">
        <v>104</v>
      </c>
      <c r="E1" s="91"/>
      <c r="G1" s="91"/>
      <c r="H1" s="91"/>
      <c r="I1" s="91"/>
      <c r="J1" s="95" t="s">
        <v>28</v>
      </c>
      <c r="K1" s="96" t="s">
        <v>91</v>
      </c>
      <c r="L1" s="91"/>
      <c r="M1" s="96" t="s">
        <v>19</v>
      </c>
      <c r="N1" s="91"/>
      <c r="P1" s="94" t="s">
        <v>67</v>
      </c>
      <c r="Q1" s="91"/>
      <c r="R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0"/>
      <c r="AK1" s="80"/>
      <c r="AL1" s="80"/>
    </row>
    <row r="2" spans="1:38" ht="35.25" customHeight="1" x14ac:dyDescent="0.3">
      <c r="A2" s="83"/>
      <c r="B2" s="83"/>
      <c r="C2" s="73"/>
      <c r="E2" s="83"/>
      <c r="G2" s="81"/>
      <c r="H2" s="81"/>
      <c r="I2" s="81"/>
      <c r="J2" s="73" t="s">
        <v>235</v>
      </c>
      <c r="K2" s="73"/>
      <c r="L2" s="81"/>
      <c r="M2" s="73" t="s">
        <v>72</v>
      </c>
      <c r="N2" s="81"/>
      <c r="P2" s="73"/>
      <c r="Q2" s="86"/>
      <c r="R2" s="87"/>
      <c r="T2" s="88"/>
      <c r="U2" s="88"/>
      <c r="V2" s="81"/>
      <c r="W2" s="89"/>
      <c r="X2" s="84"/>
      <c r="Y2" s="81"/>
      <c r="Z2" s="87"/>
      <c r="AA2" s="81"/>
      <c r="AB2" s="81"/>
      <c r="AC2" s="81"/>
      <c r="AD2" s="89"/>
      <c r="AE2" s="89"/>
      <c r="AF2" s="89"/>
      <c r="AG2" s="81"/>
      <c r="AH2" s="84"/>
      <c r="AI2" s="84"/>
      <c r="AJ2" s="81"/>
      <c r="AK2" s="81"/>
      <c r="AL2" s="81"/>
    </row>
    <row r="3" spans="1:38" ht="35.25" customHeight="1" x14ac:dyDescent="0.3">
      <c r="A3" s="81"/>
      <c r="B3" s="81"/>
      <c r="C3" s="81"/>
      <c r="D3" s="82" t="s">
        <v>270</v>
      </c>
      <c r="E3" s="83" t="s">
        <v>270</v>
      </c>
      <c r="F3" s="84" t="s">
        <v>270</v>
      </c>
      <c r="G3" s="81" t="s">
        <v>270</v>
      </c>
      <c r="H3" s="81" t="s">
        <v>270</v>
      </c>
      <c r="I3" s="81" t="s">
        <v>270</v>
      </c>
      <c r="J3" s="84"/>
      <c r="K3" s="81"/>
      <c r="L3" s="81" t="s">
        <v>270</v>
      </c>
      <c r="M3" s="81"/>
      <c r="N3" s="81" t="s">
        <v>270</v>
      </c>
      <c r="O3" s="84"/>
      <c r="P3" s="85"/>
      <c r="Q3" s="86"/>
      <c r="R3" s="87"/>
      <c r="S3" s="88"/>
      <c r="T3" s="88"/>
      <c r="U3" s="88" t="s">
        <v>270</v>
      </c>
      <c r="V3" s="81" t="s">
        <v>270</v>
      </c>
      <c r="W3" s="89" t="s">
        <v>270</v>
      </c>
      <c r="X3" s="84"/>
      <c r="Y3" s="81"/>
      <c r="Z3" s="87"/>
      <c r="AA3" s="81"/>
      <c r="AB3" s="81"/>
      <c r="AC3" s="81"/>
      <c r="AD3" s="89"/>
      <c r="AE3" s="89"/>
      <c r="AF3" s="89"/>
      <c r="AG3" s="81"/>
      <c r="AH3" s="84"/>
      <c r="AI3" s="84"/>
      <c r="AJ3" s="81"/>
      <c r="AK3" s="81"/>
      <c r="AL3" s="81"/>
    </row>
    <row r="4" spans="1:38" ht="65.25" customHeight="1" x14ac:dyDescent="0.3">
      <c r="A4" s="81"/>
      <c r="B4" s="81"/>
      <c r="C4" s="45" t="s">
        <v>90</v>
      </c>
      <c r="D4" s="45" t="s">
        <v>104</v>
      </c>
      <c r="E4" s="45" t="s">
        <v>58</v>
      </c>
      <c r="F4" s="45" t="s">
        <v>28</v>
      </c>
      <c r="G4" s="45" t="s">
        <v>27</v>
      </c>
      <c r="H4" s="45" t="s">
        <v>102</v>
      </c>
      <c r="I4" s="45" t="s">
        <v>105</v>
      </c>
      <c r="J4" s="95" t="s">
        <v>16</v>
      </c>
      <c r="K4" s="94" t="s">
        <v>17</v>
      </c>
      <c r="L4" s="45" t="s">
        <v>106</v>
      </c>
      <c r="M4" s="45" t="s">
        <v>94</v>
      </c>
      <c r="N4" s="45" t="s">
        <v>93</v>
      </c>
      <c r="O4" s="45" t="s">
        <v>92</v>
      </c>
      <c r="P4" s="45" t="s">
        <v>88</v>
      </c>
      <c r="Q4" s="45" t="s">
        <v>18</v>
      </c>
      <c r="R4" s="45" t="s">
        <v>95</v>
      </c>
      <c r="S4" s="95" t="s">
        <v>19</v>
      </c>
      <c r="T4" s="94" t="s">
        <v>97</v>
      </c>
      <c r="U4" s="45" t="s">
        <v>89</v>
      </c>
      <c r="V4" s="45" t="s">
        <v>100</v>
      </c>
      <c r="W4" s="45" t="s">
        <v>101</v>
      </c>
      <c r="X4" s="45" t="s">
        <v>91</v>
      </c>
      <c r="Y4" s="45" t="s">
        <v>87</v>
      </c>
      <c r="Z4" s="45" t="s">
        <v>107</v>
      </c>
      <c r="AA4" s="45" t="s">
        <v>96</v>
      </c>
      <c r="AB4" s="45" t="s">
        <v>108</v>
      </c>
      <c r="AC4" s="95" t="s">
        <v>116</v>
      </c>
      <c r="AD4" s="94" t="s">
        <v>67</v>
      </c>
      <c r="AE4" s="45" t="s">
        <v>21</v>
      </c>
      <c r="AF4" s="45" t="s">
        <v>60</v>
      </c>
      <c r="AG4" s="45" t="s">
        <v>22</v>
      </c>
      <c r="AH4" s="45" t="s">
        <v>99</v>
      </c>
      <c r="AI4" s="95" t="s">
        <v>98</v>
      </c>
      <c r="AJ4" s="115" t="s">
        <v>269</v>
      </c>
      <c r="AK4" s="241" t="s">
        <v>100</v>
      </c>
    </row>
    <row r="5" spans="1:38" ht="24.75" customHeight="1" x14ac:dyDescent="0.3">
      <c r="C5" s="73"/>
      <c r="D5" s="73"/>
      <c r="E5" s="73"/>
      <c r="F5" s="73"/>
      <c r="G5" s="73"/>
      <c r="H5" s="73"/>
      <c r="I5" s="73"/>
      <c r="J5" s="73"/>
      <c r="K5" s="73"/>
      <c r="L5" s="73"/>
      <c r="M5" s="75"/>
      <c r="N5" s="73"/>
      <c r="O5" s="73"/>
      <c r="P5" s="75"/>
      <c r="Q5" s="73"/>
      <c r="R5" s="73"/>
      <c r="S5" s="73"/>
      <c r="T5" s="55"/>
      <c r="U5" s="55"/>
      <c r="V5" s="55"/>
      <c r="W5" s="73"/>
      <c r="X5" s="50"/>
      <c r="Y5" s="73"/>
      <c r="Z5" s="73"/>
      <c r="AA5" s="73"/>
      <c r="AB5" s="73"/>
      <c r="AC5" s="73"/>
      <c r="AD5" s="50"/>
      <c r="AE5" s="50"/>
      <c r="AF5" s="50"/>
      <c r="AG5" s="73"/>
      <c r="AH5" s="73"/>
      <c r="AI5" s="75"/>
      <c r="AJ5" s="98" t="str">
        <f t="shared" ref="AJ5" si="0">IF(AD5="","",AD5-X5)</f>
        <v/>
      </c>
      <c r="AK5" s="55" t="str">
        <f>IF($AC5="","",IF(OR($S5="LOST",$S5="NO BID",$S5="CANCELED",$V5=""),0,$V5))</f>
        <v/>
      </c>
    </row>
    <row r="6" spans="1:38" ht="24.75" customHeight="1" x14ac:dyDescent="0.3">
      <c r="C6" s="73"/>
      <c r="D6" s="73"/>
      <c r="E6" s="73"/>
      <c r="F6" s="73"/>
      <c r="G6" s="73"/>
      <c r="H6" s="73"/>
      <c r="I6" s="73"/>
      <c r="J6" s="73"/>
      <c r="K6" s="73"/>
      <c r="L6" s="73"/>
      <c r="M6" s="75"/>
      <c r="N6" s="73"/>
      <c r="O6" s="73"/>
      <c r="P6" s="75"/>
      <c r="Q6" s="73"/>
      <c r="R6" s="73"/>
      <c r="S6" s="73"/>
      <c r="T6" s="55"/>
      <c r="U6" s="55"/>
      <c r="V6" s="55"/>
      <c r="W6" s="73"/>
      <c r="X6" s="50"/>
      <c r="Y6" s="73"/>
      <c r="Z6" s="73"/>
      <c r="AA6" s="73"/>
      <c r="AB6" s="73"/>
      <c r="AC6" s="73"/>
      <c r="AD6" s="50"/>
      <c r="AE6" s="50"/>
      <c r="AF6" s="50"/>
      <c r="AG6" s="73"/>
      <c r="AH6" s="73"/>
      <c r="AI6" s="75"/>
      <c r="AJ6" s="98" t="str">
        <f t="shared" ref="AJ6:AJ69" si="1">IF(AD6="","",AD6-X6)</f>
        <v/>
      </c>
      <c r="AK6" s="55" t="str">
        <f t="shared" ref="AK6:AK69" si="2">IF($AC6="","",IF(OR($S6="LOST",$S6="NO BID",$S6="CANCELED",$V6=""),0,$V6))</f>
        <v/>
      </c>
    </row>
    <row r="7" spans="1:38" ht="24.75" customHeight="1" x14ac:dyDescent="0.3">
      <c r="C7" s="73"/>
      <c r="D7" s="73"/>
      <c r="E7" s="73"/>
      <c r="F7" s="73"/>
      <c r="G7" s="73"/>
      <c r="H7" s="73"/>
      <c r="I7" s="73"/>
      <c r="J7" s="73"/>
      <c r="K7" s="73"/>
      <c r="L7" s="73"/>
      <c r="M7" s="75"/>
      <c r="N7" s="73"/>
      <c r="O7" s="73"/>
      <c r="P7" s="75"/>
      <c r="Q7" s="73"/>
      <c r="R7" s="73"/>
      <c r="S7" s="73"/>
      <c r="T7" s="55"/>
      <c r="U7" s="55"/>
      <c r="V7" s="55"/>
      <c r="W7" s="73"/>
      <c r="X7" s="50"/>
      <c r="Y7" s="73"/>
      <c r="Z7" s="73"/>
      <c r="AA7" s="73"/>
      <c r="AB7" s="73"/>
      <c r="AC7" s="73"/>
      <c r="AD7" s="50"/>
      <c r="AE7" s="50"/>
      <c r="AF7" s="50"/>
      <c r="AG7" s="73"/>
      <c r="AH7" s="73"/>
      <c r="AI7" s="75"/>
      <c r="AJ7" s="98" t="str">
        <f t="shared" si="1"/>
        <v/>
      </c>
      <c r="AK7" s="55" t="str">
        <f t="shared" si="2"/>
        <v/>
      </c>
    </row>
    <row r="8" spans="1:38" ht="24.75" customHeight="1" x14ac:dyDescent="0.3">
      <c r="C8" s="73"/>
      <c r="D8" s="73"/>
      <c r="E8" s="73"/>
      <c r="F8" s="73"/>
      <c r="G8" s="73"/>
      <c r="H8" s="73"/>
      <c r="I8" s="73"/>
      <c r="J8" s="73"/>
      <c r="K8" s="73"/>
      <c r="L8" s="73"/>
      <c r="M8" s="75"/>
      <c r="N8" s="73"/>
      <c r="O8" s="73"/>
      <c r="P8" s="75"/>
      <c r="Q8" s="73"/>
      <c r="R8" s="73"/>
      <c r="S8" s="73"/>
      <c r="T8" s="55"/>
      <c r="U8" s="55"/>
      <c r="V8" s="55"/>
      <c r="W8" s="73"/>
      <c r="X8" s="50"/>
      <c r="Y8" s="73"/>
      <c r="Z8" s="73"/>
      <c r="AA8" s="73"/>
      <c r="AB8" s="73"/>
      <c r="AC8" s="73"/>
      <c r="AD8" s="50"/>
      <c r="AE8" s="50"/>
      <c r="AF8" s="50"/>
      <c r="AG8" s="73"/>
      <c r="AH8" s="73"/>
      <c r="AI8" s="75"/>
      <c r="AJ8" s="98" t="str">
        <f t="shared" si="1"/>
        <v/>
      </c>
      <c r="AK8" s="55" t="str">
        <f t="shared" si="2"/>
        <v/>
      </c>
    </row>
    <row r="9" spans="1:38" ht="24.75" customHeight="1" x14ac:dyDescent="0.3">
      <c r="C9" s="73"/>
      <c r="D9" s="73"/>
      <c r="E9" s="73"/>
      <c r="F9" s="73"/>
      <c r="G9" s="73"/>
      <c r="H9" s="73"/>
      <c r="I9" s="73"/>
      <c r="J9" s="73"/>
      <c r="K9" s="73"/>
      <c r="L9" s="73"/>
      <c r="M9" s="75"/>
      <c r="N9" s="73"/>
      <c r="O9" s="73"/>
      <c r="P9" s="75"/>
      <c r="Q9" s="73"/>
      <c r="R9" s="73"/>
      <c r="S9" s="73"/>
      <c r="T9" s="55"/>
      <c r="U9" s="55"/>
      <c r="V9" s="55"/>
      <c r="W9" s="73"/>
      <c r="X9" s="50"/>
      <c r="Y9" s="73"/>
      <c r="Z9" s="73"/>
      <c r="AA9" s="73"/>
      <c r="AB9" s="73"/>
      <c r="AC9" s="73"/>
      <c r="AD9" s="50"/>
      <c r="AE9" s="50"/>
      <c r="AF9" s="50"/>
      <c r="AG9" s="73"/>
      <c r="AH9" s="73"/>
      <c r="AI9" s="75"/>
      <c r="AJ9" s="98" t="str">
        <f t="shared" si="1"/>
        <v/>
      </c>
      <c r="AK9" s="55" t="str">
        <f t="shared" si="2"/>
        <v/>
      </c>
    </row>
    <row r="10" spans="1:38" ht="24.75" customHeight="1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5"/>
      <c r="N10" s="73"/>
      <c r="O10" s="73"/>
      <c r="P10" s="75"/>
      <c r="Q10" s="73"/>
      <c r="R10" s="73"/>
      <c r="S10" s="73"/>
      <c r="T10" s="55"/>
      <c r="U10" s="55"/>
      <c r="V10" s="55"/>
      <c r="W10" s="73"/>
      <c r="X10" s="50"/>
      <c r="Y10" s="73"/>
      <c r="Z10" s="73"/>
      <c r="AA10" s="73"/>
      <c r="AB10" s="73"/>
      <c r="AC10" s="73"/>
      <c r="AD10" s="50"/>
      <c r="AE10" s="50"/>
      <c r="AF10" s="50"/>
      <c r="AG10" s="73"/>
      <c r="AH10" s="73"/>
      <c r="AI10" s="75"/>
      <c r="AJ10" s="98" t="str">
        <f t="shared" si="1"/>
        <v/>
      </c>
      <c r="AK10" s="55" t="str">
        <f t="shared" si="2"/>
        <v/>
      </c>
    </row>
    <row r="11" spans="1:38" ht="24.75" customHeight="1" x14ac:dyDescent="0.3"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5"/>
      <c r="N11" s="73"/>
      <c r="O11" s="73"/>
      <c r="P11" s="75"/>
      <c r="Q11" s="73"/>
      <c r="R11" s="73"/>
      <c r="S11" s="73"/>
      <c r="T11" s="55"/>
      <c r="U11" s="55"/>
      <c r="V11" s="55"/>
      <c r="W11" s="73"/>
      <c r="X11" s="50"/>
      <c r="Y11" s="73"/>
      <c r="Z11" s="73"/>
      <c r="AA11" s="73"/>
      <c r="AB11" s="73"/>
      <c r="AC11" s="73"/>
      <c r="AD11" s="50"/>
      <c r="AE11" s="50"/>
      <c r="AF11" s="50"/>
      <c r="AG11" s="73"/>
      <c r="AH11" s="73"/>
      <c r="AI11" s="75"/>
      <c r="AJ11" s="98" t="str">
        <f t="shared" si="1"/>
        <v/>
      </c>
      <c r="AK11" s="55" t="str">
        <f t="shared" si="2"/>
        <v/>
      </c>
    </row>
    <row r="12" spans="1:38" ht="24.75" customHeight="1" x14ac:dyDescent="0.3"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5"/>
      <c r="N12" s="73"/>
      <c r="O12" s="73"/>
      <c r="P12" s="75"/>
      <c r="Q12" s="73"/>
      <c r="R12" s="73"/>
      <c r="S12" s="73"/>
      <c r="T12" s="55"/>
      <c r="U12" s="55"/>
      <c r="V12" s="55"/>
      <c r="W12" s="73"/>
      <c r="X12" s="50"/>
      <c r="Y12" s="73"/>
      <c r="Z12" s="73"/>
      <c r="AA12" s="73"/>
      <c r="AB12" s="73"/>
      <c r="AC12" s="73"/>
      <c r="AD12" s="50"/>
      <c r="AE12" s="50"/>
      <c r="AF12" s="50"/>
      <c r="AG12" s="73"/>
      <c r="AH12" s="73"/>
      <c r="AI12" s="75"/>
      <c r="AJ12" s="98" t="str">
        <f t="shared" si="1"/>
        <v/>
      </c>
      <c r="AK12" s="55" t="str">
        <f t="shared" si="2"/>
        <v/>
      </c>
    </row>
    <row r="13" spans="1:38" ht="24.75" customHeight="1" x14ac:dyDescent="0.3"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5"/>
      <c r="N13" s="73"/>
      <c r="O13" s="73"/>
      <c r="P13" s="75"/>
      <c r="Q13" s="73"/>
      <c r="R13" s="73"/>
      <c r="S13" s="73"/>
      <c r="T13" s="55"/>
      <c r="U13" s="55"/>
      <c r="V13" s="55"/>
      <c r="W13" s="73"/>
      <c r="X13" s="50"/>
      <c r="Y13" s="73"/>
      <c r="Z13" s="73"/>
      <c r="AA13" s="73"/>
      <c r="AB13" s="73"/>
      <c r="AC13" s="73"/>
      <c r="AD13" s="50"/>
      <c r="AE13" s="50"/>
      <c r="AF13" s="50"/>
      <c r="AG13" s="73"/>
      <c r="AH13" s="73"/>
      <c r="AI13" s="75"/>
      <c r="AJ13" s="98" t="str">
        <f t="shared" si="1"/>
        <v/>
      </c>
      <c r="AK13" s="55" t="str">
        <f t="shared" si="2"/>
        <v/>
      </c>
    </row>
    <row r="14" spans="1:38" ht="24.75" customHeight="1" x14ac:dyDescent="0.3"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5"/>
      <c r="N14" s="73"/>
      <c r="O14" s="73"/>
      <c r="P14" s="75"/>
      <c r="Q14" s="73"/>
      <c r="R14" s="73"/>
      <c r="S14" s="73"/>
      <c r="T14" s="55"/>
      <c r="U14" s="55"/>
      <c r="V14" s="55"/>
      <c r="W14" s="73"/>
      <c r="X14" s="50"/>
      <c r="Y14" s="73"/>
      <c r="Z14" s="73"/>
      <c r="AA14" s="73"/>
      <c r="AB14" s="73"/>
      <c r="AC14" s="73"/>
      <c r="AD14" s="50"/>
      <c r="AE14" s="50"/>
      <c r="AF14" s="50"/>
      <c r="AG14" s="73"/>
      <c r="AH14" s="73"/>
      <c r="AI14" s="75"/>
      <c r="AJ14" s="98" t="str">
        <f t="shared" si="1"/>
        <v/>
      </c>
      <c r="AK14" s="55" t="str">
        <f t="shared" si="2"/>
        <v/>
      </c>
    </row>
    <row r="15" spans="1:38" ht="24.75" customHeight="1" x14ac:dyDescent="0.3"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5"/>
      <c r="N15" s="73"/>
      <c r="O15" s="73"/>
      <c r="P15" s="75"/>
      <c r="Q15" s="73"/>
      <c r="R15" s="73"/>
      <c r="S15" s="73"/>
      <c r="T15" s="55"/>
      <c r="U15" s="55"/>
      <c r="V15" s="55"/>
      <c r="W15" s="73"/>
      <c r="X15" s="50"/>
      <c r="Y15" s="73"/>
      <c r="Z15" s="73"/>
      <c r="AA15" s="73"/>
      <c r="AB15" s="73"/>
      <c r="AC15" s="73"/>
      <c r="AD15" s="50"/>
      <c r="AE15" s="50"/>
      <c r="AF15" s="50"/>
      <c r="AG15" s="73"/>
      <c r="AH15" s="73"/>
      <c r="AI15" s="75"/>
      <c r="AJ15" s="98" t="str">
        <f t="shared" si="1"/>
        <v/>
      </c>
      <c r="AK15" s="55" t="str">
        <f t="shared" si="2"/>
        <v/>
      </c>
    </row>
    <row r="16" spans="1:38" ht="24.75" customHeight="1" x14ac:dyDescent="0.3"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5"/>
      <c r="N16" s="73"/>
      <c r="O16" s="73"/>
      <c r="P16" s="75"/>
      <c r="Q16" s="73"/>
      <c r="R16" s="73"/>
      <c r="S16" s="73"/>
      <c r="T16" s="55"/>
      <c r="U16" s="55"/>
      <c r="V16" s="55"/>
      <c r="W16" s="73"/>
      <c r="X16" s="50"/>
      <c r="Y16" s="73"/>
      <c r="Z16" s="73"/>
      <c r="AA16" s="73"/>
      <c r="AB16" s="73"/>
      <c r="AC16" s="73"/>
      <c r="AD16" s="50"/>
      <c r="AE16" s="50"/>
      <c r="AF16" s="50"/>
      <c r="AG16" s="73"/>
      <c r="AH16" s="73"/>
      <c r="AI16" s="75"/>
      <c r="AJ16" s="98" t="str">
        <f t="shared" si="1"/>
        <v/>
      </c>
      <c r="AK16" s="55" t="str">
        <f t="shared" si="2"/>
        <v/>
      </c>
    </row>
    <row r="17" spans="1:37" ht="24.75" customHeight="1" x14ac:dyDescent="0.3"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5"/>
      <c r="N17" s="73"/>
      <c r="O17" s="73"/>
      <c r="P17" s="75"/>
      <c r="Q17" s="73"/>
      <c r="R17" s="73"/>
      <c r="S17" s="73"/>
      <c r="T17" s="55"/>
      <c r="U17" s="55"/>
      <c r="V17" s="55"/>
      <c r="W17" s="73"/>
      <c r="X17" s="50"/>
      <c r="Y17" s="73"/>
      <c r="Z17" s="73"/>
      <c r="AA17" s="73"/>
      <c r="AB17" s="73"/>
      <c r="AC17" s="73"/>
      <c r="AD17" s="50"/>
      <c r="AE17" s="50"/>
      <c r="AF17" s="50"/>
      <c r="AG17" s="73"/>
      <c r="AH17" s="73"/>
      <c r="AI17" s="75"/>
      <c r="AJ17" s="98" t="str">
        <f t="shared" si="1"/>
        <v/>
      </c>
      <c r="AK17" s="55" t="str">
        <f t="shared" si="2"/>
        <v/>
      </c>
    </row>
    <row r="18" spans="1:37" ht="24.75" customHeight="1" x14ac:dyDescent="0.3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5"/>
      <c r="N18" s="73"/>
      <c r="O18" s="73"/>
      <c r="P18" s="75"/>
      <c r="Q18" s="73"/>
      <c r="R18" s="73"/>
      <c r="S18" s="73"/>
      <c r="T18" s="55"/>
      <c r="U18" s="55"/>
      <c r="V18" s="55"/>
      <c r="W18" s="73"/>
      <c r="X18" s="50"/>
      <c r="Y18" s="73"/>
      <c r="Z18" s="73"/>
      <c r="AA18" s="73"/>
      <c r="AB18" s="73"/>
      <c r="AC18" s="73"/>
      <c r="AD18" s="50"/>
      <c r="AE18" s="50"/>
      <c r="AF18" s="50"/>
      <c r="AG18" s="73"/>
      <c r="AH18" s="73"/>
      <c r="AI18" s="75"/>
      <c r="AJ18" s="98" t="str">
        <f t="shared" si="1"/>
        <v/>
      </c>
      <c r="AK18" s="55" t="str">
        <f t="shared" si="2"/>
        <v/>
      </c>
    </row>
    <row r="19" spans="1:37" ht="24.75" customHeight="1" x14ac:dyDescent="0.3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5"/>
      <c r="N19" s="73"/>
      <c r="O19" s="73"/>
      <c r="P19" s="75"/>
      <c r="Q19" s="73"/>
      <c r="R19" s="73"/>
      <c r="S19" s="73"/>
      <c r="T19" s="55"/>
      <c r="U19" s="55"/>
      <c r="V19" s="55"/>
      <c r="W19" s="73"/>
      <c r="X19" s="50"/>
      <c r="Y19" s="73"/>
      <c r="Z19" s="73"/>
      <c r="AA19" s="73"/>
      <c r="AB19" s="73"/>
      <c r="AC19" s="73"/>
      <c r="AD19" s="50"/>
      <c r="AE19" s="50"/>
      <c r="AF19" s="50"/>
      <c r="AG19" s="73"/>
      <c r="AH19" s="73"/>
      <c r="AI19" s="75"/>
      <c r="AJ19" s="98" t="str">
        <f t="shared" si="1"/>
        <v/>
      </c>
      <c r="AK19" s="55" t="str">
        <f t="shared" si="2"/>
        <v/>
      </c>
    </row>
    <row r="20" spans="1:37" ht="24.75" customHeight="1" x14ac:dyDescent="0.3"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5"/>
      <c r="N20" s="73"/>
      <c r="O20" s="73"/>
      <c r="P20" s="75"/>
      <c r="Q20" s="73"/>
      <c r="R20" s="73"/>
      <c r="S20" s="73"/>
      <c r="T20" s="55"/>
      <c r="U20" s="55"/>
      <c r="V20" s="55"/>
      <c r="W20" s="73"/>
      <c r="X20" s="50"/>
      <c r="Y20" s="73"/>
      <c r="Z20" s="73"/>
      <c r="AA20" s="73"/>
      <c r="AB20" s="73"/>
      <c r="AC20" s="73"/>
      <c r="AD20" s="50"/>
      <c r="AE20" s="50"/>
      <c r="AF20" s="50"/>
      <c r="AG20" s="73"/>
      <c r="AH20" s="73"/>
      <c r="AI20" s="75"/>
      <c r="AJ20" s="98" t="str">
        <f t="shared" si="1"/>
        <v/>
      </c>
      <c r="AK20" s="55" t="str">
        <f t="shared" si="2"/>
        <v/>
      </c>
    </row>
    <row r="21" spans="1:37" ht="24.75" customHeight="1" x14ac:dyDescent="0.3">
      <c r="A21" s="81"/>
      <c r="B21" s="81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5"/>
      <c r="N21" s="73"/>
      <c r="O21" s="73"/>
      <c r="P21" s="75"/>
      <c r="Q21" s="73"/>
      <c r="R21" s="73"/>
      <c r="S21" s="73"/>
      <c r="T21" s="55"/>
      <c r="U21" s="55"/>
      <c r="V21" s="55"/>
      <c r="W21" s="73"/>
      <c r="X21" s="50"/>
      <c r="Y21" s="73"/>
      <c r="Z21" s="73"/>
      <c r="AA21" s="73"/>
      <c r="AB21" s="73"/>
      <c r="AC21" s="73"/>
      <c r="AD21" s="50"/>
      <c r="AE21" s="50"/>
      <c r="AF21" s="50"/>
      <c r="AG21" s="73"/>
      <c r="AH21" s="73"/>
      <c r="AI21" s="75"/>
      <c r="AJ21" s="98" t="str">
        <f t="shared" si="1"/>
        <v/>
      </c>
      <c r="AK21" s="55" t="str">
        <f t="shared" si="2"/>
        <v/>
      </c>
    </row>
    <row r="22" spans="1:37" ht="24.75" customHeight="1" x14ac:dyDescent="0.3">
      <c r="A22" s="81"/>
      <c r="B22" s="81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5"/>
      <c r="N22" s="73"/>
      <c r="O22" s="73"/>
      <c r="P22" s="75"/>
      <c r="Q22" s="73"/>
      <c r="R22" s="73"/>
      <c r="S22" s="73"/>
      <c r="T22" s="55"/>
      <c r="U22" s="55"/>
      <c r="V22" s="55"/>
      <c r="W22" s="73"/>
      <c r="X22" s="50"/>
      <c r="Y22" s="73"/>
      <c r="Z22" s="73"/>
      <c r="AA22" s="73"/>
      <c r="AB22" s="73"/>
      <c r="AC22" s="73"/>
      <c r="AD22" s="50"/>
      <c r="AE22" s="50"/>
      <c r="AF22" s="50"/>
      <c r="AG22" s="73"/>
      <c r="AH22" s="73"/>
      <c r="AI22" s="75"/>
      <c r="AJ22" s="98" t="str">
        <f t="shared" si="1"/>
        <v/>
      </c>
      <c r="AK22" s="55" t="str">
        <f t="shared" si="2"/>
        <v/>
      </c>
    </row>
    <row r="23" spans="1:37" ht="24.75" customHeight="1" x14ac:dyDescent="0.3">
      <c r="A23" s="81"/>
      <c r="B23" s="81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5"/>
      <c r="N23" s="73"/>
      <c r="O23" s="73"/>
      <c r="P23" s="75"/>
      <c r="Q23" s="73"/>
      <c r="R23" s="73"/>
      <c r="S23" s="73"/>
      <c r="T23" s="55"/>
      <c r="U23" s="55"/>
      <c r="V23" s="55"/>
      <c r="W23" s="73"/>
      <c r="X23" s="50"/>
      <c r="Y23" s="73"/>
      <c r="Z23" s="73"/>
      <c r="AA23" s="73"/>
      <c r="AB23" s="73"/>
      <c r="AC23" s="73"/>
      <c r="AD23" s="50"/>
      <c r="AE23" s="50"/>
      <c r="AF23" s="50"/>
      <c r="AG23" s="73"/>
      <c r="AH23" s="73"/>
      <c r="AI23" s="75"/>
      <c r="AJ23" s="98" t="str">
        <f t="shared" si="1"/>
        <v/>
      </c>
      <c r="AK23" s="55" t="str">
        <f t="shared" si="2"/>
        <v/>
      </c>
    </row>
    <row r="24" spans="1:37" ht="24.75" customHeight="1" x14ac:dyDescent="0.3">
      <c r="A24" s="81"/>
      <c r="B24" s="81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5"/>
      <c r="N24" s="73"/>
      <c r="O24" s="73"/>
      <c r="P24" s="75"/>
      <c r="Q24" s="73"/>
      <c r="R24" s="73"/>
      <c r="S24" s="73"/>
      <c r="T24" s="55"/>
      <c r="U24" s="55"/>
      <c r="V24" s="55"/>
      <c r="W24" s="73"/>
      <c r="X24" s="50"/>
      <c r="Y24" s="73"/>
      <c r="Z24" s="73"/>
      <c r="AA24" s="73"/>
      <c r="AB24" s="73"/>
      <c r="AC24" s="73"/>
      <c r="AD24" s="50"/>
      <c r="AE24" s="50"/>
      <c r="AF24" s="50"/>
      <c r="AG24" s="73"/>
      <c r="AH24" s="73"/>
      <c r="AI24" s="75"/>
      <c r="AJ24" s="98" t="str">
        <f t="shared" si="1"/>
        <v/>
      </c>
      <c r="AK24" s="55" t="str">
        <f t="shared" si="2"/>
        <v/>
      </c>
    </row>
    <row r="25" spans="1:37" ht="24.75" customHeight="1" x14ac:dyDescent="0.3">
      <c r="A25" s="81"/>
      <c r="B25" s="81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5"/>
      <c r="N25" s="73"/>
      <c r="O25" s="73"/>
      <c r="P25" s="75"/>
      <c r="Q25" s="73"/>
      <c r="R25" s="73"/>
      <c r="S25" s="73"/>
      <c r="T25" s="55"/>
      <c r="U25" s="55"/>
      <c r="V25" s="55"/>
      <c r="W25" s="73"/>
      <c r="X25" s="50"/>
      <c r="Y25" s="73"/>
      <c r="Z25" s="73"/>
      <c r="AA25" s="73"/>
      <c r="AB25" s="73"/>
      <c r="AC25" s="73"/>
      <c r="AD25" s="50"/>
      <c r="AE25" s="50"/>
      <c r="AF25" s="50"/>
      <c r="AG25" s="73"/>
      <c r="AH25" s="73"/>
      <c r="AI25" s="75"/>
      <c r="AJ25" s="98" t="str">
        <f t="shared" si="1"/>
        <v/>
      </c>
      <c r="AK25" s="55" t="str">
        <f t="shared" si="2"/>
        <v/>
      </c>
    </row>
    <row r="26" spans="1:37" ht="24.75" customHeight="1" x14ac:dyDescent="0.3">
      <c r="A26" s="81"/>
      <c r="B26" s="81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5"/>
      <c r="N26" s="73"/>
      <c r="O26" s="73"/>
      <c r="P26" s="75"/>
      <c r="Q26" s="73"/>
      <c r="R26" s="73"/>
      <c r="S26" s="73"/>
      <c r="T26" s="55"/>
      <c r="U26" s="55"/>
      <c r="V26" s="55"/>
      <c r="W26" s="73"/>
      <c r="X26" s="50"/>
      <c r="Y26" s="73"/>
      <c r="Z26" s="73"/>
      <c r="AA26" s="73"/>
      <c r="AB26" s="73"/>
      <c r="AC26" s="73"/>
      <c r="AD26" s="50"/>
      <c r="AE26" s="50"/>
      <c r="AF26" s="50"/>
      <c r="AG26" s="73"/>
      <c r="AH26" s="73"/>
      <c r="AI26" s="75"/>
      <c r="AJ26" s="98" t="str">
        <f t="shared" si="1"/>
        <v/>
      </c>
      <c r="AK26" s="55" t="str">
        <f t="shared" si="2"/>
        <v/>
      </c>
    </row>
    <row r="27" spans="1:37" ht="24.75" customHeight="1" x14ac:dyDescent="0.3">
      <c r="A27" s="81"/>
      <c r="B27" s="81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5"/>
      <c r="N27" s="73"/>
      <c r="O27" s="73"/>
      <c r="P27" s="75"/>
      <c r="Q27" s="73"/>
      <c r="R27" s="73"/>
      <c r="S27" s="73"/>
      <c r="T27" s="55"/>
      <c r="U27" s="55"/>
      <c r="V27" s="55"/>
      <c r="W27" s="73"/>
      <c r="X27" s="50"/>
      <c r="Y27" s="73"/>
      <c r="Z27" s="73"/>
      <c r="AA27" s="73"/>
      <c r="AB27" s="73"/>
      <c r="AC27" s="73"/>
      <c r="AD27" s="50"/>
      <c r="AE27" s="50"/>
      <c r="AF27" s="50"/>
      <c r="AG27" s="73"/>
      <c r="AH27" s="73"/>
      <c r="AI27" s="75"/>
      <c r="AJ27" s="98" t="str">
        <f t="shared" si="1"/>
        <v/>
      </c>
      <c r="AK27" s="55" t="str">
        <f t="shared" si="2"/>
        <v/>
      </c>
    </row>
    <row r="28" spans="1:37" ht="24.75" customHeight="1" x14ac:dyDescent="0.3">
      <c r="A28" s="81"/>
      <c r="B28" s="81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5"/>
      <c r="N28" s="73"/>
      <c r="O28" s="73"/>
      <c r="P28" s="75"/>
      <c r="Q28" s="73"/>
      <c r="R28" s="73"/>
      <c r="S28" s="73"/>
      <c r="T28" s="55"/>
      <c r="U28" s="55"/>
      <c r="V28" s="55"/>
      <c r="W28" s="73"/>
      <c r="X28" s="50"/>
      <c r="Y28" s="73"/>
      <c r="Z28" s="73"/>
      <c r="AA28" s="73"/>
      <c r="AB28" s="73"/>
      <c r="AC28" s="73"/>
      <c r="AD28" s="50"/>
      <c r="AE28" s="50"/>
      <c r="AF28" s="50"/>
      <c r="AG28" s="73"/>
      <c r="AH28" s="73"/>
      <c r="AI28" s="75"/>
      <c r="AJ28" s="98" t="str">
        <f t="shared" si="1"/>
        <v/>
      </c>
      <c r="AK28" s="55" t="str">
        <f t="shared" si="2"/>
        <v/>
      </c>
    </row>
    <row r="29" spans="1:37" ht="24.75" customHeight="1" x14ac:dyDescent="0.3">
      <c r="A29" s="81"/>
      <c r="B29" s="81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5"/>
      <c r="Q29" s="73"/>
      <c r="R29" s="73"/>
      <c r="S29" s="73"/>
      <c r="T29" s="55"/>
      <c r="U29" s="55"/>
      <c r="V29" s="55"/>
      <c r="W29" s="73"/>
      <c r="X29" s="50"/>
      <c r="Y29" s="73"/>
      <c r="Z29" s="73"/>
      <c r="AA29" s="73"/>
      <c r="AB29" s="73"/>
      <c r="AC29" s="73"/>
      <c r="AD29" s="50"/>
      <c r="AE29" s="50"/>
      <c r="AF29" s="50"/>
      <c r="AG29" s="73"/>
      <c r="AH29" s="73"/>
      <c r="AI29" s="75"/>
      <c r="AJ29" s="98" t="str">
        <f t="shared" si="1"/>
        <v/>
      </c>
      <c r="AK29" s="55" t="str">
        <f t="shared" si="2"/>
        <v/>
      </c>
    </row>
    <row r="30" spans="1:37" ht="24.75" customHeight="1" x14ac:dyDescent="0.3">
      <c r="A30" s="81"/>
      <c r="B30" s="81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5"/>
      <c r="N30" s="73"/>
      <c r="O30" s="73"/>
      <c r="P30" s="75"/>
      <c r="Q30" s="73"/>
      <c r="R30" s="73"/>
      <c r="S30" s="73"/>
      <c r="T30" s="55"/>
      <c r="U30" s="55"/>
      <c r="V30" s="55"/>
      <c r="W30" s="73"/>
      <c r="X30" s="50"/>
      <c r="Y30" s="73"/>
      <c r="Z30" s="73"/>
      <c r="AA30" s="73"/>
      <c r="AB30" s="73"/>
      <c r="AC30" s="73"/>
      <c r="AD30" s="50"/>
      <c r="AE30" s="50"/>
      <c r="AF30" s="50"/>
      <c r="AG30" s="73"/>
      <c r="AH30" s="73"/>
      <c r="AI30" s="75"/>
      <c r="AJ30" s="98" t="str">
        <f t="shared" si="1"/>
        <v/>
      </c>
      <c r="AK30" s="55" t="str">
        <f t="shared" si="2"/>
        <v/>
      </c>
    </row>
    <row r="31" spans="1:37" ht="24.75" customHeight="1" x14ac:dyDescent="0.3">
      <c r="A31" s="81"/>
      <c r="B31" s="81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5"/>
      <c r="N31" s="73"/>
      <c r="O31" s="73"/>
      <c r="P31" s="75"/>
      <c r="Q31" s="73"/>
      <c r="R31" s="73"/>
      <c r="S31" s="73"/>
      <c r="T31" s="55"/>
      <c r="U31" s="55"/>
      <c r="V31" s="55"/>
      <c r="W31" s="73"/>
      <c r="X31" s="50"/>
      <c r="Y31" s="73"/>
      <c r="Z31" s="73"/>
      <c r="AA31" s="73"/>
      <c r="AB31" s="73"/>
      <c r="AC31" s="73"/>
      <c r="AD31" s="50"/>
      <c r="AE31" s="50"/>
      <c r="AF31" s="50"/>
      <c r="AG31" s="73"/>
      <c r="AH31" s="73"/>
      <c r="AI31" s="75"/>
      <c r="AJ31" s="98" t="str">
        <f t="shared" si="1"/>
        <v/>
      </c>
      <c r="AK31" s="55" t="str">
        <f t="shared" si="2"/>
        <v/>
      </c>
    </row>
    <row r="32" spans="1:37" ht="24.75" customHeight="1" x14ac:dyDescent="0.3">
      <c r="A32" s="81"/>
      <c r="B32" s="81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5"/>
      <c r="N32" s="73"/>
      <c r="O32" s="73"/>
      <c r="P32" s="75"/>
      <c r="Q32" s="73"/>
      <c r="R32" s="73"/>
      <c r="S32" s="73"/>
      <c r="T32" s="55"/>
      <c r="U32" s="55"/>
      <c r="V32" s="55"/>
      <c r="W32" s="73"/>
      <c r="X32" s="50"/>
      <c r="Y32" s="73"/>
      <c r="Z32" s="73"/>
      <c r="AA32" s="73"/>
      <c r="AB32" s="73"/>
      <c r="AC32" s="73"/>
      <c r="AD32" s="50"/>
      <c r="AE32" s="50"/>
      <c r="AF32" s="50"/>
      <c r="AG32" s="73"/>
      <c r="AH32" s="73"/>
      <c r="AI32" s="75"/>
      <c r="AJ32" s="98" t="str">
        <f t="shared" si="1"/>
        <v/>
      </c>
      <c r="AK32" s="55" t="str">
        <f t="shared" si="2"/>
        <v/>
      </c>
    </row>
    <row r="33" spans="1:37" ht="24.75" customHeight="1" x14ac:dyDescent="0.3">
      <c r="A33" s="81"/>
      <c r="B33" s="81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5"/>
      <c r="N33" s="73"/>
      <c r="O33" s="73"/>
      <c r="P33" s="75"/>
      <c r="Q33" s="73"/>
      <c r="R33" s="73"/>
      <c r="S33" s="73"/>
      <c r="T33" s="55"/>
      <c r="U33" s="55"/>
      <c r="V33" s="55"/>
      <c r="W33" s="73"/>
      <c r="X33" s="50"/>
      <c r="Y33" s="73"/>
      <c r="Z33" s="73"/>
      <c r="AA33" s="73"/>
      <c r="AB33" s="73"/>
      <c r="AC33" s="73"/>
      <c r="AD33" s="50"/>
      <c r="AE33" s="50"/>
      <c r="AF33" s="50"/>
      <c r="AG33" s="73"/>
      <c r="AH33" s="73"/>
      <c r="AI33" s="75"/>
      <c r="AJ33" s="98" t="str">
        <f t="shared" si="1"/>
        <v/>
      </c>
      <c r="AK33" s="55" t="str">
        <f t="shared" si="2"/>
        <v/>
      </c>
    </row>
    <row r="34" spans="1:37" ht="24.75" customHeight="1" x14ac:dyDescent="0.3">
      <c r="A34" s="81"/>
      <c r="B34" s="81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5"/>
      <c r="N34" s="73"/>
      <c r="O34" s="73"/>
      <c r="P34" s="75"/>
      <c r="Q34" s="73"/>
      <c r="R34" s="73"/>
      <c r="S34" s="73"/>
      <c r="T34" s="55"/>
      <c r="U34" s="55"/>
      <c r="V34" s="55"/>
      <c r="W34" s="73"/>
      <c r="X34" s="50"/>
      <c r="Y34" s="73"/>
      <c r="Z34" s="73"/>
      <c r="AA34" s="73"/>
      <c r="AB34" s="73"/>
      <c r="AC34" s="73"/>
      <c r="AD34" s="50"/>
      <c r="AE34" s="50"/>
      <c r="AF34" s="50"/>
      <c r="AG34" s="73"/>
      <c r="AH34" s="73"/>
      <c r="AI34" s="75"/>
      <c r="AJ34" s="98" t="str">
        <f t="shared" si="1"/>
        <v/>
      </c>
      <c r="AK34" s="55" t="str">
        <f t="shared" si="2"/>
        <v/>
      </c>
    </row>
    <row r="35" spans="1:37" ht="24.75" customHeight="1" x14ac:dyDescent="0.3">
      <c r="A35" s="81"/>
      <c r="B35" s="81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5"/>
      <c r="N35" s="73"/>
      <c r="O35" s="73"/>
      <c r="P35" s="75"/>
      <c r="Q35" s="73"/>
      <c r="R35" s="73"/>
      <c r="S35" s="73"/>
      <c r="T35" s="55"/>
      <c r="U35" s="55"/>
      <c r="V35" s="55"/>
      <c r="W35" s="73"/>
      <c r="X35" s="50"/>
      <c r="Y35" s="73"/>
      <c r="Z35" s="73"/>
      <c r="AA35" s="73"/>
      <c r="AB35" s="73"/>
      <c r="AC35" s="73"/>
      <c r="AD35" s="50"/>
      <c r="AE35" s="50"/>
      <c r="AF35" s="50"/>
      <c r="AG35" s="73"/>
      <c r="AH35" s="73"/>
      <c r="AI35" s="75"/>
      <c r="AJ35" s="98" t="str">
        <f t="shared" si="1"/>
        <v/>
      </c>
      <c r="AK35" s="55" t="str">
        <f t="shared" si="2"/>
        <v/>
      </c>
    </row>
    <row r="36" spans="1:37" ht="24.75" customHeight="1" x14ac:dyDescent="0.3">
      <c r="A36" s="81"/>
      <c r="B36" s="81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5"/>
      <c r="N36" s="73"/>
      <c r="O36" s="73"/>
      <c r="P36" s="75"/>
      <c r="Q36" s="73"/>
      <c r="R36" s="73"/>
      <c r="S36" s="73"/>
      <c r="T36" s="55"/>
      <c r="U36" s="55"/>
      <c r="V36" s="55"/>
      <c r="W36" s="73"/>
      <c r="X36" s="50"/>
      <c r="Y36" s="73"/>
      <c r="Z36" s="73"/>
      <c r="AA36" s="73"/>
      <c r="AB36" s="73"/>
      <c r="AC36" s="73"/>
      <c r="AD36" s="50"/>
      <c r="AE36" s="50"/>
      <c r="AF36" s="50"/>
      <c r="AG36" s="73"/>
      <c r="AH36" s="73"/>
      <c r="AI36" s="75"/>
      <c r="AJ36" s="98" t="str">
        <f t="shared" si="1"/>
        <v/>
      </c>
      <c r="AK36" s="55" t="str">
        <f t="shared" si="2"/>
        <v/>
      </c>
    </row>
    <row r="37" spans="1:37" ht="24.75" customHeight="1" x14ac:dyDescent="0.3"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5"/>
      <c r="N37" s="73"/>
      <c r="O37" s="73"/>
      <c r="P37" s="75"/>
      <c r="Q37" s="73"/>
      <c r="R37" s="73"/>
      <c r="S37" s="73"/>
      <c r="T37" s="55"/>
      <c r="U37" s="55"/>
      <c r="V37" s="55"/>
      <c r="W37" s="73"/>
      <c r="X37" s="50"/>
      <c r="Y37" s="73"/>
      <c r="Z37" s="73"/>
      <c r="AA37" s="73"/>
      <c r="AB37" s="73"/>
      <c r="AC37" s="73"/>
      <c r="AD37" s="50"/>
      <c r="AE37" s="50"/>
      <c r="AF37" s="50"/>
      <c r="AG37" s="73"/>
      <c r="AH37" s="73"/>
      <c r="AI37" s="75"/>
      <c r="AJ37" s="98" t="str">
        <f t="shared" si="1"/>
        <v/>
      </c>
      <c r="AK37" s="55" t="str">
        <f t="shared" si="2"/>
        <v/>
      </c>
    </row>
    <row r="38" spans="1:37" ht="24.75" customHeight="1" x14ac:dyDescent="0.3"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5"/>
      <c r="N38" s="73"/>
      <c r="O38" s="73"/>
      <c r="P38" s="75"/>
      <c r="Q38" s="73"/>
      <c r="R38" s="73"/>
      <c r="S38" s="73"/>
      <c r="T38" s="55"/>
      <c r="U38" s="55"/>
      <c r="V38" s="55"/>
      <c r="W38" s="73"/>
      <c r="X38" s="50"/>
      <c r="Y38" s="73"/>
      <c r="Z38" s="73"/>
      <c r="AA38" s="73"/>
      <c r="AB38" s="73"/>
      <c r="AC38" s="73"/>
      <c r="AD38" s="50"/>
      <c r="AE38" s="50"/>
      <c r="AF38" s="50"/>
      <c r="AG38" s="73"/>
      <c r="AH38" s="73"/>
      <c r="AI38" s="75"/>
      <c r="AJ38" s="98" t="str">
        <f t="shared" si="1"/>
        <v/>
      </c>
      <c r="AK38" s="55" t="str">
        <f t="shared" si="2"/>
        <v/>
      </c>
    </row>
    <row r="39" spans="1:37" ht="18.75" x14ac:dyDescent="0.3"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5"/>
      <c r="N39" s="73"/>
      <c r="O39" s="73"/>
      <c r="P39" s="75"/>
      <c r="Q39" s="73"/>
      <c r="R39" s="73"/>
      <c r="S39" s="73"/>
      <c r="T39" s="55"/>
      <c r="U39" s="73"/>
      <c r="V39" s="55"/>
      <c r="W39" s="73"/>
      <c r="X39" s="50"/>
      <c r="Y39" s="73"/>
      <c r="Z39" s="73"/>
      <c r="AA39" s="73"/>
      <c r="AB39" s="73"/>
      <c r="AC39" s="73"/>
      <c r="AD39" s="50"/>
      <c r="AE39" s="50"/>
      <c r="AF39" s="50"/>
      <c r="AG39" s="73"/>
      <c r="AH39" s="73"/>
      <c r="AI39" s="75"/>
      <c r="AJ39" s="98" t="str">
        <f t="shared" si="1"/>
        <v/>
      </c>
      <c r="AK39" s="55" t="str">
        <f t="shared" si="2"/>
        <v/>
      </c>
    </row>
    <row r="40" spans="1:37" ht="18.75" x14ac:dyDescent="0.3">
      <c r="C40" s="73"/>
      <c r="D40" s="73"/>
      <c r="E40" s="73"/>
      <c r="F40" s="73"/>
      <c r="G40" s="73"/>
      <c r="H40" s="73"/>
      <c r="I40" s="73"/>
      <c r="J40" s="73"/>
      <c r="K40" s="73"/>
      <c r="M40" s="75"/>
      <c r="O40" s="73"/>
      <c r="P40" s="75"/>
      <c r="S40" s="73"/>
      <c r="T40" s="55"/>
      <c r="X40" s="50"/>
      <c r="AC40" s="73"/>
      <c r="AD40" s="50"/>
      <c r="AI40" s="75"/>
      <c r="AJ40" s="98" t="str">
        <f t="shared" si="1"/>
        <v/>
      </c>
      <c r="AK40" s="55" t="str">
        <f t="shared" si="2"/>
        <v/>
      </c>
    </row>
    <row r="41" spans="1:37" ht="18.75" x14ac:dyDescent="0.3">
      <c r="C41" s="73"/>
      <c r="D41" s="73"/>
      <c r="E41" s="73"/>
      <c r="F41" s="73"/>
      <c r="G41" s="73"/>
      <c r="H41" s="73"/>
      <c r="I41" s="73"/>
      <c r="J41" s="73"/>
      <c r="K41" s="73"/>
      <c r="M41" s="75"/>
      <c r="O41" s="73"/>
      <c r="P41" s="75"/>
      <c r="S41" s="73"/>
      <c r="T41" s="55"/>
      <c r="X41" s="50"/>
      <c r="AC41" s="73"/>
      <c r="AD41" s="50"/>
      <c r="AI41" s="75"/>
      <c r="AJ41" s="98" t="str">
        <f t="shared" si="1"/>
        <v/>
      </c>
      <c r="AK41" s="55" t="str">
        <f t="shared" si="2"/>
        <v/>
      </c>
    </row>
    <row r="42" spans="1:37" ht="18.75" x14ac:dyDescent="0.3">
      <c r="C42" s="73"/>
      <c r="D42" s="73"/>
      <c r="E42" s="73"/>
      <c r="F42" s="73"/>
      <c r="G42" s="73"/>
      <c r="H42" s="73"/>
      <c r="I42" s="73"/>
      <c r="J42" s="73"/>
      <c r="K42" s="73"/>
      <c r="M42" s="75"/>
      <c r="O42" s="73"/>
      <c r="P42" s="75"/>
      <c r="S42" s="73"/>
      <c r="T42" s="55"/>
      <c r="X42" s="50"/>
      <c r="AC42" s="73"/>
      <c r="AD42" s="50"/>
      <c r="AI42" s="75"/>
      <c r="AJ42" s="98" t="str">
        <f t="shared" si="1"/>
        <v/>
      </c>
      <c r="AK42" s="55" t="str">
        <f t="shared" si="2"/>
        <v/>
      </c>
    </row>
    <row r="43" spans="1:37" ht="18.75" x14ac:dyDescent="0.3">
      <c r="C43" s="73"/>
      <c r="D43" s="73"/>
      <c r="E43" s="73"/>
      <c r="F43" s="73"/>
      <c r="G43" s="73"/>
      <c r="H43" s="73"/>
      <c r="I43" s="73"/>
      <c r="J43" s="73"/>
      <c r="K43" s="73"/>
      <c r="M43" s="75"/>
      <c r="O43" s="73"/>
      <c r="P43" s="75"/>
      <c r="S43" s="73"/>
      <c r="T43" s="55"/>
      <c r="X43" s="50"/>
      <c r="AC43" s="73"/>
      <c r="AD43" s="50"/>
      <c r="AI43" s="75"/>
      <c r="AJ43" s="98" t="str">
        <f t="shared" si="1"/>
        <v/>
      </c>
      <c r="AK43" s="55" t="str">
        <f t="shared" si="2"/>
        <v/>
      </c>
    </row>
    <row r="44" spans="1:37" ht="18.75" x14ac:dyDescent="0.3">
      <c r="C44" s="73"/>
      <c r="D44" s="73"/>
      <c r="E44" s="73"/>
      <c r="F44" s="73"/>
      <c r="G44" s="73"/>
      <c r="H44" s="73"/>
      <c r="I44" s="73"/>
      <c r="J44" s="73"/>
      <c r="K44" s="73"/>
      <c r="M44" s="75"/>
      <c r="O44" s="73"/>
      <c r="P44" s="75"/>
      <c r="S44" s="73"/>
      <c r="T44" s="55"/>
      <c r="X44" s="50"/>
      <c r="AC44" s="73"/>
      <c r="AD44" s="50"/>
      <c r="AI44" s="75"/>
      <c r="AJ44" s="98" t="str">
        <f t="shared" si="1"/>
        <v/>
      </c>
      <c r="AK44" s="55" t="str">
        <f t="shared" si="2"/>
        <v/>
      </c>
    </row>
    <row r="45" spans="1:37" ht="18.75" x14ac:dyDescent="0.3">
      <c r="C45" s="73"/>
      <c r="D45" s="73"/>
      <c r="E45" s="73"/>
      <c r="F45" s="73"/>
      <c r="G45" s="73"/>
      <c r="H45" s="73"/>
      <c r="I45" s="73"/>
      <c r="J45" s="73"/>
      <c r="K45" s="73"/>
      <c r="M45" s="75"/>
      <c r="O45" s="73"/>
      <c r="P45" s="75"/>
      <c r="S45" s="73"/>
      <c r="T45" s="55"/>
      <c r="X45" s="50"/>
      <c r="AC45" s="73"/>
      <c r="AD45" s="50"/>
      <c r="AI45" s="75"/>
      <c r="AJ45" s="98" t="str">
        <f t="shared" si="1"/>
        <v/>
      </c>
      <c r="AK45" s="55" t="str">
        <f t="shared" si="2"/>
        <v/>
      </c>
    </row>
    <row r="46" spans="1:37" ht="18.75" x14ac:dyDescent="0.3">
      <c r="C46" s="73"/>
      <c r="D46" s="73"/>
      <c r="E46" s="73"/>
      <c r="F46" s="73"/>
      <c r="G46" s="73"/>
      <c r="H46" s="73"/>
      <c r="I46" s="73"/>
      <c r="J46" s="73"/>
      <c r="K46" s="73"/>
      <c r="M46" s="75"/>
      <c r="O46" s="73"/>
      <c r="P46" s="75"/>
      <c r="S46" s="73"/>
      <c r="T46" s="55"/>
      <c r="X46" s="50"/>
      <c r="AC46" s="73"/>
      <c r="AD46" s="50"/>
      <c r="AI46" s="75"/>
      <c r="AJ46" s="98" t="str">
        <f t="shared" si="1"/>
        <v/>
      </c>
      <c r="AK46" s="55" t="str">
        <f t="shared" si="2"/>
        <v/>
      </c>
    </row>
    <row r="47" spans="1:37" ht="18.75" x14ac:dyDescent="0.3">
      <c r="C47" s="73"/>
      <c r="D47" s="73"/>
      <c r="E47" s="73"/>
      <c r="F47" s="73"/>
      <c r="G47" s="73"/>
      <c r="H47" s="73"/>
      <c r="I47" s="73"/>
      <c r="J47" s="73"/>
      <c r="K47" s="73"/>
      <c r="M47" s="75"/>
      <c r="O47" s="73"/>
      <c r="P47" s="75"/>
      <c r="S47" s="73"/>
      <c r="T47" s="55"/>
      <c r="X47" s="50"/>
      <c r="AC47" s="73"/>
      <c r="AD47" s="50"/>
      <c r="AI47" s="75"/>
      <c r="AJ47" s="98" t="str">
        <f t="shared" si="1"/>
        <v/>
      </c>
      <c r="AK47" s="55" t="str">
        <f t="shared" si="2"/>
        <v/>
      </c>
    </row>
    <row r="48" spans="1:37" ht="18.75" x14ac:dyDescent="0.3">
      <c r="C48" s="73"/>
      <c r="D48" s="73"/>
      <c r="E48" s="73"/>
      <c r="F48" s="73"/>
      <c r="G48" s="73"/>
      <c r="H48" s="73"/>
      <c r="I48" s="73"/>
      <c r="J48" s="73"/>
      <c r="K48" s="73"/>
      <c r="M48" s="75"/>
      <c r="O48" s="73"/>
      <c r="P48" s="75"/>
      <c r="S48" s="73"/>
      <c r="T48" s="55"/>
      <c r="X48" s="50"/>
      <c r="AC48" s="73"/>
      <c r="AD48" s="50"/>
      <c r="AI48" s="75"/>
      <c r="AJ48" s="98" t="str">
        <f t="shared" si="1"/>
        <v/>
      </c>
      <c r="AK48" s="55" t="str">
        <f t="shared" si="2"/>
        <v/>
      </c>
    </row>
    <row r="49" spans="3:37" ht="18.75" x14ac:dyDescent="0.3">
      <c r="C49" s="73"/>
      <c r="D49" s="73"/>
      <c r="E49" s="73"/>
      <c r="F49" s="73"/>
      <c r="G49" s="73"/>
      <c r="H49" s="73"/>
      <c r="I49" s="73"/>
      <c r="J49" s="73"/>
      <c r="K49" s="73"/>
      <c r="M49" s="75"/>
      <c r="O49" s="73"/>
      <c r="P49" s="75"/>
      <c r="S49" s="73"/>
      <c r="T49" s="55"/>
      <c r="X49" s="50"/>
      <c r="AC49" s="73"/>
      <c r="AD49" s="50"/>
      <c r="AI49" s="75"/>
      <c r="AJ49" s="98" t="str">
        <f t="shared" si="1"/>
        <v/>
      </c>
      <c r="AK49" s="55" t="str">
        <f t="shared" si="2"/>
        <v/>
      </c>
    </row>
    <row r="50" spans="3:37" ht="18.75" x14ac:dyDescent="0.3">
      <c r="C50" s="73"/>
      <c r="D50" s="73"/>
      <c r="E50" s="73"/>
      <c r="F50" s="73"/>
      <c r="G50" s="73"/>
      <c r="H50" s="73"/>
      <c r="I50" s="73"/>
      <c r="J50" s="73"/>
      <c r="K50" s="73"/>
      <c r="M50" s="75"/>
      <c r="O50" s="73"/>
      <c r="P50" s="75"/>
      <c r="S50" s="73"/>
      <c r="T50" s="55"/>
      <c r="X50" s="50"/>
      <c r="AC50" s="73"/>
      <c r="AD50" s="50"/>
      <c r="AI50" s="75"/>
      <c r="AJ50" s="98" t="str">
        <f t="shared" si="1"/>
        <v/>
      </c>
      <c r="AK50" s="55" t="str">
        <f t="shared" si="2"/>
        <v/>
      </c>
    </row>
    <row r="51" spans="3:37" ht="18.75" x14ac:dyDescent="0.3">
      <c r="C51" s="73"/>
      <c r="D51" s="73"/>
      <c r="E51" s="73"/>
      <c r="F51" s="73"/>
      <c r="G51" s="73"/>
      <c r="H51" s="73"/>
      <c r="I51" s="73"/>
      <c r="J51" s="73"/>
      <c r="K51" s="73"/>
      <c r="M51" s="75"/>
      <c r="O51" s="73"/>
      <c r="P51" s="75"/>
      <c r="S51" s="73"/>
      <c r="T51" s="55"/>
      <c r="X51" s="50"/>
      <c r="AC51" s="73"/>
      <c r="AD51" s="50"/>
      <c r="AI51" s="75"/>
      <c r="AJ51" s="98" t="str">
        <f t="shared" si="1"/>
        <v/>
      </c>
      <c r="AK51" s="55" t="str">
        <f t="shared" si="2"/>
        <v/>
      </c>
    </row>
    <row r="52" spans="3:37" ht="18.75" x14ac:dyDescent="0.3">
      <c r="C52" s="73"/>
      <c r="D52" s="73"/>
      <c r="E52" s="73"/>
      <c r="F52" s="73"/>
      <c r="G52" s="73"/>
      <c r="H52" s="73"/>
      <c r="I52" s="73"/>
      <c r="J52" s="73"/>
      <c r="K52" s="73"/>
      <c r="M52" s="75"/>
      <c r="O52" s="73"/>
      <c r="P52" s="75"/>
      <c r="S52" s="73"/>
      <c r="T52" s="55"/>
      <c r="X52" s="50"/>
      <c r="AC52" s="73"/>
      <c r="AD52" s="50"/>
      <c r="AI52" s="75"/>
      <c r="AJ52" s="98" t="str">
        <f t="shared" si="1"/>
        <v/>
      </c>
      <c r="AK52" s="55" t="str">
        <f t="shared" si="2"/>
        <v/>
      </c>
    </row>
    <row r="53" spans="3:37" ht="18.75" x14ac:dyDescent="0.3">
      <c r="C53" s="73"/>
      <c r="D53" s="73"/>
      <c r="E53" s="73"/>
      <c r="F53" s="73"/>
      <c r="G53" s="73"/>
      <c r="H53" s="73"/>
      <c r="I53" s="73"/>
      <c r="J53" s="73"/>
      <c r="K53" s="73"/>
      <c r="M53" s="75"/>
      <c r="O53" s="73"/>
      <c r="P53" s="75"/>
      <c r="S53" s="73"/>
      <c r="T53" s="55"/>
      <c r="X53" s="50"/>
      <c r="AC53" s="73"/>
      <c r="AD53" s="50"/>
      <c r="AI53" s="75"/>
      <c r="AJ53" s="98" t="str">
        <f t="shared" si="1"/>
        <v/>
      </c>
      <c r="AK53" s="55" t="str">
        <f t="shared" si="2"/>
        <v/>
      </c>
    </row>
    <row r="54" spans="3:37" ht="18.75" x14ac:dyDescent="0.3">
      <c r="C54" s="73"/>
      <c r="D54" s="73"/>
      <c r="E54" s="73"/>
      <c r="F54" s="73"/>
      <c r="G54" s="73"/>
      <c r="H54" s="73"/>
      <c r="I54" s="73"/>
      <c r="J54" s="73"/>
      <c r="K54" s="73"/>
      <c r="M54" s="75"/>
      <c r="O54" s="73"/>
      <c r="P54" s="75"/>
      <c r="S54" s="73"/>
      <c r="T54" s="55"/>
      <c r="X54" s="50"/>
      <c r="AC54" s="73"/>
      <c r="AD54" s="50"/>
      <c r="AI54" s="75"/>
      <c r="AJ54" s="98" t="str">
        <f t="shared" si="1"/>
        <v/>
      </c>
      <c r="AK54" s="55" t="str">
        <f t="shared" si="2"/>
        <v/>
      </c>
    </row>
    <row r="55" spans="3:37" ht="18.75" x14ac:dyDescent="0.3">
      <c r="C55" s="73"/>
      <c r="D55" s="73"/>
      <c r="E55" s="73"/>
      <c r="F55" s="73"/>
      <c r="G55" s="73"/>
      <c r="H55" s="73"/>
      <c r="I55" s="73"/>
      <c r="J55" s="73"/>
      <c r="K55" s="73"/>
      <c r="M55" s="75"/>
      <c r="O55" s="73"/>
      <c r="P55" s="75"/>
      <c r="S55" s="73"/>
      <c r="T55" s="55"/>
      <c r="X55" s="50"/>
      <c r="AC55" s="73"/>
      <c r="AD55" s="50"/>
      <c r="AI55" s="75"/>
      <c r="AJ55" s="98" t="str">
        <f t="shared" si="1"/>
        <v/>
      </c>
      <c r="AK55" s="55" t="str">
        <f t="shared" si="2"/>
        <v/>
      </c>
    </row>
    <row r="56" spans="3:37" ht="18.75" x14ac:dyDescent="0.3">
      <c r="C56" s="73"/>
      <c r="D56" s="73"/>
      <c r="E56" s="73"/>
      <c r="F56" s="73"/>
      <c r="G56" s="73"/>
      <c r="H56" s="73"/>
      <c r="I56" s="73"/>
      <c r="J56" s="73"/>
      <c r="K56" s="73"/>
      <c r="M56" s="75"/>
      <c r="O56" s="73"/>
      <c r="P56" s="75"/>
      <c r="S56" s="73"/>
      <c r="T56" s="55"/>
      <c r="X56" s="50"/>
      <c r="AC56" s="73"/>
      <c r="AD56" s="50"/>
      <c r="AI56" s="75"/>
      <c r="AJ56" s="98" t="str">
        <f t="shared" si="1"/>
        <v/>
      </c>
      <c r="AK56" s="55" t="str">
        <f t="shared" si="2"/>
        <v/>
      </c>
    </row>
    <row r="57" spans="3:37" ht="18.75" x14ac:dyDescent="0.3">
      <c r="C57" s="73"/>
      <c r="D57" s="73"/>
      <c r="E57" s="73"/>
      <c r="F57" s="73"/>
      <c r="G57" s="73"/>
      <c r="H57" s="73"/>
      <c r="I57" s="73"/>
      <c r="J57" s="73"/>
      <c r="K57" s="73"/>
      <c r="M57" s="75"/>
      <c r="O57" s="73"/>
      <c r="P57" s="75"/>
      <c r="S57" s="73"/>
      <c r="T57" s="55"/>
      <c r="X57" s="50"/>
      <c r="AC57" s="73"/>
      <c r="AD57" s="50"/>
      <c r="AI57" s="75"/>
      <c r="AJ57" s="98" t="str">
        <f t="shared" si="1"/>
        <v/>
      </c>
      <c r="AK57" s="55" t="str">
        <f t="shared" si="2"/>
        <v/>
      </c>
    </row>
    <row r="58" spans="3:37" ht="18.75" x14ac:dyDescent="0.3">
      <c r="C58" s="73"/>
      <c r="D58" s="73"/>
      <c r="E58" s="73"/>
      <c r="F58" s="73"/>
      <c r="G58" s="73"/>
      <c r="H58" s="73"/>
      <c r="I58" s="73"/>
      <c r="J58" s="73"/>
      <c r="K58" s="73"/>
      <c r="M58" s="75"/>
      <c r="O58" s="73"/>
      <c r="P58" s="75"/>
      <c r="S58" s="73"/>
      <c r="T58" s="55"/>
      <c r="X58" s="50"/>
      <c r="AC58" s="73"/>
      <c r="AD58" s="50"/>
      <c r="AI58" s="75"/>
      <c r="AJ58" s="98" t="str">
        <f t="shared" si="1"/>
        <v/>
      </c>
      <c r="AK58" s="55" t="str">
        <f t="shared" si="2"/>
        <v/>
      </c>
    </row>
    <row r="59" spans="3:37" ht="18.75" x14ac:dyDescent="0.3">
      <c r="C59" s="73"/>
      <c r="D59" s="73"/>
      <c r="E59" s="73"/>
      <c r="F59" s="73"/>
      <c r="G59" s="73"/>
      <c r="H59" s="73"/>
      <c r="I59" s="73"/>
      <c r="J59" s="73"/>
      <c r="K59" s="73"/>
      <c r="M59" s="75"/>
      <c r="O59" s="73"/>
      <c r="P59" s="75"/>
      <c r="S59" s="73"/>
      <c r="T59" s="55"/>
      <c r="X59" s="50"/>
      <c r="AC59" s="73"/>
      <c r="AD59" s="50"/>
      <c r="AI59" s="75"/>
      <c r="AJ59" s="98" t="str">
        <f t="shared" si="1"/>
        <v/>
      </c>
      <c r="AK59" s="55" t="str">
        <f t="shared" si="2"/>
        <v/>
      </c>
    </row>
    <row r="60" spans="3:37" ht="18.75" x14ac:dyDescent="0.3">
      <c r="C60" s="73"/>
      <c r="D60" s="73"/>
      <c r="E60" s="73"/>
      <c r="F60" s="73"/>
      <c r="G60" s="73"/>
      <c r="H60" s="73"/>
      <c r="I60" s="73"/>
      <c r="J60" s="73"/>
      <c r="K60" s="73"/>
      <c r="M60" s="75"/>
      <c r="O60" s="73"/>
      <c r="P60" s="75"/>
      <c r="S60" s="73"/>
      <c r="T60" s="55"/>
      <c r="X60" s="50"/>
      <c r="AC60" s="73"/>
      <c r="AD60" s="50"/>
      <c r="AI60" s="75"/>
      <c r="AJ60" s="98" t="str">
        <f t="shared" si="1"/>
        <v/>
      </c>
      <c r="AK60" s="55" t="str">
        <f t="shared" si="2"/>
        <v/>
      </c>
    </row>
    <row r="61" spans="3:37" ht="18.75" x14ac:dyDescent="0.3">
      <c r="C61" s="73"/>
      <c r="D61" s="73"/>
      <c r="E61" s="73"/>
      <c r="F61" s="73"/>
      <c r="G61" s="73"/>
      <c r="H61" s="73"/>
      <c r="I61" s="73"/>
      <c r="J61" s="73"/>
      <c r="K61" s="73"/>
      <c r="M61" s="75"/>
      <c r="O61" s="73"/>
      <c r="P61" s="75"/>
      <c r="S61" s="73"/>
      <c r="T61" s="55"/>
      <c r="X61" s="50"/>
      <c r="AC61" s="73"/>
      <c r="AD61" s="50"/>
      <c r="AI61" s="75"/>
      <c r="AJ61" s="98" t="str">
        <f t="shared" si="1"/>
        <v/>
      </c>
      <c r="AK61" s="55" t="str">
        <f t="shared" si="2"/>
        <v/>
      </c>
    </row>
    <row r="62" spans="3:37" ht="18.75" x14ac:dyDescent="0.3">
      <c r="C62" s="73"/>
      <c r="D62" s="73"/>
      <c r="E62" s="73"/>
      <c r="F62" s="73"/>
      <c r="G62" s="73"/>
      <c r="H62" s="73"/>
      <c r="I62" s="73"/>
      <c r="J62" s="73"/>
      <c r="K62" s="73"/>
      <c r="M62" s="75"/>
      <c r="O62" s="73"/>
      <c r="P62" s="75"/>
      <c r="S62" s="73"/>
      <c r="T62" s="55"/>
      <c r="X62" s="50"/>
      <c r="AC62" s="73"/>
      <c r="AD62" s="50"/>
      <c r="AI62" s="75"/>
      <c r="AJ62" s="98" t="str">
        <f t="shared" si="1"/>
        <v/>
      </c>
      <c r="AK62" s="55" t="str">
        <f t="shared" si="2"/>
        <v/>
      </c>
    </row>
    <row r="63" spans="3:37" ht="18.75" x14ac:dyDescent="0.3">
      <c r="C63" s="73"/>
      <c r="D63" s="73"/>
      <c r="E63" s="73"/>
      <c r="F63" s="73"/>
      <c r="G63" s="73"/>
      <c r="H63" s="73"/>
      <c r="I63" s="73"/>
      <c r="J63" s="73"/>
      <c r="K63" s="73"/>
      <c r="M63" s="75"/>
      <c r="O63" s="73"/>
      <c r="P63" s="75"/>
      <c r="S63" s="73"/>
      <c r="T63" s="55"/>
      <c r="X63" s="50"/>
      <c r="AC63" s="73"/>
      <c r="AD63" s="50"/>
      <c r="AI63" s="75"/>
      <c r="AJ63" s="98" t="str">
        <f t="shared" si="1"/>
        <v/>
      </c>
      <c r="AK63" s="55" t="str">
        <f t="shared" si="2"/>
        <v/>
      </c>
    </row>
    <row r="64" spans="3:37" ht="18.75" x14ac:dyDescent="0.3">
      <c r="C64" s="73"/>
      <c r="D64" s="73"/>
      <c r="E64" s="73"/>
      <c r="F64" s="73"/>
      <c r="G64" s="73"/>
      <c r="H64" s="73"/>
      <c r="I64" s="73"/>
      <c r="J64" s="73"/>
      <c r="K64" s="73"/>
      <c r="M64" s="75"/>
      <c r="O64" s="73"/>
      <c r="P64" s="75"/>
      <c r="S64" s="73"/>
      <c r="T64" s="55"/>
      <c r="X64" s="50"/>
      <c r="AC64" s="73"/>
      <c r="AD64" s="50"/>
      <c r="AI64" s="75"/>
      <c r="AJ64" s="98" t="str">
        <f t="shared" si="1"/>
        <v/>
      </c>
      <c r="AK64" s="55" t="str">
        <f t="shared" si="2"/>
        <v/>
      </c>
    </row>
    <row r="65" spans="3:37" ht="18.75" x14ac:dyDescent="0.3">
      <c r="C65" s="73"/>
      <c r="D65" s="73"/>
      <c r="E65" s="73"/>
      <c r="F65" s="73"/>
      <c r="G65" s="73"/>
      <c r="H65" s="73"/>
      <c r="I65" s="73"/>
      <c r="J65" s="73"/>
      <c r="K65" s="73"/>
      <c r="M65" s="75"/>
      <c r="O65" s="73"/>
      <c r="P65" s="75"/>
      <c r="S65" s="73"/>
      <c r="T65" s="55"/>
      <c r="X65" s="50"/>
      <c r="AC65" s="73"/>
      <c r="AD65" s="50"/>
      <c r="AI65" s="75"/>
      <c r="AJ65" s="98" t="str">
        <f t="shared" si="1"/>
        <v/>
      </c>
      <c r="AK65" s="55" t="str">
        <f t="shared" si="2"/>
        <v/>
      </c>
    </row>
    <row r="66" spans="3:37" ht="18.75" x14ac:dyDescent="0.3">
      <c r="C66" s="73"/>
      <c r="D66" s="73"/>
      <c r="E66" s="73"/>
      <c r="F66" s="73"/>
      <c r="G66" s="73"/>
      <c r="H66" s="73"/>
      <c r="I66" s="73"/>
      <c r="J66" s="73"/>
      <c r="K66" s="73"/>
      <c r="M66" s="75"/>
      <c r="O66" s="73"/>
      <c r="P66" s="75"/>
      <c r="S66" s="73"/>
      <c r="T66" s="55"/>
      <c r="X66" s="50"/>
      <c r="AC66" s="73"/>
      <c r="AD66" s="50"/>
      <c r="AI66" s="75"/>
      <c r="AJ66" s="98" t="str">
        <f t="shared" si="1"/>
        <v/>
      </c>
      <c r="AK66" s="55" t="str">
        <f t="shared" si="2"/>
        <v/>
      </c>
    </row>
    <row r="67" spans="3:37" ht="18.75" x14ac:dyDescent="0.3">
      <c r="C67" s="73"/>
      <c r="D67" s="73"/>
      <c r="E67" s="73"/>
      <c r="F67" s="73"/>
      <c r="G67" s="73"/>
      <c r="H67" s="73"/>
      <c r="I67" s="73"/>
      <c r="J67" s="73"/>
      <c r="K67" s="73"/>
      <c r="M67" s="75"/>
      <c r="O67" s="73"/>
      <c r="P67" s="75"/>
      <c r="S67" s="73"/>
      <c r="T67" s="55"/>
      <c r="X67" s="50"/>
      <c r="AC67" s="73"/>
      <c r="AD67" s="50"/>
      <c r="AI67" s="75"/>
      <c r="AJ67" s="98" t="str">
        <f t="shared" si="1"/>
        <v/>
      </c>
      <c r="AK67" s="55" t="str">
        <f t="shared" si="2"/>
        <v/>
      </c>
    </row>
    <row r="68" spans="3:37" ht="18.75" x14ac:dyDescent="0.3">
      <c r="C68" s="73"/>
      <c r="D68" s="73"/>
      <c r="E68" s="73"/>
      <c r="F68" s="73"/>
      <c r="G68" s="73"/>
      <c r="H68" s="73"/>
      <c r="I68" s="73"/>
      <c r="J68" s="73"/>
      <c r="K68" s="73"/>
      <c r="M68" s="75"/>
      <c r="O68" s="73"/>
      <c r="P68" s="75"/>
      <c r="S68" s="73"/>
      <c r="T68" s="55"/>
      <c r="X68" s="50"/>
      <c r="AC68" s="73"/>
      <c r="AD68" s="50"/>
      <c r="AI68" s="75"/>
      <c r="AJ68" s="98" t="str">
        <f t="shared" si="1"/>
        <v/>
      </c>
      <c r="AK68" s="55" t="str">
        <f t="shared" si="2"/>
        <v/>
      </c>
    </row>
    <row r="69" spans="3:37" ht="18.75" x14ac:dyDescent="0.3">
      <c r="C69" s="73"/>
      <c r="D69" s="73"/>
      <c r="E69" s="73"/>
      <c r="F69" s="73"/>
      <c r="G69" s="73"/>
      <c r="H69" s="73"/>
      <c r="I69" s="73"/>
      <c r="J69" s="73"/>
      <c r="K69" s="73"/>
      <c r="M69" s="75"/>
      <c r="O69" s="73"/>
      <c r="P69" s="75"/>
      <c r="S69" s="73"/>
      <c r="T69" s="55"/>
      <c r="X69" s="50"/>
      <c r="AC69" s="73"/>
      <c r="AD69" s="50"/>
      <c r="AI69" s="75"/>
      <c r="AJ69" s="98" t="str">
        <f t="shared" si="1"/>
        <v/>
      </c>
      <c r="AK69" s="55" t="str">
        <f t="shared" si="2"/>
        <v/>
      </c>
    </row>
    <row r="70" spans="3:37" ht="18.75" x14ac:dyDescent="0.3">
      <c r="C70" s="73"/>
      <c r="D70" s="73"/>
      <c r="E70" s="73"/>
      <c r="F70" s="73"/>
      <c r="G70" s="73"/>
      <c r="H70" s="73"/>
      <c r="I70" s="73"/>
      <c r="J70" s="73"/>
      <c r="K70" s="73"/>
      <c r="M70" s="75"/>
      <c r="O70" s="73"/>
      <c r="P70" s="75"/>
      <c r="S70" s="73"/>
      <c r="T70" s="55"/>
      <c r="X70" s="50"/>
      <c r="AC70" s="73"/>
      <c r="AD70" s="50"/>
      <c r="AI70" s="75"/>
      <c r="AJ70" s="98" t="str">
        <f t="shared" ref="AJ70:AJ133" si="3">IF(AD70="","",AD70-X70)</f>
        <v/>
      </c>
      <c r="AK70" s="55" t="str">
        <f t="shared" ref="AK70:AK133" si="4">IF($AC70="","",IF(OR($S70="LOST",$S70="NO BID",$S70="CANCELED",$V70=""),0,$V70))</f>
        <v/>
      </c>
    </row>
    <row r="71" spans="3:37" ht="18.75" x14ac:dyDescent="0.3">
      <c r="C71" s="73"/>
      <c r="D71" s="73"/>
      <c r="E71" s="73"/>
      <c r="F71" s="73"/>
      <c r="G71" s="73"/>
      <c r="H71" s="73"/>
      <c r="I71" s="73"/>
      <c r="J71" s="73"/>
      <c r="K71" s="73"/>
      <c r="M71" s="75"/>
      <c r="O71" s="73"/>
      <c r="P71" s="75"/>
      <c r="S71" s="73"/>
      <c r="T71" s="55"/>
      <c r="X71" s="50"/>
      <c r="AC71" s="73"/>
      <c r="AD71" s="50"/>
      <c r="AI71" s="75"/>
      <c r="AJ71" s="98" t="str">
        <f t="shared" si="3"/>
        <v/>
      </c>
      <c r="AK71" s="55" t="str">
        <f t="shared" si="4"/>
        <v/>
      </c>
    </row>
    <row r="72" spans="3:37" ht="18.75" x14ac:dyDescent="0.3">
      <c r="C72" s="73"/>
      <c r="D72" s="73"/>
      <c r="E72" s="73"/>
      <c r="F72" s="73"/>
      <c r="G72" s="73"/>
      <c r="H72" s="73"/>
      <c r="I72" s="73"/>
      <c r="J72" s="73"/>
      <c r="K72" s="73"/>
      <c r="M72" s="75"/>
      <c r="O72" s="73"/>
      <c r="P72" s="75"/>
      <c r="S72" s="73"/>
      <c r="T72" s="55"/>
      <c r="X72" s="50"/>
      <c r="AC72" s="73"/>
      <c r="AD72" s="50"/>
      <c r="AI72" s="75"/>
      <c r="AJ72" s="98" t="str">
        <f t="shared" si="3"/>
        <v/>
      </c>
      <c r="AK72" s="55" t="str">
        <f t="shared" si="4"/>
        <v/>
      </c>
    </row>
    <row r="73" spans="3:37" ht="18.75" x14ac:dyDescent="0.3">
      <c r="C73" s="73"/>
      <c r="D73" s="73"/>
      <c r="E73" s="73"/>
      <c r="F73" s="73"/>
      <c r="G73" s="73"/>
      <c r="H73" s="73"/>
      <c r="I73" s="73"/>
      <c r="J73" s="73"/>
      <c r="K73" s="73"/>
      <c r="M73" s="75"/>
      <c r="O73" s="73"/>
      <c r="P73" s="75"/>
      <c r="S73" s="73"/>
      <c r="T73" s="55"/>
      <c r="X73" s="50"/>
      <c r="AC73" s="73"/>
      <c r="AD73" s="50"/>
      <c r="AI73" s="75"/>
      <c r="AJ73" s="98" t="str">
        <f t="shared" si="3"/>
        <v/>
      </c>
      <c r="AK73" s="55" t="str">
        <f t="shared" si="4"/>
        <v/>
      </c>
    </row>
    <row r="74" spans="3:37" ht="18.75" x14ac:dyDescent="0.3">
      <c r="C74" s="73"/>
      <c r="D74" s="73"/>
      <c r="E74" s="73"/>
      <c r="F74" s="73"/>
      <c r="G74" s="73"/>
      <c r="H74" s="73"/>
      <c r="I74" s="73"/>
      <c r="J74" s="73"/>
      <c r="K74" s="73"/>
      <c r="M74" s="75"/>
      <c r="O74" s="73"/>
      <c r="P74" s="75"/>
      <c r="S74" s="73"/>
      <c r="T74" s="55"/>
      <c r="X74" s="50"/>
      <c r="AC74" s="73"/>
      <c r="AD74" s="50"/>
      <c r="AI74" s="75"/>
      <c r="AJ74" s="98" t="str">
        <f t="shared" si="3"/>
        <v/>
      </c>
      <c r="AK74" s="55" t="str">
        <f t="shared" si="4"/>
        <v/>
      </c>
    </row>
    <row r="75" spans="3:37" ht="18.75" x14ac:dyDescent="0.3">
      <c r="C75" s="73"/>
      <c r="D75" s="73"/>
      <c r="E75" s="73"/>
      <c r="F75" s="73"/>
      <c r="G75" s="73"/>
      <c r="H75" s="73"/>
      <c r="I75" s="73"/>
      <c r="J75" s="73"/>
      <c r="K75" s="73"/>
      <c r="M75" s="75"/>
      <c r="O75" s="73"/>
      <c r="P75" s="75"/>
      <c r="S75" s="73"/>
      <c r="T75" s="55"/>
      <c r="X75" s="50"/>
      <c r="AC75" s="73"/>
      <c r="AD75" s="50"/>
      <c r="AI75" s="75"/>
      <c r="AJ75" s="98" t="str">
        <f t="shared" si="3"/>
        <v/>
      </c>
      <c r="AK75" s="55" t="str">
        <f t="shared" si="4"/>
        <v/>
      </c>
    </row>
    <row r="76" spans="3:37" ht="18.75" x14ac:dyDescent="0.3">
      <c r="C76" s="73"/>
      <c r="D76" s="73"/>
      <c r="E76" s="73"/>
      <c r="F76" s="73"/>
      <c r="G76" s="73"/>
      <c r="H76" s="73"/>
      <c r="I76" s="73"/>
      <c r="J76" s="73"/>
      <c r="K76" s="73"/>
      <c r="M76" s="75"/>
      <c r="O76" s="73"/>
      <c r="P76" s="75"/>
      <c r="S76" s="73"/>
      <c r="T76" s="55"/>
      <c r="X76" s="50"/>
      <c r="AC76" s="73"/>
      <c r="AD76" s="50"/>
      <c r="AI76" s="75"/>
      <c r="AJ76" s="98" t="str">
        <f t="shared" si="3"/>
        <v/>
      </c>
      <c r="AK76" s="55" t="str">
        <f t="shared" si="4"/>
        <v/>
      </c>
    </row>
    <row r="77" spans="3:37" ht="18.75" x14ac:dyDescent="0.3">
      <c r="C77" s="73"/>
      <c r="D77" s="73"/>
      <c r="E77" s="73"/>
      <c r="F77" s="73"/>
      <c r="G77" s="73"/>
      <c r="H77" s="73"/>
      <c r="I77" s="73"/>
      <c r="J77" s="73"/>
      <c r="K77" s="73"/>
      <c r="M77" s="75"/>
      <c r="O77" s="73"/>
      <c r="P77" s="75"/>
      <c r="S77" s="73"/>
      <c r="T77" s="55"/>
      <c r="X77" s="50"/>
      <c r="AC77" s="73"/>
      <c r="AD77" s="50"/>
      <c r="AI77" s="75"/>
      <c r="AJ77" s="98" t="str">
        <f t="shared" si="3"/>
        <v/>
      </c>
      <c r="AK77" s="55" t="str">
        <f t="shared" si="4"/>
        <v/>
      </c>
    </row>
    <row r="78" spans="3:37" ht="18.75" x14ac:dyDescent="0.3">
      <c r="C78" s="73"/>
      <c r="D78" s="73"/>
      <c r="E78" s="73"/>
      <c r="F78" s="73"/>
      <c r="G78" s="73"/>
      <c r="H78" s="73"/>
      <c r="I78" s="73"/>
      <c r="J78" s="73"/>
      <c r="K78" s="73"/>
      <c r="M78" s="75"/>
      <c r="O78" s="73"/>
      <c r="P78" s="75"/>
      <c r="S78" s="73"/>
      <c r="T78" s="55"/>
      <c r="X78" s="50"/>
      <c r="AC78" s="73"/>
      <c r="AD78" s="50"/>
      <c r="AI78" s="75"/>
      <c r="AJ78" s="98" t="str">
        <f t="shared" si="3"/>
        <v/>
      </c>
      <c r="AK78" s="55" t="str">
        <f t="shared" si="4"/>
        <v/>
      </c>
    </row>
    <row r="79" spans="3:37" ht="18.75" x14ac:dyDescent="0.3">
      <c r="C79" s="73"/>
      <c r="D79" s="73"/>
      <c r="E79" s="73"/>
      <c r="F79" s="73"/>
      <c r="G79" s="73"/>
      <c r="H79" s="73"/>
      <c r="I79" s="73"/>
      <c r="J79" s="73"/>
      <c r="K79" s="73"/>
      <c r="M79" s="75"/>
      <c r="O79" s="73"/>
      <c r="P79" s="75"/>
      <c r="S79" s="73"/>
      <c r="T79" s="55"/>
      <c r="X79" s="50"/>
      <c r="AC79" s="73"/>
      <c r="AD79" s="50"/>
      <c r="AI79" s="75"/>
      <c r="AJ79" s="98" t="str">
        <f t="shared" si="3"/>
        <v/>
      </c>
      <c r="AK79" s="55" t="str">
        <f t="shared" si="4"/>
        <v/>
      </c>
    </row>
    <row r="80" spans="3:37" ht="18.75" x14ac:dyDescent="0.3">
      <c r="C80" s="73"/>
      <c r="D80" s="73"/>
      <c r="E80" s="73"/>
      <c r="F80" s="73"/>
      <c r="G80" s="73"/>
      <c r="H80" s="73"/>
      <c r="I80" s="73"/>
      <c r="J80" s="73"/>
      <c r="K80" s="73"/>
      <c r="M80" s="75"/>
      <c r="O80" s="73"/>
      <c r="P80" s="75"/>
      <c r="S80" s="73"/>
      <c r="T80" s="55"/>
      <c r="X80" s="50"/>
      <c r="AC80" s="73"/>
      <c r="AD80" s="50"/>
      <c r="AI80" s="75"/>
      <c r="AJ80" s="98" t="str">
        <f t="shared" si="3"/>
        <v/>
      </c>
      <c r="AK80" s="55" t="str">
        <f t="shared" si="4"/>
        <v/>
      </c>
    </row>
    <row r="81" spans="3:37" ht="18.75" x14ac:dyDescent="0.3">
      <c r="C81" s="73"/>
      <c r="D81" s="73"/>
      <c r="E81" s="73"/>
      <c r="F81" s="73"/>
      <c r="G81" s="73"/>
      <c r="H81" s="73"/>
      <c r="I81" s="73"/>
      <c r="J81" s="73"/>
      <c r="K81" s="73"/>
      <c r="M81" s="75"/>
      <c r="O81" s="73"/>
      <c r="P81" s="75"/>
      <c r="S81" s="73"/>
      <c r="T81" s="55"/>
      <c r="X81" s="50"/>
      <c r="AC81" s="73"/>
      <c r="AD81" s="50"/>
      <c r="AI81" s="75"/>
      <c r="AJ81" s="98" t="str">
        <f t="shared" si="3"/>
        <v/>
      </c>
      <c r="AK81" s="55" t="str">
        <f t="shared" si="4"/>
        <v/>
      </c>
    </row>
    <row r="82" spans="3:37" ht="18.75" x14ac:dyDescent="0.3">
      <c r="C82" s="73"/>
      <c r="D82" s="73"/>
      <c r="E82" s="73"/>
      <c r="F82" s="73"/>
      <c r="G82" s="73"/>
      <c r="H82" s="73"/>
      <c r="I82" s="73"/>
      <c r="J82" s="73"/>
      <c r="K82" s="73"/>
      <c r="M82" s="75"/>
      <c r="O82" s="73"/>
      <c r="P82" s="75"/>
      <c r="S82" s="73"/>
      <c r="T82" s="55"/>
      <c r="X82" s="50"/>
      <c r="AC82" s="73"/>
      <c r="AD82" s="50"/>
      <c r="AI82" s="75"/>
      <c r="AJ82" s="98" t="str">
        <f t="shared" si="3"/>
        <v/>
      </c>
      <c r="AK82" s="55" t="str">
        <f t="shared" si="4"/>
        <v/>
      </c>
    </row>
    <row r="83" spans="3:37" ht="18.75" x14ac:dyDescent="0.3">
      <c r="C83" s="73"/>
      <c r="D83" s="73"/>
      <c r="E83" s="73"/>
      <c r="F83" s="73"/>
      <c r="G83" s="73"/>
      <c r="H83" s="73"/>
      <c r="I83" s="73"/>
      <c r="J83" s="73"/>
      <c r="K83" s="73"/>
      <c r="M83" s="75"/>
      <c r="O83" s="73"/>
      <c r="P83" s="75"/>
      <c r="S83" s="73"/>
      <c r="T83" s="55"/>
      <c r="X83" s="50"/>
      <c r="AC83" s="73"/>
      <c r="AD83" s="50"/>
      <c r="AI83" s="75"/>
      <c r="AJ83" s="98" t="str">
        <f t="shared" si="3"/>
        <v/>
      </c>
      <c r="AK83" s="55" t="str">
        <f t="shared" si="4"/>
        <v/>
      </c>
    </row>
    <row r="84" spans="3:37" ht="18.75" x14ac:dyDescent="0.3">
      <c r="C84" s="73"/>
      <c r="D84" s="73"/>
      <c r="E84" s="73"/>
      <c r="F84" s="73"/>
      <c r="G84" s="73"/>
      <c r="H84" s="73"/>
      <c r="I84" s="73"/>
      <c r="J84" s="73"/>
      <c r="K84" s="73"/>
      <c r="M84" s="75"/>
      <c r="O84" s="73"/>
      <c r="P84" s="75"/>
      <c r="S84" s="73"/>
      <c r="T84" s="55"/>
      <c r="X84" s="50"/>
      <c r="AC84" s="73"/>
      <c r="AD84" s="50"/>
      <c r="AI84" s="75"/>
      <c r="AJ84" s="98" t="str">
        <f t="shared" si="3"/>
        <v/>
      </c>
      <c r="AK84" s="55" t="str">
        <f t="shared" si="4"/>
        <v/>
      </c>
    </row>
    <row r="85" spans="3:37" ht="18.75" x14ac:dyDescent="0.3">
      <c r="C85" s="73"/>
      <c r="D85" s="73"/>
      <c r="E85" s="73"/>
      <c r="F85" s="73"/>
      <c r="G85" s="73"/>
      <c r="H85" s="73"/>
      <c r="I85" s="73"/>
      <c r="J85" s="73"/>
      <c r="K85" s="73"/>
      <c r="M85" s="75"/>
      <c r="O85" s="73"/>
      <c r="P85" s="75"/>
      <c r="S85" s="73"/>
      <c r="T85" s="55"/>
      <c r="X85" s="50"/>
      <c r="AC85" s="73"/>
      <c r="AD85" s="50"/>
      <c r="AI85" s="75"/>
      <c r="AJ85" s="98" t="str">
        <f t="shared" si="3"/>
        <v/>
      </c>
      <c r="AK85" s="55" t="str">
        <f t="shared" si="4"/>
        <v/>
      </c>
    </row>
    <row r="86" spans="3:37" ht="18.75" x14ac:dyDescent="0.3">
      <c r="C86" s="73"/>
      <c r="D86" s="73"/>
      <c r="E86" s="73"/>
      <c r="F86" s="73"/>
      <c r="G86" s="73"/>
      <c r="H86" s="73"/>
      <c r="I86" s="73"/>
      <c r="J86" s="73"/>
      <c r="K86" s="73"/>
      <c r="M86" s="75"/>
      <c r="O86" s="73"/>
      <c r="P86" s="75"/>
      <c r="S86" s="73"/>
      <c r="T86" s="55"/>
      <c r="X86" s="50"/>
      <c r="AC86" s="73"/>
      <c r="AD86" s="50"/>
      <c r="AI86" s="75"/>
      <c r="AJ86" s="98" t="str">
        <f t="shared" si="3"/>
        <v/>
      </c>
      <c r="AK86" s="55" t="str">
        <f t="shared" si="4"/>
        <v/>
      </c>
    </row>
    <row r="87" spans="3:37" ht="18.75" x14ac:dyDescent="0.3">
      <c r="C87" s="73"/>
      <c r="D87" s="73"/>
      <c r="E87" s="73"/>
      <c r="F87" s="73"/>
      <c r="G87" s="73"/>
      <c r="H87" s="73"/>
      <c r="I87" s="73"/>
      <c r="J87" s="73"/>
      <c r="K87" s="73"/>
      <c r="M87" s="75"/>
      <c r="O87" s="73"/>
      <c r="P87" s="75"/>
      <c r="S87" s="73"/>
      <c r="T87" s="55"/>
      <c r="X87" s="50"/>
      <c r="AC87" s="73"/>
      <c r="AD87" s="50"/>
      <c r="AI87" s="75"/>
      <c r="AJ87" s="98" t="str">
        <f t="shared" si="3"/>
        <v/>
      </c>
      <c r="AK87" s="55" t="str">
        <f t="shared" si="4"/>
        <v/>
      </c>
    </row>
    <row r="88" spans="3:37" ht="18.75" x14ac:dyDescent="0.3">
      <c r="C88" s="73"/>
      <c r="D88" s="73"/>
      <c r="E88" s="73"/>
      <c r="F88" s="73"/>
      <c r="G88" s="73"/>
      <c r="H88" s="73"/>
      <c r="I88" s="73"/>
      <c r="J88" s="73"/>
      <c r="K88" s="73"/>
      <c r="M88" s="75"/>
      <c r="O88" s="73"/>
      <c r="P88" s="75"/>
      <c r="S88" s="73"/>
      <c r="T88" s="55"/>
      <c r="X88" s="50"/>
      <c r="AC88" s="73"/>
      <c r="AD88" s="50"/>
      <c r="AI88" s="75"/>
      <c r="AJ88" s="98" t="str">
        <f t="shared" si="3"/>
        <v/>
      </c>
      <c r="AK88" s="55" t="str">
        <f t="shared" si="4"/>
        <v/>
      </c>
    </row>
    <row r="89" spans="3:37" ht="18.75" x14ac:dyDescent="0.3">
      <c r="C89" s="73"/>
      <c r="D89" s="73"/>
      <c r="E89" s="73"/>
      <c r="F89" s="73"/>
      <c r="G89" s="73"/>
      <c r="H89" s="73"/>
      <c r="I89" s="73"/>
      <c r="J89" s="73"/>
      <c r="K89" s="73"/>
      <c r="M89" s="75"/>
      <c r="O89" s="73"/>
      <c r="P89" s="75"/>
      <c r="S89" s="73"/>
      <c r="T89" s="55"/>
      <c r="X89" s="50"/>
      <c r="AC89" s="73"/>
      <c r="AD89" s="50"/>
      <c r="AI89" s="75"/>
      <c r="AJ89" s="98" t="str">
        <f t="shared" si="3"/>
        <v/>
      </c>
      <c r="AK89" s="55" t="str">
        <f t="shared" si="4"/>
        <v/>
      </c>
    </row>
    <row r="90" spans="3:37" ht="18.75" x14ac:dyDescent="0.3">
      <c r="C90" s="73"/>
      <c r="D90" s="73"/>
      <c r="E90" s="73"/>
      <c r="F90" s="73"/>
      <c r="G90" s="73"/>
      <c r="H90" s="73"/>
      <c r="I90" s="73"/>
      <c r="J90" s="73"/>
      <c r="K90" s="73"/>
      <c r="M90" s="75"/>
      <c r="O90" s="73"/>
      <c r="P90" s="75"/>
      <c r="S90" s="73"/>
      <c r="T90" s="55"/>
      <c r="X90" s="50"/>
      <c r="AC90" s="73"/>
      <c r="AD90" s="50"/>
      <c r="AI90" s="75"/>
      <c r="AJ90" s="98" t="str">
        <f t="shared" si="3"/>
        <v/>
      </c>
      <c r="AK90" s="55" t="str">
        <f t="shared" si="4"/>
        <v/>
      </c>
    </row>
    <row r="91" spans="3:37" ht="18.75" x14ac:dyDescent="0.3">
      <c r="C91" s="73"/>
      <c r="D91" s="73"/>
      <c r="E91" s="73"/>
      <c r="F91" s="73"/>
      <c r="G91" s="73"/>
      <c r="H91" s="73"/>
      <c r="I91" s="73"/>
      <c r="J91" s="73"/>
      <c r="K91" s="73"/>
      <c r="M91" s="75"/>
      <c r="O91" s="73"/>
      <c r="P91" s="75"/>
      <c r="S91" s="73"/>
      <c r="T91" s="55"/>
      <c r="X91" s="50"/>
      <c r="AC91" s="73"/>
      <c r="AD91" s="50"/>
      <c r="AI91" s="75"/>
      <c r="AJ91" s="98" t="str">
        <f t="shared" si="3"/>
        <v/>
      </c>
      <c r="AK91" s="55" t="str">
        <f t="shared" si="4"/>
        <v/>
      </c>
    </row>
    <row r="92" spans="3:37" ht="18.75" x14ac:dyDescent="0.3">
      <c r="C92" s="73"/>
      <c r="D92" s="73"/>
      <c r="E92" s="73"/>
      <c r="F92" s="73"/>
      <c r="G92" s="73"/>
      <c r="H92" s="73"/>
      <c r="I92" s="73"/>
      <c r="J92" s="73"/>
      <c r="K92" s="73"/>
      <c r="M92" s="75"/>
      <c r="O92" s="73"/>
      <c r="P92" s="75"/>
      <c r="S92" s="73"/>
      <c r="T92" s="55"/>
      <c r="X92" s="50"/>
      <c r="AC92" s="73"/>
      <c r="AD92" s="50"/>
      <c r="AI92" s="75"/>
      <c r="AJ92" s="98" t="str">
        <f t="shared" si="3"/>
        <v/>
      </c>
      <c r="AK92" s="55" t="str">
        <f t="shared" si="4"/>
        <v/>
      </c>
    </row>
    <row r="93" spans="3:37" ht="18.75" x14ac:dyDescent="0.3">
      <c r="C93" s="73"/>
      <c r="D93" s="73"/>
      <c r="E93" s="73"/>
      <c r="F93" s="73"/>
      <c r="G93" s="73"/>
      <c r="H93" s="73"/>
      <c r="I93" s="73"/>
      <c r="J93" s="73"/>
      <c r="K93" s="73"/>
      <c r="M93" s="75"/>
      <c r="O93" s="73"/>
      <c r="P93" s="75"/>
      <c r="S93" s="73"/>
      <c r="T93" s="55"/>
      <c r="X93" s="50"/>
      <c r="AC93" s="73"/>
      <c r="AD93" s="50"/>
      <c r="AI93" s="75"/>
      <c r="AJ93" s="98" t="str">
        <f t="shared" si="3"/>
        <v/>
      </c>
      <c r="AK93" s="55" t="str">
        <f t="shared" si="4"/>
        <v/>
      </c>
    </row>
    <row r="94" spans="3:37" ht="18.75" x14ac:dyDescent="0.3">
      <c r="C94" s="73"/>
      <c r="D94" s="73"/>
      <c r="E94" s="73"/>
      <c r="F94" s="73"/>
      <c r="G94" s="73"/>
      <c r="H94" s="73"/>
      <c r="I94" s="73"/>
      <c r="J94" s="73"/>
      <c r="K94" s="73"/>
      <c r="M94" s="75"/>
      <c r="O94" s="73"/>
      <c r="P94" s="75"/>
      <c r="S94" s="73"/>
      <c r="T94" s="55"/>
      <c r="X94" s="50"/>
      <c r="AC94" s="73"/>
      <c r="AD94" s="50"/>
      <c r="AI94" s="75"/>
      <c r="AJ94" s="98" t="str">
        <f t="shared" si="3"/>
        <v/>
      </c>
      <c r="AK94" s="55" t="str">
        <f t="shared" si="4"/>
        <v/>
      </c>
    </row>
    <row r="95" spans="3:37" ht="18.75" x14ac:dyDescent="0.3">
      <c r="C95" s="73"/>
      <c r="D95" s="73"/>
      <c r="E95" s="73"/>
      <c r="F95" s="73"/>
      <c r="G95" s="73"/>
      <c r="H95" s="73"/>
      <c r="I95" s="73"/>
      <c r="J95" s="73"/>
      <c r="K95" s="73"/>
      <c r="M95" s="75"/>
      <c r="O95" s="73"/>
      <c r="P95" s="75"/>
      <c r="S95" s="73"/>
      <c r="T95" s="55"/>
      <c r="X95" s="50"/>
      <c r="AC95" s="73"/>
      <c r="AD95" s="50"/>
      <c r="AI95" s="75"/>
      <c r="AJ95" s="98" t="str">
        <f t="shared" si="3"/>
        <v/>
      </c>
      <c r="AK95" s="55" t="str">
        <f t="shared" si="4"/>
        <v/>
      </c>
    </row>
    <row r="96" spans="3:37" ht="18.75" x14ac:dyDescent="0.3">
      <c r="C96" s="73"/>
      <c r="D96" s="73"/>
      <c r="E96" s="73"/>
      <c r="F96" s="73"/>
      <c r="G96" s="73"/>
      <c r="H96" s="73"/>
      <c r="I96" s="73"/>
      <c r="J96" s="73"/>
      <c r="K96" s="73"/>
      <c r="M96" s="75"/>
      <c r="O96" s="73"/>
      <c r="P96" s="75"/>
      <c r="S96" s="73"/>
      <c r="T96" s="55"/>
      <c r="X96" s="50"/>
      <c r="AC96" s="73"/>
      <c r="AD96" s="50"/>
      <c r="AI96" s="75"/>
      <c r="AJ96" s="98" t="str">
        <f t="shared" si="3"/>
        <v/>
      </c>
      <c r="AK96" s="55" t="str">
        <f t="shared" si="4"/>
        <v/>
      </c>
    </row>
    <row r="97" spans="3:37" ht="18.75" x14ac:dyDescent="0.3">
      <c r="C97" s="73"/>
      <c r="D97" s="73"/>
      <c r="E97" s="73"/>
      <c r="F97" s="73"/>
      <c r="G97" s="73"/>
      <c r="H97" s="73"/>
      <c r="I97" s="73"/>
      <c r="J97" s="73"/>
      <c r="K97" s="73"/>
      <c r="M97" s="75"/>
      <c r="O97" s="73"/>
      <c r="P97" s="75"/>
      <c r="S97" s="73"/>
      <c r="T97" s="55"/>
      <c r="X97" s="50"/>
      <c r="AC97" s="73"/>
      <c r="AD97" s="50"/>
      <c r="AI97" s="75"/>
      <c r="AJ97" s="98" t="str">
        <f t="shared" si="3"/>
        <v/>
      </c>
      <c r="AK97" s="55" t="str">
        <f t="shared" si="4"/>
        <v/>
      </c>
    </row>
    <row r="98" spans="3:37" ht="18.75" x14ac:dyDescent="0.3">
      <c r="C98" s="73"/>
      <c r="D98" s="73"/>
      <c r="E98" s="73"/>
      <c r="F98" s="73"/>
      <c r="G98" s="73"/>
      <c r="H98" s="73"/>
      <c r="I98" s="73"/>
      <c r="J98" s="73"/>
      <c r="K98" s="73"/>
      <c r="M98" s="75"/>
      <c r="O98" s="73"/>
      <c r="P98" s="75"/>
      <c r="S98" s="73"/>
      <c r="T98" s="55"/>
      <c r="X98" s="50"/>
      <c r="AC98" s="73"/>
      <c r="AD98" s="50"/>
      <c r="AI98" s="75"/>
      <c r="AJ98" s="98" t="str">
        <f t="shared" si="3"/>
        <v/>
      </c>
      <c r="AK98" s="55" t="str">
        <f t="shared" si="4"/>
        <v/>
      </c>
    </row>
    <row r="99" spans="3:37" ht="18.75" x14ac:dyDescent="0.3">
      <c r="C99" s="73"/>
      <c r="D99" s="73"/>
      <c r="E99" s="73"/>
      <c r="F99" s="73"/>
      <c r="G99" s="73"/>
      <c r="H99" s="73"/>
      <c r="I99" s="73"/>
      <c r="J99" s="73"/>
      <c r="K99" s="73"/>
      <c r="M99" s="75"/>
      <c r="O99" s="73"/>
      <c r="P99" s="75"/>
      <c r="S99" s="73"/>
      <c r="T99" s="55"/>
      <c r="X99" s="50"/>
      <c r="AC99" s="73"/>
      <c r="AD99" s="50"/>
      <c r="AI99" s="75"/>
      <c r="AJ99" s="98" t="str">
        <f t="shared" si="3"/>
        <v/>
      </c>
      <c r="AK99" s="55" t="str">
        <f t="shared" si="4"/>
        <v/>
      </c>
    </row>
    <row r="100" spans="3:37" ht="18.75" x14ac:dyDescent="0.3">
      <c r="C100" s="73"/>
      <c r="D100" s="73"/>
      <c r="E100" s="73"/>
      <c r="F100" s="73"/>
      <c r="G100" s="73"/>
      <c r="H100" s="73"/>
      <c r="I100" s="73"/>
      <c r="J100" s="73"/>
      <c r="K100" s="73"/>
      <c r="M100" s="75"/>
      <c r="O100" s="73"/>
      <c r="P100" s="75"/>
      <c r="S100" s="73"/>
      <c r="T100" s="55"/>
      <c r="X100" s="50"/>
      <c r="AC100" s="73"/>
      <c r="AD100" s="50"/>
      <c r="AI100" s="75"/>
      <c r="AJ100" s="98" t="str">
        <f t="shared" si="3"/>
        <v/>
      </c>
      <c r="AK100" s="55" t="str">
        <f t="shared" si="4"/>
        <v/>
      </c>
    </row>
    <row r="101" spans="3:37" ht="18.75" x14ac:dyDescent="0.3">
      <c r="C101" s="73"/>
      <c r="D101" s="73"/>
      <c r="E101" s="73"/>
      <c r="F101" s="73"/>
      <c r="G101" s="73"/>
      <c r="H101" s="73"/>
      <c r="I101" s="73"/>
      <c r="J101" s="73"/>
      <c r="K101" s="73"/>
      <c r="M101" s="75"/>
      <c r="O101" s="73"/>
      <c r="P101" s="75"/>
      <c r="S101" s="73"/>
      <c r="T101" s="55"/>
      <c r="X101" s="50"/>
      <c r="AC101" s="73"/>
      <c r="AD101" s="50"/>
      <c r="AI101" s="75"/>
      <c r="AJ101" s="98" t="str">
        <f t="shared" si="3"/>
        <v/>
      </c>
      <c r="AK101" s="55" t="str">
        <f t="shared" si="4"/>
        <v/>
      </c>
    </row>
    <row r="102" spans="3:37" ht="18.75" x14ac:dyDescent="0.3">
      <c r="C102" s="73"/>
      <c r="D102" s="73"/>
      <c r="E102" s="73"/>
      <c r="F102" s="73"/>
      <c r="G102" s="73"/>
      <c r="H102" s="73"/>
      <c r="I102" s="73"/>
      <c r="J102" s="73"/>
      <c r="K102" s="73"/>
      <c r="M102" s="75"/>
      <c r="O102" s="73"/>
      <c r="P102" s="75"/>
      <c r="S102" s="73"/>
      <c r="T102" s="55"/>
      <c r="X102" s="50"/>
      <c r="AC102" s="73"/>
      <c r="AD102" s="50"/>
      <c r="AI102" s="75"/>
      <c r="AJ102" s="98" t="str">
        <f t="shared" si="3"/>
        <v/>
      </c>
      <c r="AK102" s="55" t="str">
        <f t="shared" si="4"/>
        <v/>
      </c>
    </row>
    <row r="103" spans="3:37" ht="18.75" x14ac:dyDescent="0.3">
      <c r="C103" s="73"/>
      <c r="D103" s="73"/>
      <c r="E103" s="73"/>
      <c r="F103" s="73"/>
      <c r="G103" s="73"/>
      <c r="H103" s="73"/>
      <c r="I103" s="73"/>
      <c r="J103" s="73"/>
      <c r="K103" s="73"/>
      <c r="M103" s="75"/>
      <c r="O103" s="73"/>
      <c r="P103" s="75"/>
      <c r="S103" s="73"/>
      <c r="T103" s="55"/>
      <c r="X103" s="50"/>
      <c r="AC103" s="73"/>
      <c r="AD103" s="50"/>
      <c r="AI103" s="75"/>
      <c r="AJ103" s="98" t="str">
        <f t="shared" si="3"/>
        <v/>
      </c>
      <c r="AK103" s="55" t="str">
        <f t="shared" si="4"/>
        <v/>
      </c>
    </row>
    <row r="104" spans="3:37" ht="18.75" x14ac:dyDescent="0.3">
      <c r="C104" s="73"/>
      <c r="D104" s="73"/>
      <c r="E104" s="73"/>
      <c r="F104" s="73"/>
      <c r="G104" s="73"/>
      <c r="H104" s="73"/>
      <c r="I104" s="73"/>
      <c r="J104" s="73"/>
      <c r="K104" s="73"/>
      <c r="M104" s="75"/>
      <c r="O104" s="73"/>
      <c r="P104" s="75"/>
      <c r="S104" s="73"/>
      <c r="T104" s="55"/>
      <c r="X104" s="50"/>
      <c r="AC104" s="73"/>
      <c r="AD104" s="50"/>
      <c r="AI104" s="75"/>
      <c r="AJ104" s="98" t="str">
        <f t="shared" si="3"/>
        <v/>
      </c>
      <c r="AK104" s="55" t="str">
        <f t="shared" si="4"/>
        <v/>
      </c>
    </row>
    <row r="105" spans="3:37" ht="18.75" x14ac:dyDescent="0.3">
      <c r="C105" s="73"/>
      <c r="D105" s="73"/>
      <c r="E105" s="73"/>
      <c r="F105" s="73"/>
      <c r="G105" s="73"/>
      <c r="H105" s="73"/>
      <c r="I105" s="73"/>
      <c r="J105" s="73"/>
      <c r="K105" s="73"/>
      <c r="M105" s="75"/>
      <c r="O105" s="73"/>
      <c r="P105" s="75"/>
      <c r="S105" s="73"/>
      <c r="T105" s="55"/>
      <c r="X105" s="50"/>
      <c r="AC105" s="73"/>
      <c r="AD105" s="50"/>
      <c r="AI105" s="75"/>
      <c r="AJ105" s="98" t="str">
        <f t="shared" si="3"/>
        <v/>
      </c>
      <c r="AK105" s="55" t="str">
        <f t="shared" si="4"/>
        <v/>
      </c>
    </row>
    <row r="106" spans="3:37" ht="18.75" x14ac:dyDescent="0.3">
      <c r="C106" s="73"/>
      <c r="D106" s="73"/>
      <c r="E106" s="73"/>
      <c r="F106" s="73"/>
      <c r="G106" s="73"/>
      <c r="H106" s="73"/>
      <c r="I106" s="73"/>
      <c r="J106" s="73"/>
      <c r="K106" s="73"/>
      <c r="M106" s="75"/>
      <c r="O106" s="73"/>
      <c r="P106" s="75"/>
      <c r="S106" s="73"/>
      <c r="T106" s="55"/>
      <c r="X106" s="50"/>
      <c r="AC106" s="73"/>
      <c r="AD106" s="50"/>
      <c r="AI106" s="75"/>
      <c r="AJ106" s="98" t="str">
        <f t="shared" si="3"/>
        <v/>
      </c>
      <c r="AK106" s="55" t="str">
        <f t="shared" si="4"/>
        <v/>
      </c>
    </row>
    <row r="107" spans="3:37" ht="18.75" x14ac:dyDescent="0.3">
      <c r="C107" s="73"/>
      <c r="D107" s="73"/>
      <c r="E107" s="73"/>
      <c r="F107" s="73"/>
      <c r="G107" s="73"/>
      <c r="H107" s="73"/>
      <c r="I107" s="73"/>
      <c r="J107" s="73"/>
      <c r="K107" s="73"/>
      <c r="M107" s="75"/>
      <c r="O107" s="73"/>
      <c r="P107" s="75"/>
      <c r="S107" s="73"/>
      <c r="T107" s="55"/>
      <c r="X107" s="50"/>
      <c r="AC107" s="73"/>
      <c r="AD107" s="50"/>
      <c r="AI107" s="75"/>
      <c r="AJ107" s="98" t="str">
        <f t="shared" si="3"/>
        <v/>
      </c>
      <c r="AK107" s="55" t="str">
        <f t="shared" si="4"/>
        <v/>
      </c>
    </row>
    <row r="108" spans="3:37" ht="18.75" x14ac:dyDescent="0.3">
      <c r="C108" s="73"/>
      <c r="D108" s="73"/>
      <c r="E108" s="73"/>
      <c r="F108" s="73"/>
      <c r="G108" s="73"/>
      <c r="H108" s="73"/>
      <c r="I108" s="73"/>
      <c r="J108" s="73"/>
      <c r="K108" s="73"/>
      <c r="M108" s="75"/>
      <c r="O108" s="73"/>
      <c r="P108" s="75"/>
      <c r="S108" s="73"/>
      <c r="T108" s="55"/>
      <c r="X108" s="50"/>
      <c r="AC108" s="73"/>
      <c r="AD108" s="50"/>
      <c r="AI108" s="75"/>
      <c r="AJ108" s="98" t="str">
        <f t="shared" si="3"/>
        <v/>
      </c>
      <c r="AK108" s="55" t="str">
        <f t="shared" si="4"/>
        <v/>
      </c>
    </row>
    <row r="109" spans="3:37" ht="18.75" x14ac:dyDescent="0.3">
      <c r="C109" s="73"/>
      <c r="D109" s="73"/>
      <c r="E109" s="73"/>
      <c r="F109" s="73"/>
      <c r="G109" s="73"/>
      <c r="H109" s="73"/>
      <c r="I109" s="73"/>
      <c r="J109" s="73"/>
      <c r="K109" s="73"/>
      <c r="M109" s="75"/>
      <c r="O109" s="73"/>
      <c r="P109" s="75"/>
      <c r="S109" s="73"/>
      <c r="T109" s="55"/>
      <c r="X109" s="50"/>
      <c r="AC109" s="73"/>
      <c r="AD109" s="50"/>
      <c r="AI109" s="75"/>
      <c r="AJ109" s="98" t="str">
        <f t="shared" si="3"/>
        <v/>
      </c>
      <c r="AK109" s="55" t="str">
        <f t="shared" si="4"/>
        <v/>
      </c>
    </row>
    <row r="110" spans="3:37" ht="18.75" x14ac:dyDescent="0.3">
      <c r="C110" s="73"/>
      <c r="D110" s="73"/>
      <c r="E110" s="73"/>
      <c r="F110" s="73"/>
      <c r="G110" s="73"/>
      <c r="H110" s="73"/>
      <c r="I110" s="73"/>
      <c r="J110" s="73"/>
      <c r="K110" s="73"/>
      <c r="M110" s="75"/>
      <c r="O110" s="73"/>
      <c r="P110" s="75"/>
      <c r="S110" s="73"/>
      <c r="T110" s="55"/>
      <c r="X110" s="50"/>
      <c r="AC110" s="73"/>
      <c r="AD110" s="50"/>
      <c r="AI110" s="75"/>
      <c r="AJ110" s="98" t="str">
        <f t="shared" si="3"/>
        <v/>
      </c>
      <c r="AK110" s="55" t="str">
        <f t="shared" si="4"/>
        <v/>
      </c>
    </row>
    <row r="111" spans="3:37" ht="18.75" x14ac:dyDescent="0.3">
      <c r="C111" s="73"/>
      <c r="D111" s="73"/>
      <c r="E111" s="73"/>
      <c r="F111" s="73"/>
      <c r="G111" s="73"/>
      <c r="H111" s="73"/>
      <c r="I111" s="73"/>
      <c r="J111" s="73"/>
      <c r="K111" s="73"/>
      <c r="M111" s="75"/>
      <c r="O111" s="73"/>
      <c r="P111" s="75"/>
      <c r="S111" s="73"/>
      <c r="T111" s="55"/>
      <c r="X111" s="50"/>
      <c r="AC111" s="73"/>
      <c r="AD111" s="50"/>
      <c r="AI111" s="75"/>
      <c r="AJ111" s="98" t="str">
        <f t="shared" si="3"/>
        <v/>
      </c>
      <c r="AK111" s="55" t="str">
        <f t="shared" si="4"/>
        <v/>
      </c>
    </row>
    <row r="112" spans="3:37" ht="18.75" x14ac:dyDescent="0.3">
      <c r="C112" s="73"/>
      <c r="D112" s="73"/>
      <c r="E112" s="73"/>
      <c r="F112" s="73"/>
      <c r="G112" s="73"/>
      <c r="H112" s="73"/>
      <c r="I112" s="73"/>
      <c r="J112" s="73"/>
      <c r="K112" s="73"/>
      <c r="M112" s="75"/>
      <c r="O112" s="73"/>
      <c r="P112" s="75"/>
      <c r="S112" s="73"/>
      <c r="T112" s="55"/>
      <c r="X112" s="50"/>
      <c r="AC112" s="73"/>
      <c r="AD112" s="50"/>
      <c r="AI112" s="75"/>
      <c r="AJ112" s="98" t="str">
        <f t="shared" si="3"/>
        <v/>
      </c>
      <c r="AK112" s="55" t="str">
        <f t="shared" si="4"/>
        <v/>
      </c>
    </row>
    <row r="113" spans="3:37" ht="18.75" x14ac:dyDescent="0.3">
      <c r="C113" s="73"/>
      <c r="D113" s="73"/>
      <c r="E113" s="73"/>
      <c r="F113" s="73"/>
      <c r="G113" s="73"/>
      <c r="H113" s="73"/>
      <c r="I113" s="73"/>
      <c r="J113" s="73"/>
      <c r="K113" s="73"/>
      <c r="M113" s="75"/>
      <c r="O113" s="73"/>
      <c r="P113" s="75"/>
      <c r="S113" s="73"/>
      <c r="T113" s="55"/>
      <c r="X113" s="50"/>
      <c r="AC113" s="73"/>
      <c r="AD113" s="50"/>
      <c r="AI113" s="75"/>
      <c r="AJ113" s="98" t="str">
        <f t="shared" si="3"/>
        <v/>
      </c>
      <c r="AK113" s="55" t="str">
        <f t="shared" si="4"/>
        <v/>
      </c>
    </row>
    <row r="114" spans="3:37" ht="18.75" x14ac:dyDescent="0.3">
      <c r="C114" s="73"/>
      <c r="D114" s="73"/>
      <c r="E114" s="73"/>
      <c r="F114" s="73"/>
      <c r="G114" s="73"/>
      <c r="H114" s="73"/>
      <c r="I114" s="73"/>
      <c r="J114" s="73"/>
      <c r="K114" s="73"/>
      <c r="M114" s="75"/>
      <c r="O114" s="73"/>
      <c r="P114" s="75"/>
      <c r="S114" s="73"/>
      <c r="T114" s="55"/>
      <c r="X114" s="50"/>
      <c r="AC114" s="73"/>
      <c r="AD114" s="50"/>
      <c r="AI114" s="75"/>
      <c r="AJ114" s="98" t="str">
        <f t="shared" si="3"/>
        <v/>
      </c>
      <c r="AK114" s="55" t="str">
        <f t="shared" si="4"/>
        <v/>
      </c>
    </row>
    <row r="115" spans="3:37" ht="18.75" x14ac:dyDescent="0.3">
      <c r="C115" s="73"/>
      <c r="D115" s="73"/>
      <c r="E115" s="73"/>
      <c r="F115" s="73"/>
      <c r="G115" s="73"/>
      <c r="H115" s="73"/>
      <c r="I115" s="73"/>
      <c r="J115" s="73"/>
      <c r="K115" s="73"/>
      <c r="M115" s="75"/>
      <c r="O115" s="73"/>
      <c r="P115" s="75"/>
      <c r="S115" s="73"/>
      <c r="T115" s="55"/>
      <c r="X115" s="50"/>
      <c r="AC115" s="73"/>
      <c r="AD115" s="50"/>
      <c r="AI115" s="75"/>
      <c r="AJ115" s="98" t="str">
        <f t="shared" si="3"/>
        <v/>
      </c>
      <c r="AK115" s="55" t="str">
        <f t="shared" si="4"/>
        <v/>
      </c>
    </row>
    <row r="116" spans="3:37" ht="18.75" x14ac:dyDescent="0.3">
      <c r="C116" s="73"/>
      <c r="D116" s="73"/>
      <c r="E116" s="73"/>
      <c r="F116" s="73"/>
      <c r="G116" s="73"/>
      <c r="H116" s="73"/>
      <c r="I116" s="73"/>
      <c r="J116" s="73"/>
      <c r="K116" s="73"/>
      <c r="M116" s="75"/>
      <c r="O116" s="73"/>
      <c r="P116" s="75"/>
      <c r="S116" s="73"/>
      <c r="T116" s="55"/>
      <c r="X116" s="50"/>
      <c r="AC116" s="73"/>
      <c r="AD116" s="50"/>
      <c r="AI116" s="75"/>
      <c r="AJ116" s="98" t="str">
        <f t="shared" si="3"/>
        <v/>
      </c>
      <c r="AK116" s="55" t="str">
        <f t="shared" si="4"/>
        <v/>
      </c>
    </row>
    <row r="117" spans="3:37" ht="18.75" x14ac:dyDescent="0.3">
      <c r="C117" s="73"/>
      <c r="D117" s="73"/>
      <c r="E117" s="73"/>
      <c r="F117" s="73"/>
      <c r="G117" s="73"/>
      <c r="H117" s="73"/>
      <c r="I117" s="73"/>
      <c r="J117" s="73"/>
      <c r="K117" s="73"/>
      <c r="M117" s="75"/>
      <c r="O117" s="73"/>
      <c r="P117" s="75"/>
      <c r="S117" s="73"/>
      <c r="T117" s="55"/>
      <c r="X117" s="50"/>
      <c r="AC117" s="73"/>
      <c r="AD117" s="50"/>
      <c r="AI117" s="75"/>
      <c r="AJ117" s="98" t="str">
        <f t="shared" si="3"/>
        <v/>
      </c>
      <c r="AK117" s="55" t="str">
        <f t="shared" si="4"/>
        <v/>
      </c>
    </row>
    <row r="118" spans="3:37" ht="18.75" x14ac:dyDescent="0.3">
      <c r="C118" s="73"/>
      <c r="D118" s="73"/>
      <c r="E118" s="73"/>
      <c r="F118" s="73"/>
      <c r="G118" s="73"/>
      <c r="H118" s="73"/>
      <c r="I118" s="73"/>
      <c r="J118" s="73"/>
      <c r="K118" s="73"/>
      <c r="M118" s="75"/>
      <c r="O118" s="73"/>
      <c r="P118" s="75"/>
      <c r="S118" s="73"/>
      <c r="T118" s="55"/>
      <c r="X118" s="50"/>
      <c r="AC118" s="73"/>
      <c r="AD118" s="50"/>
      <c r="AI118" s="75"/>
      <c r="AJ118" s="98" t="str">
        <f t="shared" si="3"/>
        <v/>
      </c>
      <c r="AK118" s="55" t="str">
        <f t="shared" si="4"/>
        <v/>
      </c>
    </row>
    <row r="119" spans="3:37" ht="18.75" x14ac:dyDescent="0.3">
      <c r="C119" s="73"/>
      <c r="D119" s="73"/>
      <c r="E119" s="73"/>
      <c r="F119" s="73"/>
      <c r="G119" s="73"/>
      <c r="H119" s="73"/>
      <c r="I119" s="73"/>
      <c r="J119" s="73"/>
      <c r="K119" s="73"/>
      <c r="M119" s="75"/>
      <c r="O119" s="73"/>
      <c r="P119" s="75"/>
      <c r="S119" s="73"/>
      <c r="T119" s="55"/>
      <c r="X119" s="50"/>
      <c r="AC119" s="73"/>
      <c r="AD119" s="50"/>
      <c r="AI119" s="75"/>
      <c r="AJ119" s="98" t="str">
        <f t="shared" si="3"/>
        <v/>
      </c>
      <c r="AK119" s="55" t="str">
        <f t="shared" si="4"/>
        <v/>
      </c>
    </row>
    <row r="120" spans="3:37" ht="18.75" x14ac:dyDescent="0.3">
      <c r="C120" s="73"/>
      <c r="D120" s="73"/>
      <c r="E120" s="73"/>
      <c r="F120" s="73"/>
      <c r="G120" s="73"/>
      <c r="H120" s="73"/>
      <c r="I120" s="73"/>
      <c r="J120" s="73"/>
      <c r="K120" s="73"/>
      <c r="M120" s="75"/>
      <c r="O120" s="73"/>
      <c r="P120" s="75"/>
      <c r="S120" s="73"/>
      <c r="T120" s="55"/>
      <c r="X120" s="50"/>
      <c r="AC120" s="73"/>
      <c r="AD120" s="50"/>
      <c r="AI120" s="75"/>
      <c r="AJ120" s="98" t="str">
        <f t="shared" si="3"/>
        <v/>
      </c>
      <c r="AK120" s="55" t="str">
        <f t="shared" si="4"/>
        <v/>
      </c>
    </row>
    <row r="121" spans="3:37" ht="18.75" x14ac:dyDescent="0.3">
      <c r="C121" s="73"/>
      <c r="D121" s="73"/>
      <c r="E121" s="73"/>
      <c r="F121" s="73"/>
      <c r="G121" s="73"/>
      <c r="H121" s="73"/>
      <c r="I121" s="73"/>
      <c r="J121" s="73"/>
      <c r="K121" s="73"/>
      <c r="M121" s="75"/>
      <c r="O121" s="73"/>
      <c r="P121" s="75"/>
      <c r="S121" s="73"/>
      <c r="T121" s="55"/>
      <c r="X121" s="50"/>
      <c r="AC121" s="73"/>
      <c r="AD121" s="50"/>
      <c r="AI121" s="75"/>
      <c r="AJ121" s="98" t="str">
        <f t="shared" si="3"/>
        <v/>
      </c>
      <c r="AK121" s="55" t="str">
        <f t="shared" si="4"/>
        <v/>
      </c>
    </row>
    <row r="122" spans="3:37" ht="18.75" x14ac:dyDescent="0.3">
      <c r="C122" s="73"/>
      <c r="D122" s="73"/>
      <c r="E122" s="73"/>
      <c r="F122" s="73"/>
      <c r="G122" s="73"/>
      <c r="H122" s="73"/>
      <c r="I122" s="73"/>
      <c r="J122" s="73"/>
      <c r="K122" s="73"/>
      <c r="M122" s="75"/>
      <c r="O122" s="73"/>
      <c r="P122" s="75"/>
      <c r="S122" s="73"/>
      <c r="T122" s="55"/>
      <c r="X122" s="50"/>
      <c r="AC122" s="73"/>
      <c r="AD122" s="50"/>
      <c r="AI122" s="75"/>
      <c r="AJ122" s="98" t="str">
        <f t="shared" si="3"/>
        <v/>
      </c>
      <c r="AK122" s="55" t="str">
        <f t="shared" si="4"/>
        <v/>
      </c>
    </row>
    <row r="123" spans="3:37" ht="18.75" x14ac:dyDescent="0.3">
      <c r="C123" s="73"/>
      <c r="D123" s="73"/>
      <c r="E123" s="73"/>
      <c r="F123" s="73"/>
      <c r="G123" s="73"/>
      <c r="H123" s="73"/>
      <c r="I123" s="73"/>
      <c r="J123" s="73"/>
      <c r="K123" s="73"/>
      <c r="M123" s="75"/>
      <c r="O123" s="73"/>
      <c r="P123" s="75"/>
      <c r="S123" s="73"/>
      <c r="T123" s="55"/>
      <c r="X123" s="50"/>
      <c r="AC123" s="73"/>
      <c r="AD123" s="50"/>
      <c r="AI123" s="75"/>
      <c r="AJ123" s="98" t="str">
        <f t="shared" si="3"/>
        <v/>
      </c>
      <c r="AK123" s="55" t="str">
        <f t="shared" si="4"/>
        <v/>
      </c>
    </row>
    <row r="124" spans="3:37" ht="18.75" x14ac:dyDescent="0.3">
      <c r="C124" s="73"/>
      <c r="D124" s="73"/>
      <c r="E124" s="73"/>
      <c r="F124" s="73"/>
      <c r="G124" s="73"/>
      <c r="H124" s="73"/>
      <c r="I124" s="73"/>
      <c r="J124" s="73"/>
      <c r="K124" s="73"/>
      <c r="M124" s="75"/>
      <c r="O124" s="73"/>
      <c r="P124" s="75"/>
      <c r="S124" s="73"/>
      <c r="T124" s="55"/>
      <c r="X124" s="50"/>
      <c r="AC124" s="73"/>
      <c r="AD124" s="50"/>
      <c r="AI124" s="75"/>
      <c r="AJ124" s="98" t="str">
        <f t="shared" si="3"/>
        <v/>
      </c>
      <c r="AK124" s="55" t="str">
        <f t="shared" si="4"/>
        <v/>
      </c>
    </row>
    <row r="125" spans="3:37" ht="18.75" x14ac:dyDescent="0.3">
      <c r="C125" s="73"/>
      <c r="D125" s="73"/>
      <c r="E125" s="73"/>
      <c r="F125" s="73"/>
      <c r="G125" s="73"/>
      <c r="H125" s="73"/>
      <c r="I125" s="73"/>
      <c r="J125" s="73"/>
      <c r="K125" s="73"/>
      <c r="M125" s="75"/>
      <c r="O125" s="73"/>
      <c r="P125" s="75"/>
      <c r="S125" s="73"/>
      <c r="T125" s="55"/>
      <c r="X125" s="50"/>
      <c r="AC125" s="73"/>
      <c r="AD125" s="50"/>
      <c r="AI125" s="75"/>
      <c r="AJ125" s="98" t="str">
        <f t="shared" si="3"/>
        <v/>
      </c>
      <c r="AK125" s="55" t="str">
        <f t="shared" si="4"/>
        <v/>
      </c>
    </row>
    <row r="126" spans="3:37" ht="18.75" x14ac:dyDescent="0.3">
      <c r="C126" s="73"/>
      <c r="D126" s="73"/>
      <c r="E126" s="73"/>
      <c r="F126" s="73"/>
      <c r="G126" s="73"/>
      <c r="H126" s="73"/>
      <c r="I126" s="73"/>
      <c r="J126" s="73"/>
      <c r="K126" s="73"/>
      <c r="M126" s="75"/>
      <c r="O126" s="73"/>
      <c r="P126" s="75"/>
      <c r="S126" s="73"/>
      <c r="T126" s="55"/>
      <c r="X126" s="50"/>
      <c r="AC126" s="73"/>
      <c r="AD126" s="50"/>
      <c r="AI126" s="75"/>
      <c r="AJ126" s="98" t="str">
        <f t="shared" si="3"/>
        <v/>
      </c>
      <c r="AK126" s="55" t="str">
        <f t="shared" si="4"/>
        <v/>
      </c>
    </row>
    <row r="127" spans="3:37" ht="18.75" x14ac:dyDescent="0.3">
      <c r="C127" s="73"/>
      <c r="D127" s="73"/>
      <c r="E127" s="73"/>
      <c r="F127" s="73"/>
      <c r="G127" s="73"/>
      <c r="H127" s="73"/>
      <c r="I127" s="73"/>
      <c r="J127" s="73"/>
      <c r="K127" s="73"/>
      <c r="M127" s="75"/>
      <c r="O127" s="73"/>
      <c r="P127" s="75"/>
      <c r="S127" s="73"/>
      <c r="T127" s="55"/>
      <c r="X127" s="50"/>
      <c r="AC127" s="73"/>
      <c r="AD127" s="50"/>
      <c r="AI127" s="75"/>
      <c r="AJ127" s="98" t="str">
        <f t="shared" si="3"/>
        <v/>
      </c>
      <c r="AK127" s="55" t="str">
        <f t="shared" si="4"/>
        <v/>
      </c>
    </row>
    <row r="128" spans="3:37" ht="18.75" x14ac:dyDescent="0.3">
      <c r="C128" s="73"/>
      <c r="D128" s="73"/>
      <c r="E128" s="73"/>
      <c r="F128" s="73"/>
      <c r="G128" s="73"/>
      <c r="H128" s="73"/>
      <c r="I128" s="73"/>
      <c r="J128" s="73"/>
      <c r="K128" s="73"/>
      <c r="M128" s="75"/>
      <c r="O128" s="73"/>
      <c r="P128" s="75"/>
      <c r="S128" s="73"/>
      <c r="T128" s="55"/>
      <c r="X128" s="50"/>
      <c r="AC128" s="73"/>
      <c r="AD128" s="50"/>
      <c r="AI128" s="75"/>
      <c r="AJ128" s="98" t="str">
        <f t="shared" si="3"/>
        <v/>
      </c>
      <c r="AK128" s="55" t="str">
        <f t="shared" si="4"/>
        <v/>
      </c>
    </row>
    <row r="129" spans="3:37" ht="18.75" x14ac:dyDescent="0.3">
      <c r="C129" s="73"/>
      <c r="D129" s="73"/>
      <c r="E129" s="73"/>
      <c r="F129" s="73"/>
      <c r="G129" s="73"/>
      <c r="H129" s="73"/>
      <c r="I129" s="73"/>
      <c r="J129" s="73"/>
      <c r="K129" s="73"/>
      <c r="M129" s="75"/>
      <c r="O129" s="73"/>
      <c r="P129" s="75"/>
      <c r="S129" s="73"/>
      <c r="T129" s="55"/>
      <c r="X129" s="50"/>
      <c r="AC129" s="73"/>
      <c r="AD129" s="50"/>
      <c r="AI129" s="75"/>
      <c r="AJ129" s="98" t="str">
        <f t="shared" si="3"/>
        <v/>
      </c>
      <c r="AK129" s="55" t="str">
        <f t="shared" si="4"/>
        <v/>
      </c>
    </row>
    <row r="130" spans="3:37" ht="18.75" x14ac:dyDescent="0.3">
      <c r="C130" s="73"/>
      <c r="D130" s="73"/>
      <c r="E130" s="73"/>
      <c r="F130" s="73"/>
      <c r="G130" s="73"/>
      <c r="H130" s="73"/>
      <c r="I130" s="73"/>
      <c r="J130" s="73"/>
      <c r="K130" s="73"/>
      <c r="M130" s="75"/>
      <c r="O130" s="73"/>
      <c r="P130" s="75"/>
      <c r="S130" s="73"/>
      <c r="T130" s="55"/>
      <c r="X130" s="50"/>
      <c r="AC130" s="73"/>
      <c r="AD130" s="50"/>
      <c r="AI130" s="75"/>
      <c r="AJ130" s="98" t="str">
        <f t="shared" si="3"/>
        <v/>
      </c>
      <c r="AK130" s="55" t="str">
        <f t="shared" si="4"/>
        <v/>
      </c>
    </row>
    <row r="131" spans="3:37" ht="18.75" x14ac:dyDescent="0.3">
      <c r="C131" s="73"/>
      <c r="D131" s="73"/>
      <c r="E131" s="73"/>
      <c r="F131" s="73"/>
      <c r="G131" s="73"/>
      <c r="H131" s="73"/>
      <c r="I131" s="73"/>
      <c r="J131" s="73"/>
      <c r="K131" s="73"/>
      <c r="M131" s="75"/>
      <c r="O131" s="73"/>
      <c r="P131" s="75"/>
      <c r="S131" s="73"/>
      <c r="T131" s="55"/>
      <c r="X131" s="50"/>
      <c r="AC131" s="73"/>
      <c r="AD131" s="50"/>
      <c r="AI131" s="75"/>
      <c r="AJ131" s="98" t="str">
        <f t="shared" si="3"/>
        <v/>
      </c>
      <c r="AK131" s="55" t="str">
        <f t="shared" si="4"/>
        <v/>
      </c>
    </row>
    <row r="132" spans="3:37" ht="18.75" x14ac:dyDescent="0.3">
      <c r="C132" s="73"/>
      <c r="D132" s="73"/>
      <c r="E132" s="73"/>
      <c r="F132" s="73"/>
      <c r="G132" s="73"/>
      <c r="H132" s="73"/>
      <c r="I132" s="73"/>
      <c r="J132" s="73"/>
      <c r="K132" s="73"/>
      <c r="M132" s="75"/>
      <c r="O132" s="73"/>
      <c r="P132" s="75"/>
      <c r="S132" s="73"/>
      <c r="T132" s="55"/>
      <c r="X132" s="50"/>
      <c r="AC132" s="73"/>
      <c r="AD132" s="50"/>
      <c r="AI132" s="75"/>
      <c r="AJ132" s="98" t="str">
        <f t="shared" si="3"/>
        <v/>
      </c>
      <c r="AK132" s="55" t="str">
        <f t="shared" si="4"/>
        <v/>
      </c>
    </row>
    <row r="133" spans="3:37" ht="18.75" x14ac:dyDescent="0.3">
      <c r="C133" s="73"/>
      <c r="D133" s="73"/>
      <c r="E133" s="73"/>
      <c r="F133" s="73"/>
      <c r="G133" s="73"/>
      <c r="H133" s="73"/>
      <c r="I133" s="73"/>
      <c r="J133" s="73"/>
      <c r="K133" s="73"/>
      <c r="M133" s="75"/>
      <c r="O133" s="73"/>
      <c r="P133" s="75"/>
      <c r="S133" s="73"/>
      <c r="T133" s="55"/>
      <c r="X133" s="50"/>
      <c r="AC133" s="73"/>
      <c r="AD133" s="50"/>
      <c r="AI133" s="75"/>
      <c r="AJ133" s="98" t="str">
        <f t="shared" si="3"/>
        <v/>
      </c>
      <c r="AK133" s="55" t="str">
        <f t="shared" si="4"/>
        <v/>
      </c>
    </row>
    <row r="134" spans="3:37" ht="18.75" x14ac:dyDescent="0.3">
      <c r="C134" s="73"/>
      <c r="D134" s="73"/>
      <c r="E134" s="73"/>
      <c r="F134" s="73"/>
      <c r="G134" s="73"/>
      <c r="H134" s="73"/>
      <c r="I134" s="73"/>
      <c r="J134" s="73"/>
      <c r="K134" s="73"/>
      <c r="M134" s="75"/>
      <c r="O134" s="73"/>
      <c r="P134" s="75"/>
      <c r="S134" s="73"/>
      <c r="T134" s="55"/>
      <c r="X134" s="50"/>
      <c r="AC134" s="73"/>
      <c r="AD134" s="50"/>
      <c r="AI134" s="75"/>
      <c r="AJ134" s="98" t="str">
        <f t="shared" ref="AJ134:AJ197" si="5">IF(AD134="","",AD134-X134)</f>
        <v/>
      </c>
      <c r="AK134" s="55" t="str">
        <f t="shared" ref="AK134:AK197" si="6">IF($AC134="","",IF(OR($S134="LOST",$S134="NO BID",$S134="CANCELED",$V134=""),0,$V134))</f>
        <v/>
      </c>
    </row>
    <row r="135" spans="3:37" ht="18.75" x14ac:dyDescent="0.3">
      <c r="C135" s="73"/>
      <c r="D135" s="73"/>
      <c r="E135" s="73"/>
      <c r="F135" s="73"/>
      <c r="G135" s="73"/>
      <c r="H135" s="73"/>
      <c r="I135" s="73"/>
      <c r="J135" s="73"/>
      <c r="K135" s="73"/>
      <c r="M135" s="75"/>
      <c r="O135" s="73"/>
      <c r="P135" s="75"/>
      <c r="S135" s="73"/>
      <c r="T135" s="55"/>
      <c r="X135" s="50"/>
      <c r="AC135" s="73"/>
      <c r="AD135" s="50"/>
      <c r="AI135" s="75"/>
      <c r="AJ135" s="98" t="str">
        <f t="shared" si="5"/>
        <v/>
      </c>
      <c r="AK135" s="55" t="str">
        <f t="shared" si="6"/>
        <v/>
      </c>
    </row>
    <row r="136" spans="3:37" ht="18.75" x14ac:dyDescent="0.3">
      <c r="C136" s="73"/>
      <c r="D136" s="73"/>
      <c r="E136" s="73"/>
      <c r="F136" s="73"/>
      <c r="G136" s="73"/>
      <c r="H136" s="73"/>
      <c r="I136" s="73"/>
      <c r="J136" s="73"/>
      <c r="K136" s="73"/>
      <c r="M136" s="75"/>
      <c r="O136" s="73"/>
      <c r="P136" s="75"/>
      <c r="S136" s="73"/>
      <c r="T136" s="55"/>
      <c r="X136" s="50"/>
      <c r="AC136" s="73"/>
      <c r="AD136" s="50"/>
      <c r="AI136" s="75"/>
      <c r="AJ136" s="98" t="str">
        <f t="shared" si="5"/>
        <v/>
      </c>
      <c r="AK136" s="55" t="str">
        <f t="shared" si="6"/>
        <v/>
      </c>
    </row>
    <row r="137" spans="3:37" ht="18.75" x14ac:dyDescent="0.3">
      <c r="C137" s="73"/>
      <c r="D137" s="73"/>
      <c r="E137" s="73"/>
      <c r="F137" s="73"/>
      <c r="G137" s="73"/>
      <c r="H137" s="73"/>
      <c r="I137" s="73"/>
      <c r="J137" s="73"/>
      <c r="K137" s="73"/>
      <c r="M137" s="75"/>
      <c r="O137" s="73"/>
      <c r="P137" s="75"/>
      <c r="S137" s="73"/>
      <c r="T137" s="55"/>
      <c r="X137" s="50"/>
      <c r="AC137" s="73"/>
      <c r="AD137" s="50"/>
      <c r="AI137" s="75"/>
      <c r="AJ137" s="98" t="str">
        <f t="shared" si="5"/>
        <v/>
      </c>
      <c r="AK137" s="55" t="str">
        <f t="shared" si="6"/>
        <v/>
      </c>
    </row>
    <row r="138" spans="3:37" ht="18.75" x14ac:dyDescent="0.3">
      <c r="C138" s="73"/>
      <c r="D138" s="73"/>
      <c r="E138" s="73"/>
      <c r="F138" s="73"/>
      <c r="G138" s="73"/>
      <c r="H138" s="73"/>
      <c r="I138" s="73"/>
      <c r="J138" s="73"/>
      <c r="K138" s="73"/>
      <c r="M138" s="75"/>
      <c r="O138" s="73"/>
      <c r="P138" s="75"/>
      <c r="S138" s="73"/>
      <c r="T138" s="55"/>
      <c r="X138" s="50"/>
      <c r="AC138" s="73"/>
      <c r="AD138" s="50"/>
      <c r="AI138" s="75"/>
      <c r="AJ138" s="98" t="str">
        <f t="shared" si="5"/>
        <v/>
      </c>
      <c r="AK138" s="55" t="str">
        <f t="shared" si="6"/>
        <v/>
      </c>
    </row>
    <row r="139" spans="3:37" ht="18.75" x14ac:dyDescent="0.3">
      <c r="C139" s="73"/>
      <c r="D139" s="73"/>
      <c r="E139" s="73"/>
      <c r="F139" s="73"/>
      <c r="G139" s="73"/>
      <c r="H139" s="73"/>
      <c r="I139" s="73"/>
      <c r="J139" s="73"/>
      <c r="K139" s="73"/>
      <c r="M139" s="75"/>
      <c r="O139" s="73"/>
      <c r="P139" s="75"/>
      <c r="S139" s="73"/>
      <c r="T139" s="55"/>
      <c r="X139" s="50"/>
      <c r="AC139" s="73"/>
      <c r="AD139" s="50"/>
      <c r="AI139" s="75"/>
      <c r="AJ139" s="98" t="str">
        <f t="shared" si="5"/>
        <v/>
      </c>
      <c r="AK139" s="55" t="str">
        <f t="shared" si="6"/>
        <v/>
      </c>
    </row>
    <row r="140" spans="3:37" ht="18.75" x14ac:dyDescent="0.3">
      <c r="C140" s="73"/>
      <c r="D140" s="73"/>
      <c r="E140" s="73"/>
      <c r="F140" s="73"/>
      <c r="G140" s="73"/>
      <c r="H140" s="73"/>
      <c r="I140" s="73"/>
      <c r="J140" s="73"/>
      <c r="K140" s="73"/>
      <c r="M140" s="75"/>
      <c r="O140" s="73"/>
      <c r="P140" s="75"/>
      <c r="S140" s="73"/>
      <c r="T140" s="55"/>
      <c r="X140" s="50"/>
      <c r="AC140" s="73"/>
      <c r="AD140" s="50"/>
      <c r="AI140" s="75"/>
      <c r="AJ140" s="98" t="str">
        <f t="shared" si="5"/>
        <v/>
      </c>
      <c r="AK140" s="55" t="str">
        <f t="shared" si="6"/>
        <v/>
      </c>
    </row>
    <row r="141" spans="3:37" ht="18.75" x14ac:dyDescent="0.3">
      <c r="C141" s="73"/>
      <c r="D141" s="73"/>
      <c r="E141" s="73"/>
      <c r="F141" s="73"/>
      <c r="G141" s="73"/>
      <c r="H141" s="73"/>
      <c r="I141" s="73"/>
      <c r="J141" s="73"/>
      <c r="K141" s="73"/>
      <c r="M141" s="75"/>
      <c r="O141" s="73"/>
      <c r="P141" s="75"/>
      <c r="S141" s="73"/>
      <c r="T141" s="55"/>
      <c r="X141" s="50"/>
      <c r="AC141" s="73"/>
      <c r="AD141" s="50"/>
      <c r="AI141" s="75"/>
      <c r="AJ141" s="98" t="str">
        <f t="shared" si="5"/>
        <v/>
      </c>
      <c r="AK141" s="55" t="str">
        <f t="shared" si="6"/>
        <v/>
      </c>
    </row>
    <row r="142" spans="3:37" ht="18.75" x14ac:dyDescent="0.3">
      <c r="C142" s="73"/>
      <c r="D142" s="73"/>
      <c r="E142" s="73"/>
      <c r="F142" s="73"/>
      <c r="G142" s="73"/>
      <c r="H142" s="73"/>
      <c r="I142" s="73"/>
      <c r="J142" s="73"/>
      <c r="K142" s="73"/>
      <c r="M142" s="75"/>
      <c r="O142" s="73"/>
      <c r="P142" s="75"/>
      <c r="S142" s="73"/>
      <c r="T142" s="55"/>
      <c r="X142" s="50"/>
      <c r="AC142" s="73"/>
      <c r="AD142" s="50"/>
      <c r="AI142" s="75"/>
      <c r="AJ142" s="98" t="str">
        <f t="shared" si="5"/>
        <v/>
      </c>
      <c r="AK142" s="55" t="str">
        <f t="shared" si="6"/>
        <v/>
      </c>
    </row>
    <row r="143" spans="3:37" ht="18.75" x14ac:dyDescent="0.3">
      <c r="C143" s="73"/>
      <c r="D143" s="73"/>
      <c r="E143" s="73"/>
      <c r="F143" s="73"/>
      <c r="G143" s="73"/>
      <c r="H143" s="73"/>
      <c r="I143" s="73"/>
      <c r="J143" s="73"/>
      <c r="K143" s="73"/>
      <c r="M143" s="75"/>
      <c r="O143" s="73"/>
      <c r="P143" s="75"/>
      <c r="S143" s="73"/>
      <c r="T143" s="55"/>
      <c r="X143" s="50"/>
      <c r="AC143" s="73"/>
      <c r="AD143" s="50"/>
      <c r="AI143" s="75"/>
      <c r="AJ143" s="98" t="str">
        <f t="shared" si="5"/>
        <v/>
      </c>
      <c r="AK143" s="55" t="str">
        <f t="shared" si="6"/>
        <v/>
      </c>
    </row>
    <row r="144" spans="3:37" ht="18.75" x14ac:dyDescent="0.3">
      <c r="C144" s="73"/>
      <c r="D144" s="73"/>
      <c r="E144" s="73"/>
      <c r="F144" s="73"/>
      <c r="G144" s="73"/>
      <c r="H144" s="73"/>
      <c r="I144" s="73"/>
      <c r="J144" s="73"/>
      <c r="K144" s="73"/>
      <c r="M144" s="75"/>
      <c r="O144" s="73"/>
      <c r="P144" s="75"/>
      <c r="S144" s="73"/>
      <c r="T144" s="55"/>
      <c r="X144" s="50"/>
      <c r="AC144" s="73"/>
      <c r="AD144" s="50"/>
      <c r="AI144" s="75"/>
      <c r="AJ144" s="98" t="str">
        <f t="shared" si="5"/>
        <v/>
      </c>
      <c r="AK144" s="55" t="str">
        <f t="shared" si="6"/>
        <v/>
      </c>
    </row>
    <row r="145" spans="3:37" ht="18.75" x14ac:dyDescent="0.3">
      <c r="C145" s="73"/>
      <c r="D145" s="73"/>
      <c r="E145" s="73"/>
      <c r="F145" s="73"/>
      <c r="G145" s="73"/>
      <c r="H145" s="73"/>
      <c r="I145" s="73"/>
      <c r="J145" s="73"/>
      <c r="K145" s="73"/>
      <c r="M145" s="75"/>
      <c r="O145" s="73"/>
      <c r="P145" s="75"/>
      <c r="S145" s="73"/>
      <c r="T145" s="55"/>
      <c r="X145" s="50"/>
      <c r="AC145" s="73"/>
      <c r="AD145" s="50"/>
      <c r="AI145" s="75"/>
      <c r="AJ145" s="98" t="str">
        <f t="shared" si="5"/>
        <v/>
      </c>
      <c r="AK145" s="55" t="str">
        <f t="shared" si="6"/>
        <v/>
      </c>
    </row>
    <row r="146" spans="3:37" ht="18.75" x14ac:dyDescent="0.3">
      <c r="C146" s="73"/>
      <c r="D146" s="73"/>
      <c r="E146" s="73"/>
      <c r="F146" s="73"/>
      <c r="G146" s="73"/>
      <c r="H146" s="73"/>
      <c r="I146" s="73"/>
      <c r="J146" s="73"/>
      <c r="K146" s="73"/>
      <c r="M146" s="75"/>
      <c r="O146" s="73"/>
      <c r="P146" s="75"/>
      <c r="S146" s="73"/>
      <c r="T146" s="55"/>
      <c r="X146" s="50"/>
      <c r="AC146" s="73"/>
      <c r="AD146" s="50"/>
      <c r="AI146" s="75"/>
      <c r="AJ146" s="98" t="str">
        <f t="shared" si="5"/>
        <v/>
      </c>
      <c r="AK146" s="55" t="str">
        <f t="shared" si="6"/>
        <v/>
      </c>
    </row>
    <row r="147" spans="3:37" ht="18.75" x14ac:dyDescent="0.3">
      <c r="C147" s="73"/>
      <c r="D147" s="73"/>
      <c r="E147" s="73"/>
      <c r="F147" s="73"/>
      <c r="G147" s="73"/>
      <c r="H147" s="73"/>
      <c r="I147" s="73"/>
      <c r="J147" s="73"/>
      <c r="K147" s="73"/>
      <c r="M147" s="75"/>
      <c r="O147" s="73"/>
      <c r="P147" s="75"/>
      <c r="S147" s="73"/>
      <c r="T147" s="55"/>
      <c r="X147" s="50"/>
      <c r="AC147" s="73"/>
      <c r="AD147" s="50"/>
      <c r="AI147" s="75"/>
      <c r="AJ147" s="98" t="str">
        <f t="shared" si="5"/>
        <v/>
      </c>
      <c r="AK147" s="55" t="str">
        <f t="shared" si="6"/>
        <v/>
      </c>
    </row>
    <row r="148" spans="3:37" ht="18.75" x14ac:dyDescent="0.3">
      <c r="C148" s="73"/>
      <c r="D148" s="73"/>
      <c r="E148" s="73"/>
      <c r="F148" s="73"/>
      <c r="G148" s="73"/>
      <c r="H148" s="73"/>
      <c r="I148" s="73"/>
      <c r="J148" s="73"/>
      <c r="K148" s="73"/>
      <c r="M148" s="75"/>
      <c r="O148" s="73"/>
      <c r="P148" s="75"/>
      <c r="S148" s="73"/>
      <c r="T148" s="55"/>
      <c r="X148" s="50"/>
      <c r="AC148" s="73"/>
      <c r="AD148" s="50"/>
      <c r="AI148" s="75"/>
      <c r="AJ148" s="98" t="str">
        <f t="shared" si="5"/>
        <v/>
      </c>
      <c r="AK148" s="55" t="str">
        <f t="shared" si="6"/>
        <v/>
      </c>
    </row>
    <row r="149" spans="3:37" ht="18.75" x14ac:dyDescent="0.3">
      <c r="C149" s="73"/>
      <c r="D149" s="73"/>
      <c r="E149" s="73"/>
      <c r="F149" s="73"/>
      <c r="G149" s="73"/>
      <c r="H149" s="73"/>
      <c r="I149" s="73"/>
      <c r="J149" s="73"/>
      <c r="K149" s="73"/>
      <c r="M149" s="75"/>
      <c r="O149" s="73"/>
      <c r="P149" s="75"/>
      <c r="S149" s="73"/>
      <c r="T149" s="55"/>
      <c r="X149" s="50"/>
      <c r="AC149" s="73"/>
      <c r="AD149" s="50"/>
      <c r="AI149" s="75"/>
      <c r="AJ149" s="98" t="str">
        <f t="shared" si="5"/>
        <v/>
      </c>
      <c r="AK149" s="55" t="str">
        <f t="shared" si="6"/>
        <v/>
      </c>
    </row>
    <row r="150" spans="3:37" ht="18.75" x14ac:dyDescent="0.3">
      <c r="C150" s="73"/>
      <c r="D150" s="73"/>
      <c r="E150" s="73"/>
      <c r="F150" s="73"/>
      <c r="G150" s="73"/>
      <c r="H150" s="73"/>
      <c r="I150" s="73"/>
      <c r="J150" s="73"/>
      <c r="K150" s="73"/>
      <c r="M150" s="75"/>
      <c r="O150" s="73"/>
      <c r="P150" s="75"/>
      <c r="S150" s="73"/>
      <c r="T150" s="55"/>
      <c r="X150" s="50"/>
      <c r="AC150" s="73"/>
      <c r="AD150" s="50"/>
      <c r="AI150" s="75"/>
      <c r="AJ150" s="98" t="str">
        <f t="shared" si="5"/>
        <v/>
      </c>
      <c r="AK150" s="55" t="str">
        <f t="shared" si="6"/>
        <v/>
      </c>
    </row>
    <row r="151" spans="3:37" ht="18.75" x14ac:dyDescent="0.3">
      <c r="C151" s="73"/>
      <c r="D151" s="73"/>
      <c r="E151" s="73"/>
      <c r="F151" s="73"/>
      <c r="G151" s="73"/>
      <c r="H151" s="73"/>
      <c r="I151" s="73"/>
      <c r="J151" s="73"/>
      <c r="K151" s="73"/>
      <c r="M151" s="75"/>
      <c r="O151" s="73"/>
      <c r="P151" s="75"/>
      <c r="S151" s="73"/>
      <c r="T151" s="55"/>
      <c r="X151" s="50"/>
      <c r="AC151" s="73"/>
      <c r="AD151" s="50"/>
      <c r="AI151" s="75"/>
      <c r="AJ151" s="98" t="str">
        <f t="shared" si="5"/>
        <v/>
      </c>
      <c r="AK151" s="55" t="str">
        <f t="shared" si="6"/>
        <v/>
      </c>
    </row>
    <row r="152" spans="3:37" ht="18.75" x14ac:dyDescent="0.3">
      <c r="C152" s="73"/>
      <c r="D152" s="73"/>
      <c r="E152" s="73"/>
      <c r="F152" s="73"/>
      <c r="G152" s="73"/>
      <c r="H152" s="73"/>
      <c r="I152" s="73"/>
      <c r="J152" s="73"/>
      <c r="K152" s="73"/>
      <c r="M152" s="75"/>
      <c r="O152" s="73"/>
      <c r="P152" s="75"/>
      <c r="S152" s="73"/>
      <c r="T152" s="55"/>
      <c r="X152" s="50"/>
      <c r="AC152" s="73"/>
      <c r="AD152" s="50"/>
      <c r="AI152" s="75"/>
      <c r="AJ152" s="98" t="str">
        <f t="shared" si="5"/>
        <v/>
      </c>
      <c r="AK152" s="55" t="str">
        <f t="shared" si="6"/>
        <v/>
      </c>
    </row>
    <row r="153" spans="3:37" ht="18.75" x14ac:dyDescent="0.3">
      <c r="C153" s="73"/>
      <c r="D153" s="73"/>
      <c r="E153" s="73"/>
      <c r="F153" s="73"/>
      <c r="G153" s="73"/>
      <c r="H153" s="73"/>
      <c r="I153" s="73"/>
      <c r="J153" s="73"/>
      <c r="K153" s="73"/>
      <c r="M153" s="75"/>
      <c r="O153" s="73"/>
      <c r="P153" s="75"/>
      <c r="S153" s="73"/>
      <c r="T153" s="55"/>
      <c r="X153" s="50"/>
      <c r="AC153" s="73"/>
      <c r="AD153" s="50"/>
      <c r="AI153" s="75"/>
      <c r="AJ153" s="98" t="str">
        <f t="shared" si="5"/>
        <v/>
      </c>
      <c r="AK153" s="55" t="str">
        <f t="shared" si="6"/>
        <v/>
      </c>
    </row>
    <row r="154" spans="3:37" ht="18.75" x14ac:dyDescent="0.3">
      <c r="C154" s="73"/>
      <c r="D154" s="73"/>
      <c r="E154" s="73"/>
      <c r="F154" s="73"/>
      <c r="G154" s="73"/>
      <c r="H154" s="73"/>
      <c r="I154" s="73"/>
      <c r="J154" s="73"/>
      <c r="K154" s="73"/>
      <c r="M154" s="75"/>
      <c r="O154" s="73"/>
      <c r="P154" s="75"/>
      <c r="S154" s="73"/>
      <c r="T154" s="55"/>
      <c r="X154" s="50"/>
      <c r="AC154" s="73"/>
      <c r="AD154" s="50"/>
      <c r="AI154" s="75"/>
      <c r="AJ154" s="98" t="str">
        <f t="shared" si="5"/>
        <v/>
      </c>
      <c r="AK154" s="55" t="str">
        <f t="shared" si="6"/>
        <v/>
      </c>
    </row>
    <row r="155" spans="3:37" ht="18.75" x14ac:dyDescent="0.3">
      <c r="C155" s="73"/>
      <c r="D155" s="73"/>
      <c r="E155" s="73"/>
      <c r="F155" s="73"/>
      <c r="G155" s="73"/>
      <c r="H155" s="73"/>
      <c r="I155" s="73"/>
      <c r="J155" s="73"/>
      <c r="K155" s="73"/>
      <c r="M155" s="75"/>
      <c r="O155" s="73"/>
      <c r="P155" s="75"/>
      <c r="S155" s="73"/>
      <c r="T155" s="55"/>
      <c r="X155" s="50"/>
      <c r="AC155" s="73"/>
      <c r="AD155" s="50"/>
      <c r="AI155" s="75"/>
      <c r="AJ155" s="98" t="str">
        <f t="shared" si="5"/>
        <v/>
      </c>
      <c r="AK155" s="55" t="str">
        <f t="shared" si="6"/>
        <v/>
      </c>
    </row>
    <row r="156" spans="3:37" ht="18.75" x14ac:dyDescent="0.3">
      <c r="C156" s="73"/>
      <c r="D156" s="73"/>
      <c r="E156" s="73"/>
      <c r="F156" s="73"/>
      <c r="G156" s="73"/>
      <c r="H156" s="73"/>
      <c r="I156" s="73"/>
      <c r="J156" s="73"/>
      <c r="K156" s="73"/>
      <c r="M156" s="75"/>
      <c r="O156" s="73"/>
      <c r="P156" s="75"/>
      <c r="S156" s="73"/>
      <c r="T156" s="55"/>
      <c r="X156" s="50"/>
      <c r="AC156" s="73"/>
      <c r="AD156" s="50"/>
      <c r="AI156" s="75"/>
      <c r="AJ156" s="98" t="str">
        <f t="shared" si="5"/>
        <v/>
      </c>
      <c r="AK156" s="55" t="str">
        <f t="shared" si="6"/>
        <v/>
      </c>
    </row>
    <row r="157" spans="3:37" ht="18.75" x14ac:dyDescent="0.3">
      <c r="C157" s="73"/>
      <c r="D157" s="73"/>
      <c r="E157" s="73"/>
      <c r="F157" s="73"/>
      <c r="G157" s="73"/>
      <c r="H157" s="73"/>
      <c r="I157" s="73"/>
      <c r="J157" s="73"/>
      <c r="K157" s="73"/>
      <c r="M157" s="75"/>
      <c r="O157" s="73"/>
      <c r="P157" s="75"/>
      <c r="S157" s="73"/>
      <c r="T157" s="55"/>
      <c r="X157" s="50"/>
      <c r="AC157" s="73"/>
      <c r="AD157" s="50"/>
      <c r="AI157" s="75"/>
      <c r="AJ157" s="98" t="str">
        <f t="shared" si="5"/>
        <v/>
      </c>
      <c r="AK157" s="55" t="str">
        <f t="shared" si="6"/>
        <v/>
      </c>
    </row>
    <row r="158" spans="3:37" ht="18.75" x14ac:dyDescent="0.3">
      <c r="C158" s="73"/>
      <c r="D158" s="73"/>
      <c r="E158" s="73"/>
      <c r="F158" s="73"/>
      <c r="G158" s="73"/>
      <c r="H158" s="73"/>
      <c r="I158" s="73"/>
      <c r="J158" s="73"/>
      <c r="K158" s="73"/>
      <c r="M158" s="75"/>
      <c r="O158" s="73"/>
      <c r="P158" s="75"/>
      <c r="S158" s="73"/>
      <c r="T158" s="55"/>
      <c r="X158" s="50"/>
      <c r="AC158" s="73"/>
      <c r="AD158" s="50"/>
      <c r="AI158" s="75"/>
      <c r="AJ158" s="98" t="str">
        <f t="shared" si="5"/>
        <v/>
      </c>
      <c r="AK158" s="55" t="str">
        <f t="shared" si="6"/>
        <v/>
      </c>
    </row>
    <row r="159" spans="3:37" ht="18.75" x14ac:dyDescent="0.3">
      <c r="C159" s="73"/>
      <c r="D159" s="73"/>
      <c r="E159" s="73"/>
      <c r="F159" s="73"/>
      <c r="G159" s="73"/>
      <c r="H159" s="73"/>
      <c r="I159" s="73"/>
      <c r="J159" s="73"/>
      <c r="K159" s="73"/>
      <c r="M159" s="75"/>
      <c r="O159" s="73"/>
      <c r="P159" s="75"/>
      <c r="S159" s="73"/>
      <c r="T159" s="55"/>
      <c r="X159" s="50"/>
      <c r="AC159" s="73"/>
      <c r="AD159" s="50"/>
      <c r="AI159" s="75"/>
      <c r="AJ159" s="98" t="str">
        <f t="shared" si="5"/>
        <v/>
      </c>
      <c r="AK159" s="55" t="str">
        <f t="shared" si="6"/>
        <v/>
      </c>
    </row>
    <row r="160" spans="3:37" ht="18.75" x14ac:dyDescent="0.3">
      <c r="C160" s="73"/>
      <c r="D160" s="73"/>
      <c r="E160" s="73"/>
      <c r="F160" s="73"/>
      <c r="G160" s="73"/>
      <c r="H160" s="73"/>
      <c r="I160" s="73"/>
      <c r="J160" s="73"/>
      <c r="K160" s="73"/>
      <c r="M160" s="75"/>
      <c r="O160" s="73"/>
      <c r="P160" s="75"/>
      <c r="S160" s="73"/>
      <c r="T160" s="55"/>
      <c r="X160" s="50"/>
      <c r="AC160" s="73"/>
      <c r="AD160" s="50"/>
      <c r="AI160" s="75"/>
      <c r="AJ160" s="98" t="str">
        <f t="shared" si="5"/>
        <v/>
      </c>
      <c r="AK160" s="55" t="str">
        <f t="shared" si="6"/>
        <v/>
      </c>
    </row>
    <row r="161" spans="3:37" ht="18.75" x14ac:dyDescent="0.3">
      <c r="C161" s="73"/>
      <c r="D161" s="73"/>
      <c r="E161" s="73"/>
      <c r="F161" s="73"/>
      <c r="G161" s="73"/>
      <c r="H161" s="73"/>
      <c r="I161" s="73"/>
      <c r="J161" s="73"/>
      <c r="K161" s="73"/>
      <c r="M161" s="75"/>
      <c r="O161" s="73"/>
      <c r="P161" s="75"/>
      <c r="S161" s="73"/>
      <c r="T161" s="55"/>
      <c r="X161" s="50"/>
      <c r="AC161" s="73"/>
      <c r="AD161" s="50"/>
      <c r="AI161" s="75"/>
      <c r="AJ161" s="98" t="str">
        <f t="shared" si="5"/>
        <v/>
      </c>
      <c r="AK161" s="55" t="str">
        <f t="shared" si="6"/>
        <v/>
      </c>
    </row>
    <row r="162" spans="3:37" ht="18.75" x14ac:dyDescent="0.3">
      <c r="C162" s="73"/>
      <c r="D162" s="73"/>
      <c r="E162" s="73"/>
      <c r="F162" s="73"/>
      <c r="G162" s="73"/>
      <c r="H162" s="73"/>
      <c r="I162" s="73"/>
      <c r="J162" s="73"/>
      <c r="K162" s="73"/>
      <c r="M162" s="75"/>
      <c r="O162" s="73"/>
      <c r="P162" s="75"/>
      <c r="S162" s="73"/>
      <c r="T162" s="55"/>
      <c r="X162" s="50"/>
      <c r="AC162" s="73"/>
      <c r="AD162" s="50"/>
      <c r="AI162" s="75"/>
      <c r="AJ162" s="98" t="str">
        <f t="shared" si="5"/>
        <v/>
      </c>
      <c r="AK162" s="55" t="str">
        <f t="shared" si="6"/>
        <v/>
      </c>
    </row>
    <row r="163" spans="3:37" ht="18.75" x14ac:dyDescent="0.3">
      <c r="C163" s="73"/>
      <c r="D163" s="73"/>
      <c r="E163" s="73"/>
      <c r="F163" s="73"/>
      <c r="G163" s="73"/>
      <c r="H163" s="73"/>
      <c r="I163" s="73"/>
      <c r="J163" s="73"/>
      <c r="K163" s="73"/>
      <c r="M163" s="75"/>
      <c r="O163" s="73"/>
      <c r="P163" s="75"/>
      <c r="S163" s="73"/>
      <c r="T163" s="55"/>
      <c r="X163" s="50"/>
      <c r="AC163" s="73"/>
      <c r="AD163" s="50"/>
      <c r="AI163" s="75"/>
      <c r="AJ163" s="98" t="str">
        <f t="shared" si="5"/>
        <v/>
      </c>
      <c r="AK163" s="55" t="str">
        <f t="shared" si="6"/>
        <v/>
      </c>
    </row>
    <row r="164" spans="3:37" ht="18.75" x14ac:dyDescent="0.3">
      <c r="C164" s="73"/>
      <c r="D164" s="73"/>
      <c r="E164" s="73"/>
      <c r="F164" s="73"/>
      <c r="G164" s="73"/>
      <c r="H164" s="73"/>
      <c r="I164" s="73"/>
      <c r="J164" s="73"/>
      <c r="K164" s="73"/>
      <c r="M164" s="75"/>
      <c r="O164" s="73"/>
      <c r="P164" s="75"/>
      <c r="S164" s="73"/>
      <c r="T164" s="55"/>
      <c r="X164" s="50"/>
      <c r="AC164" s="73"/>
      <c r="AD164" s="50"/>
      <c r="AI164" s="75"/>
      <c r="AJ164" s="98" t="str">
        <f t="shared" si="5"/>
        <v/>
      </c>
      <c r="AK164" s="55" t="str">
        <f t="shared" si="6"/>
        <v/>
      </c>
    </row>
    <row r="165" spans="3:37" ht="18.75" x14ac:dyDescent="0.3">
      <c r="C165" s="73"/>
      <c r="D165" s="73"/>
      <c r="E165" s="73"/>
      <c r="F165" s="73"/>
      <c r="G165" s="73"/>
      <c r="H165" s="73"/>
      <c r="I165" s="73"/>
      <c r="J165" s="73"/>
      <c r="K165" s="73"/>
      <c r="M165" s="75"/>
      <c r="O165" s="73"/>
      <c r="P165" s="75"/>
      <c r="S165" s="73"/>
      <c r="T165" s="55"/>
      <c r="X165" s="50"/>
      <c r="AC165" s="73"/>
      <c r="AD165" s="50"/>
      <c r="AI165" s="75"/>
      <c r="AJ165" s="98" t="str">
        <f t="shared" si="5"/>
        <v/>
      </c>
      <c r="AK165" s="55" t="str">
        <f t="shared" si="6"/>
        <v/>
      </c>
    </row>
    <row r="166" spans="3:37" ht="18.75" x14ac:dyDescent="0.3">
      <c r="C166" s="73"/>
      <c r="D166" s="73"/>
      <c r="E166" s="73"/>
      <c r="F166" s="73"/>
      <c r="G166" s="73"/>
      <c r="H166" s="73"/>
      <c r="I166" s="73"/>
      <c r="J166" s="73"/>
      <c r="K166" s="73"/>
      <c r="M166" s="75"/>
      <c r="O166" s="73"/>
      <c r="P166" s="75"/>
      <c r="S166" s="73"/>
      <c r="T166" s="55"/>
      <c r="X166" s="50"/>
      <c r="AC166" s="73"/>
      <c r="AD166" s="50"/>
      <c r="AI166" s="75"/>
      <c r="AJ166" s="98" t="str">
        <f t="shared" si="5"/>
        <v/>
      </c>
      <c r="AK166" s="55" t="str">
        <f t="shared" si="6"/>
        <v/>
      </c>
    </row>
    <row r="167" spans="3:37" ht="18.75" x14ac:dyDescent="0.3">
      <c r="C167" s="73"/>
      <c r="D167" s="73"/>
      <c r="E167" s="73"/>
      <c r="F167" s="73"/>
      <c r="G167" s="73"/>
      <c r="H167" s="73"/>
      <c r="I167" s="73"/>
      <c r="J167" s="73"/>
      <c r="K167" s="73"/>
      <c r="M167" s="75"/>
      <c r="O167" s="73"/>
      <c r="P167" s="75"/>
      <c r="S167" s="73"/>
      <c r="T167" s="55"/>
      <c r="X167" s="50"/>
      <c r="AC167" s="73"/>
      <c r="AD167" s="50"/>
      <c r="AI167" s="75"/>
      <c r="AJ167" s="98" t="str">
        <f t="shared" si="5"/>
        <v/>
      </c>
      <c r="AK167" s="55" t="str">
        <f t="shared" si="6"/>
        <v/>
      </c>
    </row>
    <row r="168" spans="3:37" ht="18.75" x14ac:dyDescent="0.3">
      <c r="C168" s="73"/>
      <c r="D168" s="73"/>
      <c r="E168" s="73"/>
      <c r="F168" s="73"/>
      <c r="G168" s="73"/>
      <c r="H168" s="73"/>
      <c r="I168" s="73"/>
      <c r="J168" s="73"/>
      <c r="K168" s="73"/>
      <c r="M168" s="75"/>
      <c r="O168" s="73"/>
      <c r="P168" s="75"/>
      <c r="S168" s="73"/>
      <c r="T168" s="55"/>
      <c r="X168" s="50"/>
      <c r="AC168" s="73"/>
      <c r="AD168" s="50"/>
      <c r="AI168" s="75"/>
      <c r="AJ168" s="98" t="str">
        <f t="shared" si="5"/>
        <v/>
      </c>
      <c r="AK168" s="55" t="str">
        <f t="shared" si="6"/>
        <v/>
      </c>
    </row>
    <row r="169" spans="3:37" ht="18.75" x14ac:dyDescent="0.3">
      <c r="C169" s="73"/>
      <c r="D169" s="73"/>
      <c r="E169" s="73"/>
      <c r="F169" s="73"/>
      <c r="G169" s="73"/>
      <c r="H169" s="73"/>
      <c r="I169" s="73"/>
      <c r="J169" s="73"/>
      <c r="K169" s="73"/>
      <c r="M169" s="75"/>
      <c r="O169" s="73"/>
      <c r="P169" s="75"/>
      <c r="S169" s="73"/>
      <c r="T169" s="55"/>
      <c r="X169" s="50"/>
      <c r="AC169" s="73"/>
      <c r="AD169" s="50"/>
      <c r="AI169" s="75"/>
      <c r="AJ169" s="98" t="str">
        <f t="shared" si="5"/>
        <v/>
      </c>
      <c r="AK169" s="55" t="str">
        <f t="shared" si="6"/>
        <v/>
      </c>
    </row>
    <row r="170" spans="3:37" ht="18.75" x14ac:dyDescent="0.3">
      <c r="C170" s="73"/>
      <c r="D170" s="73"/>
      <c r="E170" s="73"/>
      <c r="F170" s="73"/>
      <c r="G170" s="73"/>
      <c r="H170" s="73"/>
      <c r="I170" s="73"/>
      <c r="J170" s="73"/>
      <c r="K170" s="73"/>
      <c r="M170" s="75"/>
      <c r="O170" s="73"/>
      <c r="P170" s="75"/>
      <c r="S170" s="73"/>
      <c r="T170" s="55"/>
      <c r="X170" s="50"/>
      <c r="AC170" s="73"/>
      <c r="AD170" s="50"/>
      <c r="AI170" s="75"/>
      <c r="AJ170" s="98" t="str">
        <f t="shared" si="5"/>
        <v/>
      </c>
      <c r="AK170" s="55" t="str">
        <f t="shared" si="6"/>
        <v/>
      </c>
    </row>
    <row r="171" spans="3:37" ht="18.75" x14ac:dyDescent="0.3">
      <c r="C171" s="73"/>
      <c r="D171" s="73"/>
      <c r="E171" s="73"/>
      <c r="F171" s="73"/>
      <c r="G171" s="73"/>
      <c r="H171" s="73"/>
      <c r="I171" s="73"/>
      <c r="J171" s="73"/>
      <c r="K171" s="73"/>
      <c r="M171" s="75"/>
      <c r="O171" s="73"/>
      <c r="P171" s="75"/>
      <c r="S171" s="73"/>
      <c r="T171" s="55"/>
      <c r="X171" s="50"/>
      <c r="AC171" s="73"/>
      <c r="AD171" s="50"/>
      <c r="AI171" s="75"/>
      <c r="AJ171" s="98" t="str">
        <f t="shared" si="5"/>
        <v/>
      </c>
      <c r="AK171" s="55" t="str">
        <f t="shared" si="6"/>
        <v/>
      </c>
    </row>
    <row r="172" spans="3:37" ht="18.75" x14ac:dyDescent="0.3">
      <c r="C172" s="73"/>
      <c r="D172" s="73"/>
      <c r="E172" s="73"/>
      <c r="F172" s="73"/>
      <c r="G172" s="73"/>
      <c r="H172" s="73"/>
      <c r="I172" s="73"/>
      <c r="J172" s="73"/>
      <c r="K172" s="73"/>
      <c r="M172" s="75"/>
      <c r="O172" s="73"/>
      <c r="P172" s="75"/>
      <c r="S172" s="73"/>
      <c r="T172" s="55"/>
      <c r="X172" s="50"/>
      <c r="AC172" s="73"/>
      <c r="AD172" s="50"/>
      <c r="AI172" s="75"/>
      <c r="AJ172" s="98" t="str">
        <f t="shared" si="5"/>
        <v/>
      </c>
      <c r="AK172" s="55" t="str">
        <f t="shared" si="6"/>
        <v/>
      </c>
    </row>
    <row r="173" spans="3:37" ht="18.75" x14ac:dyDescent="0.3">
      <c r="C173" s="73"/>
      <c r="D173" s="73"/>
      <c r="E173" s="73"/>
      <c r="F173" s="73"/>
      <c r="G173" s="73"/>
      <c r="H173" s="73"/>
      <c r="I173" s="73"/>
      <c r="J173" s="73"/>
      <c r="K173" s="73"/>
      <c r="M173" s="75"/>
      <c r="O173" s="73"/>
      <c r="P173" s="75"/>
      <c r="S173" s="73"/>
      <c r="T173" s="55"/>
      <c r="X173" s="50"/>
      <c r="AC173" s="73"/>
      <c r="AD173" s="50"/>
      <c r="AI173" s="75"/>
      <c r="AJ173" s="98" t="str">
        <f t="shared" si="5"/>
        <v/>
      </c>
      <c r="AK173" s="55" t="str">
        <f t="shared" si="6"/>
        <v/>
      </c>
    </row>
    <row r="174" spans="3:37" ht="18.75" x14ac:dyDescent="0.3">
      <c r="C174" s="73"/>
      <c r="D174" s="73"/>
      <c r="E174" s="73"/>
      <c r="F174" s="73"/>
      <c r="G174" s="73"/>
      <c r="H174" s="73"/>
      <c r="I174" s="73"/>
      <c r="J174" s="73"/>
      <c r="K174" s="73"/>
      <c r="M174" s="75"/>
      <c r="O174" s="73"/>
      <c r="P174" s="75"/>
      <c r="S174" s="73"/>
      <c r="T174" s="55"/>
      <c r="X174" s="50"/>
      <c r="AC174" s="73"/>
      <c r="AD174" s="50"/>
      <c r="AI174" s="75"/>
      <c r="AJ174" s="98" t="str">
        <f t="shared" si="5"/>
        <v/>
      </c>
      <c r="AK174" s="55" t="str">
        <f t="shared" si="6"/>
        <v/>
      </c>
    </row>
    <row r="175" spans="3:37" ht="18.75" x14ac:dyDescent="0.3">
      <c r="C175" s="73"/>
      <c r="D175" s="73"/>
      <c r="E175" s="73"/>
      <c r="F175" s="73"/>
      <c r="G175" s="73"/>
      <c r="H175" s="73"/>
      <c r="I175" s="73"/>
      <c r="J175" s="73"/>
      <c r="K175" s="73"/>
      <c r="M175" s="75"/>
      <c r="O175" s="73"/>
      <c r="P175" s="75"/>
      <c r="S175" s="73"/>
      <c r="T175" s="55"/>
      <c r="X175" s="50"/>
      <c r="AC175" s="73"/>
      <c r="AD175" s="50"/>
      <c r="AI175" s="75"/>
      <c r="AJ175" s="98" t="str">
        <f t="shared" si="5"/>
        <v/>
      </c>
      <c r="AK175" s="55" t="str">
        <f t="shared" si="6"/>
        <v/>
      </c>
    </row>
    <row r="176" spans="3:37" ht="18.75" x14ac:dyDescent="0.3">
      <c r="C176" s="73"/>
      <c r="D176" s="73"/>
      <c r="E176" s="73"/>
      <c r="F176" s="73"/>
      <c r="G176" s="73"/>
      <c r="H176" s="73"/>
      <c r="I176" s="73"/>
      <c r="J176" s="73"/>
      <c r="K176" s="73"/>
      <c r="M176" s="75"/>
      <c r="O176" s="73"/>
      <c r="P176" s="75"/>
      <c r="S176" s="73"/>
      <c r="T176" s="55"/>
      <c r="X176" s="50"/>
      <c r="AC176" s="73"/>
      <c r="AD176" s="50"/>
      <c r="AI176" s="75"/>
      <c r="AJ176" s="98" t="str">
        <f t="shared" si="5"/>
        <v/>
      </c>
      <c r="AK176" s="55" t="str">
        <f t="shared" si="6"/>
        <v/>
      </c>
    </row>
    <row r="177" spans="3:37" ht="18.75" x14ac:dyDescent="0.3">
      <c r="C177" s="73"/>
      <c r="D177" s="73"/>
      <c r="E177" s="73"/>
      <c r="F177" s="73"/>
      <c r="G177" s="73"/>
      <c r="H177" s="73"/>
      <c r="I177" s="73"/>
      <c r="J177" s="73"/>
      <c r="K177" s="73"/>
      <c r="M177" s="75"/>
      <c r="O177" s="73"/>
      <c r="P177" s="75"/>
      <c r="S177" s="73"/>
      <c r="T177" s="55"/>
      <c r="X177" s="50"/>
      <c r="AC177" s="73"/>
      <c r="AD177" s="50"/>
      <c r="AI177" s="75"/>
      <c r="AJ177" s="98" t="str">
        <f t="shared" si="5"/>
        <v/>
      </c>
      <c r="AK177" s="55" t="str">
        <f t="shared" si="6"/>
        <v/>
      </c>
    </row>
    <row r="178" spans="3:37" ht="18.75" x14ac:dyDescent="0.3">
      <c r="C178" s="73"/>
      <c r="D178" s="73"/>
      <c r="E178" s="73"/>
      <c r="F178" s="73"/>
      <c r="G178" s="73"/>
      <c r="H178" s="73"/>
      <c r="I178" s="73"/>
      <c r="J178" s="73"/>
      <c r="K178" s="73"/>
      <c r="M178" s="75"/>
      <c r="O178" s="73"/>
      <c r="P178" s="75"/>
      <c r="S178" s="73"/>
      <c r="T178" s="55"/>
      <c r="X178" s="50"/>
      <c r="AC178" s="73"/>
      <c r="AD178" s="50"/>
      <c r="AI178" s="75"/>
      <c r="AJ178" s="98" t="str">
        <f t="shared" si="5"/>
        <v/>
      </c>
      <c r="AK178" s="55" t="str">
        <f t="shared" si="6"/>
        <v/>
      </c>
    </row>
    <row r="179" spans="3:37" ht="18.75" x14ac:dyDescent="0.3">
      <c r="C179" s="73"/>
      <c r="D179" s="73"/>
      <c r="E179" s="73"/>
      <c r="F179" s="73"/>
      <c r="G179" s="73"/>
      <c r="H179" s="73"/>
      <c r="I179" s="73"/>
      <c r="J179" s="73"/>
      <c r="K179" s="73"/>
      <c r="M179" s="75"/>
      <c r="O179" s="73"/>
      <c r="P179" s="75"/>
      <c r="S179" s="73"/>
      <c r="T179" s="55"/>
      <c r="X179" s="50"/>
      <c r="AC179" s="73"/>
      <c r="AD179" s="50"/>
      <c r="AI179" s="75"/>
      <c r="AJ179" s="98" t="str">
        <f t="shared" si="5"/>
        <v/>
      </c>
      <c r="AK179" s="55" t="str">
        <f t="shared" si="6"/>
        <v/>
      </c>
    </row>
    <row r="180" spans="3:37" ht="18.75" x14ac:dyDescent="0.3">
      <c r="C180" s="73"/>
      <c r="D180" s="73"/>
      <c r="E180" s="73"/>
      <c r="F180" s="73"/>
      <c r="G180" s="73"/>
      <c r="H180" s="73"/>
      <c r="I180" s="73"/>
      <c r="J180" s="73"/>
      <c r="K180" s="73"/>
      <c r="M180" s="75"/>
      <c r="O180" s="73"/>
      <c r="P180" s="75"/>
      <c r="S180" s="73"/>
      <c r="T180" s="55"/>
      <c r="X180" s="50"/>
      <c r="AC180" s="73"/>
      <c r="AD180" s="50"/>
      <c r="AI180" s="75"/>
      <c r="AJ180" s="98" t="str">
        <f t="shared" si="5"/>
        <v/>
      </c>
      <c r="AK180" s="55" t="str">
        <f t="shared" si="6"/>
        <v/>
      </c>
    </row>
    <row r="181" spans="3:37" ht="18.75" x14ac:dyDescent="0.3">
      <c r="C181" s="73"/>
      <c r="D181" s="73"/>
      <c r="E181" s="73"/>
      <c r="F181" s="73"/>
      <c r="G181" s="73"/>
      <c r="H181" s="73"/>
      <c r="I181" s="73"/>
      <c r="J181" s="73"/>
      <c r="K181" s="73"/>
      <c r="M181" s="75"/>
      <c r="O181" s="73"/>
      <c r="P181" s="75"/>
      <c r="S181" s="73"/>
      <c r="T181" s="55"/>
      <c r="X181" s="50"/>
      <c r="AC181" s="73"/>
      <c r="AD181" s="50"/>
      <c r="AI181" s="75"/>
      <c r="AJ181" s="98" t="str">
        <f t="shared" si="5"/>
        <v/>
      </c>
      <c r="AK181" s="55" t="str">
        <f t="shared" si="6"/>
        <v/>
      </c>
    </row>
    <row r="182" spans="3:37" ht="18.75" x14ac:dyDescent="0.3">
      <c r="C182" s="73"/>
      <c r="D182" s="73"/>
      <c r="E182" s="73"/>
      <c r="F182" s="73"/>
      <c r="G182" s="73"/>
      <c r="H182" s="73"/>
      <c r="I182" s="73"/>
      <c r="J182" s="73"/>
      <c r="K182" s="73"/>
      <c r="M182" s="75"/>
      <c r="O182" s="73"/>
      <c r="P182" s="75"/>
      <c r="S182" s="73"/>
      <c r="T182" s="55"/>
      <c r="X182" s="50"/>
      <c r="AC182" s="73"/>
      <c r="AD182" s="50"/>
      <c r="AI182" s="75"/>
      <c r="AJ182" s="98" t="str">
        <f t="shared" si="5"/>
        <v/>
      </c>
      <c r="AK182" s="55" t="str">
        <f t="shared" si="6"/>
        <v/>
      </c>
    </row>
    <row r="183" spans="3:37" ht="18.75" x14ac:dyDescent="0.3">
      <c r="C183" s="73"/>
      <c r="D183" s="73"/>
      <c r="E183" s="73"/>
      <c r="F183" s="73"/>
      <c r="G183" s="73"/>
      <c r="H183" s="73"/>
      <c r="I183" s="73"/>
      <c r="J183" s="73"/>
      <c r="K183" s="73"/>
      <c r="M183" s="75"/>
      <c r="O183" s="73"/>
      <c r="P183" s="75"/>
      <c r="S183" s="73"/>
      <c r="T183" s="55"/>
      <c r="X183" s="50"/>
      <c r="AC183" s="73"/>
      <c r="AD183" s="50"/>
      <c r="AI183" s="75"/>
      <c r="AJ183" s="98" t="str">
        <f t="shared" si="5"/>
        <v/>
      </c>
      <c r="AK183" s="55" t="str">
        <f t="shared" si="6"/>
        <v/>
      </c>
    </row>
    <row r="184" spans="3:37" ht="18.75" x14ac:dyDescent="0.3">
      <c r="C184" s="73"/>
      <c r="D184" s="73"/>
      <c r="E184" s="73"/>
      <c r="F184" s="73"/>
      <c r="G184" s="73"/>
      <c r="H184" s="73"/>
      <c r="I184" s="73"/>
      <c r="J184" s="73"/>
      <c r="K184" s="73"/>
      <c r="M184" s="75"/>
      <c r="O184" s="73"/>
      <c r="P184" s="75"/>
      <c r="S184" s="73"/>
      <c r="T184" s="55"/>
      <c r="X184" s="50"/>
      <c r="AC184" s="73"/>
      <c r="AD184" s="50"/>
      <c r="AI184" s="75"/>
      <c r="AJ184" s="98" t="str">
        <f t="shared" si="5"/>
        <v/>
      </c>
      <c r="AK184" s="55" t="str">
        <f t="shared" si="6"/>
        <v/>
      </c>
    </row>
    <row r="185" spans="3:37" ht="18.75" x14ac:dyDescent="0.3">
      <c r="C185" s="73"/>
      <c r="D185" s="73"/>
      <c r="E185" s="73"/>
      <c r="F185" s="73"/>
      <c r="G185" s="73"/>
      <c r="H185" s="73"/>
      <c r="I185" s="73"/>
      <c r="J185" s="73"/>
      <c r="K185" s="73"/>
      <c r="M185" s="75"/>
      <c r="O185" s="73"/>
      <c r="P185" s="75"/>
      <c r="S185" s="73"/>
      <c r="T185" s="55"/>
      <c r="X185" s="50"/>
      <c r="AC185" s="73"/>
      <c r="AD185" s="50"/>
      <c r="AI185" s="75"/>
      <c r="AJ185" s="98" t="str">
        <f t="shared" si="5"/>
        <v/>
      </c>
      <c r="AK185" s="55" t="str">
        <f t="shared" si="6"/>
        <v/>
      </c>
    </row>
    <row r="186" spans="3:37" ht="18.75" x14ac:dyDescent="0.3">
      <c r="C186" s="73"/>
      <c r="D186" s="73"/>
      <c r="E186" s="73"/>
      <c r="F186" s="73"/>
      <c r="G186" s="73"/>
      <c r="H186" s="73"/>
      <c r="I186" s="73"/>
      <c r="J186" s="73"/>
      <c r="K186" s="73"/>
      <c r="M186" s="75"/>
      <c r="O186" s="73"/>
      <c r="P186" s="75"/>
      <c r="S186" s="73"/>
      <c r="T186" s="55"/>
      <c r="X186" s="50"/>
      <c r="AC186" s="73"/>
      <c r="AD186" s="50"/>
      <c r="AI186" s="75"/>
      <c r="AJ186" s="98" t="str">
        <f t="shared" si="5"/>
        <v/>
      </c>
      <c r="AK186" s="55" t="str">
        <f t="shared" si="6"/>
        <v/>
      </c>
    </row>
    <row r="187" spans="3:37" ht="18.75" x14ac:dyDescent="0.3">
      <c r="C187" s="73"/>
      <c r="D187" s="73"/>
      <c r="E187" s="73"/>
      <c r="F187" s="73"/>
      <c r="G187" s="73"/>
      <c r="H187" s="73"/>
      <c r="I187" s="73"/>
      <c r="J187" s="73"/>
      <c r="K187" s="73"/>
      <c r="M187" s="75"/>
      <c r="O187" s="73"/>
      <c r="P187" s="75"/>
      <c r="S187" s="73"/>
      <c r="T187" s="55"/>
      <c r="X187" s="50"/>
      <c r="AC187" s="73"/>
      <c r="AD187" s="50"/>
      <c r="AI187" s="75"/>
      <c r="AJ187" s="98" t="str">
        <f t="shared" si="5"/>
        <v/>
      </c>
      <c r="AK187" s="55" t="str">
        <f t="shared" si="6"/>
        <v/>
      </c>
    </row>
    <row r="188" spans="3:37" ht="18.75" x14ac:dyDescent="0.3">
      <c r="C188" s="73"/>
      <c r="D188" s="73"/>
      <c r="E188" s="73"/>
      <c r="F188" s="73"/>
      <c r="G188" s="73"/>
      <c r="H188" s="73"/>
      <c r="I188" s="73"/>
      <c r="J188" s="73"/>
      <c r="K188" s="73"/>
      <c r="M188" s="75"/>
      <c r="O188" s="73"/>
      <c r="P188" s="75"/>
      <c r="S188" s="73"/>
      <c r="T188" s="55"/>
      <c r="X188" s="50"/>
      <c r="AC188" s="73"/>
      <c r="AD188" s="50"/>
      <c r="AI188" s="75"/>
      <c r="AJ188" s="98" t="str">
        <f t="shared" si="5"/>
        <v/>
      </c>
      <c r="AK188" s="55" t="str">
        <f t="shared" si="6"/>
        <v/>
      </c>
    </row>
    <row r="189" spans="3:37" ht="18.75" x14ac:dyDescent="0.3">
      <c r="C189" s="73"/>
      <c r="D189" s="73"/>
      <c r="E189" s="73"/>
      <c r="F189" s="73"/>
      <c r="G189" s="73"/>
      <c r="H189" s="73"/>
      <c r="I189" s="73"/>
      <c r="J189" s="73"/>
      <c r="K189" s="73"/>
      <c r="M189" s="75"/>
      <c r="O189" s="73"/>
      <c r="P189" s="75"/>
      <c r="S189" s="73"/>
      <c r="T189" s="55"/>
      <c r="X189" s="50"/>
      <c r="AC189" s="73"/>
      <c r="AD189" s="50"/>
      <c r="AI189" s="75"/>
      <c r="AJ189" s="98" t="str">
        <f t="shared" si="5"/>
        <v/>
      </c>
      <c r="AK189" s="55" t="str">
        <f t="shared" si="6"/>
        <v/>
      </c>
    </row>
    <row r="190" spans="3:37" ht="18.75" x14ac:dyDescent="0.3">
      <c r="C190" s="73"/>
      <c r="D190" s="73"/>
      <c r="E190" s="73"/>
      <c r="F190" s="73"/>
      <c r="G190" s="73"/>
      <c r="H190" s="73"/>
      <c r="I190" s="73"/>
      <c r="J190" s="73"/>
      <c r="K190" s="73"/>
      <c r="M190" s="75"/>
      <c r="O190" s="73"/>
      <c r="P190" s="75"/>
      <c r="S190" s="73"/>
      <c r="T190" s="55"/>
      <c r="X190" s="50"/>
      <c r="AC190" s="73"/>
      <c r="AD190" s="50"/>
      <c r="AI190" s="75"/>
      <c r="AJ190" s="98" t="str">
        <f t="shared" si="5"/>
        <v/>
      </c>
      <c r="AK190" s="55" t="str">
        <f t="shared" si="6"/>
        <v/>
      </c>
    </row>
    <row r="191" spans="3:37" ht="18.75" x14ac:dyDescent="0.3">
      <c r="C191" s="73"/>
      <c r="D191" s="73"/>
      <c r="E191" s="73"/>
      <c r="F191" s="73"/>
      <c r="G191" s="73"/>
      <c r="H191" s="73"/>
      <c r="I191" s="73"/>
      <c r="J191" s="73"/>
      <c r="K191" s="73"/>
      <c r="M191" s="75"/>
      <c r="O191" s="73"/>
      <c r="P191" s="75"/>
      <c r="S191" s="73"/>
      <c r="T191" s="55"/>
      <c r="X191" s="50"/>
      <c r="AC191" s="73"/>
      <c r="AD191" s="50"/>
      <c r="AI191" s="75"/>
      <c r="AJ191" s="98" t="str">
        <f t="shared" si="5"/>
        <v/>
      </c>
      <c r="AK191" s="55" t="str">
        <f t="shared" si="6"/>
        <v/>
      </c>
    </row>
    <row r="192" spans="3:37" ht="18.75" x14ac:dyDescent="0.3">
      <c r="C192" s="73"/>
      <c r="D192" s="73"/>
      <c r="E192" s="73"/>
      <c r="F192" s="73"/>
      <c r="G192" s="73"/>
      <c r="H192" s="73"/>
      <c r="I192" s="73"/>
      <c r="J192" s="73"/>
      <c r="K192" s="73"/>
      <c r="M192" s="75"/>
      <c r="O192" s="73"/>
      <c r="P192" s="75"/>
      <c r="S192" s="73"/>
      <c r="T192" s="55"/>
      <c r="X192" s="50"/>
      <c r="AC192" s="73"/>
      <c r="AD192" s="50"/>
      <c r="AI192" s="75"/>
      <c r="AJ192" s="98" t="str">
        <f t="shared" si="5"/>
        <v/>
      </c>
      <c r="AK192" s="55" t="str">
        <f t="shared" si="6"/>
        <v/>
      </c>
    </row>
    <row r="193" spans="3:37" ht="18.75" x14ac:dyDescent="0.3">
      <c r="C193" s="73"/>
      <c r="D193" s="73"/>
      <c r="E193" s="73"/>
      <c r="F193" s="73"/>
      <c r="G193" s="73"/>
      <c r="H193" s="73"/>
      <c r="I193" s="73"/>
      <c r="J193" s="73"/>
      <c r="K193" s="73"/>
      <c r="M193" s="75"/>
      <c r="O193" s="73"/>
      <c r="P193" s="75"/>
      <c r="S193" s="73"/>
      <c r="T193" s="55"/>
      <c r="X193" s="50"/>
      <c r="AC193" s="73"/>
      <c r="AD193" s="50"/>
      <c r="AI193" s="75"/>
      <c r="AJ193" s="98" t="str">
        <f t="shared" si="5"/>
        <v/>
      </c>
      <c r="AK193" s="55" t="str">
        <f t="shared" si="6"/>
        <v/>
      </c>
    </row>
    <row r="194" spans="3:37" ht="18.75" x14ac:dyDescent="0.3">
      <c r="C194" s="73"/>
      <c r="D194" s="73"/>
      <c r="E194" s="73"/>
      <c r="F194" s="73"/>
      <c r="G194" s="73"/>
      <c r="H194" s="73"/>
      <c r="I194" s="73"/>
      <c r="J194" s="73"/>
      <c r="K194" s="73"/>
      <c r="M194" s="75"/>
      <c r="O194" s="73"/>
      <c r="P194" s="75"/>
      <c r="S194" s="73"/>
      <c r="T194" s="55"/>
      <c r="X194" s="50"/>
      <c r="AC194" s="73"/>
      <c r="AD194" s="50"/>
      <c r="AI194" s="75"/>
      <c r="AJ194" s="98" t="str">
        <f t="shared" si="5"/>
        <v/>
      </c>
      <c r="AK194" s="55" t="str">
        <f t="shared" si="6"/>
        <v/>
      </c>
    </row>
    <row r="195" spans="3:37" ht="18.75" x14ac:dyDescent="0.3">
      <c r="C195" s="73"/>
      <c r="D195" s="73"/>
      <c r="E195" s="73"/>
      <c r="F195" s="73"/>
      <c r="G195" s="73"/>
      <c r="H195" s="73"/>
      <c r="I195" s="73"/>
      <c r="J195" s="73"/>
      <c r="K195" s="73"/>
      <c r="M195" s="75"/>
      <c r="O195" s="73"/>
      <c r="P195" s="75"/>
      <c r="S195" s="73"/>
      <c r="T195" s="55"/>
      <c r="X195" s="50"/>
      <c r="AC195" s="73"/>
      <c r="AD195" s="50"/>
      <c r="AI195" s="75"/>
      <c r="AJ195" s="98" t="str">
        <f t="shared" si="5"/>
        <v/>
      </c>
      <c r="AK195" s="55" t="str">
        <f t="shared" si="6"/>
        <v/>
      </c>
    </row>
    <row r="196" spans="3:37" ht="18.75" x14ac:dyDescent="0.3">
      <c r="C196" s="73"/>
      <c r="D196" s="73"/>
      <c r="E196" s="73"/>
      <c r="F196" s="73"/>
      <c r="G196" s="73"/>
      <c r="H196" s="73"/>
      <c r="I196" s="73"/>
      <c r="J196" s="73"/>
      <c r="K196" s="73"/>
      <c r="M196" s="75"/>
      <c r="O196" s="73"/>
      <c r="P196" s="75"/>
      <c r="S196" s="73"/>
      <c r="T196" s="55"/>
      <c r="X196" s="50"/>
      <c r="AC196" s="73"/>
      <c r="AD196" s="50"/>
      <c r="AI196" s="75"/>
      <c r="AJ196" s="98" t="str">
        <f t="shared" si="5"/>
        <v/>
      </c>
      <c r="AK196" s="55" t="str">
        <f t="shared" si="6"/>
        <v/>
      </c>
    </row>
    <row r="197" spans="3:37" ht="18.75" x14ac:dyDescent="0.3">
      <c r="C197" s="73"/>
      <c r="D197" s="73"/>
      <c r="E197" s="73"/>
      <c r="F197" s="73"/>
      <c r="G197" s="73"/>
      <c r="H197" s="73"/>
      <c r="I197" s="73"/>
      <c r="J197" s="73"/>
      <c r="K197" s="73"/>
      <c r="M197" s="75"/>
      <c r="O197" s="73"/>
      <c r="P197" s="75"/>
      <c r="S197" s="73"/>
      <c r="T197" s="55"/>
      <c r="X197" s="50"/>
      <c r="AC197" s="73"/>
      <c r="AD197" s="50"/>
      <c r="AI197" s="75"/>
      <c r="AJ197" s="98" t="str">
        <f t="shared" si="5"/>
        <v/>
      </c>
      <c r="AK197" s="55" t="str">
        <f t="shared" si="6"/>
        <v/>
      </c>
    </row>
    <row r="198" spans="3:37" ht="18.75" x14ac:dyDescent="0.3">
      <c r="C198" s="73"/>
      <c r="D198" s="73"/>
      <c r="E198" s="73"/>
      <c r="F198" s="73"/>
      <c r="G198" s="73"/>
      <c r="H198" s="73"/>
      <c r="I198" s="73"/>
      <c r="J198" s="73"/>
      <c r="K198" s="73"/>
      <c r="M198" s="75"/>
      <c r="O198" s="73"/>
      <c r="P198" s="75"/>
      <c r="S198" s="73"/>
      <c r="T198" s="55"/>
      <c r="X198" s="50"/>
      <c r="AC198" s="73"/>
      <c r="AD198" s="50"/>
      <c r="AI198" s="75"/>
      <c r="AJ198" s="98" t="str">
        <f t="shared" ref="AJ198:AJ202" si="7">IF(AD198="","",AD198-X198)</f>
        <v/>
      </c>
      <c r="AK198" s="55" t="str">
        <f t="shared" ref="AK198:AK202" si="8">IF($AC198="","",IF(OR($S198="LOST",$S198="NO BID",$S198="CANCELED",$V198=""),0,$V198))</f>
        <v/>
      </c>
    </row>
    <row r="199" spans="3:37" ht="18.75" x14ac:dyDescent="0.3">
      <c r="C199" s="73"/>
      <c r="D199" s="73"/>
      <c r="E199" s="73"/>
      <c r="F199" s="73"/>
      <c r="G199" s="73"/>
      <c r="H199" s="73"/>
      <c r="I199" s="73"/>
      <c r="J199" s="73"/>
      <c r="K199" s="73"/>
      <c r="M199" s="75"/>
      <c r="O199" s="73"/>
      <c r="P199" s="75"/>
      <c r="S199" s="73"/>
      <c r="T199" s="55"/>
      <c r="X199" s="50"/>
      <c r="AC199" s="73"/>
      <c r="AD199" s="50"/>
      <c r="AI199" s="75"/>
      <c r="AJ199" s="98" t="str">
        <f t="shared" si="7"/>
        <v/>
      </c>
      <c r="AK199" s="55" t="str">
        <f t="shared" si="8"/>
        <v/>
      </c>
    </row>
    <row r="200" spans="3:37" ht="18.75" x14ac:dyDescent="0.3">
      <c r="C200" s="73"/>
      <c r="D200" s="73"/>
      <c r="E200" s="73"/>
      <c r="F200" s="73"/>
      <c r="G200" s="73"/>
      <c r="H200" s="73"/>
      <c r="I200" s="73"/>
      <c r="J200" s="73"/>
      <c r="K200" s="73"/>
      <c r="M200" s="75"/>
      <c r="O200" s="73"/>
      <c r="P200" s="75"/>
      <c r="S200" s="73"/>
      <c r="T200" s="55"/>
      <c r="X200" s="50"/>
      <c r="AC200" s="73"/>
      <c r="AD200" s="50"/>
      <c r="AI200" s="75"/>
      <c r="AJ200" s="98" t="str">
        <f t="shared" si="7"/>
        <v/>
      </c>
      <c r="AK200" s="55" t="str">
        <f t="shared" si="8"/>
        <v/>
      </c>
    </row>
    <row r="201" spans="3:37" ht="18.75" x14ac:dyDescent="0.3">
      <c r="C201" s="73"/>
      <c r="D201" s="73"/>
      <c r="E201" s="73"/>
      <c r="F201" s="73"/>
      <c r="G201" s="73"/>
      <c r="H201" s="73"/>
      <c r="I201" s="73"/>
      <c r="J201" s="73"/>
      <c r="K201" s="73"/>
      <c r="M201" s="75"/>
      <c r="O201" s="73"/>
      <c r="P201" s="75"/>
      <c r="S201" s="73"/>
      <c r="T201" s="55"/>
      <c r="X201" s="50"/>
      <c r="AC201" s="73"/>
      <c r="AD201" s="50"/>
      <c r="AI201" s="75"/>
      <c r="AJ201" s="98" t="str">
        <f t="shared" si="7"/>
        <v/>
      </c>
      <c r="AK201" s="55" t="str">
        <f t="shared" si="8"/>
        <v/>
      </c>
    </row>
    <row r="202" spans="3:37" ht="18.75" x14ac:dyDescent="0.3">
      <c r="C202" s="73"/>
      <c r="D202" s="73"/>
      <c r="E202" s="73"/>
      <c r="F202" s="73"/>
      <c r="G202" s="73"/>
      <c r="H202" s="73"/>
      <c r="I202" s="73"/>
      <c r="J202" s="73"/>
      <c r="K202" s="73"/>
      <c r="M202" s="75"/>
      <c r="O202" s="73"/>
      <c r="P202" s="75"/>
      <c r="S202" s="73"/>
      <c r="T202" s="55"/>
      <c r="X202" s="50"/>
      <c r="AC202" s="73"/>
      <c r="AD202" s="50"/>
      <c r="AI202" s="75"/>
      <c r="AJ202" s="98" t="str">
        <f t="shared" si="7"/>
        <v/>
      </c>
      <c r="AK202" s="55" t="str">
        <f t="shared" si="8"/>
        <v/>
      </c>
    </row>
    <row r="203" spans="3:37" ht="18.75" x14ac:dyDescent="0.3">
      <c r="C203" s="81"/>
      <c r="J203" s="84"/>
      <c r="K203" s="81"/>
      <c r="M203" s="138"/>
      <c r="O203" s="138"/>
      <c r="P203" s="138"/>
      <c r="S203" s="88"/>
      <c r="T203" s="137"/>
      <c r="X203" s="84"/>
      <c r="AC203" s="81"/>
      <c r="AD203" s="81"/>
      <c r="AI203" s="237"/>
      <c r="AJ203" s="238" t="str">
        <f t="shared" ref="AJ203" si="9">IF(AD203="","",AD203-X203)</f>
        <v/>
      </c>
      <c r="AK203" s="55" t="str">
        <f t="shared" ref="AK203" si="10">IF($AC203="","",IF(OR($S203="LOST",$S203="NOT PURSUED",$U205=""),0,IF($S203="WON",$U203,IF($AC203=20,0,IF($AC203=80,$U203,$U203*$AC203/100)))))</f>
        <v/>
      </c>
    </row>
    <row r="204" spans="3:37" ht="36.75" customHeight="1" x14ac:dyDescent="0.3">
      <c r="C204" s="141"/>
      <c r="J204" s="139"/>
      <c r="K204" s="113"/>
      <c r="M204" s="113"/>
      <c r="O204" s="113"/>
      <c r="P204" s="113"/>
      <c r="S204" s="109" t="s">
        <v>1</v>
      </c>
      <c r="T204" s="201">
        <f>SUM(T5:T203)</f>
        <v>0</v>
      </c>
      <c r="X204" s="113"/>
      <c r="AC204" s="113"/>
      <c r="AD204" s="113"/>
      <c r="AI204" s="113"/>
      <c r="AJ204" s="200"/>
      <c r="AK204" s="201">
        <f>SUM(AK5:AK203)</f>
        <v>0</v>
      </c>
    </row>
  </sheetData>
  <sortState ref="A5:AL39">
    <sortCondition ref="J5:J39" customList="SOPORTE A O&amp;M,TRATAMIENTO SUPERFICIES,PROTECCIONES TÉRMICAS,PROTECCIÓN RADIOLÓGICA,DESMANTELAMIENTO,LOGÍSTICA,REDES ELÉCTRICAS,INNOVACIÓN,WIND"/>
  </sortState>
  <dataValidations count="3">
    <dataValidation type="list" allowBlank="1" showInputMessage="1" showErrorMessage="1" sqref="AC4:AC203 AB2:AC2 AB4:AB20" xr:uid="{5E4647E5-FC6A-496E-8DDB-BA5A67C20084}">
      <formula1>"20,50,80"</formula1>
    </dataValidation>
    <dataValidation type="list" allowBlank="1" showInputMessage="1" showErrorMessage="1" sqref="E5:E202" xr:uid="{3B9AF94A-412A-42BF-B53E-5C9575B9E8FC}">
      <formula1>$D$71:$D$73</formula1>
    </dataValidation>
    <dataValidation type="list" allowBlank="1" showInputMessage="1" showErrorMessage="1" sqref="AH4:AH20" xr:uid="{CE11B5F9-CCD8-45F7-8734-284EA5666027}">
      <formula1>$C$30:$C$34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DE28D90-32B0-41B9-808B-C56A51118EC0}">
          <x14:formula1>
            <xm:f>'Roll out'!#REF!</xm:f>
          </x14:formula1>
          <xm:sqref>X4:X203 X2 Q4:Q20</xm:sqref>
        </x14:dataValidation>
        <x14:dataValidation type="list" allowBlank="1" showInputMessage="1" showErrorMessage="1" xr:uid="{68908908-3810-4A24-ABA3-68A689171361}">
          <x14:formula1>
            <xm:f>'Roll out'!$C$72:$C$74</xm:f>
          </x14:formula1>
          <xm:sqref>A2</xm:sqref>
        </x14:dataValidation>
        <x14:dataValidation type="list" allowBlank="1" showInputMessage="1" showErrorMessage="1" xr:uid="{EABBA861-7489-4D59-BE14-93B44F81BE3A}">
          <x14:formula1>
            <xm:f>'Roll out'!$C$30:$C$34</xm:f>
          </x14:formula1>
          <xm:sqref>AH2</xm:sqref>
        </x14:dataValidation>
        <x14:dataValidation type="list" allowBlank="1" showInputMessage="1" showErrorMessage="1" xr:uid="{2CFC318B-FA36-4410-99AE-0B0F9FA84B7F}">
          <x14:formula1>
            <xm:f>'Roll out'!$C$11:$C$20</xm:f>
          </x14:formula1>
          <xm:sqref>I4:I202</xm:sqref>
        </x14:dataValidation>
        <x14:dataValidation type="list" allowBlank="1" showInputMessage="1" showErrorMessage="1" xr:uid="{12593AFD-0CE4-423D-8470-66A5E45BF5E7}">
          <x14:formula1>
            <xm:f>'Roll out'!$C$3:$C$8</xm:f>
          </x14:formula1>
          <xm:sqref>H4:H202</xm:sqref>
        </x14:dataValidation>
        <x14:dataValidation type="list" allowBlank="1" showInputMessage="1" showErrorMessage="1" xr:uid="{78D09E7B-A09B-49AC-A753-5939C75F6807}">
          <x14:formula1>
            <xm:f>'Roll out'!$C$82:$C$83</xm:f>
          </x14:formula1>
          <xm:sqref>G4:G202</xm:sqref>
        </x14:dataValidation>
        <x14:dataValidation type="list" allowBlank="1" showInputMessage="1" showErrorMessage="1" xr:uid="{5F9D30FF-8D64-49DE-AE67-7555CBB90C92}">
          <x14:formula1>
            <xm:f>'Roll out'!$C$77:$C$79</xm:f>
          </x14:formula1>
          <xm:sqref>F4:F202</xm:sqref>
        </x14:dataValidation>
        <x14:dataValidation type="list" allowBlank="1" showInputMessage="1" showErrorMessage="1" xr:uid="{1C8658C3-18D2-4532-AA4D-670F9C1ED39E}">
          <x14:formula1>
            <xm:f>'Roll out'!$C$23:$C$27</xm:f>
          </x14:formula1>
          <xm:sqref>R4:R20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 filterMode="1"/>
  <dimension ref="A1:AL204"/>
  <sheetViews>
    <sheetView showGridLines="0" zoomScale="55" zoomScaleNormal="55" workbookViewId="0">
      <selection activeCell="T1" sqref="T1:AC1048576"/>
    </sheetView>
  </sheetViews>
  <sheetFormatPr baseColWidth="10" defaultRowHeight="30" customHeight="1" x14ac:dyDescent="0.3"/>
  <cols>
    <col min="1" max="1" width="15.28515625" style="90" customWidth="1"/>
    <col min="2" max="2" width="20.28515625" style="90" hidden="1" customWidth="1"/>
    <col min="3" max="3" width="19" style="90" customWidth="1"/>
    <col min="4" max="4" width="21.5703125" style="90" hidden="1" customWidth="1"/>
    <col min="5" max="5" width="20.140625" style="90" hidden="1" customWidth="1"/>
    <col min="6" max="6" width="25.140625" style="90" hidden="1" customWidth="1"/>
    <col min="7" max="7" width="25.85546875" style="90" hidden="1" customWidth="1"/>
    <col min="8" max="8" width="28.5703125" style="90" hidden="1" customWidth="1"/>
    <col min="9" max="9" width="35.28515625" style="90" hidden="1" customWidth="1"/>
    <col min="10" max="10" width="31.28515625" style="92" customWidth="1"/>
    <col min="11" max="11" width="32.5703125" style="90" customWidth="1"/>
    <col min="12" max="12" width="26.5703125" style="90" hidden="1" customWidth="1"/>
    <col min="13" max="13" width="14.42578125" style="90" hidden="1" customWidth="1"/>
    <col min="14" max="14" width="26" style="90" hidden="1" customWidth="1"/>
    <col min="15" max="15" width="29.28515625" style="90" hidden="1" customWidth="1"/>
    <col min="16" max="16" width="63.7109375" style="90" customWidth="1"/>
    <col min="17" max="17" width="39.5703125" style="90" hidden="1" customWidth="1"/>
    <col min="18" max="18" width="15.7109375" style="90" hidden="1" customWidth="1"/>
    <col min="19" max="19" width="21.85546875" style="90" customWidth="1"/>
    <col min="20" max="20" width="20.7109375" style="90" customWidth="1"/>
    <col min="21" max="21" width="12" style="90" hidden="1" customWidth="1"/>
    <col min="22" max="22" width="22.42578125" style="90" hidden="1" customWidth="1"/>
    <col min="23" max="23" width="14.7109375" style="90" hidden="1" customWidth="1"/>
    <col min="24" max="24" width="22" style="90" hidden="1" customWidth="1"/>
    <col min="25" max="25" width="23" style="90" hidden="1" customWidth="1"/>
    <col min="26" max="26" width="14.5703125" style="90" hidden="1" customWidth="1"/>
    <col min="27" max="27" width="17.140625" style="90" hidden="1" customWidth="1"/>
    <col min="28" max="28" width="21.42578125" style="90" hidden="1" customWidth="1"/>
    <col min="29" max="29" width="21.42578125" style="90" customWidth="1"/>
    <col min="30" max="30" width="25.42578125" style="90" hidden="1" customWidth="1"/>
    <col min="31" max="31" width="21.5703125" style="90" hidden="1" customWidth="1"/>
    <col min="32" max="32" width="30.140625" style="90" hidden="1" customWidth="1"/>
    <col min="33" max="33" width="22.7109375" style="90" hidden="1" customWidth="1"/>
    <col min="34" max="34" width="28.28515625" style="90" hidden="1" customWidth="1"/>
    <col min="35" max="35" width="53.42578125" style="90" hidden="1" customWidth="1"/>
    <col min="36" max="37" width="59.140625" style="90" customWidth="1"/>
    <col min="38" max="38" width="11.42578125" style="90" customWidth="1"/>
    <col min="39" max="16384" width="11.42578125" style="90"/>
  </cols>
  <sheetData>
    <row r="1" spans="1:38" ht="46.5" customHeight="1" x14ac:dyDescent="0.3">
      <c r="A1" s="91"/>
      <c r="B1" s="91"/>
      <c r="C1" s="45" t="s">
        <v>104</v>
      </c>
      <c r="E1" s="91"/>
      <c r="G1" s="91"/>
      <c r="H1" s="91"/>
      <c r="I1" s="91"/>
      <c r="J1" s="95" t="s">
        <v>28</v>
      </c>
      <c r="K1" s="96" t="s">
        <v>91</v>
      </c>
      <c r="L1" s="91"/>
      <c r="M1" s="91"/>
      <c r="N1" s="91"/>
      <c r="O1" s="91"/>
      <c r="P1" s="96" t="s">
        <v>19</v>
      </c>
      <c r="Q1" s="91"/>
      <c r="R1" s="91"/>
      <c r="S1" s="94" t="s">
        <v>67</v>
      </c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0"/>
      <c r="AK1" s="80"/>
      <c r="AL1" s="80"/>
    </row>
    <row r="2" spans="1:38" ht="30" customHeight="1" x14ac:dyDescent="0.3">
      <c r="A2" s="83"/>
      <c r="B2" s="83"/>
      <c r="C2" s="73"/>
      <c r="E2" s="83"/>
      <c r="G2" s="81"/>
      <c r="H2" s="81"/>
      <c r="I2" s="81"/>
      <c r="J2" s="75" t="s">
        <v>237</v>
      </c>
      <c r="K2" s="73"/>
      <c r="L2" s="81"/>
      <c r="M2" s="81"/>
      <c r="N2" s="81"/>
      <c r="O2" s="84"/>
      <c r="P2" s="73"/>
      <c r="Q2" s="86"/>
      <c r="R2" s="87"/>
      <c r="S2" s="73"/>
      <c r="T2" s="88"/>
      <c r="U2" s="88"/>
      <c r="V2" s="81"/>
      <c r="W2" s="89"/>
      <c r="X2" s="84"/>
      <c r="Y2" s="81"/>
      <c r="Z2" s="87"/>
      <c r="AA2" s="81"/>
      <c r="AB2" s="81"/>
      <c r="AC2" s="81"/>
      <c r="AD2" s="89"/>
      <c r="AE2" s="89"/>
      <c r="AF2" s="89"/>
      <c r="AG2" s="81"/>
      <c r="AH2" s="84"/>
      <c r="AI2" s="84"/>
      <c r="AJ2" s="81"/>
      <c r="AK2" s="81"/>
      <c r="AL2" s="81"/>
    </row>
    <row r="3" spans="1:38" ht="30" customHeight="1" x14ac:dyDescent="0.3">
      <c r="A3" s="81"/>
      <c r="B3" s="81"/>
      <c r="C3" s="81"/>
      <c r="D3" s="82" t="s">
        <v>270</v>
      </c>
      <c r="E3" s="83" t="s">
        <v>270</v>
      </c>
      <c r="F3" s="84" t="s">
        <v>270</v>
      </c>
      <c r="G3" s="81" t="s">
        <v>270</v>
      </c>
      <c r="H3" s="81" t="s">
        <v>270</v>
      </c>
      <c r="I3" s="81" t="s">
        <v>270</v>
      </c>
      <c r="J3" s="84"/>
      <c r="K3" s="81"/>
      <c r="L3" s="81"/>
      <c r="M3" s="81"/>
      <c r="N3" s="81"/>
      <c r="O3" s="84"/>
      <c r="P3" s="85"/>
      <c r="Q3" s="86"/>
      <c r="R3" s="87"/>
      <c r="S3" s="88"/>
      <c r="T3" s="88"/>
      <c r="U3" s="88"/>
      <c r="V3" s="81"/>
      <c r="W3" s="89"/>
      <c r="X3" s="84"/>
      <c r="Y3" s="81"/>
      <c r="Z3" s="87"/>
      <c r="AA3" s="81"/>
      <c r="AB3" s="81"/>
      <c r="AC3" s="81"/>
      <c r="AD3" s="89"/>
      <c r="AE3" s="89"/>
      <c r="AF3" s="89"/>
      <c r="AG3" s="81"/>
      <c r="AH3" s="84"/>
      <c r="AI3" s="84"/>
      <c r="AJ3" s="81"/>
      <c r="AK3" s="81"/>
      <c r="AL3" s="81"/>
    </row>
    <row r="4" spans="1:38" ht="66.75" customHeight="1" x14ac:dyDescent="0.3">
      <c r="A4" s="81"/>
      <c r="B4" s="81"/>
      <c r="C4" s="45" t="s">
        <v>90</v>
      </c>
      <c r="D4" s="45" t="s">
        <v>104</v>
      </c>
      <c r="E4" s="45" t="s">
        <v>58</v>
      </c>
      <c r="F4" s="45" t="s">
        <v>28</v>
      </c>
      <c r="G4" s="45" t="s">
        <v>27</v>
      </c>
      <c r="H4" s="45" t="s">
        <v>102</v>
      </c>
      <c r="I4" s="45" t="s">
        <v>105</v>
      </c>
      <c r="J4" s="95" t="s">
        <v>16</v>
      </c>
      <c r="K4" s="94" t="s">
        <v>17</v>
      </c>
      <c r="L4" s="45" t="s">
        <v>106</v>
      </c>
      <c r="M4" s="45" t="s">
        <v>94</v>
      </c>
      <c r="N4" s="45" t="s">
        <v>93</v>
      </c>
      <c r="O4" s="45" t="s">
        <v>92</v>
      </c>
      <c r="P4" s="45" t="s">
        <v>88</v>
      </c>
      <c r="Q4" s="45" t="s">
        <v>18</v>
      </c>
      <c r="R4" s="45" t="s">
        <v>95</v>
      </c>
      <c r="S4" s="95" t="s">
        <v>19</v>
      </c>
      <c r="T4" s="94" t="s">
        <v>97</v>
      </c>
      <c r="U4" s="45" t="s">
        <v>89</v>
      </c>
      <c r="V4" s="45" t="s">
        <v>100</v>
      </c>
      <c r="W4" s="45" t="s">
        <v>101</v>
      </c>
      <c r="X4" s="45" t="s">
        <v>91</v>
      </c>
      <c r="Y4" s="45" t="s">
        <v>87</v>
      </c>
      <c r="Z4" s="45" t="s">
        <v>107</v>
      </c>
      <c r="AA4" s="45" t="s">
        <v>96</v>
      </c>
      <c r="AB4" s="45" t="s">
        <v>108</v>
      </c>
      <c r="AC4" s="45" t="s">
        <v>116</v>
      </c>
      <c r="AD4" s="45" t="s">
        <v>67</v>
      </c>
      <c r="AE4" s="45" t="s">
        <v>21</v>
      </c>
      <c r="AF4" s="45" t="s">
        <v>60</v>
      </c>
      <c r="AG4" s="45" t="s">
        <v>22</v>
      </c>
      <c r="AH4" s="45" t="s">
        <v>99</v>
      </c>
      <c r="AI4" s="45" t="s">
        <v>98</v>
      </c>
      <c r="AJ4" s="114" t="s">
        <v>29</v>
      </c>
      <c r="AK4" s="115" t="s">
        <v>30</v>
      </c>
    </row>
    <row r="5" spans="1:38" ht="33" customHeight="1" x14ac:dyDescent="0.3">
      <c r="A5" s="81"/>
      <c r="B5" s="81"/>
      <c r="C5" s="73"/>
      <c r="D5" s="73"/>
      <c r="E5" s="74"/>
      <c r="F5" s="73"/>
      <c r="G5" s="73"/>
      <c r="H5" s="73"/>
      <c r="I5" s="73"/>
      <c r="J5" s="73"/>
      <c r="K5" s="73"/>
      <c r="L5" s="73"/>
      <c r="M5" s="75"/>
      <c r="N5" s="73"/>
      <c r="O5" s="73"/>
      <c r="P5" s="75"/>
      <c r="Q5" s="73"/>
      <c r="R5" s="73"/>
      <c r="S5" s="73"/>
      <c r="T5" s="55"/>
      <c r="U5" s="55"/>
      <c r="V5" s="55"/>
      <c r="W5" s="73"/>
      <c r="X5" s="50"/>
      <c r="Y5" s="73"/>
      <c r="Z5" s="73"/>
      <c r="AA5" s="73"/>
      <c r="AB5" s="73"/>
      <c r="AC5" s="73"/>
      <c r="AD5" s="50"/>
      <c r="AE5" s="50"/>
      <c r="AF5" s="50"/>
      <c r="AG5" s="73"/>
      <c r="AH5" s="73"/>
      <c r="AI5" s="75"/>
      <c r="AJ5" s="202"/>
      <c r="AK5" s="98"/>
    </row>
    <row r="6" spans="1:38" ht="33" customHeight="1" x14ac:dyDescent="0.3">
      <c r="A6" s="81"/>
      <c r="B6" s="81"/>
      <c r="C6" s="73"/>
      <c r="D6" s="73"/>
      <c r="E6" s="74"/>
      <c r="F6" s="73"/>
      <c r="G6" s="73"/>
      <c r="H6" s="73"/>
      <c r="I6" s="73"/>
      <c r="J6" s="73"/>
      <c r="K6" s="73"/>
      <c r="L6" s="73"/>
      <c r="M6" s="75"/>
      <c r="N6" s="73"/>
      <c r="O6" s="73"/>
      <c r="P6" s="75"/>
      <c r="Q6" s="73"/>
      <c r="R6" s="73"/>
      <c r="S6" s="73"/>
      <c r="T6" s="55"/>
      <c r="U6" s="55"/>
      <c r="V6" s="55"/>
      <c r="W6" s="73"/>
      <c r="X6" s="50"/>
      <c r="Y6" s="73"/>
      <c r="Z6" s="73"/>
      <c r="AA6" s="73"/>
      <c r="AB6" s="73"/>
      <c r="AC6" s="73"/>
      <c r="AD6" s="50"/>
      <c r="AE6" s="50"/>
      <c r="AF6" s="50"/>
      <c r="AG6" s="73"/>
      <c r="AH6" s="73"/>
      <c r="AI6" s="75"/>
      <c r="AJ6" s="202"/>
      <c r="AK6" s="98"/>
    </row>
    <row r="7" spans="1:38" ht="33" customHeight="1" x14ac:dyDescent="0.3">
      <c r="A7" s="81"/>
      <c r="B7" s="81"/>
      <c r="C7" s="73"/>
      <c r="D7" s="73"/>
      <c r="E7" s="74"/>
      <c r="F7" s="73"/>
      <c r="G7" s="73"/>
      <c r="H7" s="73"/>
      <c r="I7" s="73"/>
      <c r="J7" s="73"/>
      <c r="K7" s="73"/>
      <c r="L7" s="73"/>
      <c r="M7" s="75"/>
      <c r="N7" s="73"/>
      <c r="O7" s="73"/>
      <c r="P7" s="75"/>
      <c r="Q7" s="73"/>
      <c r="R7" s="73"/>
      <c r="S7" s="73"/>
      <c r="T7" s="55"/>
      <c r="U7" s="55"/>
      <c r="V7" s="55"/>
      <c r="W7" s="73"/>
      <c r="X7" s="50"/>
      <c r="Y7" s="73"/>
      <c r="Z7" s="73"/>
      <c r="AA7" s="73"/>
      <c r="AB7" s="73"/>
      <c r="AC7" s="73"/>
      <c r="AD7" s="50"/>
      <c r="AE7" s="50"/>
      <c r="AF7" s="50"/>
      <c r="AG7" s="73"/>
      <c r="AH7" s="73"/>
      <c r="AI7" s="75"/>
      <c r="AJ7" s="202"/>
      <c r="AK7" s="98"/>
    </row>
    <row r="8" spans="1:38" ht="33" customHeight="1" x14ac:dyDescent="0.3">
      <c r="A8" s="81"/>
      <c r="B8" s="81"/>
      <c r="C8" s="73"/>
      <c r="D8" s="73"/>
      <c r="E8" s="74"/>
      <c r="F8" s="73"/>
      <c r="G8" s="73"/>
      <c r="H8" s="73"/>
      <c r="I8" s="73"/>
      <c r="J8" s="73"/>
      <c r="K8" s="73"/>
      <c r="L8" s="73"/>
      <c r="M8" s="75"/>
      <c r="N8" s="73"/>
      <c r="O8" s="73"/>
      <c r="P8" s="75"/>
      <c r="Q8" s="73"/>
      <c r="R8" s="73"/>
      <c r="S8" s="73"/>
      <c r="T8" s="55"/>
      <c r="U8" s="55"/>
      <c r="V8" s="55"/>
      <c r="W8" s="73"/>
      <c r="X8" s="50"/>
      <c r="Y8" s="73"/>
      <c r="Z8" s="73"/>
      <c r="AA8" s="73"/>
      <c r="AB8" s="73"/>
      <c r="AC8" s="73"/>
      <c r="AD8" s="50"/>
      <c r="AE8" s="50"/>
      <c r="AF8" s="50"/>
      <c r="AG8" s="73"/>
      <c r="AH8" s="73"/>
      <c r="AI8" s="75"/>
      <c r="AJ8" s="202"/>
      <c r="AK8" s="98"/>
    </row>
    <row r="9" spans="1:38" ht="33" customHeight="1" x14ac:dyDescent="0.3">
      <c r="A9" s="81"/>
      <c r="B9" s="81"/>
      <c r="C9" s="73"/>
      <c r="D9" s="73"/>
      <c r="E9" s="74"/>
      <c r="F9" s="73"/>
      <c r="G9" s="73"/>
      <c r="H9" s="73"/>
      <c r="I9" s="73"/>
      <c r="J9" s="73"/>
      <c r="K9" s="73"/>
      <c r="L9" s="73"/>
      <c r="M9" s="75"/>
      <c r="N9" s="73"/>
      <c r="O9" s="73"/>
      <c r="P9" s="75"/>
      <c r="Q9" s="73"/>
      <c r="R9" s="73"/>
      <c r="S9" s="73"/>
      <c r="T9" s="55"/>
      <c r="U9" s="55"/>
      <c r="V9" s="55"/>
      <c r="W9" s="73"/>
      <c r="X9" s="50"/>
      <c r="Y9" s="73"/>
      <c r="Z9" s="73"/>
      <c r="AA9" s="73"/>
      <c r="AB9" s="73"/>
      <c r="AC9" s="73"/>
      <c r="AD9" s="50"/>
      <c r="AE9" s="50"/>
      <c r="AF9" s="50"/>
      <c r="AG9" s="73"/>
      <c r="AH9" s="73"/>
      <c r="AI9" s="75"/>
      <c r="AJ9" s="202"/>
      <c r="AK9" s="98"/>
    </row>
    <row r="10" spans="1:38" ht="33" customHeight="1" x14ac:dyDescent="0.3">
      <c r="A10" s="81"/>
      <c r="B10" s="81"/>
      <c r="C10" s="73"/>
      <c r="D10" s="73"/>
      <c r="E10" s="74"/>
      <c r="F10" s="73"/>
      <c r="G10" s="73"/>
      <c r="H10" s="73"/>
      <c r="I10" s="73"/>
      <c r="J10" s="73"/>
      <c r="K10" s="73"/>
      <c r="L10" s="73"/>
      <c r="M10" s="75"/>
      <c r="N10" s="73"/>
      <c r="O10" s="73"/>
      <c r="P10" s="75"/>
      <c r="Q10" s="73"/>
      <c r="R10" s="73"/>
      <c r="S10" s="73"/>
      <c r="T10" s="55"/>
      <c r="U10" s="55"/>
      <c r="V10" s="55"/>
      <c r="W10" s="73"/>
      <c r="X10" s="50"/>
      <c r="Y10" s="73"/>
      <c r="Z10" s="73"/>
      <c r="AA10" s="73"/>
      <c r="AB10" s="73"/>
      <c r="AC10" s="73"/>
      <c r="AD10" s="50"/>
      <c r="AE10" s="50"/>
      <c r="AF10" s="50"/>
      <c r="AG10" s="73"/>
      <c r="AH10" s="73"/>
      <c r="AI10" s="75"/>
      <c r="AJ10" s="202"/>
      <c r="AK10" s="98"/>
    </row>
    <row r="11" spans="1:38" ht="33" customHeight="1" x14ac:dyDescent="0.3">
      <c r="A11" s="81"/>
      <c r="B11" s="81"/>
      <c r="C11" s="73"/>
      <c r="D11" s="73"/>
      <c r="E11" s="74"/>
      <c r="F11" s="73"/>
      <c r="G11" s="73"/>
      <c r="H11" s="73"/>
      <c r="I11" s="73"/>
      <c r="J11" s="73"/>
      <c r="K11" s="73"/>
      <c r="L11" s="73"/>
      <c r="M11" s="75"/>
      <c r="N11" s="73"/>
      <c r="O11" s="73"/>
      <c r="P11" s="75"/>
      <c r="Q11" s="73"/>
      <c r="R11" s="73"/>
      <c r="S11" s="73"/>
      <c r="T11" s="55"/>
      <c r="U11" s="55"/>
      <c r="V11" s="55"/>
      <c r="W11" s="73"/>
      <c r="X11" s="50"/>
      <c r="Y11" s="73"/>
      <c r="Z11" s="73"/>
      <c r="AA11" s="73"/>
      <c r="AB11" s="73"/>
      <c r="AC11" s="73"/>
      <c r="AD11" s="50"/>
      <c r="AE11" s="50"/>
      <c r="AF11" s="50"/>
      <c r="AG11" s="73"/>
      <c r="AH11" s="73"/>
      <c r="AI11" s="75"/>
      <c r="AJ11" s="202"/>
      <c r="AK11" s="98"/>
    </row>
    <row r="12" spans="1:38" ht="33" customHeight="1" x14ac:dyDescent="0.3">
      <c r="A12" s="81"/>
      <c r="B12" s="81"/>
      <c r="C12" s="73"/>
      <c r="D12" s="73"/>
      <c r="E12" s="74"/>
      <c r="F12" s="73"/>
      <c r="G12" s="73"/>
      <c r="H12" s="73"/>
      <c r="I12" s="73"/>
      <c r="J12" s="73"/>
      <c r="K12" s="73"/>
      <c r="L12" s="73"/>
      <c r="M12" s="75"/>
      <c r="N12" s="73"/>
      <c r="O12" s="73"/>
      <c r="P12" s="75"/>
      <c r="Q12" s="73"/>
      <c r="R12" s="73"/>
      <c r="S12" s="73"/>
      <c r="T12" s="55"/>
      <c r="U12" s="55"/>
      <c r="V12" s="55"/>
      <c r="W12" s="73"/>
      <c r="X12" s="50"/>
      <c r="Y12" s="73"/>
      <c r="Z12" s="73"/>
      <c r="AA12" s="73"/>
      <c r="AB12" s="73"/>
      <c r="AC12" s="73"/>
      <c r="AD12" s="50"/>
      <c r="AE12" s="50"/>
      <c r="AF12" s="50"/>
      <c r="AG12" s="73"/>
      <c r="AH12" s="73"/>
      <c r="AI12" s="75"/>
      <c r="AJ12" s="202"/>
      <c r="AK12" s="98"/>
    </row>
    <row r="13" spans="1:38" ht="33" customHeight="1" x14ac:dyDescent="0.3">
      <c r="A13" s="81"/>
      <c r="B13" s="81"/>
      <c r="C13" s="73"/>
      <c r="D13" s="73"/>
      <c r="E13" s="74"/>
      <c r="F13" s="73"/>
      <c r="G13" s="73"/>
      <c r="H13" s="73"/>
      <c r="I13" s="73"/>
      <c r="J13" s="73"/>
      <c r="K13" s="73"/>
      <c r="L13" s="73"/>
      <c r="M13" s="75"/>
      <c r="N13" s="73"/>
      <c r="O13" s="73"/>
      <c r="P13" s="75"/>
      <c r="Q13" s="73"/>
      <c r="R13" s="73"/>
      <c r="S13" s="73"/>
      <c r="T13" s="55"/>
      <c r="U13" s="55"/>
      <c r="V13" s="55"/>
      <c r="W13" s="73"/>
      <c r="X13" s="50"/>
      <c r="Y13" s="73"/>
      <c r="Z13" s="73"/>
      <c r="AA13" s="73"/>
      <c r="AB13" s="73"/>
      <c r="AC13" s="73"/>
      <c r="AD13" s="50"/>
      <c r="AE13" s="50"/>
      <c r="AF13" s="50"/>
      <c r="AG13" s="73"/>
      <c r="AH13" s="73"/>
      <c r="AI13" s="75"/>
      <c r="AJ13" s="202"/>
      <c r="AK13" s="98"/>
    </row>
    <row r="14" spans="1:38" ht="33" customHeight="1" x14ac:dyDescent="0.3">
      <c r="A14" s="81"/>
      <c r="B14" s="81"/>
      <c r="C14" s="73"/>
      <c r="D14" s="73"/>
      <c r="E14" s="74"/>
      <c r="F14" s="73"/>
      <c r="G14" s="73"/>
      <c r="H14" s="73"/>
      <c r="I14" s="73"/>
      <c r="J14" s="73"/>
      <c r="K14" s="73"/>
      <c r="L14" s="73"/>
      <c r="M14" s="75"/>
      <c r="N14" s="73"/>
      <c r="O14" s="73"/>
      <c r="P14" s="75"/>
      <c r="Q14" s="73"/>
      <c r="R14" s="73"/>
      <c r="S14" s="73"/>
      <c r="T14" s="55"/>
      <c r="U14" s="55"/>
      <c r="V14" s="55"/>
      <c r="W14" s="73"/>
      <c r="X14" s="50"/>
      <c r="Y14" s="73"/>
      <c r="Z14" s="73"/>
      <c r="AA14" s="73"/>
      <c r="AB14" s="73"/>
      <c r="AC14" s="73"/>
      <c r="AD14" s="50"/>
      <c r="AE14" s="50"/>
      <c r="AF14" s="50"/>
      <c r="AG14" s="73"/>
      <c r="AH14" s="73"/>
      <c r="AI14" s="75"/>
      <c r="AJ14" s="202"/>
      <c r="AK14" s="98"/>
    </row>
    <row r="15" spans="1:38" ht="33" customHeight="1" x14ac:dyDescent="0.3">
      <c r="A15" s="81"/>
      <c r="B15" s="81"/>
      <c r="C15" s="73"/>
      <c r="D15" s="73"/>
      <c r="E15" s="74"/>
      <c r="F15" s="73"/>
      <c r="G15" s="73"/>
      <c r="H15" s="73"/>
      <c r="I15" s="73"/>
      <c r="J15" s="73"/>
      <c r="K15" s="73"/>
      <c r="L15" s="73"/>
      <c r="M15" s="75"/>
      <c r="N15" s="73"/>
      <c r="O15" s="73"/>
      <c r="P15" s="75"/>
      <c r="Q15" s="73"/>
      <c r="R15" s="73"/>
      <c r="S15" s="73"/>
      <c r="T15" s="55"/>
      <c r="U15" s="55"/>
      <c r="V15" s="55"/>
      <c r="W15" s="73"/>
      <c r="X15" s="50"/>
      <c r="Y15" s="73"/>
      <c r="Z15" s="73"/>
      <c r="AA15" s="73"/>
      <c r="AB15" s="73"/>
      <c r="AC15" s="73"/>
      <c r="AD15" s="50"/>
      <c r="AE15" s="50"/>
      <c r="AF15" s="50"/>
      <c r="AG15" s="73"/>
      <c r="AH15" s="73"/>
      <c r="AI15" s="75"/>
      <c r="AJ15" s="202"/>
      <c r="AK15" s="98"/>
    </row>
    <row r="16" spans="1:38" ht="33" customHeight="1" x14ac:dyDescent="0.3">
      <c r="A16" s="81"/>
      <c r="B16" s="81"/>
      <c r="C16" s="73"/>
      <c r="D16" s="73"/>
      <c r="E16" s="74"/>
      <c r="F16" s="73"/>
      <c r="G16" s="73"/>
      <c r="H16" s="73"/>
      <c r="I16" s="73"/>
      <c r="J16" s="73"/>
      <c r="K16" s="73"/>
      <c r="L16" s="73"/>
      <c r="M16" s="75"/>
      <c r="N16" s="73"/>
      <c r="O16" s="73"/>
      <c r="P16" s="75"/>
      <c r="Q16" s="73"/>
      <c r="R16" s="73"/>
      <c r="S16" s="73"/>
      <c r="T16" s="55"/>
      <c r="U16" s="55"/>
      <c r="V16" s="55"/>
      <c r="W16" s="73"/>
      <c r="X16" s="50"/>
      <c r="Y16" s="73"/>
      <c r="Z16" s="73"/>
      <c r="AA16" s="73"/>
      <c r="AB16" s="73"/>
      <c r="AC16" s="73"/>
      <c r="AD16" s="50"/>
      <c r="AE16" s="50"/>
      <c r="AF16" s="50"/>
      <c r="AG16" s="73"/>
      <c r="AH16" s="73"/>
      <c r="AI16" s="75"/>
      <c r="AJ16" s="202"/>
      <c r="AK16" s="98"/>
    </row>
    <row r="17" spans="1:37" ht="33" customHeight="1" x14ac:dyDescent="0.3">
      <c r="A17" s="81"/>
      <c r="B17" s="81"/>
      <c r="C17" s="73"/>
      <c r="D17" s="73"/>
      <c r="E17" s="74"/>
      <c r="F17" s="73"/>
      <c r="G17" s="73"/>
      <c r="H17" s="73"/>
      <c r="I17" s="73"/>
      <c r="J17" s="73"/>
      <c r="K17" s="73"/>
      <c r="L17" s="73"/>
      <c r="M17" s="75"/>
      <c r="N17" s="73"/>
      <c r="O17" s="73"/>
      <c r="P17" s="75"/>
      <c r="Q17" s="73"/>
      <c r="R17" s="73"/>
      <c r="S17" s="73"/>
      <c r="T17" s="55"/>
      <c r="U17" s="55"/>
      <c r="V17" s="55"/>
      <c r="W17" s="73"/>
      <c r="X17" s="50"/>
      <c r="Y17" s="73"/>
      <c r="Z17" s="73"/>
      <c r="AA17" s="73"/>
      <c r="AB17" s="73"/>
      <c r="AC17" s="73"/>
      <c r="AD17" s="50"/>
      <c r="AE17" s="50"/>
      <c r="AF17" s="50"/>
      <c r="AG17" s="73"/>
      <c r="AH17" s="73"/>
      <c r="AI17" s="75"/>
      <c r="AJ17" s="202"/>
      <c r="AK17" s="98"/>
    </row>
    <row r="18" spans="1:37" ht="33" customHeight="1" x14ac:dyDescent="0.3">
      <c r="A18" s="81"/>
      <c r="B18" s="81"/>
      <c r="C18" s="73"/>
      <c r="D18" s="73"/>
      <c r="E18" s="74"/>
      <c r="F18" s="73"/>
      <c r="G18" s="73"/>
      <c r="H18" s="73"/>
      <c r="I18" s="73"/>
      <c r="J18" s="73"/>
      <c r="K18" s="73"/>
      <c r="L18" s="73"/>
      <c r="M18" s="75"/>
      <c r="N18" s="73"/>
      <c r="O18" s="73"/>
      <c r="P18" s="75"/>
      <c r="Q18" s="73"/>
      <c r="R18" s="73"/>
      <c r="S18" s="73"/>
      <c r="T18" s="55"/>
      <c r="U18" s="55"/>
      <c r="V18" s="55"/>
      <c r="W18" s="73"/>
      <c r="X18" s="50"/>
      <c r="Y18" s="73"/>
      <c r="Z18" s="73"/>
      <c r="AA18" s="73"/>
      <c r="AB18" s="73"/>
      <c r="AC18" s="73"/>
      <c r="AD18" s="50"/>
      <c r="AE18" s="50"/>
      <c r="AF18" s="50"/>
      <c r="AG18" s="73"/>
      <c r="AH18" s="73"/>
      <c r="AI18" s="75"/>
      <c r="AJ18" s="202"/>
      <c r="AK18" s="98"/>
    </row>
    <row r="19" spans="1:37" ht="33" customHeight="1" x14ac:dyDescent="0.3">
      <c r="A19" s="81"/>
      <c r="B19" s="81"/>
      <c r="C19" s="73"/>
      <c r="D19" s="73"/>
      <c r="E19" s="74"/>
      <c r="F19" s="73"/>
      <c r="G19" s="73"/>
      <c r="H19" s="73"/>
      <c r="I19" s="73"/>
      <c r="J19" s="73"/>
      <c r="K19" s="73"/>
      <c r="L19" s="73"/>
      <c r="M19" s="75"/>
      <c r="N19" s="73"/>
      <c r="O19" s="73"/>
      <c r="P19" s="75"/>
      <c r="Q19" s="73"/>
      <c r="R19" s="73"/>
      <c r="S19" s="73"/>
      <c r="T19" s="55"/>
      <c r="U19" s="55"/>
      <c r="V19" s="55"/>
      <c r="W19" s="73"/>
      <c r="X19" s="50"/>
      <c r="Y19" s="73"/>
      <c r="Z19" s="73"/>
      <c r="AA19" s="73"/>
      <c r="AB19" s="73"/>
      <c r="AC19" s="73"/>
      <c r="AD19" s="50"/>
      <c r="AE19" s="50"/>
      <c r="AF19" s="50"/>
      <c r="AG19" s="73"/>
      <c r="AH19" s="73"/>
      <c r="AI19" s="75"/>
      <c r="AJ19" s="202"/>
      <c r="AK19" s="98"/>
    </row>
    <row r="20" spans="1:37" ht="33" customHeight="1" x14ac:dyDescent="0.3">
      <c r="A20" s="81"/>
      <c r="B20" s="81"/>
      <c r="C20" s="73"/>
      <c r="D20" s="73"/>
      <c r="E20" s="74"/>
      <c r="F20" s="73"/>
      <c r="G20" s="73"/>
      <c r="H20" s="73"/>
      <c r="I20" s="73"/>
      <c r="J20" s="73"/>
      <c r="K20" s="73"/>
      <c r="L20" s="73"/>
      <c r="M20" s="75"/>
      <c r="N20" s="73"/>
      <c r="O20" s="73"/>
      <c r="P20" s="75"/>
      <c r="Q20" s="73"/>
      <c r="R20" s="73"/>
      <c r="S20" s="73"/>
      <c r="T20" s="55"/>
      <c r="U20" s="55"/>
      <c r="V20" s="55"/>
      <c r="W20" s="73"/>
      <c r="X20" s="50"/>
      <c r="Y20" s="73"/>
      <c r="Z20" s="73"/>
      <c r="AA20" s="73"/>
      <c r="AB20" s="73"/>
      <c r="AC20" s="73"/>
      <c r="AD20" s="50"/>
      <c r="AE20" s="50"/>
      <c r="AF20" s="50"/>
      <c r="AG20" s="73"/>
      <c r="AH20" s="73"/>
      <c r="AI20" s="75"/>
      <c r="AJ20" s="202"/>
      <c r="AK20" s="98"/>
    </row>
    <row r="21" spans="1:37" ht="33" customHeight="1" x14ac:dyDescent="0.3">
      <c r="A21" s="81"/>
      <c r="B21" s="81"/>
      <c r="C21" s="73"/>
      <c r="D21" s="73"/>
      <c r="E21" s="74"/>
      <c r="F21" s="73"/>
      <c r="G21" s="73"/>
      <c r="H21" s="73"/>
      <c r="I21" s="73"/>
      <c r="J21" s="73"/>
      <c r="K21" s="73"/>
      <c r="L21" s="73"/>
      <c r="M21" s="75"/>
      <c r="N21" s="73"/>
      <c r="O21" s="73"/>
      <c r="P21" s="75"/>
      <c r="Q21" s="73"/>
      <c r="R21" s="73"/>
      <c r="S21" s="73"/>
      <c r="T21" s="55"/>
      <c r="U21" s="55"/>
      <c r="V21" s="55"/>
      <c r="W21" s="73"/>
      <c r="X21" s="50"/>
      <c r="Y21" s="73"/>
      <c r="Z21" s="73"/>
      <c r="AA21" s="73"/>
      <c r="AB21" s="73"/>
      <c r="AC21" s="73"/>
      <c r="AD21" s="50"/>
      <c r="AE21" s="50"/>
      <c r="AF21" s="50"/>
      <c r="AG21" s="73"/>
      <c r="AH21" s="73"/>
      <c r="AI21" s="75"/>
      <c r="AJ21" s="202"/>
      <c r="AK21" s="98"/>
    </row>
    <row r="22" spans="1:37" ht="33" customHeight="1" x14ac:dyDescent="0.3">
      <c r="A22" s="81"/>
      <c r="B22" s="81"/>
      <c r="C22" s="73"/>
      <c r="D22" s="73"/>
      <c r="E22" s="74"/>
      <c r="F22" s="73"/>
      <c r="G22" s="73"/>
      <c r="H22" s="73"/>
      <c r="I22" s="73"/>
      <c r="J22" s="73"/>
      <c r="K22" s="73"/>
      <c r="L22" s="73"/>
      <c r="M22" s="75"/>
      <c r="N22" s="73"/>
      <c r="O22" s="73"/>
      <c r="P22" s="75"/>
      <c r="Q22" s="73"/>
      <c r="R22" s="73"/>
      <c r="S22" s="73"/>
      <c r="T22" s="55"/>
      <c r="U22" s="55"/>
      <c r="V22" s="55"/>
      <c r="W22" s="73"/>
      <c r="X22" s="50"/>
      <c r="Y22" s="73"/>
      <c r="Z22" s="73"/>
      <c r="AA22" s="73"/>
      <c r="AB22" s="73"/>
      <c r="AC22" s="73"/>
      <c r="AD22" s="50"/>
      <c r="AE22" s="50"/>
      <c r="AF22" s="50"/>
      <c r="AG22" s="73"/>
      <c r="AH22" s="73"/>
      <c r="AI22" s="75"/>
      <c r="AJ22" s="202"/>
      <c r="AK22" s="98"/>
    </row>
    <row r="23" spans="1:37" ht="33" customHeight="1" x14ac:dyDescent="0.3">
      <c r="A23" s="81"/>
      <c r="B23" s="81"/>
      <c r="C23" s="73"/>
      <c r="D23" s="73"/>
      <c r="E23" s="74"/>
      <c r="F23" s="73"/>
      <c r="G23" s="73"/>
      <c r="H23" s="73"/>
      <c r="I23" s="73"/>
      <c r="J23" s="73"/>
      <c r="K23" s="73"/>
      <c r="L23" s="73"/>
      <c r="M23" s="75"/>
      <c r="N23" s="73"/>
      <c r="O23" s="73"/>
      <c r="P23" s="75"/>
      <c r="Q23" s="73"/>
      <c r="R23" s="73"/>
      <c r="S23" s="73"/>
      <c r="T23" s="55"/>
      <c r="U23" s="55"/>
      <c r="V23" s="55"/>
      <c r="W23" s="73"/>
      <c r="X23" s="50"/>
      <c r="Y23" s="73"/>
      <c r="Z23" s="73"/>
      <c r="AA23" s="73"/>
      <c r="AB23" s="73"/>
      <c r="AC23" s="73"/>
      <c r="AD23" s="50"/>
      <c r="AE23" s="50"/>
      <c r="AF23" s="50"/>
      <c r="AG23" s="73"/>
      <c r="AH23" s="73"/>
      <c r="AI23" s="75"/>
      <c r="AJ23" s="202"/>
      <c r="AK23" s="98"/>
    </row>
    <row r="24" spans="1:37" ht="33" customHeight="1" x14ac:dyDescent="0.3">
      <c r="A24" s="81"/>
      <c r="B24" s="81"/>
      <c r="C24" s="73"/>
      <c r="D24" s="73"/>
      <c r="E24" s="74"/>
      <c r="F24" s="73"/>
      <c r="G24" s="73"/>
      <c r="H24" s="73"/>
      <c r="I24" s="73"/>
      <c r="J24" s="73"/>
      <c r="K24" s="73"/>
      <c r="L24" s="73"/>
      <c r="M24" s="75"/>
      <c r="N24" s="73"/>
      <c r="O24" s="73"/>
      <c r="P24" s="75"/>
      <c r="Q24" s="73"/>
      <c r="R24" s="73"/>
      <c r="S24" s="73"/>
      <c r="T24" s="55"/>
      <c r="U24" s="55"/>
      <c r="V24" s="55"/>
      <c r="W24" s="73"/>
      <c r="X24" s="50"/>
      <c r="Y24" s="73"/>
      <c r="Z24" s="73"/>
      <c r="AA24" s="73"/>
      <c r="AB24" s="73"/>
      <c r="AC24" s="73"/>
      <c r="AD24" s="50"/>
      <c r="AE24" s="50"/>
      <c r="AF24" s="50"/>
      <c r="AG24" s="73"/>
      <c r="AH24" s="73"/>
      <c r="AI24" s="75"/>
      <c r="AJ24" s="202"/>
      <c r="AK24" s="98"/>
    </row>
    <row r="25" spans="1:37" ht="18.75" x14ac:dyDescent="0.3">
      <c r="A25" s="81"/>
      <c r="B25" s="81"/>
      <c r="C25" s="73"/>
      <c r="D25" s="73"/>
      <c r="E25" s="74"/>
      <c r="F25" s="73"/>
      <c r="G25" s="73"/>
      <c r="H25" s="73"/>
      <c r="I25" s="73"/>
      <c r="J25" s="73"/>
      <c r="K25" s="73"/>
      <c r="L25" s="73"/>
      <c r="M25" s="75"/>
      <c r="N25" s="73"/>
      <c r="O25" s="73"/>
      <c r="P25" s="75"/>
      <c r="Q25" s="73"/>
      <c r="R25" s="73"/>
      <c r="S25" s="73"/>
      <c r="T25" s="55"/>
      <c r="U25" s="55"/>
      <c r="V25" s="55"/>
      <c r="W25" s="73"/>
      <c r="X25" s="50"/>
      <c r="Y25" s="73"/>
      <c r="Z25" s="73"/>
      <c r="AA25" s="73"/>
      <c r="AB25" s="73"/>
      <c r="AC25" s="73"/>
      <c r="AD25" s="50"/>
      <c r="AE25" s="50"/>
      <c r="AF25" s="50"/>
      <c r="AG25" s="73"/>
      <c r="AH25" s="73"/>
      <c r="AI25" s="75"/>
      <c r="AJ25" s="202"/>
      <c r="AK25" s="98"/>
    </row>
    <row r="26" spans="1:37" ht="18.75" x14ac:dyDescent="0.3">
      <c r="A26" s="81"/>
      <c r="B26" s="81"/>
      <c r="C26" s="73"/>
      <c r="D26" s="73"/>
      <c r="E26" s="74"/>
      <c r="F26" s="73"/>
      <c r="G26" s="73"/>
      <c r="H26" s="73"/>
      <c r="I26" s="73"/>
      <c r="J26" s="73"/>
      <c r="K26" s="73"/>
      <c r="L26" s="73"/>
      <c r="M26" s="75"/>
      <c r="N26" s="73"/>
      <c r="O26" s="73"/>
      <c r="P26" s="75"/>
      <c r="Q26" s="73"/>
      <c r="R26" s="73"/>
      <c r="S26" s="73"/>
      <c r="T26" s="55"/>
      <c r="U26" s="55"/>
      <c r="V26" s="55"/>
      <c r="W26" s="73"/>
      <c r="X26" s="50"/>
      <c r="Y26" s="73"/>
      <c r="Z26" s="73"/>
      <c r="AA26" s="73"/>
      <c r="AB26" s="73"/>
      <c r="AC26" s="73"/>
      <c r="AD26" s="50"/>
      <c r="AE26" s="50"/>
      <c r="AF26" s="50"/>
      <c r="AG26" s="73"/>
      <c r="AH26" s="73"/>
      <c r="AI26" s="75"/>
      <c r="AJ26" s="202"/>
      <c r="AK26" s="98"/>
    </row>
    <row r="27" spans="1:37" ht="18.75" x14ac:dyDescent="0.3">
      <c r="A27" s="81"/>
      <c r="B27" s="81"/>
      <c r="C27" s="73"/>
      <c r="D27" s="73"/>
      <c r="E27" s="74"/>
      <c r="F27" s="73"/>
      <c r="G27" s="73"/>
      <c r="H27" s="73"/>
      <c r="I27" s="73"/>
      <c r="J27" s="73"/>
      <c r="K27" s="73"/>
      <c r="L27" s="73"/>
      <c r="M27" s="75"/>
      <c r="N27" s="73"/>
      <c r="O27" s="73"/>
      <c r="P27" s="75"/>
      <c r="Q27" s="73"/>
      <c r="R27" s="73"/>
      <c r="S27" s="73"/>
      <c r="T27" s="55"/>
      <c r="U27" s="55"/>
      <c r="V27" s="55"/>
      <c r="W27" s="73"/>
      <c r="X27" s="50"/>
      <c r="Y27" s="73"/>
      <c r="Z27" s="73"/>
      <c r="AA27" s="73"/>
      <c r="AB27" s="73"/>
      <c r="AC27" s="73"/>
      <c r="AD27" s="50"/>
      <c r="AE27" s="50"/>
      <c r="AF27" s="50"/>
      <c r="AG27" s="73"/>
      <c r="AH27" s="73"/>
      <c r="AI27" s="75"/>
      <c r="AJ27" s="202"/>
      <c r="AK27" s="98"/>
    </row>
    <row r="28" spans="1:37" ht="18.75" x14ac:dyDescent="0.3">
      <c r="A28" s="81"/>
      <c r="B28" s="81"/>
      <c r="C28" s="73"/>
      <c r="D28" s="73"/>
      <c r="E28" s="74"/>
      <c r="F28" s="73"/>
      <c r="G28" s="73"/>
      <c r="H28" s="73"/>
      <c r="I28" s="73"/>
      <c r="J28" s="73"/>
      <c r="K28" s="73"/>
      <c r="L28" s="73"/>
      <c r="M28" s="75"/>
      <c r="N28" s="73"/>
      <c r="O28" s="73"/>
      <c r="P28" s="75"/>
      <c r="Q28" s="73"/>
      <c r="R28" s="73"/>
      <c r="S28" s="73"/>
      <c r="T28" s="55"/>
      <c r="U28" s="55"/>
      <c r="V28" s="55"/>
      <c r="W28" s="73"/>
      <c r="X28" s="50"/>
      <c r="Y28" s="73"/>
      <c r="Z28" s="73"/>
      <c r="AA28" s="73"/>
      <c r="AB28" s="73"/>
      <c r="AC28" s="73"/>
      <c r="AD28" s="50"/>
      <c r="AE28" s="50"/>
      <c r="AF28" s="50"/>
      <c r="AG28" s="73"/>
      <c r="AH28" s="73"/>
      <c r="AI28" s="75"/>
      <c r="AJ28" s="202"/>
      <c r="AK28" s="98"/>
    </row>
    <row r="29" spans="1:37" ht="18.75" x14ac:dyDescent="0.3">
      <c r="A29" s="81"/>
      <c r="B29" s="81"/>
      <c r="C29" s="73"/>
      <c r="D29" s="73"/>
      <c r="E29" s="74"/>
      <c r="F29" s="73"/>
      <c r="G29" s="73"/>
      <c r="H29" s="73"/>
      <c r="I29" s="73"/>
      <c r="J29" s="127"/>
      <c r="K29" s="73"/>
      <c r="L29" s="73"/>
      <c r="M29" s="73"/>
      <c r="N29" s="73"/>
      <c r="O29" s="73"/>
      <c r="P29" s="73"/>
      <c r="Q29" s="73"/>
      <c r="R29" s="73"/>
      <c r="S29" s="127"/>
      <c r="T29" s="73"/>
      <c r="U29" s="73"/>
      <c r="V29" s="73"/>
      <c r="W29" s="73"/>
      <c r="X29" s="50"/>
      <c r="Y29" s="73"/>
      <c r="Z29" s="73"/>
      <c r="AA29" s="73"/>
      <c r="AB29" s="73"/>
      <c r="AC29" s="73"/>
      <c r="AD29" s="50"/>
      <c r="AE29" s="50"/>
      <c r="AF29" s="50"/>
      <c r="AG29" s="73"/>
      <c r="AH29" s="75"/>
      <c r="AI29" s="75"/>
      <c r="AJ29" s="202"/>
      <c r="AK29" s="98"/>
    </row>
    <row r="30" spans="1:37" ht="18.75" x14ac:dyDescent="0.3">
      <c r="A30" s="81"/>
      <c r="B30" s="81"/>
      <c r="C30" s="73"/>
      <c r="D30" s="73"/>
      <c r="E30" s="74"/>
      <c r="F30" s="73"/>
      <c r="G30" s="73"/>
      <c r="H30" s="73"/>
      <c r="I30" s="73"/>
      <c r="J30" s="127"/>
      <c r="K30" s="73"/>
      <c r="L30" s="73"/>
      <c r="M30" s="73"/>
      <c r="N30" s="73"/>
      <c r="O30" s="73"/>
      <c r="P30" s="73"/>
      <c r="Q30" s="73"/>
      <c r="R30" s="73"/>
      <c r="S30" s="127"/>
      <c r="T30" s="73"/>
      <c r="U30" s="73"/>
      <c r="V30" s="73"/>
      <c r="W30" s="73"/>
      <c r="X30" s="50"/>
      <c r="Y30" s="73"/>
      <c r="Z30" s="73"/>
      <c r="AA30" s="73"/>
      <c r="AB30" s="73"/>
      <c r="AC30" s="73"/>
      <c r="AD30" s="50"/>
      <c r="AE30" s="50"/>
      <c r="AF30" s="50"/>
      <c r="AG30" s="73"/>
      <c r="AH30" s="75"/>
      <c r="AI30" s="75"/>
      <c r="AJ30" s="202"/>
      <c r="AK30" s="98"/>
    </row>
    <row r="31" spans="1:37" ht="18.75" x14ac:dyDescent="0.3">
      <c r="A31" s="81"/>
      <c r="B31" s="81"/>
      <c r="C31" s="73"/>
      <c r="D31" s="73"/>
      <c r="E31" s="74"/>
      <c r="F31" s="73"/>
      <c r="G31" s="73"/>
      <c r="H31" s="73"/>
      <c r="I31" s="73"/>
      <c r="J31" s="127"/>
      <c r="K31" s="73"/>
      <c r="L31" s="73"/>
      <c r="M31" s="73"/>
      <c r="N31" s="73"/>
      <c r="O31" s="73"/>
      <c r="P31" s="73"/>
      <c r="Q31" s="73"/>
      <c r="R31" s="73"/>
      <c r="S31" s="127"/>
      <c r="T31" s="73"/>
      <c r="U31" s="73"/>
      <c r="V31" s="73"/>
      <c r="W31" s="73"/>
      <c r="X31" s="50"/>
      <c r="Y31" s="73"/>
      <c r="Z31" s="73"/>
      <c r="AA31" s="73"/>
      <c r="AB31" s="73"/>
      <c r="AC31" s="73"/>
      <c r="AD31" s="50"/>
      <c r="AE31" s="50"/>
      <c r="AF31" s="50"/>
      <c r="AG31" s="73"/>
      <c r="AH31" s="75"/>
      <c r="AI31" s="75"/>
      <c r="AJ31" s="202"/>
      <c r="AK31" s="98"/>
    </row>
    <row r="32" spans="1:37" ht="18.75" x14ac:dyDescent="0.3">
      <c r="A32" s="81"/>
      <c r="B32" s="81"/>
      <c r="C32" s="73"/>
      <c r="D32" s="73"/>
      <c r="E32" s="74"/>
      <c r="F32" s="73"/>
      <c r="G32" s="73"/>
      <c r="H32" s="73"/>
      <c r="I32" s="73"/>
      <c r="J32" s="127"/>
      <c r="K32" s="73"/>
      <c r="L32" s="73"/>
      <c r="M32" s="73"/>
      <c r="N32" s="73"/>
      <c r="O32" s="73"/>
      <c r="P32" s="73"/>
      <c r="Q32" s="73"/>
      <c r="R32" s="73"/>
      <c r="S32" s="127"/>
      <c r="T32" s="73"/>
      <c r="U32" s="73"/>
      <c r="V32" s="73"/>
      <c r="W32" s="73"/>
      <c r="X32" s="50"/>
      <c r="Y32" s="73"/>
      <c r="Z32" s="73"/>
      <c r="AA32" s="73"/>
      <c r="AB32" s="73"/>
      <c r="AC32" s="73"/>
      <c r="AD32" s="50"/>
      <c r="AE32" s="50"/>
      <c r="AF32" s="50"/>
      <c r="AG32" s="73"/>
      <c r="AH32" s="75"/>
      <c r="AI32" s="75"/>
      <c r="AJ32" s="202"/>
      <c r="AK32" s="98"/>
    </row>
    <row r="33" spans="1:37" ht="18.75" x14ac:dyDescent="0.3">
      <c r="A33" s="81"/>
      <c r="B33" s="81"/>
      <c r="C33" s="73"/>
      <c r="D33" s="73"/>
      <c r="E33" s="74"/>
      <c r="F33" s="73"/>
      <c r="G33" s="73"/>
      <c r="H33" s="73"/>
      <c r="I33" s="73"/>
      <c r="J33" s="127"/>
      <c r="K33" s="73"/>
      <c r="L33" s="73"/>
      <c r="M33" s="73"/>
      <c r="N33" s="73"/>
      <c r="O33" s="73"/>
      <c r="P33" s="73"/>
      <c r="Q33" s="73"/>
      <c r="R33" s="73"/>
      <c r="S33" s="127"/>
      <c r="T33" s="73"/>
      <c r="U33" s="73"/>
      <c r="V33" s="73"/>
      <c r="W33" s="73"/>
      <c r="X33" s="50"/>
      <c r="Y33" s="73"/>
      <c r="Z33" s="73"/>
      <c r="AA33" s="73"/>
      <c r="AB33" s="73"/>
      <c r="AC33" s="73"/>
      <c r="AD33" s="50"/>
      <c r="AE33" s="50"/>
      <c r="AF33" s="50"/>
      <c r="AG33" s="73"/>
      <c r="AH33" s="75"/>
      <c r="AI33" s="75"/>
      <c r="AJ33" s="202"/>
      <c r="AK33" s="98"/>
    </row>
    <row r="34" spans="1:37" ht="18.75" x14ac:dyDescent="0.3">
      <c r="A34" s="81"/>
      <c r="B34" s="81"/>
      <c r="C34" s="73"/>
      <c r="D34" s="73"/>
      <c r="E34" s="74"/>
      <c r="F34" s="73"/>
      <c r="G34" s="73"/>
      <c r="H34" s="73"/>
      <c r="I34" s="73"/>
      <c r="J34" s="127"/>
      <c r="K34" s="73"/>
      <c r="L34" s="73"/>
      <c r="M34" s="73"/>
      <c r="N34" s="73"/>
      <c r="O34" s="73"/>
      <c r="P34" s="73"/>
      <c r="Q34" s="73"/>
      <c r="R34" s="73"/>
      <c r="S34" s="127"/>
      <c r="T34" s="73"/>
      <c r="U34" s="73"/>
      <c r="V34" s="73"/>
      <c r="W34" s="73"/>
      <c r="X34" s="50"/>
      <c r="Y34" s="73"/>
      <c r="Z34" s="73"/>
      <c r="AA34" s="73"/>
      <c r="AB34" s="73"/>
      <c r="AC34" s="73"/>
      <c r="AD34" s="50"/>
      <c r="AE34" s="50"/>
      <c r="AF34" s="50"/>
      <c r="AG34" s="73"/>
      <c r="AH34" s="75"/>
      <c r="AI34" s="75"/>
      <c r="AJ34" s="202"/>
      <c r="AK34" s="98"/>
    </row>
    <row r="35" spans="1:37" ht="18.75" x14ac:dyDescent="0.3">
      <c r="A35" s="81"/>
      <c r="B35" s="81"/>
      <c r="C35" s="73"/>
      <c r="D35" s="73"/>
      <c r="E35" s="74"/>
      <c r="F35" s="73"/>
      <c r="G35" s="73"/>
      <c r="H35" s="73"/>
      <c r="I35" s="73"/>
      <c r="J35" s="127"/>
      <c r="K35" s="73"/>
      <c r="L35" s="73"/>
      <c r="M35" s="73"/>
      <c r="N35" s="73"/>
      <c r="O35" s="73"/>
      <c r="P35" s="73"/>
      <c r="Q35" s="73"/>
      <c r="R35" s="73"/>
      <c r="S35" s="127"/>
      <c r="T35" s="73"/>
      <c r="U35" s="73"/>
      <c r="V35" s="73"/>
      <c r="W35" s="73"/>
      <c r="X35" s="50"/>
      <c r="Y35" s="73"/>
      <c r="Z35" s="73"/>
      <c r="AA35" s="73"/>
      <c r="AB35" s="73"/>
      <c r="AC35" s="73"/>
      <c r="AD35" s="50"/>
      <c r="AE35" s="50"/>
      <c r="AF35" s="50"/>
      <c r="AG35" s="73"/>
      <c r="AH35" s="75"/>
      <c r="AI35" s="75"/>
      <c r="AJ35" s="202"/>
      <c r="AK35" s="98"/>
    </row>
    <row r="36" spans="1:37" ht="18.75" x14ac:dyDescent="0.3">
      <c r="A36" s="81"/>
      <c r="B36" s="81"/>
      <c r="C36" s="73"/>
      <c r="D36" s="73"/>
      <c r="E36" s="74"/>
      <c r="F36" s="73"/>
      <c r="G36" s="73"/>
      <c r="H36" s="73"/>
      <c r="I36" s="73"/>
      <c r="J36" s="127"/>
      <c r="K36" s="73"/>
      <c r="L36" s="73"/>
      <c r="M36" s="73"/>
      <c r="N36" s="73"/>
      <c r="O36" s="73"/>
      <c r="P36" s="73"/>
      <c r="Q36" s="73"/>
      <c r="R36" s="73"/>
      <c r="S36" s="127"/>
      <c r="T36" s="73"/>
      <c r="U36" s="73"/>
      <c r="V36" s="73"/>
      <c r="W36" s="73"/>
      <c r="X36" s="50"/>
      <c r="Y36" s="73"/>
      <c r="Z36" s="73"/>
      <c r="AA36" s="73"/>
      <c r="AB36" s="73"/>
      <c r="AC36" s="73"/>
      <c r="AD36" s="50"/>
      <c r="AE36" s="50"/>
      <c r="AF36" s="50"/>
      <c r="AG36" s="73"/>
      <c r="AH36" s="75"/>
      <c r="AI36" s="75"/>
      <c r="AJ36" s="202"/>
      <c r="AK36" s="98"/>
    </row>
    <row r="37" spans="1:37" ht="18.75" x14ac:dyDescent="0.3">
      <c r="A37" s="81"/>
      <c r="B37" s="81"/>
      <c r="C37" s="73"/>
      <c r="D37" s="73"/>
      <c r="E37" s="74"/>
      <c r="F37" s="73"/>
      <c r="G37" s="73"/>
      <c r="H37" s="73"/>
      <c r="I37" s="73"/>
      <c r="J37" s="127"/>
      <c r="K37" s="73"/>
      <c r="L37" s="73"/>
      <c r="M37" s="73"/>
      <c r="N37" s="73"/>
      <c r="O37" s="73"/>
      <c r="P37" s="73"/>
      <c r="Q37" s="73"/>
      <c r="R37" s="73"/>
      <c r="S37" s="127"/>
      <c r="T37" s="73"/>
      <c r="U37" s="73"/>
      <c r="V37" s="73"/>
      <c r="W37" s="73"/>
      <c r="X37" s="50"/>
      <c r="Y37" s="73"/>
      <c r="Z37" s="73"/>
      <c r="AA37" s="73"/>
      <c r="AB37" s="73"/>
      <c r="AC37" s="73"/>
      <c r="AD37" s="50"/>
      <c r="AE37" s="50"/>
      <c r="AF37" s="50"/>
      <c r="AG37" s="73"/>
      <c r="AH37" s="75"/>
      <c r="AI37" s="75"/>
      <c r="AJ37" s="202"/>
      <c r="AK37" s="98"/>
    </row>
    <row r="38" spans="1:37" ht="18.75" x14ac:dyDescent="0.3">
      <c r="A38" s="81"/>
      <c r="B38" s="81"/>
      <c r="C38" s="73"/>
      <c r="D38" s="73"/>
      <c r="E38" s="74"/>
      <c r="F38" s="73"/>
      <c r="G38" s="73"/>
      <c r="H38" s="73"/>
      <c r="I38" s="73"/>
      <c r="J38" s="127"/>
      <c r="K38" s="73"/>
      <c r="L38" s="73"/>
      <c r="M38" s="73"/>
      <c r="N38" s="73"/>
      <c r="O38" s="73"/>
      <c r="P38" s="73"/>
      <c r="Q38" s="73"/>
      <c r="R38" s="73"/>
      <c r="S38" s="127"/>
      <c r="T38" s="73"/>
      <c r="U38" s="73"/>
      <c r="V38" s="73"/>
      <c r="W38" s="73"/>
      <c r="X38" s="50"/>
      <c r="Y38" s="73"/>
      <c r="Z38" s="73"/>
      <c r="AA38" s="73"/>
      <c r="AB38" s="73"/>
      <c r="AC38" s="73"/>
      <c r="AD38" s="50"/>
      <c r="AE38" s="50"/>
      <c r="AF38" s="50"/>
      <c r="AG38" s="73"/>
      <c r="AH38" s="75"/>
      <c r="AI38" s="75"/>
      <c r="AJ38" s="202"/>
      <c r="AK38" s="98"/>
    </row>
    <row r="39" spans="1:37" ht="18.75" x14ac:dyDescent="0.3">
      <c r="A39" s="81"/>
      <c r="B39" s="81"/>
      <c r="C39" s="73"/>
      <c r="D39" s="73"/>
      <c r="E39" s="74"/>
      <c r="F39" s="73"/>
      <c r="G39" s="73"/>
      <c r="H39" s="73"/>
      <c r="I39" s="73"/>
      <c r="J39" s="127"/>
      <c r="K39" s="73"/>
      <c r="L39" s="73"/>
      <c r="M39" s="73"/>
      <c r="N39" s="73"/>
      <c r="O39" s="73"/>
      <c r="P39" s="73"/>
      <c r="Q39" s="73"/>
      <c r="R39" s="73"/>
      <c r="S39" s="127"/>
      <c r="T39" s="73"/>
      <c r="U39" s="73"/>
      <c r="V39" s="73"/>
      <c r="W39" s="73"/>
      <c r="X39" s="50"/>
      <c r="Y39" s="73"/>
      <c r="Z39" s="73"/>
      <c r="AA39" s="73"/>
      <c r="AB39" s="73"/>
      <c r="AC39" s="73"/>
      <c r="AD39" s="50"/>
      <c r="AE39" s="50"/>
      <c r="AF39" s="50"/>
      <c r="AG39" s="73"/>
      <c r="AH39" s="75"/>
      <c r="AI39" s="75"/>
      <c r="AJ39" s="202"/>
      <c r="AK39" s="98"/>
    </row>
    <row r="40" spans="1:37" ht="18.75" x14ac:dyDescent="0.3">
      <c r="A40" s="81"/>
      <c r="B40" s="81"/>
      <c r="C40" s="73"/>
      <c r="D40" s="73"/>
      <c r="E40" s="74"/>
      <c r="F40" s="73"/>
      <c r="G40" s="73"/>
      <c r="H40" s="73"/>
      <c r="I40" s="73"/>
      <c r="J40" s="127"/>
      <c r="K40" s="73"/>
      <c r="L40" s="73"/>
      <c r="M40" s="73"/>
      <c r="N40" s="73"/>
      <c r="O40" s="73"/>
      <c r="P40" s="73"/>
      <c r="Q40" s="73"/>
      <c r="R40" s="73"/>
      <c r="S40" s="127"/>
      <c r="T40" s="73"/>
      <c r="U40" s="73"/>
      <c r="V40" s="73"/>
      <c r="W40" s="73"/>
      <c r="X40" s="50"/>
      <c r="Y40" s="73"/>
      <c r="Z40" s="73"/>
      <c r="AA40" s="73"/>
      <c r="AB40" s="73"/>
      <c r="AC40" s="73"/>
      <c r="AD40" s="50"/>
      <c r="AE40" s="50"/>
      <c r="AF40" s="50"/>
      <c r="AG40" s="73"/>
      <c r="AH40" s="75"/>
      <c r="AI40" s="75"/>
      <c r="AJ40" s="202"/>
      <c r="AK40" s="98"/>
    </row>
    <row r="41" spans="1:37" ht="18.75" x14ac:dyDescent="0.3">
      <c r="A41" s="81"/>
      <c r="B41" s="81"/>
      <c r="C41" s="73"/>
      <c r="D41" s="73"/>
      <c r="E41" s="74"/>
      <c r="F41" s="73"/>
      <c r="G41" s="73"/>
      <c r="H41" s="73"/>
      <c r="I41" s="73"/>
      <c r="J41" s="127"/>
      <c r="K41" s="73"/>
      <c r="L41" s="73"/>
      <c r="M41" s="73"/>
      <c r="N41" s="73"/>
      <c r="O41" s="73"/>
      <c r="P41" s="73"/>
      <c r="Q41" s="73"/>
      <c r="R41" s="73"/>
      <c r="S41" s="127"/>
      <c r="T41" s="73"/>
      <c r="U41" s="73"/>
      <c r="V41" s="73"/>
      <c r="W41" s="73"/>
      <c r="X41" s="50"/>
      <c r="Y41" s="73"/>
      <c r="Z41" s="73"/>
      <c r="AA41" s="73"/>
      <c r="AB41" s="73"/>
      <c r="AC41" s="73"/>
      <c r="AD41" s="50"/>
      <c r="AE41" s="50"/>
      <c r="AF41" s="50"/>
      <c r="AG41" s="73"/>
      <c r="AH41" s="75"/>
      <c r="AI41" s="75"/>
      <c r="AJ41" s="202"/>
      <c r="AK41" s="98"/>
    </row>
    <row r="42" spans="1:37" ht="18.75" x14ac:dyDescent="0.3">
      <c r="A42" s="81"/>
      <c r="B42" s="81"/>
      <c r="C42" s="73"/>
      <c r="D42" s="73"/>
      <c r="E42" s="74"/>
      <c r="F42" s="73"/>
      <c r="G42" s="73"/>
      <c r="H42" s="73"/>
      <c r="I42" s="73"/>
      <c r="J42" s="127"/>
      <c r="K42" s="73"/>
      <c r="L42" s="73"/>
      <c r="M42" s="73"/>
      <c r="N42" s="73"/>
      <c r="O42" s="73"/>
      <c r="P42" s="73"/>
      <c r="Q42" s="73"/>
      <c r="R42" s="73"/>
      <c r="S42" s="127"/>
      <c r="T42" s="73"/>
      <c r="U42" s="73"/>
      <c r="V42" s="73"/>
      <c r="W42" s="73"/>
      <c r="X42" s="50"/>
      <c r="Y42" s="73"/>
      <c r="Z42" s="73"/>
      <c r="AA42" s="73"/>
      <c r="AB42" s="73"/>
      <c r="AC42" s="73"/>
      <c r="AD42" s="50"/>
      <c r="AE42" s="50"/>
      <c r="AF42" s="50"/>
      <c r="AG42" s="73"/>
      <c r="AH42" s="75"/>
      <c r="AI42" s="75"/>
      <c r="AJ42" s="202"/>
      <c r="AK42" s="98"/>
    </row>
    <row r="43" spans="1:37" ht="18.75" x14ac:dyDescent="0.3">
      <c r="A43" s="81"/>
      <c r="B43" s="81"/>
      <c r="C43" s="73"/>
      <c r="D43" s="73"/>
      <c r="E43" s="74"/>
      <c r="F43" s="73"/>
      <c r="G43" s="73"/>
      <c r="H43" s="73"/>
      <c r="I43" s="73"/>
      <c r="J43" s="127"/>
      <c r="K43" s="73"/>
      <c r="L43" s="73"/>
      <c r="M43" s="73"/>
      <c r="N43" s="73"/>
      <c r="O43" s="73"/>
      <c r="P43" s="73"/>
      <c r="Q43" s="73"/>
      <c r="R43" s="73"/>
      <c r="S43" s="127"/>
      <c r="T43" s="73"/>
      <c r="U43" s="73"/>
      <c r="V43" s="73"/>
      <c r="W43" s="73"/>
      <c r="X43" s="50"/>
      <c r="Y43" s="73"/>
      <c r="Z43" s="73"/>
      <c r="AA43" s="73"/>
      <c r="AB43" s="73"/>
      <c r="AC43" s="73"/>
      <c r="AD43" s="50"/>
      <c r="AE43" s="50"/>
      <c r="AF43" s="50"/>
      <c r="AG43" s="73"/>
      <c r="AH43" s="75"/>
      <c r="AI43" s="75"/>
      <c r="AJ43" s="202"/>
      <c r="AK43" s="98"/>
    </row>
    <row r="44" spans="1:37" ht="18.75" x14ac:dyDescent="0.3">
      <c r="A44" s="81"/>
      <c r="B44" s="81"/>
      <c r="C44" s="73"/>
      <c r="D44" s="73"/>
      <c r="E44" s="74"/>
      <c r="F44" s="73"/>
      <c r="G44" s="73"/>
      <c r="H44" s="73"/>
      <c r="I44" s="73"/>
      <c r="J44" s="127"/>
      <c r="K44" s="73"/>
      <c r="L44" s="73"/>
      <c r="M44" s="73"/>
      <c r="N44" s="73"/>
      <c r="O44" s="73"/>
      <c r="P44" s="73"/>
      <c r="Q44" s="73"/>
      <c r="R44" s="73"/>
      <c r="S44" s="127"/>
      <c r="T44" s="73"/>
      <c r="U44" s="73"/>
      <c r="V44" s="73"/>
      <c r="W44" s="73"/>
      <c r="X44" s="50"/>
      <c r="Y44" s="73"/>
      <c r="Z44" s="73"/>
      <c r="AA44" s="73"/>
      <c r="AB44" s="73"/>
      <c r="AC44" s="73"/>
      <c r="AD44" s="50"/>
      <c r="AE44" s="50"/>
      <c r="AF44" s="50"/>
      <c r="AG44" s="73"/>
      <c r="AH44" s="75"/>
      <c r="AI44" s="75"/>
      <c r="AJ44" s="202"/>
      <c r="AK44" s="98"/>
    </row>
    <row r="45" spans="1:37" ht="18.75" x14ac:dyDescent="0.3">
      <c r="A45" s="81"/>
      <c r="B45" s="81"/>
      <c r="C45" s="73"/>
      <c r="D45" s="73"/>
      <c r="E45" s="74"/>
      <c r="F45" s="73"/>
      <c r="G45" s="73"/>
      <c r="H45" s="73"/>
      <c r="I45" s="73"/>
      <c r="J45" s="127"/>
      <c r="K45" s="73"/>
      <c r="L45" s="73"/>
      <c r="M45" s="73"/>
      <c r="N45" s="73"/>
      <c r="O45" s="73"/>
      <c r="P45" s="73"/>
      <c r="Q45" s="73"/>
      <c r="R45" s="73"/>
      <c r="S45" s="127"/>
      <c r="T45" s="73"/>
      <c r="U45" s="73"/>
      <c r="V45" s="73"/>
      <c r="W45" s="73"/>
      <c r="X45" s="50"/>
      <c r="Y45" s="73"/>
      <c r="Z45" s="73"/>
      <c r="AA45" s="73"/>
      <c r="AB45" s="73"/>
      <c r="AC45" s="73"/>
      <c r="AD45" s="50"/>
      <c r="AE45" s="50"/>
      <c r="AF45" s="50"/>
      <c r="AG45" s="73"/>
      <c r="AH45" s="75"/>
      <c r="AI45" s="75"/>
      <c r="AJ45" s="202"/>
      <c r="AK45" s="98"/>
    </row>
    <row r="46" spans="1:37" ht="18.75" x14ac:dyDescent="0.3">
      <c r="A46" s="81"/>
      <c r="B46" s="81"/>
      <c r="C46" s="73"/>
      <c r="D46" s="73"/>
      <c r="E46" s="74"/>
      <c r="F46" s="73"/>
      <c r="G46" s="73"/>
      <c r="H46" s="73"/>
      <c r="I46" s="73"/>
      <c r="J46" s="127"/>
      <c r="K46" s="73"/>
      <c r="L46" s="73"/>
      <c r="M46" s="73"/>
      <c r="N46" s="73"/>
      <c r="O46" s="73"/>
      <c r="P46" s="73"/>
      <c r="Q46" s="73"/>
      <c r="R46" s="73"/>
      <c r="S46" s="127"/>
      <c r="T46" s="73"/>
      <c r="U46" s="73"/>
      <c r="V46" s="73"/>
      <c r="W46" s="73"/>
      <c r="X46" s="50"/>
      <c r="Y46" s="73"/>
      <c r="Z46" s="73"/>
      <c r="AA46" s="73"/>
      <c r="AB46" s="73"/>
      <c r="AC46" s="73"/>
      <c r="AD46" s="50"/>
      <c r="AE46" s="50"/>
      <c r="AF46" s="50"/>
      <c r="AG46" s="73"/>
      <c r="AH46" s="75"/>
      <c r="AI46" s="75"/>
      <c r="AJ46" s="202"/>
      <c r="AK46" s="98"/>
    </row>
    <row r="47" spans="1:37" ht="18.75" x14ac:dyDescent="0.3">
      <c r="A47" s="81"/>
      <c r="B47" s="81"/>
      <c r="C47" s="73"/>
      <c r="D47" s="73"/>
      <c r="E47" s="74"/>
      <c r="F47" s="73"/>
      <c r="G47" s="73"/>
      <c r="H47" s="73"/>
      <c r="I47" s="73"/>
      <c r="J47" s="127"/>
      <c r="K47" s="73"/>
      <c r="L47" s="73"/>
      <c r="M47" s="73"/>
      <c r="N47" s="73"/>
      <c r="O47" s="73"/>
      <c r="P47" s="73"/>
      <c r="Q47" s="73"/>
      <c r="R47" s="73"/>
      <c r="S47" s="127"/>
      <c r="T47" s="73"/>
      <c r="U47" s="73"/>
      <c r="V47" s="73"/>
      <c r="W47" s="73"/>
      <c r="X47" s="50"/>
      <c r="Y47" s="73"/>
      <c r="Z47" s="73"/>
      <c r="AA47" s="73"/>
      <c r="AB47" s="73"/>
      <c r="AC47" s="73"/>
      <c r="AD47" s="50"/>
      <c r="AE47" s="50"/>
      <c r="AF47" s="50"/>
      <c r="AG47" s="73"/>
      <c r="AH47" s="75"/>
      <c r="AI47" s="75"/>
      <c r="AJ47" s="202"/>
      <c r="AK47" s="98"/>
    </row>
    <row r="48" spans="1:37" ht="18.75" x14ac:dyDescent="0.3">
      <c r="A48" s="81"/>
      <c r="B48" s="81"/>
      <c r="C48" s="73"/>
      <c r="D48" s="73"/>
      <c r="E48" s="74"/>
      <c r="F48" s="73"/>
      <c r="G48" s="73"/>
      <c r="H48" s="73"/>
      <c r="I48" s="73"/>
      <c r="J48" s="127"/>
      <c r="K48" s="73"/>
      <c r="L48" s="73"/>
      <c r="M48" s="73"/>
      <c r="N48" s="73"/>
      <c r="O48" s="73"/>
      <c r="P48" s="73"/>
      <c r="Q48" s="73"/>
      <c r="R48" s="73"/>
      <c r="S48" s="127"/>
      <c r="T48" s="73"/>
      <c r="U48" s="73"/>
      <c r="V48" s="73"/>
      <c r="W48" s="73"/>
      <c r="X48" s="50"/>
      <c r="Y48" s="73"/>
      <c r="Z48" s="73"/>
      <c r="AA48" s="73"/>
      <c r="AB48" s="73"/>
      <c r="AC48" s="73"/>
      <c r="AD48" s="50"/>
      <c r="AE48" s="50"/>
      <c r="AF48" s="50"/>
      <c r="AG48" s="73"/>
      <c r="AH48" s="75"/>
      <c r="AI48" s="75"/>
      <c r="AJ48" s="202"/>
      <c r="AK48" s="98"/>
    </row>
    <row r="49" spans="1:37" ht="18.75" x14ac:dyDescent="0.3">
      <c r="A49" s="81"/>
      <c r="B49" s="81"/>
      <c r="C49" s="73"/>
      <c r="D49" s="73"/>
      <c r="E49" s="74"/>
      <c r="F49" s="73"/>
      <c r="G49" s="73"/>
      <c r="H49" s="73"/>
      <c r="I49" s="73"/>
      <c r="J49" s="127"/>
      <c r="K49" s="73"/>
      <c r="L49" s="73"/>
      <c r="M49" s="73"/>
      <c r="N49" s="73"/>
      <c r="O49" s="73"/>
      <c r="P49" s="73"/>
      <c r="Q49" s="73"/>
      <c r="R49" s="73"/>
      <c r="S49" s="127"/>
      <c r="T49" s="73"/>
      <c r="U49" s="73"/>
      <c r="V49" s="73"/>
      <c r="W49" s="73"/>
      <c r="X49" s="50"/>
      <c r="Y49" s="73"/>
      <c r="Z49" s="73"/>
      <c r="AA49" s="73"/>
      <c r="AB49" s="73"/>
      <c r="AC49" s="73"/>
      <c r="AD49" s="50"/>
      <c r="AE49" s="50"/>
      <c r="AF49" s="50"/>
      <c r="AG49" s="73"/>
      <c r="AH49" s="75"/>
      <c r="AI49" s="75"/>
      <c r="AJ49" s="202"/>
      <c r="AK49" s="98"/>
    </row>
    <row r="50" spans="1:37" ht="18.75" x14ac:dyDescent="0.3">
      <c r="A50" s="81"/>
      <c r="B50" s="81"/>
      <c r="C50" s="73"/>
      <c r="D50" s="73"/>
      <c r="E50" s="74"/>
      <c r="F50" s="73"/>
      <c r="G50" s="73"/>
      <c r="H50" s="73"/>
      <c r="I50" s="73"/>
      <c r="J50" s="127"/>
      <c r="K50" s="73"/>
      <c r="L50" s="73"/>
      <c r="M50" s="73"/>
      <c r="N50" s="73"/>
      <c r="O50" s="73"/>
      <c r="P50" s="73"/>
      <c r="Q50" s="73"/>
      <c r="R50" s="73"/>
      <c r="S50" s="127"/>
      <c r="T50" s="73"/>
      <c r="U50" s="73"/>
      <c r="V50" s="73"/>
      <c r="W50" s="73"/>
      <c r="X50" s="50"/>
      <c r="Y50" s="73"/>
      <c r="Z50" s="73"/>
      <c r="AA50" s="73"/>
      <c r="AB50" s="73"/>
      <c r="AC50" s="73"/>
      <c r="AD50" s="50"/>
      <c r="AE50" s="50"/>
      <c r="AF50" s="50"/>
      <c r="AG50" s="73"/>
      <c r="AH50" s="75"/>
      <c r="AI50" s="75"/>
      <c r="AJ50" s="202"/>
      <c r="AK50" s="98"/>
    </row>
    <row r="51" spans="1:37" ht="18.75" x14ac:dyDescent="0.3">
      <c r="A51" s="81"/>
      <c r="B51" s="81"/>
      <c r="C51" s="73"/>
      <c r="D51" s="73"/>
      <c r="E51" s="74"/>
      <c r="F51" s="73"/>
      <c r="G51" s="73"/>
      <c r="H51" s="73"/>
      <c r="I51" s="73"/>
      <c r="J51" s="127"/>
      <c r="K51" s="73"/>
      <c r="L51" s="73"/>
      <c r="M51" s="73"/>
      <c r="N51" s="73"/>
      <c r="O51" s="73"/>
      <c r="P51" s="73"/>
      <c r="Q51" s="73"/>
      <c r="R51" s="73"/>
      <c r="S51" s="127"/>
      <c r="T51" s="73"/>
      <c r="U51" s="73"/>
      <c r="V51" s="73"/>
      <c r="W51" s="73"/>
      <c r="X51" s="50"/>
      <c r="Y51" s="73"/>
      <c r="Z51" s="73"/>
      <c r="AA51" s="73"/>
      <c r="AB51" s="73"/>
      <c r="AC51" s="73"/>
      <c r="AD51" s="50"/>
      <c r="AE51" s="50"/>
      <c r="AF51" s="50"/>
      <c r="AG51" s="73"/>
      <c r="AH51" s="75"/>
      <c r="AI51" s="75"/>
      <c r="AJ51" s="202"/>
      <c r="AK51" s="98"/>
    </row>
    <row r="52" spans="1:37" ht="18.75" x14ac:dyDescent="0.3">
      <c r="A52" s="81"/>
      <c r="B52" s="81"/>
      <c r="C52" s="73"/>
      <c r="D52" s="73"/>
      <c r="E52" s="74"/>
      <c r="F52" s="73"/>
      <c r="G52" s="73"/>
      <c r="H52" s="73"/>
      <c r="I52" s="73"/>
      <c r="J52" s="127"/>
      <c r="K52" s="73"/>
      <c r="L52" s="73"/>
      <c r="M52" s="73"/>
      <c r="N52" s="73"/>
      <c r="O52" s="73"/>
      <c r="P52" s="73"/>
      <c r="Q52" s="73"/>
      <c r="R52" s="73"/>
      <c r="S52" s="127"/>
      <c r="T52" s="73"/>
      <c r="U52" s="73"/>
      <c r="V52" s="73"/>
      <c r="W52" s="73"/>
      <c r="X52" s="50"/>
      <c r="Y52" s="73"/>
      <c r="Z52" s="73"/>
      <c r="AA52" s="73"/>
      <c r="AB52" s="73"/>
      <c r="AC52" s="73"/>
      <c r="AD52" s="50"/>
      <c r="AE52" s="50"/>
      <c r="AF52" s="50"/>
      <c r="AG52" s="73"/>
      <c r="AH52" s="75"/>
      <c r="AI52" s="75"/>
      <c r="AJ52" s="202"/>
      <c r="AK52" s="98"/>
    </row>
    <row r="53" spans="1:37" ht="18.75" x14ac:dyDescent="0.3">
      <c r="A53" s="81"/>
      <c r="B53" s="81"/>
      <c r="C53" s="73"/>
      <c r="D53" s="73"/>
      <c r="E53" s="74"/>
      <c r="F53" s="73"/>
      <c r="G53" s="73"/>
      <c r="H53" s="73"/>
      <c r="I53" s="73"/>
      <c r="J53" s="127"/>
      <c r="K53" s="73"/>
      <c r="L53" s="73"/>
      <c r="M53" s="73"/>
      <c r="N53" s="73"/>
      <c r="O53" s="73"/>
      <c r="P53" s="73"/>
      <c r="Q53" s="73"/>
      <c r="R53" s="73"/>
      <c r="S53" s="127"/>
      <c r="T53" s="73"/>
      <c r="U53" s="73"/>
      <c r="V53" s="73"/>
      <c r="W53" s="73"/>
      <c r="X53" s="50"/>
      <c r="Y53" s="73"/>
      <c r="Z53" s="73"/>
      <c r="AA53" s="73"/>
      <c r="AB53" s="73"/>
      <c r="AC53" s="73"/>
      <c r="AD53" s="50"/>
      <c r="AE53" s="50"/>
      <c r="AF53" s="50"/>
      <c r="AG53" s="73"/>
      <c r="AH53" s="75"/>
      <c r="AI53" s="75"/>
      <c r="AJ53" s="202"/>
      <c r="AK53" s="98"/>
    </row>
    <row r="54" spans="1:37" ht="18.75" x14ac:dyDescent="0.3">
      <c r="A54" s="81"/>
      <c r="B54" s="81"/>
      <c r="C54" s="73"/>
      <c r="D54" s="73"/>
      <c r="E54" s="74"/>
      <c r="F54" s="73"/>
      <c r="G54" s="73"/>
      <c r="H54" s="73"/>
      <c r="I54" s="73"/>
      <c r="J54" s="127"/>
      <c r="K54" s="73"/>
      <c r="L54" s="73"/>
      <c r="M54" s="73"/>
      <c r="N54" s="73"/>
      <c r="O54" s="73"/>
      <c r="P54" s="73"/>
      <c r="Q54" s="73"/>
      <c r="R54" s="73"/>
      <c r="S54" s="127"/>
      <c r="T54" s="73"/>
      <c r="U54" s="73"/>
      <c r="V54" s="73"/>
      <c r="W54" s="73"/>
      <c r="X54" s="50"/>
      <c r="Y54" s="73"/>
      <c r="Z54" s="73"/>
      <c r="AA54" s="73"/>
      <c r="AB54" s="73"/>
      <c r="AC54" s="73"/>
      <c r="AD54" s="50"/>
      <c r="AE54" s="50"/>
      <c r="AF54" s="50"/>
      <c r="AG54" s="73"/>
      <c r="AH54" s="75"/>
      <c r="AI54" s="75"/>
      <c r="AJ54" s="202"/>
      <c r="AK54" s="98"/>
    </row>
    <row r="55" spans="1:37" ht="18.75" x14ac:dyDescent="0.3">
      <c r="A55" s="81"/>
      <c r="B55" s="81"/>
      <c r="C55" s="73"/>
      <c r="D55" s="73"/>
      <c r="E55" s="74"/>
      <c r="F55" s="73"/>
      <c r="G55" s="73"/>
      <c r="H55" s="73"/>
      <c r="I55" s="73"/>
      <c r="J55" s="127"/>
      <c r="K55" s="73"/>
      <c r="L55" s="73"/>
      <c r="M55" s="73"/>
      <c r="N55" s="73"/>
      <c r="O55" s="73"/>
      <c r="P55" s="73"/>
      <c r="Q55" s="73"/>
      <c r="R55" s="73"/>
      <c r="S55" s="127"/>
      <c r="T55" s="73"/>
      <c r="U55" s="73"/>
      <c r="V55" s="73"/>
      <c r="W55" s="73"/>
      <c r="X55" s="50"/>
      <c r="Y55" s="73"/>
      <c r="Z55" s="73"/>
      <c r="AA55" s="73"/>
      <c r="AB55" s="73"/>
      <c r="AC55" s="73"/>
      <c r="AD55" s="50"/>
      <c r="AE55" s="50"/>
      <c r="AF55" s="50"/>
      <c r="AG55" s="73"/>
      <c r="AH55" s="75"/>
      <c r="AI55" s="75"/>
      <c r="AJ55" s="202"/>
      <c r="AK55" s="98"/>
    </row>
    <row r="56" spans="1:37" ht="18.75" x14ac:dyDescent="0.3">
      <c r="A56" s="81"/>
      <c r="B56" s="81"/>
      <c r="C56" s="73"/>
      <c r="D56" s="73"/>
      <c r="E56" s="74"/>
      <c r="F56" s="73"/>
      <c r="G56" s="73"/>
      <c r="H56" s="73"/>
      <c r="I56" s="73"/>
      <c r="J56" s="127"/>
      <c r="K56" s="73"/>
      <c r="L56" s="73"/>
      <c r="M56" s="73"/>
      <c r="N56" s="73"/>
      <c r="O56" s="73"/>
      <c r="P56" s="73"/>
      <c r="Q56" s="73"/>
      <c r="R56" s="73"/>
      <c r="S56" s="127"/>
      <c r="T56" s="73"/>
      <c r="U56" s="73"/>
      <c r="V56" s="73"/>
      <c r="W56" s="73"/>
      <c r="X56" s="50"/>
      <c r="Y56" s="73"/>
      <c r="Z56" s="73"/>
      <c r="AA56" s="73"/>
      <c r="AB56" s="73"/>
      <c r="AC56" s="73"/>
      <c r="AD56" s="50"/>
      <c r="AE56" s="50"/>
      <c r="AF56" s="50"/>
      <c r="AG56" s="73"/>
      <c r="AH56" s="75"/>
      <c r="AI56" s="75"/>
      <c r="AJ56" s="202"/>
      <c r="AK56" s="98"/>
    </row>
    <row r="57" spans="1:37" ht="18.75" x14ac:dyDescent="0.3">
      <c r="A57" s="81"/>
      <c r="B57" s="81"/>
      <c r="C57" s="73"/>
      <c r="D57" s="73"/>
      <c r="E57" s="74"/>
      <c r="F57" s="73"/>
      <c r="G57" s="73"/>
      <c r="H57" s="73"/>
      <c r="I57" s="73"/>
      <c r="J57" s="127"/>
      <c r="K57" s="73"/>
      <c r="L57" s="73"/>
      <c r="M57" s="73"/>
      <c r="N57" s="73"/>
      <c r="O57" s="73"/>
      <c r="P57" s="73"/>
      <c r="Q57" s="73"/>
      <c r="R57" s="73"/>
      <c r="S57" s="127"/>
      <c r="T57" s="73"/>
      <c r="U57" s="73"/>
      <c r="V57" s="73"/>
      <c r="W57" s="73"/>
      <c r="X57" s="50"/>
      <c r="Y57" s="73"/>
      <c r="Z57" s="73"/>
      <c r="AA57" s="73"/>
      <c r="AB57" s="73"/>
      <c r="AC57" s="73"/>
      <c r="AD57" s="50"/>
      <c r="AE57" s="50"/>
      <c r="AF57" s="50"/>
      <c r="AG57" s="73"/>
      <c r="AH57" s="75"/>
      <c r="AI57" s="75"/>
      <c r="AJ57" s="202"/>
      <c r="AK57" s="98"/>
    </row>
    <row r="58" spans="1:37" ht="18.75" x14ac:dyDescent="0.3">
      <c r="A58" s="81"/>
      <c r="B58" s="81"/>
      <c r="C58" s="73"/>
      <c r="D58" s="73"/>
      <c r="E58" s="74"/>
      <c r="F58" s="73"/>
      <c r="G58" s="73"/>
      <c r="H58" s="73"/>
      <c r="I58" s="73"/>
      <c r="J58" s="127"/>
      <c r="K58" s="73"/>
      <c r="L58" s="73"/>
      <c r="M58" s="73"/>
      <c r="N58" s="73"/>
      <c r="O58" s="73"/>
      <c r="P58" s="73"/>
      <c r="Q58" s="73"/>
      <c r="R58" s="73"/>
      <c r="S58" s="127"/>
      <c r="T58" s="73"/>
      <c r="U58" s="73"/>
      <c r="V58" s="73"/>
      <c r="W58" s="73"/>
      <c r="X58" s="50"/>
      <c r="Y58" s="73"/>
      <c r="Z58" s="73"/>
      <c r="AA58" s="73"/>
      <c r="AB58" s="73"/>
      <c r="AC58" s="73"/>
      <c r="AD58" s="50"/>
      <c r="AE58" s="50"/>
      <c r="AF58" s="50"/>
      <c r="AG58" s="73"/>
      <c r="AH58" s="75"/>
      <c r="AI58" s="75"/>
      <c r="AJ58" s="202"/>
      <c r="AK58" s="98"/>
    </row>
    <row r="59" spans="1:37" ht="18.75" x14ac:dyDescent="0.3">
      <c r="A59" s="81"/>
      <c r="B59" s="81"/>
      <c r="C59" s="73"/>
      <c r="D59" s="73"/>
      <c r="E59" s="74"/>
      <c r="F59" s="73"/>
      <c r="G59" s="73"/>
      <c r="H59" s="73"/>
      <c r="I59" s="73"/>
      <c r="J59" s="127"/>
      <c r="K59" s="73"/>
      <c r="L59" s="73"/>
      <c r="M59" s="73"/>
      <c r="N59" s="73"/>
      <c r="O59" s="73"/>
      <c r="P59" s="73"/>
      <c r="Q59" s="73"/>
      <c r="R59" s="73"/>
      <c r="S59" s="127"/>
      <c r="T59" s="73"/>
      <c r="U59" s="73"/>
      <c r="V59" s="73"/>
      <c r="W59" s="73"/>
      <c r="X59" s="50"/>
      <c r="Y59" s="73"/>
      <c r="Z59" s="73"/>
      <c r="AA59" s="73"/>
      <c r="AB59" s="73"/>
      <c r="AC59" s="73"/>
      <c r="AD59" s="50"/>
      <c r="AE59" s="50"/>
      <c r="AF59" s="50"/>
      <c r="AG59" s="73"/>
      <c r="AH59" s="75"/>
      <c r="AI59" s="75"/>
      <c r="AJ59" s="202"/>
      <c r="AK59" s="98"/>
    </row>
    <row r="60" spans="1:37" ht="18.75" x14ac:dyDescent="0.3">
      <c r="A60" s="81"/>
      <c r="B60" s="81"/>
      <c r="C60" s="73"/>
      <c r="D60" s="73"/>
      <c r="E60" s="74"/>
      <c r="F60" s="73"/>
      <c r="G60" s="73"/>
      <c r="H60" s="73"/>
      <c r="I60" s="73"/>
      <c r="J60" s="127"/>
      <c r="K60" s="73"/>
      <c r="L60" s="73"/>
      <c r="M60" s="73"/>
      <c r="N60" s="73"/>
      <c r="O60" s="73"/>
      <c r="P60" s="73"/>
      <c r="Q60" s="73"/>
      <c r="R60" s="73"/>
      <c r="S60" s="127"/>
      <c r="T60" s="73"/>
      <c r="U60" s="73"/>
      <c r="V60" s="73"/>
      <c r="W60" s="73"/>
      <c r="X60" s="50"/>
      <c r="Y60" s="73"/>
      <c r="Z60" s="73"/>
      <c r="AA60" s="73"/>
      <c r="AB60" s="73"/>
      <c r="AC60" s="73"/>
      <c r="AD60" s="50"/>
      <c r="AE60" s="50"/>
      <c r="AF60" s="50"/>
      <c r="AG60" s="73"/>
      <c r="AH60" s="75"/>
      <c r="AI60" s="75"/>
      <c r="AJ60" s="202"/>
      <c r="AK60" s="98"/>
    </row>
    <row r="61" spans="1:37" ht="18.75" x14ac:dyDescent="0.3">
      <c r="A61" s="81"/>
      <c r="B61" s="81"/>
      <c r="C61" s="73"/>
      <c r="D61" s="73"/>
      <c r="E61" s="74"/>
      <c r="F61" s="73"/>
      <c r="G61" s="73"/>
      <c r="H61" s="73"/>
      <c r="I61" s="73"/>
      <c r="J61" s="127"/>
      <c r="K61" s="73"/>
      <c r="L61" s="73"/>
      <c r="M61" s="73"/>
      <c r="N61" s="73"/>
      <c r="O61" s="73"/>
      <c r="P61" s="73"/>
      <c r="Q61" s="73"/>
      <c r="R61" s="73"/>
      <c r="S61" s="127"/>
      <c r="T61" s="73"/>
      <c r="U61" s="73"/>
      <c r="V61" s="73"/>
      <c r="W61" s="73"/>
      <c r="X61" s="50"/>
      <c r="Y61" s="73"/>
      <c r="Z61" s="73"/>
      <c r="AA61" s="73"/>
      <c r="AB61" s="73"/>
      <c r="AC61" s="73"/>
      <c r="AD61" s="50"/>
      <c r="AE61" s="50"/>
      <c r="AF61" s="50"/>
      <c r="AG61" s="73"/>
      <c r="AH61" s="75"/>
      <c r="AI61" s="75"/>
      <c r="AJ61" s="202"/>
      <c r="AK61" s="98"/>
    </row>
    <row r="62" spans="1:37" ht="18.75" x14ac:dyDescent="0.3">
      <c r="A62" s="81"/>
      <c r="B62" s="81"/>
      <c r="C62" s="73"/>
      <c r="D62" s="73"/>
      <c r="E62" s="74"/>
      <c r="F62" s="73"/>
      <c r="G62" s="73"/>
      <c r="H62" s="73"/>
      <c r="I62" s="73"/>
      <c r="J62" s="127"/>
      <c r="K62" s="73"/>
      <c r="L62" s="73"/>
      <c r="M62" s="73"/>
      <c r="N62" s="73"/>
      <c r="O62" s="73"/>
      <c r="P62" s="73"/>
      <c r="Q62" s="73"/>
      <c r="R62" s="73"/>
      <c r="S62" s="127"/>
      <c r="T62" s="73"/>
      <c r="U62" s="73"/>
      <c r="V62" s="73"/>
      <c r="W62" s="73"/>
      <c r="X62" s="50"/>
      <c r="Y62" s="73"/>
      <c r="Z62" s="73"/>
      <c r="AA62" s="73"/>
      <c r="AB62" s="73"/>
      <c r="AC62" s="73"/>
      <c r="AD62" s="50"/>
      <c r="AE62" s="50"/>
      <c r="AF62" s="50"/>
      <c r="AG62" s="73"/>
      <c r="AH62" s="75"/>
      <c r="AI62" s="75"/>
      <c r="AJ62" s="202"/>
      <c r="AK62" s="98"/>
    </row>
    <row r="63" spans="1:37" ht="18.75" x14ac:dyDescent="0.3">
      <c r="A63" s="81"/>
      <c r="B63" s="81"/>
      <c r="C63" s="73"/>
      <c r="D63" s="73"/>
      <c r="E63" s="74"/>
      <c r="F63" s="73"/>
      <c r="G63" s="73"/>
      <c r="H63" s="73"/>
      <c r="I63" s="73"/>
      <c r="J63" s="127"/>
      <c r="K63" s="73"/>
      <c r="L63" s="73"/>
      <c r="M63" s="73"/>
      <c r="N63" s="73"/>
      <c r="O63" s="73"/>
      <c r="P63" s="73"/>
      <c r="Q63" s="73"/>
      <c r="R63" s="73"/>
      <c r="S63" s="127"/>
      <c r="T63" s="73"/>
      <c r="U63" s="73"/>
      <c r="V63" s="73"/>
      <c r="W63" s="73"/>
      <c r="X63" s="50"/>
      <c r="Y63" s="73"/>
      <c r="Z63" s="73"/>
      <c r="AA63" s="73"/>
      <c r="AB63" s="73"/>
      <c r="AC63" s="73"/>
      <c r="AD63" s="50"/>
      <c r="AE63" s="50"/>
      <c r="AF63" s="50"/>
      <c r="AG63" s="73"/>
      <c r="AH63" s="75"/>
      <c r="AI63" s="75"/>
      <c r="AJ63" s="202"/>
      <c r="AK63" s="98"/>
    </row>
    <row r="64" spans="1:37" ht="18.75" x14ac:dyDescent="0.3">
      <c r="A64" s="81"/>
      <c r="B64" s="81"/>
      <c r="C64" s="73"/>
      <c r="D64" s="73"/>
      <c r="E64" s="74"/>
      <c r="F64" s="73"/>
      <c r="G64" s="73"/>
      <c r="H64" s="73"/>
      <c r="I64" s="73"/>
      <c r="J64" s="127"/>
      <c r="K64" s="73"/>
      <c r="L64" s="73"/>
      <c r="M64" s="73"/>
      <c r="N64" s="73"/>
      <c r="O64" s="73"/>
      <c r="P64" s="73"/>
      <c r="Q64" s="73"/>
      <c r="R64" s="73"/>
      <c r="S64" s="127"/>
      <c r="T64" s="73"/>
      <c r="U64" s="73"/>
      <c r="V64" s="73"/>
      <c r="W64" s="73"/>
      <c r="X64" s="50"/>
      <c r="Y64" s="73"/>
      <c r="Z64" s="73"/>
      <c r="AA64" s="73"/>
      <c r="AB64" s="73"/>
      <c r="AC64" s="73"/>
      <c r="AD64" s="50"/>
      <c r="AE64" s="50"/>
      <c r="AF64" s="50"/>
      <c r="AG64" s="73"/>
      <c r="AH64" s="75"/>
      <c r="AI64" s="75"/>
      <c r="AJ64" s="202"/>
      <c r="AK64" s="98"/>
    </row>
    <row r="65" spans="1:37" ht="18.75" x14ac:dyDescent="0.3">
      <c r="A65" s="81"/>
      <c r="B65" s="81"/>
      <c r="C65" s="73"/>
      <c r="D65" s="73"/>
      <c r="E65" s="74"/>
      <c r="F65" s="73"/>
      <c r="G65" s="73"/>
      <c r="H65" s="73"/>
      <c r="I65" s="73"/>
      <c r="J65" s="127"/>
      <c r="K65" s="73"/>
      <c r="L65" s="73"/>
      <c r="M65" s="73"/>
      <c r="N65" s="73"/>
      <c r="O65" s="73"/>
      <c r="P65" s="73"/>
      <c r="Q65" s="73"/>
      <c r="R65" s="73"/>
      <c r="S65" s="127"/>
      <c r="T65" s="73"/>
      <c r="U65" s="73"/>
      <c r="V65" s="73"/>
      <c r="W65" s="73"/>
      <c r="X65" s="50"/>
      <c r="Y65" s="73"/>
      <c r="Z65" s="73"/>
      <c r="AA65" s="73"/>
      <c r="AB65" s="73"/>
      <c r="AC65" s="73"/>
      <c r="AD65" s="50"/>
      <c r="AE65" s="50"/>
      <c r="AF65" s="50"/>
      <c r="AG65" s="73"/>
      <c r="AH65" s="75"/>
      <c r="AI65" s="75"/>
      <c r="AJ65" s="202"/>
      <c r="AK65" s="98"/>
    </row>
    <row r="66" spans="1:37" ht="18.75" x14ac:dyDescent="0.3">
      <c r="A66" s="81"/>
      <c r="B66" s="81"/>
      <c r="C66" s="73"/>
      <c r="D66" s="73"/>
      <c r="E66" s="74"/>
      <c r="F66" s="73"/>
      <c r="G66" s="73"/>
      <c r="H66" s="73"/>
      <c r="I66" s="73"/>
      <c r="J66" s="127"/>
      <c r="K66" s="73"/>
      <c r="L66" s="73"/>
      <c r="M66" s="73"/>
      <c r="N66" s="73"/>
      <c r="O66" s="73"/>
      <c r="P66" s="73"/>
      <c r="Q66" s="73"/>
      <c r="R66" s="73"/>
      <c r="S66" s="127"/>
      <c r="T66" s="73"/>
      <c r="U66" s="73"/>
      <c r="V66" s="73"/>
      <c r="W66" s="73"/>
      <c r="X66" s="50"/>
      <c r="Y66" s="73"/>
      <c r="Z66" s="73"/>
      <c r="AA66" s="73"/>
      <c r="AB66" s="73"/>
      <c r="AC66" s="73"/>
      <c r="AD66" s="50"/>
      <c r="AE66" s="50"/>
      <c r="AF66" s="50"/>
      <c r="AG66" s="73"/>
      <c r="AH66" s="75"/>
      <c r="AI66" s="75"/>
      <c r="AJ66" s="202"/>
      <c r="AK66" s="98"/>
    </row>
    <row r="67" spans="1:37" ht="18.75" x14ac:dyDescent="0.3">
      <c r="A67" s="81"/>
      <c r="B67" s="81"/>
      <c r="C67" s="73"/>
      <c r="D67" s="73"/>
      <c r="E67" s="74"/>
      <c r="F67" s="73"/>
      <c r="G67" s="73"/>
      <c r="H67" s="73"/>
      <c r="I67" s="73"/>
      <c r="J67" s="127"/>
      <c r="K67" s="73"/>
      <c r="L67" s="73"/>
      <c r="M67" s="73"/>
      <c r="N67" s="73"/>
      <c r="O67" s="73"/>
      <c r="P67" s="73"/>
      <c r="Q67" s="73"/>
      <c r="R67" s="73"/>
      <c r="S67" s="127"/>
      <c r="T67" s="73"/>
      <c r="U67" s="73"/>
      <c r="V67" s="73"/>
      <c r="W67" s="73"/>
      <c r="X67" s="50"/>
      <c r="Y67" s="73"/>
      <c r="Z67" s="73"/>
      <c r="AA67" s="73"/>
      <c r="AB67" s="73"/>
      <c r="AC67" s="73"/>
      <c r="AD67" s="50"/>
      <c r="AE67" s="50"/>
      <c r="AF67" s="50"/>
      <c r="AG67" s="73"/>
      <c r="AH67" s="75"/>
      <c r="AI67" s="75"/>
      <c r="AJ67" s="202"/>
      <c r="AK67" s="98"/>
    </row>
    <row r="68" spans="1:37" ht="18.75" x14ac:dyDescent="0.3">
      <c r="A68" s="81"/>
      <c r="B68" s="81"/>
      <c r="C68" s="73"/>
      <c r="D68" s="73"/>
      <c r="E68" s="74"/>
      <c r="F68" s="73"/>
      <c r="G68" s="73"/>
      <c r="H68" s="73"/>
      <c r="I68" s="73"/>
      <c r="J68" s="127"/>
      <c r="K68" s="73"/>
      <c r="L68" s="73"/>
      <c r="M68" s="73"/>
      <c r="N68" s="73"/>
      <c r="O68" s="73"/>
      <c r="P68" s="73"/>
      <c r="Q68" s="73"/>
      <c r="R68" s="73"/>
      <c r="S68" s="127"/>
      <c r="T68" s="73"/>
      <c r="U68" s="73"/>
      <c r="V68" s="73"/>
      <c r="W68" s="73"/>
      <c r="X68" s="50"/>
      <c r="Y68" s="73"/>
      <c r="Z68" s="73"/>
      <c r="AA68" s="73"/>
      <c r="AB68" s="73"/>
      <c r="AC68" s="73"/>
      <c r="AD68" s="50"/>
      <c r="AE68" s="50"/>
      <c r="AF68" s="50"/>
      <c r="AG68" s="73"/>
      <c r="AH68" s="75"/>
      <c r="AI68" s="75"/>
      <c r="AJ68" s="202"/>
      <c r="AK68" s="98"/>
    </row>
    <row r="69" spans="1:37" ht="18.75" x14ac:dyDescent="0.3">
      <c r="A69" s="81"/>
      <c r="B69" s="81"/>
      <c r="C69" s="73"/>
      <c r="D69" s="73"/>
      <c r="E69" s="74"/>
      <c r="F69" s="73"/>
      <c r="G69" s="73"/>
      <c r="H69" s="73"/>
      <c r="I69" s="73"/>
      <c r="J69" s="127"/>
      <c r="K69" s="73"/>
      <c r="L69" s="73"/>
      <c r="M69" s="73"/>
      <c r="N69" s="73"/>
      <c r="O69" s="73"/>
      <c r="P69" s="73"/>
      <c r="Q69" s="73"/>
      <c r="R69" s="73"/>
      <c r="S69" s="127"/>
      <c r="T69" s="73"/>
      <c r="U69" s="73"/>
      <c r="V69" s="73"/>
      <c r="W69" s="73"/>
      <c r="X69" s="50"/>
      <c r="Y69" s="73"/>
      <c r="Z69" s="73"/>
      <c r="AA69" s="73"/>
      <c r="AB69" s="73"/>
      <c r="AC69" s="73"/>
      <c r="AD69" s="50"/>
      <c r="AE69" s="50"/>
      <c r="AF69" s="50"/>
      <c r="AG69" s="73"/>
      <c r="AH69" s="75"/>
      <c r="AI69" s="75"/>
      <c r="AJ69" s="202"/>
      <c r="AK69" s="98"/>
    </row>
    <row r="70" spans="1:37" ht="18.75" x14ac:dyDescent="0.3">
      <c r="A70" s="81"/>
      <c r="B70" s="81"/>
      <c r="C70" s="73"/>
      <c r="D70" s="73"/>
      <c r="E70" s="74"/>
      <c r="F70" s="73"/>
      <c r="G70" s="73"/>
      <c r="H70" s="73"/>
      <c r="I70" s="73"/>
      <c r="J70" s="127"/>
      <c r="K70" s="73"/>
      <c r="L70" s="73"/>
      <c r="M70" s="73"/>
      <c r="N70" s="73"/>
      <c r="O70" s="73"/>
      <c r="P70" s="73"/>
      <c r="Q70" s="73"/>
      <c r="R70" s="73"/>
      <c r="S70" s="127"/>
      <c r="T70" s="73"/>
      <c r="U70" s="73"/>
      <c r="V70" s="73"/>
      <c r="W70" s="73"/>
      <c r="X70" s="50"/>
      <c r="Y70" s="73"/>
      <c r="Z70" s="73"/>
      <c r="AA70" s="73"/>
      <c r="AB70" s="73"/>
      <c r="AC70" s="73"/>
      <c r="AD70" s="50"/>
      <c r="AE70" s="50"/>
      <c r="AF70" s="50"/>
      <c r="AG70" s="73"/>
      <c r="AH70" s="75"/>
      <c r="AI70" s="75"/>
      <c r="AJ70" s="202"/>
      <c r="AK70" s="98"/>
    </row>
    <row r="71" spans="1:37" ht="18.75" x14ac:dyDescent="0.3">
      <c r="A71" s="81"/>
      <c r="B71" s="81"/>
      <c r="C71" s="73"/>
      <c r="D71" s="73"/>
      <c r="E71" s="74"/>
      <c r="F71" s="73"/>
      <c r="G71" s="73"/>
      <c r="H71" s="73"/>
      <c r="I71" s="73"/>
      <c r="J71" s="127"/>
      <c r="K71" s="73"/>
      <c r="L71" s="73"/>
      <c r="M71" s="73"/>
      <c r="N71" s="73"/>
      <c r="O71" s="73"/>
      <c r="P71" s="73"/>
      <c r="Q71" s="73"/>
      <c r="R71" s="73"/>
      <c r="S71" s="127"/>
      <c r="T71" s="73"/>
      <c r="U71" s="73"/>
      <c r="V71" s="73"/>
      <c r="W71" s="73"/>
      <c r="X71" s="50"/>
      <c r="Y71" s="73"/>
      <c r="Z71" s="73"/>
      <c r="AA71" s="73"/>
      <c r="AB71" s="73"/>
      <c r="AC71" s="73"/>
      <c r="AD71" s="50"/>
      <c r="AE71" s="50"/>
      <c r="AF71" s="50"/>
      <c r="AG71" s="73"/>
      <c r="AH71" s="75"/>
      <c r="AI71" s="75"/>
      <c r="AJ71" s="202"/>
      <c r="AK71" s="98"/>
    </row>
    <row r="72" spans="1:37" ht="18.75" x14ac:dyDescent="0.3">
      <c r="A72" s="81"/>
      <c r="B72" s="81"/>
      <c r="C72" s="73"/>
      <c r="D72" s="73"/>
      <c r="E72" s="74"/>
      <c r="F72" s="73"/>
      <c r="G72" s="73"/>
      <c r="H72" s="73"/>
      <c r="I72" s="73"/>
      <c r="J72" s="127"/>
      <c r="K72" s="73"/>
      <c r="L72" s="73"/>
      <c r="M72" s="73"/>
      <c r="N72" s="73"/>
      <c r="O72" s="73"/>
      <c r="P72" s="73"/>
      <c r="Q72" s="73"/>
      <c r="R72" s="73"/>
      <c r="S72" s="127"/>
      <c r="T72" s="73"/>
      <c r="U72" s="73"/>
      <c r="V72" s="73"/>
      <c r="W72" s="73"/>
      <c r="X72" s="50"/>
      <c r="Y72" s="73"/>
      <c r="Z72" s="73"/>
      <c r="AA72" s="73"/>
      <c r="AB72" s="73"/>
      <c r="AC72" s="73"/>
      <c r="AD72" s="50"/>
      <c r="AE72" s="50"/>
      <c r="AF72" s="50"/>
      <c r="AG72" s="73"/>
      <c r="AH72" s="75"/>
      <c r="AI72" s="75"/>
      <c r="AJ72" s="202"/>
      <c r="AK72" s="98"/>
    </row>
    <row r="73" spans="1:37" ht="18.75" x14ac:dyDescent="0.3">
      <c r="A73" s="81"/>
      <c r="B73" s="81"/>
      <c r="C73" s="73"/>
      <c r="D73" s="73"/>
      <c r="E73" s="74"/>
      <c r="F73" s="73"/>
      <c r="G73" s="73"/>
      <c r="H73" s="73"/>
      <c r="I73" s="73"/>
      <c r="J73" s="127"/>
      <c r="K73" s="73"/>
      <c r="L73" s="73"/>
      <c r="M73" s="73"/>
      <c r="N73" s="73"/>
      <c r="O73" s="73"/>
      <c r="P73" s="73"/>
      <c r="Q73" s="73"/>
      <c r="R73" s="73"/>
      <c r="S73" s="127"/>
      <c r="T73" s="73"/>
      <c r="U73" s="73"/>
      <c r="V73" s="73"/>
      <c r="W73" s="73"/>
      <c r="X73" s="50"/>
      <c r="Y73" s="73"/>
      <c r="Z73" s="73"/>
      <c r="AA73" s="73"/>
      <c r="AB73" s="73"/>
      <c r="AC73" s="73"/>
      <c r="AD73" s="50"/>
      <c r="AE73" s="50"/>
      <c r="AF73" s="50"/>
      <c r="AG73" s="73"/>
      <c r="AH73" s="75"/>
      <c r="AI73" s="75"/>
      <c r="AJ73" s="202"/>
      <c r="AK73" s="98"/>
    </row>
    <row r="74" spans="1:37" ht="18.75" x14ac:dyDescent="0.3">
      <c r="A74" s="81"/>
      <c r="B74" s="81"/>
      <c r="C74" s="73"/>
      <c r="D74" s="73"/>
      <c r="E74" s="74"/>
      <c r="F74" s="73"/>
      <c r="G74" s="73"/>
      <c r="H74" s="73"/>
      <c r="I74" s="73"/>
      <c r="J74" s="127"/>
      <c r="K74" s="73"/>
      <c r="L74" s="73"/>
      <c r="M74" s="73"/>
      <c r="N74" s="73"/>
      <c r="O74" s="73"/>
      <c r="P74" s="73"/>
      <c r="Q74" s="73"/>
      <c r="R74" s="73"/>
      <c r="S74" s="127"/>
      <c r="T74" s="73"/>
      <c r="U74" s="73"/>
      <c r="V74" s="73"/>
      <c r="W74" s="73"/>
      <c r="X74" s="50"/>
      <c r="Y74" s="73"/>
      <c r="Z74" s="73"/>
      <c r="AA74" s="73"/>
      <c r="AB74" s="73"/>
      <c r="AC74" s="73"/>
      <c r="AD74" s="50"/>
      <c r="AE74" s="50"/>
      <c r="AF74" s="50"/>
      <c r="AG74" s="73"/>
      <c r="AH74" s="75"/>
      <c r="AI74" s="75"/>
      <c r="AJ74" s="202"/>
      <c r="AK74" s="98"/>
    </row>
    <row r="75" spans="1:37" ht="18.75" x14ac:dyDescent="0.3">
      <c r="A75" s="81"/>
      <c r="B75" s="81"/>
      <c r="C75" s="73"/>
      <c r="D75" s="73"/>
      <c r="E75" s="74"/>
      <c r="F75" s="73"/>
      <c r="G75" s="73"/>
      <c r="H75" s="73"/>
      <c r="I75" s="73"/>
      <c r="J75" s="127"/>
      <c r="K75" s="73"/>
      <c r="L75" s="73"/>
      <c r="M75" s="73"/>
      <c r="N75" s="73"/>
      <c r="O75" s="73"/>
      <c r="P75" s="73"/>
      <c r="Q75" s="73"/>
      <c r="R75" s="73"/>
      <c r="S75" s="127"/>
      <c r="T75" s="73"/>
      <c r="U75" s="73"/>
      <c r="V75" s="73"/>
      <c r="W75" s="73"/>
      <c r="X75" s="50"/>
      <c r="Y75" s="73"/>
      <c r="Z75" s="73"/>
      <c r="AA75" s="73"/>
      <c r="AB75" s="73"/>
      <c r="AC75" s="73"/>
      <c r="AD75" s="50"/>
      <c r="AE75" s="50"/>
      <c r="AF75" s="50"/>
      <c r="AG75" s="73"/>
      <c r="AH75" s="75"/>
      <c r="AI75" s="75"/>
      <c r="AJ75" s="202"/>
      <c r="AK75" s="98"/>
    </row>
    <row r="76" spans="1:37" ht="18.75" x14ac:dyDescent="0.3">
      <c r="A76" s="81"/>
      <c r="B76" s="81"/>
      <c r="C76" s="73"/>
      <c r="D76" s="73"/>
      <c r="E76" s="74"/>
      <c r="F76" s="73"/>
      <c r="G76" s="73"/>
      <c r="H76" s="73"/>
      <c r="I76" s="73"/>
      <c r="J76" s="127"/>
      <c r="K76" s="73"/>
      <c r="L76" s="73"/>
      <c r="M76" s="73"/>
      <c r="N76" s="73"/>
      <c r="O76" s="73"/>
      <c r="P76" s="73"/>
      <c r="Q76" s="73"/>
      <c r="R76" s="73"/>
      <c r="S76" s="127"/>
      <c r="T76" s="73"/>
      <c r="U76" s="73"/>
      <c r="V76" s="73"/>
      <c r="W76" s="73"/>
      <c r="X76" s="50"/>
      <c r="Y76" s="73"/>
      <c r="Z76" s="73"/>
      <c r="AA76" s="73"/>
      <c r="AB76" s="73"/>
      <c r="AC76" s="73"/>
      <c r="AD76" s="50"/>
      <c r="AE76" s="50"/>
      <c r="AF76" s="50"/>
      <c r="AG76" s="73"/>
      <c r="AH76" s="75"/>
      <c r="AI76" s="75"/>
      <c r="AJ76" s="202"/>
      <c r="AK76" s="98"/>
    </row>
    <row r="77" spans="1:37" ht="18.75" x14ac:dyDescent="0.3">
      <c r="A77" s="81"/>
      <c r="B77" s="81"/>
      <c r="C77" s="73"/>
      <c r="D77" s="73"/>
      <c r="E77" s="74"/>
      <c r="F77" s="73"/>
      <c r="G77" s="73"/>
      <c r="H77" s="73"/>
      <c r="I77" s="73"/>
      <c r="J77" s="127"/>
      <c r="K77" s="73"/>
      <c r="L77" s="73"/>
      <c r="M77" s="73"/>
      <c r="N77" s="73"/>
      <c r="O77" s="73"/>
      <c r="P77" s="73"/>
      <c r="Q77" s="73"/>
      <c r="R77" s="73"/>
      <c r="S77" s="127"/>
      <c r="T77" s="73"/>
      <c r="U77" s="73"/>
      <c r="V77" s="73"/>
      <c r="W77" s="73"/>
      <c r="X77" s="50"/>
      <c r="Y77" s="73"/>
      <c r="Z77" s="73"/>
      <c r="AA77" s="73"/>
      <c r="AB77" s="73"/>
      <c r="AC77" s="73"/>
      <c r="AD77" s="50"/>
      <c r="AE77" s="50"/>
      <c r="AF77" s="50"/>
      <c r="AG77" s="73"/>
      <c r="AH77" s="75"/>
      <c r="AI77" s="75"/>
      <c r="AJ77" s="202"/>
      <c r="AK77" s="98"/>
    </row>
    <row r="78" spans="1:37" ht="18.75" x14ac:dyDescent="0.3">
      <c r="A78" s="81"/>
      <c r="B78" s="81"/>
      <c r="C78" s="73"/>
      <c r="D78" s="73"/>
      <c r="E78" s="74"/>
      <c r="F78" s="73"/>
      <c r="G78" s="73"/>
      <c r="H78" s="73"/>
      <c r="I78" s="73"/>
      <c r="J78" s="127"/>
      <c r="K78" s="73"/>
      <c r="L78" s="73"/>
      <c r="M78" s="73"/>
      <c r="N78" s="73"/>
      <c r="O78" s="73"/>
      <c r="P78" s="73"/>
      <c r="Q78" s="73"/>
      <c r="R78" s="73"/>
      <c r="S78" s="127"/>
      <c r="T78" s="73"/>
      <c r="U78" s="73"/>
      <c r="V78" s="73"/>
      <c r="W78" s="73"/>
      <c r="X78" s="50"/>
      <c r="Y78" s="73"/>
      <c r="Z78" s="73"/>
      <c r="AA78" s="73"/>
      <c r="AB78" s="73"/>
      <c r="AC78" s="73"/>
      <c r="AD78" s="50"/>
      <c r="AE78" s="50"/>
      <c r="AF78" s="50"/>
      <c r="AG78" s="73"/>
      <c r="AH78" s="75"/>
      <c r="AI78" s="75"/>
      <c r="AJ78" s="202"/>
      <c r="AK78" s="98"/>
    </row>
    <row r="79" spans="1:37" ht="18.75" x14ac:dyDescent="0.3">
      <c r="A79" s="81"/>
      <c r="B79" s="81"/>
      <c r="C79" s="73"/>
      <c r="D79" s="73"/>
      <c r="E79" s="74"/>
      <c r="F79" s="73"/>
      <c r="G79" s="73"/>
      <c r="H79" s="73"/>
      <c r="I79" s="73"/>
      <c r="J79" s="127"/>
      <c r="K79" s="73"/>
      <c r="L79" s="73"/>
      <c r="M79" s="73"/>
      <c r="N79" s="73"/>
      <c r="O79" s="73"/>
      <c r="P79" s="73"/>
      <c r="Q79" s="73"/>
      <c r="R79" s="73"/>
      <c r="S79" s="127"/>
      <c r="T79" s="73"/>
      <c r="U79" s="73"/>
      <c r="V79" s="73"/>
      <c r="W79" s="73"/>
      <c r="X79" s="50"/>
      <c r="Y79" s="73"/>
      <c r="Z79" s="73"/>
      <c r="AA79" s="73"/>
      <c r="AB79" s="73"/>
      <c r="AC79" s="73"/>
      <c r="AD79" s="50"/>
      <c r="AE79" s="50"/>
      <c r="AF79" s="50"/>
      <c r="AG79" s="73"/>
      <c r="AH79" s="75"/>
      <c r="AI79" s="75"/>
      <c r="AJ79" s="202"/>
      <c r="AK79" s="98"/>
    </row>
    <row r="80" spans="1:37" ht="18.75" x14ac:dyDescent="0.3">
      <c r="A80" s="81"/>
      <c r="B80" s="81"/>
      <c r="C80" s="73"/>
      <c r="D80" s="73"/>
      <c r="E80" s="74"/>
      <c r="F80" s="73"/>
      <c r="G80" s="73"/>
      <c r="H80" s="73"/>
      <c r="I80" s="73"/>
      <c r="J80" s="127"/>
      <c r="K80" s="73"/>
      <c r="L80" s="73"/>
      <c r="M80" s="73"/>
      <c r="N80" s="73"/>
      <c r="O80" s="73"/>
      <c r="P80" s="73"/>
      <c r="Q80" s="73"/>
      <c r="R80" s="73"/>
      <c r="S80" s="127"/>
      <c r="T80" s="73"/>
      <c r="U80" s="73"/>
      <c r="V80" s="73"/>
      <c r="W80" s="73"/>
      <c r="X80" s="50"/>
      <c r="Y80" s="73"/>
      <c r="Z80" s="73"/>
      <c r="AA80" s="73"/>
      <c r="AB80" s="73"/>
      <c r="AC80" s="73"/>
      <c r="AD80" s="50"/>
      <c r="AE80" s="50"/>
      <c r="AF80" s="50"/>
      <c r="AG80" s="73"/>
      <c r="AH80" s="75"/>
      <c r="AI80" s="75"/>
      <c r="AJ80" s="202"/>
      <c r="AK80" s="98"/>
    </row>
    <row r="81" spans="1:37" ht="18.75" x14ac:dyDescent="0.3">
      <c r="A81" s="81"/>
      <c r="B81" s="81"/>
      <c r="C81" s="73"/>
      <c r="D81" s="73"/>
      <c r="E81" s="74"/>
      <c r="F81" s="73"/>
      <c r="G81" s="73"/>
      <c r="H81" s="73"/>
      <c r="I81" s="73"/>
      <c r="J81" s="127"/>
      <c r="K81" s="73"/>
      <c r="L81" s="73"/>
      <c r="M81" s="73"/>
      <c r="N81" s="73"/>
      <c r="O81" s="73"/>
      <c r="P81" s="73"/>
      <c r="Q81" s="73"/>
      <c r="R81" s="73"/>
      <c r="S81" s="127"/>
      <c r="T81" s="73"/>
      <c r="U81" s="73"/>
      <c r="V81" s="73"/>
      <c r="W81" s="73"/>
      <c r="X81" s="50"/>
      <c r="Y81" s="73"/>
      <c r="Z81" s="73"/>
      <c r="AA81" s="73"/>
      <c r="AB81" s="73"/>
      <c r="AC81" s="73"/>
      <c r="AD81" s="50"/>
      <c r="AE81" s="50"/>
      <c r="AF81" s="50"/>
      <c r="AG81" s="73"/>
      <c r="AH81" s="75"/>
      <c r="AI81" s="75"/>
      <c r="AJ81" s="202"/>
      <c r="AK81" s="98"/>
    </row>
    <row r="82" spans="1:37" ht="18.75" x14ac:dyDescent="0.3">
      <c r="A82" s="81"/>
      <c r="B82" s="81"/>
      <c r="C82" s="73"/>
      <c r="D82" s="73"/>
      <c r="E82" s="74"/>
      <c r="F82" s="73"/>
      <c r="G82" s="73"/>
      <c r="H82" s="73"/>
      <c r="I82" s="73"/>
      <c r="J82" s="127"/>
      <c r="K82" s="73"/>
      <c r="L82" s="73"/>
      <c r="M82" s="73"/>
      <c r="N82" s="73"/>
      <c r="O82" s="73"/>
      <c r="P82" s="73"/>
      <c r="Q82" s="73"/>
      <c r="R82" s="73"/>
      <c r="S82" s="127"/>
      <c r="T82" s="73"/>
      <c r="U82" s="73"/>
      <c r="V82" s="73"/>
      <c r="W82" s="73"/>
      <c r="X82" s="50"/>
      <c r="Y82" s="73"/>
      <c r="Z82" s="73"/>
      <c r="AA82" s="73"/>
      <c r="AB82" s="73"/>
      <c r="AC82" s="73"/>
      <c r="AD82" s="50"/>
      <c r="AE82" s="50"/>
      <c r="AF82" s="50"/>
      <c r="AG82" s="73"/>
      <c r="AH82" s="75"/>
      <c r="AI82" s="75"/>
      <c r="AJ82" s="202"/>
      <c r="AK82" s="98"/>
    </row>
    <row r="83" spans="1:37" ht="18.75" x14ac:dyDescent="0.3">
      <c r="A83" s="81"/>
      <c r="B83" s="81"/>
      <c r="C83" s="73"/>
      <c r="D83" s="73"/>
      <c r="E83" s="74"/>
      <c r="F83" s="73"/>
      <c r="G83" s="73"/>
      <c r="H83" s="73"/>
      <c r="I83" s="73"/>
      <c r="J83" s="127"/>
      <c r="K83" s="73"/>
      <c r="L83" s="73"/>
      <c r="M83" s="73"/>
      <c r="N83" s="73"/>
      <c r="O83" s="73"/>
      <c r="P83" s="73"/>
      <c r="Q83" s="73"/>
      <c r="R83" s="73"/>
      <c r="S83" s="127"/>
      <c r="T83" s="73"/>
      <c r="U83" s="73"/>
      <c r="V83" s="73"/>
      <c r="W83" s="73"/>
      <c r="X83" s="50"/>
      <c r="Y83" s="73"/>
      <c r="Z83" s="73"/>
      <c r="AA83" s="73"/>
      <c r="AB83" s="73"/>
      <c r="AC83" s="73"/>
      <c r="AD83" s="50"/>
      <c r="AE83" s="50"/>
      <c r="AF83" s="50"/>
      <c r="AG83" s="73"/>
      <c r="AH83" s="75"/>
      <c r="AI83" s="75"/>
      <c r="AJ83" s="202"/>
      <c r="AK83" s="98"/>
    </row>
    <row r="84" spans="1:37" ht="18.75" x14ac:dyDescent="0.3">
      <c r="A84" s="81"/>
      <c r="B84" s="81"/>
      <c r="C84" s="73"/>
      <c r="D84" s="73"/>
      <c r="E84" s="74"/>
      <c r="F84" s="73"/>
      <c r="G84" s="73"/>
      <c r="H84" s="73"/>
      <c r="I84" s="73"/>
      <c r="J84" s="127"/>
      <c r="K84" s="73"/>
      <c r="L84" s="73"/>
      <c r="M84" s="73"/>
      <c r="N84" s="73"/>
      <c r="O84" s="73"/>
      <c r="P84" s="73"/>
      <c r="Q84" s="73"/>
      <c r="R84" s="73"/>
      <c r="S84" s="127"/>
      <c r="T84" s="73"/>
      <c r="U84" s="73"/>
      <c r="V84" s="73"/>
      <c r="W84" s="73"/>
      <c r="X84" s="50"/>
      <c r="Y84" s="73"/>
      <c r="Z84" s="73"/>
      <c r="AA84" s="73"/>
      <c r="AB84" s="73"/>
      <c r="AC84" s="73"/>
      <c r="AD84" s="50"/>
      <c r="AE84" s="50"/>
      <c r="AF84" s="50"/>
      <c r="AG84" s="73"/>
      <c r="AH84" s="75"/>
      <c r="AI84" s="75"/>
      <c r="AJ84" s="202"/>
      <c r="AK84" s="98"/>
    </row>
    <row r="85" spans="1:37" ht="18.75" x14ac:dyDescent="0.3">
      <c r="A85" s="81"/>
      <c r="B85" s="81"/>
      <c r="C85" s="73"/>
      <c r="D85" s="73"/>
      <c r="E85" s="74"/>
      <c r="F85" s="73"/>
      <c r="G85" s="73"/>
      <c r="H85" s="73"/>
      <c r="I85" s="73"/>
      <c r="J85" s="127"/>
      <c r="K85" s="73"/>
      <c r="L85" s="73"/>
      <c r="M85" s="73"/>
      <c r="N85" s="73"/>
      <c r="O85" s="73"/>
      <c r="P85" s="73"/>
      <c r="Q85" s="73"/>
      <c r="R85" s="73"/>
      <c r="S85" s="127"/>
      <c r="T85" s="73"/>
      <c r="U85" s="73"/>
      <c r="V85" s="73"/>
      <c r="W85" s="73"/>
      <c r="X85" s="50"/>
      <c r="Y85" s="73"/>
      <c r="Z85" s="73"/>
      <c r="AA85" s="73"/>
      <c r="AB85" s="73"/>
      <c r="AC85" s="73"/>
      <c r="AD85" s="50"/>
      <c r="AE85" s="50"/>
      <c r="AF85" s="50"/>
      <c r="AG85" s="73"/>
      <c r="AH85" s="75"/>
      <c r="AI85" s="75"/>
      <c r="AJ85" s="202"/>
      <c r="AK85" s="98"/>
    </row>
    <row r="86" spans="1:37" ht="18.75" x14ac:dyDescent="0.3">
      <c r="A86" s="81"/>
      <c r="B86" s="81"/>
      <c r="C86" s="73"/>
      <c r="D86" s="73"/>
      <c r="E86" s="74"/>
      <c r="F86" s="73"/>
      <c r="G86" s="73"/>
      <c r="H86" s="73"/>
      <c r="I86" s="73"/>
      <c r="J86" s="127"/>
      <c r="K86" s="73"/>
      <c r="L86" s="73"/>
      <c r="M86" s="73"/>
      <c r="N86" s="73"/>
      <c r="O86" s="73"/>
      <c r="P86" s="73"/>
      <c r="Q86" s="73"/>
      <c r="R86" s="73"/>
      <c r="S86" s="127"/>
      <c r="T86" s="73"/>
      <c r="U86" s="73"/>
      <c r="V86" s="73"/>
      <c r="W86" s="73"/>
      <c r="X86" s="50"/>
      <c r="Y86" s="73"/>
      <c r="Z86" s="73"/>
      <c r="AA86" s="73"/>
      <c r="AB86" s="73"/>
      <c r="AC86" s="73"/>
      <c r="AD86" s="50"/>
      <c r="AE86" s="50"/>
      <c r="AF86" s="50"/>
      <c r="AG86" s="73"/>
      <c r="AH86" s="75"/>
      <c r="AI86" s="75"/>
      <c r="AJ86" s="202"/>
      <c r="AK86" s="98"/>
    </row>
    <row r="87" spans="1:37" ht="18.75" x14ac:dyDescent="0.3">
      <c r="A87" s="81"/>
      <c r="B87" s="81"/>
      <c r="C87" s="73"/>
      <c r="D87" s="73"/>
      <c r="E87" s="74"/>
      <c r="F87" s="73"/>
      <c r="G87" s="73"/>
      <c r="H87" s="73"/>
      <c r="I87" s="73"/>
      <c r="J87" s="127"/>
      <c r="K87" s="73"/>
      <c r="L87" s="73"/>
      <c r="M87" s="73"/>
      <c r="N87" s="73"/>
      <c r="O87" s="73"/>
      <c r="P87" s="73"/>
      <c r="Q87" s="73"/>
      <c r="R87" s="73"/>
      <c r="S87" s="127"/>
      <c r="T87" s="73"/>
      <c r="U87" s="73"/>
      <c r="V87" s="73"/>
      <c r="W87" s="73"/>
      <c r="X87" s="50"/>
      <c r="Y87" s="73"/>
      <c r="Z87" s="73"/>
      <c r="AA87" s="73"/>
      <c r="AB87" s="73"/>
      <c r="AC87" s="73"/>
      <c r="AD87" s="50"/>
      <c r="AE87" s="50"/>
      <c r="AF87" s="50"/>
      <c r="AG87" s="73"/>
      <c r="AH87" s="75"/>
      <c r="AI87" s="75"/>
      <c r="AJ87" s="202"/>
      <c r="AK87" s="98"/>
    </row>
    <row r="88" spans="1:37" ht="18.75" x14ac:dyDescent="0.3">
      <c r="A88" s="81"/>
      <c r="B88" s="81"/>
      <c r="C88" s="73"/>
      <c r="D88" s="73"/>
      <c r="E88" s="74"/>
      <c r="F88" s="73"/>
      <c r="G88" s="73"/>
      <c r="H88" s="73"/>
      <c r="I88" s="73"/>
      <c r="J88" s="127"/>
      <c r="K88" s="73"/>
      <c r="L88" s="73"/>
      <c r="M88" s="73"/>
      <c r="N88" s="73"/>
      <c r="O88" s="73"/>
      <c r="P88" s="73"/>
      <c r="Q88" s="73"/>
      <c r="R88" s="73"/>
      <c r="S88" s="127"/>
      <c r="T88" s="73"/>
      <c r="U88" s="73"/>
      <c r="V88" s="73"/>
      <c r="W88" s="73"/>
      <c r="X88" s="50"/>
      <c r="Y88" s="73"/>
      <c r="Z88" s="73"/>
      <c r="AA88" s="73"/>
      <c r="AB88" s="73"/>
      <c r="AC88" s="73"/>
      <c r="AD88" s="50"/>
      <c r="AE88" s="50"/>
      <c r="AF88" s="50"/>
      <c r="AG88" s="73"/>
      <c r="AH88" s="75"/>
      <c r="AI88" s="75"/>
      <c r="AJ88" s="202"/>
      <c r="AK88" s="98"/>
    </row>
    <row r="89" spans="1:37" ht="18.75" x14ac:dyDescent="0.3">
      <c r="A89" s="81"/>
      <c r="B89" s="81"/>
      <c r="C89" s="73"/>
      <c r="D89" s="73"/>
      <c r="E89" s="74"/>
      <c r="F89" s="73"/>
      <c r="G89" s="73"/>
      <c r="H89" s="73"/>
      <c r="I89" s="73"/>
      <c r="J89" s="127"/>
      <c r="K89" s="73"/>
      <c r="L89" s="73"/>
      <c r="M89" s="73"/>
      <c r="N89" s="73"/>
      <c r="O89" s="73"/>
      <c r="P89" s="73"/>
      <c r="Q89" s="73"/>
      <c r="R89" s="73"/>
      <c r="S89" s="127"/>
      <c r="T89" s="73"/>
      <c r="U89" s="73"/>
      <c r="V89" s="73"/>
      <c r="W89" s="73"/>
      <c r="X89" s="50"/>
      <c r="Y89" s="73"/>
      <c r="Z89" s="73"/>
      <c r="AA89" s="73"/>
      <c r="AB89" s="73"/>
      <c r="AC89" s="73"/>
      <c r="AD89" s="50"/>
      <c r="AE89" s="50"/>
      <c r="AF89" s="50"/>
      <c r="AG89" s="73"/>
      <c r="AH89" s="75"/>
      <c r="AI89" s="75"/>
      <c r="AJ89" s="202"/>
      <c r="AK89" s="98"/>
    </row>
    <row r="90" spans="1:37" ht="18.75" x14ac:dyDescent="0.3">
      <c r="A90" s="81"/>
      <c r="B90" s="81"/>
      <c r="C90" s="73"/>
      <c r="D90" s="73"/>
      <c r="E90" s="74"/>
      <c r="F90" s="73"/>
      <c r="G90" s="73"/>
      <c r="H90" s="73"/>
      <c r="I90" s="73"/>
      <c r="J90" s="127"/>
      <c r="K90" s="73"/>
      <c r="L90" s="73"/>
      <c r="M90" s="73"/>
      <c r="N90" s="73"/>
      <c r="O90" s="73"/>
      <c r="P90" s="73"/>
      <c r="Q90" s="73"/>
      <c r="R90" s="73"/>
      <c r="S90" s="127"/>
      <c r="T90" s="73"/>
      <c r="U90" s="73"/>
      <c r="V90" s="73"/>
      <c r="W90" s="73"/>
      <c r="X90" s="50"/>
      <c r="Y90" s="73"/>
      <c r="Z90" s="73"/>
      <c r="AA90" s="73"/>
      <c r="AB90" s="73"/>
      <c r="AC90" s="73"/>
      <c r="AD90" s="50"/>
      <c r="AE90" s="50"/>
      <c r="AF90" s="50"/>
      <c r="AG90" s="73"/>
      <c r="AH90" s="75"/>
      <c r="AI90" s="75"/>
      <c r="AJ90" s="202"/>
      <c r="AK90" s="98"/>
    </row>
    <row r="91" spans="1:37" ht="18.75" x14ac:dyDescent="0.3">
      <c r="A91" s="81"/>
      <c r="B91" s="81"/>
      <c r="C91" s="73"/>
      <c r="D91" s="73"/>
      <c r="E91" s="74"/>
      <c r="F91" s="73"/>
      <c r="G91" s="73"/>
      <c r="H91" s="73"/>
      <c r="I91" s="73"/>
      <c r="J91" s="127"/>
      <c r="K91" s="73"/>
      <c r="L91" s="73"/>
      <c r="M91" s="73"/>
      <c r="N91" s="73"/>
      <c r="O91" s="73"/>
      <c r="P91" s="73"/>
      <c r="Q91" s="73"/>
      <c r="R91" s="73"/>
      <c r="S91" s="127"/>
      <c r="T91" s="73"/>
      <c r="U91" s="73"/>
      <c r="V91" s="73"/>
      <c r="W91" s="73"/>
      <c r="X91" s="50"/>
      <c r="Y91" s="73"/>
      <c r="Z91" s="73"/>
      <c r="AA91" s="73"/>
      <c r="AB91" s="73"/>
      <c r="AC91" s="73"/>
      <c r="AD91" s="50"/>
      <c r="AE91" s="50"/>
      <c r="AF91" s="50"/>
      <c r="AG91" s="73"/>
      <c r="AH91" s="75"/>
      <c r="AI91" s="75"/>
      <c r="AJ91" s="202"/>
      <c r="AK91" s="98"/>
    </row>
    <row r="92" spans="1:37" ht="18.75" x14ac:dyDescent="0.3">
      <c r="A92" s="81"/>
      <c r="B92" s="81"/>
      <c r="C92" s="73"/>
      <c r="D92" s="73"/>
      <c r="E92" s="74"/>
      <c r="F92" s="73"/>
      <c r="G92" s="73"/>
      <c r="H92" s="73"/>
      <c r="I92" s="73"/>
      <c r="J92" s="127"/>
      <c r="K92" s="73"/>
      <c r="L92" s="73"/>
      <c r="M92" s="73"/>
      <c r="N92" s="73"/>
      <c r="O92" s="73"/>
      <c r="P92" s="73"/>
      <c r="Q92" s="73"/>
      <c r="R92" s="73"/>
      <c r="S92" s="127"/>
      <c r="T92" s="73"/>
      <c r="U92" s="73"/>
      <c r="V92" s="73"/>
      <c r="W92" s="73"/>
      <c r="X92" s="50"/>
      <c r="Y92" s="73"/>
      <c r="Z92" s="73"/>
      <c r="AA92" s="73"/>
      <c r="AB92" s="73"/>
      <c r="AC92" s="73"/>
      <c r="AD92" s="50"/>
      <c r="AE92" s="50"/>
      <c r="AF92" s="50"/>
      <c r="AG92" s="73"/>
      <c r="AH92" s="75"/>
      <c r="AI92" s="75"/>
      <c r="AJ92" s="202"/>
      <c r="AK92" s="98"/>
    </row>
    <row r="93" spans="1:37" ht="18.75" x14ac:dyDescent="0.3">
      <c r="A93" s="81"/>
      <c r="B93" s="81"/>
      <c r="C93" s="73"/>
      <c r="D93" s="73"/>
      <c r="E93" s="74"/>
      <c r="F93" s="73"/>
      <c r="G93" s="73"/>
      <c r="H93" s="73"/>
      <c r="I93" s="73"/>
      <c r="J93" s="127"/>
      <c r="K93" s="73"/>
      <c r="L93" s="73"/>
      <c r="M93" s="73"/>
      <c r="N93" s="73"/>
      <c r="O93" s="73"/>
      <c r="P93" s="73"/>
      <c r="Q93" s="73"/>
      <c r="R93" s="73"/>
      <c r="S93" s="127"/>
      <c r="T93" s="73"/>
      <c r="U93" s="73"/>
      <c r="V93" s="73"/>
      <c r="W93" s="73"/>
      <c r="X93" s="50"/>
      <c r="Y93" s="73"/>
      <c r="Z93" s="73"/>
      <c r="AA93" s="73"/>
      <c r="AB93" s="73"/>
      <c r="AC93" s="73"/>
      <c r="AD93" s="50"/>
      <c r="AE93" s="50"/>
      <c r="AF93" s="50"/>
      <c r="AG93" s="73"/>
      <c r="AH93" s="75"/>
      <c r="AI93" s="75"/>
      <c r="AJ93" s="202"/>
      <c r="AK93" s="98"/>
    </row>
    <row r="94" spans="1:37" ht="18.75" x14ac:dyDescent="0.3">
      <c r="A94" s="81"/>
      <c r="B94" s="81"/>
      <c r="C94" s="73"/>
      <c r="D94" s="73"/>
      <c r="E94" s="74"/>
      <c r="F94" s="73"/>
      <c r="G94" s="73"/>
      <c r="H94" s="73"/>
      <c r="I94" s="73"/>
      <c r="J94" s="127"/>
      <c r="K94" s="73"/>
      <c r="L94" s="73"/>
      <c r="M94" s="73"/>
      <c r="N94" s="73"/>
      <c r="O94" s="73"/>
      <c r="P94" s="73"/>
      <c r="Q94" s="73"/>
      <c r="R94" s="73"/>
      <c r="S94" s="127"/>
      <c r="T94" s="73"/>
      <c r="U94" s="73"/>
      <c r="V94" s="73"/>
      <c r="W94" s="73"/>
      <c r="X94" s="50"/>
      <c r="Y94" s="73"/>
      <c r="Z94" s="73"/>
      <c r="AA94" s="73"/>
      <c r="AB94" s="73"/>
      <c r="AC94" s="73"/>
      <c r="AD94" s="50"/>
      <c r="AE94" s="50"/>
      <c r="AF94" s="50"/>
      <c r="AG94" s="73"/>
      <c r="AH94" s="75"/>
      <c r="AI94" s="75"/>
      <c r="AJ94" s="202"/>
      <c r="AK94" s="98"/>
    </row>
    <row r="95" spans="1:37" ht="18.75" x14ac:dyDescent="0.3">
      <c r="A95" s="81"/>
      <c r="B95" s="81"/>
      <c r="C95" s="73"/>
      <c r="D95" s="73"/>
      <c r="E95" s="74"/>
      <c r="F95" s="73"/>
      <c r="G95" s="73"/>
      <c r="H95" s="73"/>
      <c r="I95" s="73"/>
      <c r="J95" s="127"/>
      <c r="K95" s="73"/>
      <c r="L95" s="73"/>
      <c r="M95" s="73"/>
      <c r="N95" s="73"/>
      <c r="O95" s="73"/>
      <c r="P95" s="73"/>
      <c r="Q95" s="73"/>
      <c r="R95" s="73"/>
      <c r="S95" s="127"/>
      <c r="T95" s="73"/>
      <c r="U95" s="73"/>
      <c r="V95" s="73"/>
      <c r="W95" s="73"/>
      <c r="X95" s="50"/>
      <c r="Y95" s="73"/>
      <c r="Z95" s="73"/>
      <c r="AA95" s="73"/>
      <c r="AB95" s="73"/>
      <c r="AC95" s="73"/>
      <c r="AD95" s="50"/>
      <c r="AE95" s="50"/>
      <c r="AF95" s="50"/>
      <c r="AG95" s="73"/>
      <c r="AH95" s="75"/>
      <c r="AI95" s="75"/>
      <c r="AJ95" s="202"/>
      <c r="AK95" s="98"/>
    </row>
    <row r="96" spans="1:37" ht="18.75" x14ac:dyDescent="0.3">
      <c r="A96" s="81"/>
      <c r="B96" s="81"/>
      <c r="C96" s="73"/>
      <c r="D96" s="73"/>
      <c r="E96" s="74"/>
      <c r="F96" s="73"/>
      <c r="G96" s="73"/>
      <c r="H96" s="73"/>
      <c r="I96" s="73"/>
      <c r="J96" s="127"/>
      <c r="K96" s="73"/>
      <c r="L96" s="73"/>
      <c r="M96" s="73"/>
      <c r="N96" s="73"/>
      <c r="O96" s="73"/>
      <c r="P96" s="73"/>
      <c r="Q96" s="73"/>
      <c r="R96" s="73"/>
      <c r="S96" s="127"/>
      <c r="T96" s="73"/>
      <c r="U96" s="73"/>
      <c r="V96" s="73"/>
      <c r="W96" s="73"/>
      <c r="X96" s="50"/>
      <c r="Y96" s="73"/>
      <c r="Z96" s="73"/>
      <c r="AA96" s="73"/>
      <c r="AB96" s="73"/>
      <c r="AC96" s="73"/>
      <c r="AD96" s="50"/>
      <c r="AE96" s="50"/>
      <c r="AF96" s="50"/>
      <c r="AG96" s="73"/>
      <c r="AH96" s="75"/>
      <c r="AI96" s="75"/>
      <c r="AJ96" s="202"/>
      <c r="AK96" s="98"/>
    </row>
    <row r="97" spans="1:37" ht="18.75" x14ac:dyDescent="0.3">
      <c r="A97" s="81"/>
      <c r="B97" s="81"/>
      <c r="C97" s="73"/>
      <c r="D97" s="73"/>
      <c r="E97" s="74"/>
      <c r="F97" s="73"/>
      <c r="G97" s="73"/>
      <c r="H97" s="73"/>
      <c r="I97" s="73"/>
      <c r="J97" s="127"/>
      <c r="K97" s="73"/>
      <c r="L97" s="73"/>
      <c r="M97" s="73"/>
      <c r="N97" s="73"/>
      <c r="O97" s="73"/>
      <c r="P97" s="73"/>
      <c r="Q97" s="73"/>
      <c r="R97" s="73"/>
      <c r="S97" s="127"/>
      <c r="T97" s="73"/>
      <c r="U97" s="73"/>
      <c r="V97" s="73"/>
      <c r="W97" s="73"/>
      <c r="X97" s="50"/>
      <c r="Y97" s="73"/>
      <c r="Z97" s="73"/>
      <c r="AA97" s="73"/>
      <c r="AB97" s="73"/>
      <c r="AC97" s="73"/>
      <c r="AD97" s="50"/>
      <c r="AE97" s="50"/>
      <c r="AF97" s="50"/>
      <c r="AG97" s="73"/>
      <c r="AH97" s="75"/>
      <c r="AI97" s="75"/>
      <c r="AJ97" s="202"/>
      <c r="AK97" s="98"/>
    </row>
    <row r="98" spans="1:37" ht="18.75" x14ac:dyDescent="0.3">
      <c r="A98" s="81"/>
      <c r="B98" s="81"/>
      <c r="C98" s="73"/>
      <c r="D98" s="73"/>
      <c r="E98" s="74"/>
      <c r="F98" s="73"/>
      <c r="G98" s="73"/>
      <c r="H98" s="73"/>
      <c r="I98" s="73"/>
      <c r="J98" s="127"/>
      <c r="K98" s="73"/>
      <c r="L98" s="73"/>
      <c r="M98" s="73"/>
      <c r="N98" s="73"/>
      <c r="O98" s="73"/>
      <c r="P98" s="73"/>
      <c r="Q98" s="73"/>
      <c r="R98" s="73"/>
      <c r="S98" s="127"/>
      <c r="T98" s="73"/>
      <c r="U98" s="73"/>
      <c r="V98" s="73"/>
      <c r="W98" s="73"/>
      <c r="X98" s="50"/>
      <c r="Y98" s="73"/>
      <c r="Z98" s="73"/>
      <c r="AA98" s="73"/>
      <c r="AB98" s="73"/>
      <c r="AC98" s="73"/>
      <c r="AD98" s="50"/>
      <c r="AE98" s="50"/>
      <c r="AF98" s="50"/>
      <c r="AG98" s="73"/>
      <c r="AH98" s="75"/>
      <c r="AI98" s="75"/>
      <c r="AJ98" s="202"/>
      <c r="AK98" s="98"/>
    </row>
    <row r="99" spans="1:37" ht="18.75" x14ac:dyDescent="0.3">
      <c r="A99" s="81"/>
      <c r="B99" s="81"/>
      <c r="C99" s="73"/>
      <c r="D99" s="73"/>
      <c r="E99" s="74"/>
      <c r="F99" s="73"/>
      <c r="G99" s="73"/>
      <c r="H99" s="73"/>
      <c r="I99" s="73"/>
      <c r="J99" s="127"/>
      <c r="K99" s="73"/>
      <c r="L99" s="73"/>
      <c r="M99" s="73"/>
      <c r="N99" s="73"/>
      <c r="O99" s="73"/>
      <c r="P99" s="73"/>
      <c r="Q99" s="73"/>
      <c r="R99" s="73"/>
      <c r="S99" s="127"/>
      <c r="T99" s="73"/>
      <c r="U99" s="73"/>
      <c r="V99" s="73"/>
      <c r="W99" s="73"/>
      <c r="X99" s="50"/>
      <c r="Y99" s="73"/>
      <c r="Z99" s="73"/>
      <c r="AA99" s="73"/>
      <c r="AB99" s="73"/>
      <c r="AC99" s="73"/>
      <c r="AD99" s="50"/>
      <c r="AE99" s="50"/>
      <c r="AF99" s="50"/>
      <c r="AG99" s="73"/>
      <c r="AH99" s="75"/>
      <c r="AI99" s="75"/>
      <c r="AJ99" s="202"/>
      <c r="AK99" s="98"/>
    </row>
    <row r="100" spans="1:37" ht="18.75" x14ac:dyDescent="0.3">
      <c r="A100" s="81"/>
      <c r="B100" s="81"/>
      <c r="C100" s="73"/>
      <c r="D100" s="73"/>
      <c r="E100" s="74"/>
      <c r="F100" s="73"/>
      <c r="G100" s="73"/>
      <c r="H100" s="73"/>
      <c r="I100" s="73"/>
      <c r="J100" s="127"/>
      <c r="K100" s="73"/>
      <c r="L100" s="73"/>
      <c r="M100" s="73"/>
      <c r="N100" s="73"/>
      <c r="O100" s="73"/>
      <c r="P100" s="73"/>
      <c r="Q100" s="73"/>
      <c r="R100" s="73"/>
      <c r="S100" s="127"/>
      <c r="T100" s="73"/>
      <c r="U100" s="73"/>
      <c r="V100" s="73"/>
      <c r="W100" s="73"/>
      <c r="X100" s="50"/>
      <c r="Y100" s="73"/>
      <c r="Z100" s="73"/>
      <c r="AA100" s="73"/>
      <c r="AB100" s="73"/>
      <c r="AC100" s="73"/>
      <c r="AD100" s="50"/>
      <c r="AE100" s="50"/>
      <c r="AF100" s="50"/>
      <c r="AG100" s="73"/>
      <c r="AH100" s="75"/>
      <c r="AI100" s="75"/>
      <c r="AJ100" s="202"/>
      <c r="AK100" s="98"/>
    </row>
    <row r="101" spans="1:37" ht="18.75" x14ac:dyDescent="0.3">
      <c r="A101" s="81"/>
      <c r="B101" s="81"/>
      <c r="C101" s="73"/>
      <c r="D101" s="73"/>
      <c r="E101" s="74"/>
      <c r="F101" s="73"/>
      <c r="G101" s="73"/>
      <c r="H101" s="73"/>
      <c r="I101" s="73"/>
      <c r="J101" s="127"/>
      <c r="K101" s="73"/>
      <c r="L101" s="73"/>
      <c r="M101" s="73"/>
      <c r="N101" s="73"/>
      <c r="O101" s="73"/>
      <c r="P101" s="73"/>
      <c r="Q101" s="73"/>
      <c r="R101" s="73"/>
      <c r="S101" s="127"/>
      <c r="T101" s="73"/>
      <c r="U101" s="73"/>
      <c r="V101" s="73"/>
      <c r="W101" s="73"/>
      <c r="X101" s="50"/>
      <c r="Y101" s="73"/>
      <c r="Z101" s="73"/>
      <c r="AA101" s="73"/>
      <c r="AB101" s="73"/>
      <c r="AC101" s="73"/>
      <c r="AD101" s="50"/>
      <c r="AE101" s="50"/>
      <c r="AF101" s="50"/>
      <c r="AG101" s="73"/>
      <c r="AH101" s="75"/>
      <c r="AI101" s="75"/>
      <c r="AJ101" s="202"/>
      <c r="AK101" s="98"/>
    </row>
    <row r="102" spans="1:37" ht="18.75" x14ac:dyDescent="0.3">
      <c r="A102" s="81"/>
      <c r="B102" s="81"/>
      <c r="C102" s="73"/>
      <c r="D102" s="73"/>
      <c r="E102" s="74"/>
      <c r="F102" s="73"/>
      <c r="G102" s="73"/>
      <c r="H102" s="73"/>
      <c r="I102" s="73"/>
      <c r="J102" s="127"/>
      <c r="K102" s="73"/>
      <c r="L102" s="73"/>
      <c r="M102" s="73"/>
      <c r="N102" s="73"/>
      <c r="O102" s="73"/>
      <c r="P102" s="73"/>
      <c r="Q102" s="73"/>
      <c r="R102" s="73"/>
      <c r="S102" s="127"/>
      <c r="T102" s="73"/>
      <c r="U102" s="73"/>
      <c r="V102" s="73"/>
      <c r="W102" s="73"/>
      <c r="X102" s="50"/>
      <c r="Y102" s="73"/>
      <c r="Z102" s="73"/>
      <c r="AA102" s="73"/>
      <c r="AB102" s="73"/>
      <c r="AC102" s="73"/>
      <c r="AD102" s="50"/>
      <c r="AE102" s="50"/>
      <c r="AF102" s="50"/>
      <c r="AG102" s="73"/>
      <c r="AH102" s="75"/>
      <c r="AI102" s="75"/>
      <c r="AJ102" s="202"/>
      <c r="AK102" s="98"/>
    </row>
    <row r="103" spans="1:37" ht="18.75" x14ac:dyDescent="0.3">
      <c r="A103" s="81"/>
      <c r="B103" s="81"/>
      <c r="C103" s="73"/>
      <c r="D103" s="73"/>
      <c r="E103" s="74"/>
      <c r="F103" s="73"/>
      <c r="G103" s="73"/>
      <c r="H103" s="73"/>
      <c r="I103" s="73"/>
      <c r="J103" s="127"/>
      <c r="K103" s="73"/>
      <c r="L103" s="73"/>
      <c r="M103" s="73"/>
      <c r="N103" s="73"/>
      <c r="O103" s="73"/>
      <c r="P103" s="73"/>
      <c r="Q103" s="73"/>
      <c r="R103" s="73"/>
      <c r="S103" s="127"/>
      <c r="T103" s="73"/>
      <c r="U103" s="73"/>
      <c r="V103" s="73"/>
      <c r="W103" s="73"/>
      <c r="X103" s="50"/>
      <c r="Y103" s="73"/>
      <c r="Z103" s="73"/>
      <c r="AA103" s="73"/>
      <c r="AB103" s="73"/>
      <c r="AC103" s="73"/>
      <c r="AD103" s="50"/>
      <c r="AE103" s="50"/>
      <c r="AF103" s="50"/>
      <c r="AG103" s="73"/>
      <c r="AH103" s="75"/>
      <c r="AI103" s="75"/>
      <c r="AJ103" s="202"/>
      <c r="AK103" s="98"/>
    </row>
    <row r="104" spans="1:37" ht="18.75" x14ac:dyDescent="0.3">
      <c r="A104" s="81"/>
      <c r="B104" s="81"/>
      <c r="C104" s="73"/>
      <c r="D104" s="73"/>
      <c r="E104" s="74"/>
      <c r="F104" s="73"/>
      <c r="G104" s="73"/>
      <c r="H104" s="73"/>
      <c r="I104" s="73"/>
      <c r="J104" s="127"/>
      <c r="K104" s="73"/>
      <c r="L104" s="73"/>
      <c r="M104" s="73"/>
      <c r="N104" s="73"/>
      <c r="O104" s="73"/>
      <c r="P104" s="73"/>
      <c r="Q104" s="73"/>
      <c r="R104" s="73"/>
      <c r="S104" s="127"/>
      <c r="T104" s="73"/>
      <c r="U104" s="73"/>
      <c r="V104" s="73"/>
      <c r="W104" s="73"/>
      <c r="X104" s="50"/>
      <c r="Y104" s="73"/>
      <c r="Z104" s="73"/>
      <c r="AA104" s="73"/>
      <c r="AB104" s="73"/>
      <c r="AC104" s="73"/>
      <c r="AD104" s="50"/>
      <c r="AE104" s="50"/>
      <c r="AF104" s="50"/>
      <c r="AG104" s="73"/>
      <c r="AH104" s="75"/>
      <c r="AI104" s="75"/>
      <c r="AJ104" s="202"/>
      <c r="AK104" s="98"/>
    </row>
    <row r="105" spans="1:37" ht="18.75" x14ac:dyDescent="0.3">
      <c r="A105" s="81"/>
      <c r="B105" s="81"/>
      <c r="C105" s="73"/>
      <c r="D105" s="73"/>
      <c r="E105" s="74"/>
      <c r="F105" s="73"/>
      <c r="G105" s="73"/>
      <c r="H105" s="73"/>
      <c r="I105" s="73"/>
      <c r="J105" s="127"/>
      <c r="K105" s="73"/>
      <c r="L105" s="73"/>
      <c r="M105" s="73"/>
      <c r="N105" s="73"/>
      <c r="O105" s="73"/>
      <c r="P105" s="73"/>
      <c r="Q105" s="73"/>
      <c r="R105" s="73"/>
      <c r="S105" s="127"/>
      <c r="T105" s="73"/>
      <c r="U105" s="73"/>
      <c r="V105" s="73"/>
      <c r="W105" s="73"/>
      <c r="X105" s="50"/>
      <c r="Y105" s="73"/>
      <c r="Z105" s="73"/>
      <c r="AA105" s="73"/>
      <c r="AB105" s="73"/>
      <c r="AC105" s="73"/>
      <c r="AD105" s="50"/>
      <c r="AE105" s="50"/>
      <c r="AF105" s="50"/>
      <c r="AG105" s="73"/>
      <c r="AH105" s="75"/>
      <c r="AI105" s="75"/>
      <c r="AJ105" s="202"/>
      <c r="AK105" s="98"/>
    </row>
    <row r="106" spans="1:37" ht="18.75" x14ac:dyDescent="0.3">
      <c r="A106" s="81"/>
      <c r="B106" s="81"/>
      <c r="C106" s="73"/>
      <c r="D106" s="73"/>
      <c r="E106" s="74"/>
      <c r="F106" s="73"/>
      <c r="G106" s="73"/>
      <c r="H106" s="73"/>
      <c r="I106" s="73"/>
      <c r="J106" s="127"/>
      <c r="K106" s="73"/>
      <c r="L106" s="73"/>
      <c r="M106" s="73"/>
      <c r="N106" s="73"/>
      <c r="O106" s="73"/>
      <c r="P106" s="73"/>
      <c r="Q106" s="73"/>
      <c r="R106" s="73"/>
      <c r="S106" s="127"/>
      <c r="T106" s="73"/>
      <c r="U106" s="73"/>
      <c r="V106" s="73"/>
      <c r="W106" s="73"/>
      <c r="X106" s="50"/>
      <c r="Y106" s="73"/>
      <c r="Z106" s="73"/>
      <c r="AA106" s="73"/>
      <c r="AB106" s="73"/>
      <c r="AC106" s="73"/>
      <c r="AD106" s="50"/>
      <c r="AE106" s="50"/>
      <c r="AF106" s="50"/>
      <c r="AG106" s="73"/>
      <c r="AH106" s="75"/>
      <c r="AI106" s="75"/>
      <c r="AJ106" s="202"/>
      <c r="AK106" s="98"/>
    </row>
    <row r="107" spans="1:37" ht="18.75" x14ac:dyDescent="0.3">
      <c r="A107" s="81"/>
      <c r="B107" s="81"/>
      <c r="C107" s="73"/>
      <c r="D107" s="73"/>
      <c r="E107" s="74"/>
      <c r="F107" s="73"/>
      <c r="G107" s="73"/>
      <c r="H107" s="73"/>
      <c r="I107" s="73"/>
      <c r="J107" s="127"/>
      <c r="K107" s="73"/>
      <c r="L107" s="73"/>
      <c r="M107" s="73"/>
      <c r="N107" s="73"/>
      <c r="O107" s="73"/>
      <c r="P107" s="73"/>
      <c r="Q107" s="73"/>
      <c r="R107" s="73"/>
      <c r="S107" s="127"/>
      <c r="T107" s="73"/>
      <c r="U107" s="73"/>
      <c r="V107" s="73"/>
      <c r="W107" s="73"/>
      <c r="X107" s="50"/>
      <c r="Y107" s="73"/>
      <c r="Z107" s="73"/>
      <c r="AA107" s="73"/>
      <c r="AB107" s="73"/>
      <c r="AC107" s="73"/>
      <c r="AD107" s="50"/>
      <c r="AE107" s="50"/>
      <c r="AF107" s="50"/>
      <c r="AG107" s="73"/>
      <c r="AH107" s="75"/>
      <c r="AI107" s="75"/>
      <c r="AJ107" s="202"/>
      <c r="AK107" s="98"/>
    </row>
    <row r="108" spans="1:37" ht="18.75" x14ac:dyDescent="0.3">
      <c r="A108" s="81"/>
      <c r="B108" s="81"/>
      <c r="C108" s="73"/>
      <c r="D108" s="73"/>
      <c r="E108" s="74"/>
      <c r="F108" s="73"/>
      <c r="G108" s="73"/>
      <c r="H108" s="73"/>
      <c r="I108" s="73"/>
      <c r="J108" s="127"/>
      <c r="K108" s="73"/>
      <c r="L108" s="73"/>
      <c r="M108" s="73"/>
      <c r="N108" s="73"/>
      <c r="O108" s="73"/>
      <c r="P108" s="73"/>
      <c r="Q108" s="73"/>
      <c r="R108" s="73"/>
      <c r="S108" s="127"/>
      <c r="T108" s="73"/>
      <c r="U108" s="73"/>
      <c r="V108" s="73"/>
      <c r="W108" s="73"/>
      <c r="X108" s="50"/>
      <c r="Y108" s="73"/>
      <c r="Z108" s="73"/>
      <c r="AA108" s="73"/>
      <c r="AB108" s="73"/>
      <c r="AC108" s="73"/>
      <c r="AD108" s="50"/>
      <c r="AE108" s="50"/>
      <c r="AF108" s="50"/>
      <c r="AG108" s="73"/>
      <c r="AH108" s="75"/>
      <c r="AI108" s="75"/>
      <c r="AJ108" s="202"/>
      <c r="AK108" s="98"/>
    </row>
    <row r="109" spans="1:37" ht="18.75" x14ac:dyDescent="0.3">
      <c r="A109" s="81"/>
      <c r="B109" s="81"/>
      <c r="C109" s="73"/>
      <c r="D109" s="73"/>
      <c r="E109" s="74"/>
      <c r="F109" s="73"/>
      <c r="G109" s="73"/>
      <c r="H109" s="73"/>
      <c r="I109" s="73"/>
      <c r="J109" s="127"/>
      <c r="K109" s="73"/>
      <c r="L109" s="73"/>
      <c r="M109" s="73"/>
      <c r="N109" s="73"/>
      <c r="O109" s="73"/>
      <c r="P109" s="73"/>
      <c r="Q109" s="73"/>
      <c r="R109" s="73"/>
      <c r="S109" s="127"/>
      <c r="T109" s="73"/>
      <c r="U109" s="73"/>
      <c r="V109" s="73"/>
      <c r="W109" s="73"/>
      <c r="X109" s="50"/>
      <c r="Y109" s="73"/>
      <c r="Z109" s="73"/>
      <c r="AA109" s="73"/>
      <c r="AB109" s="73"/>
      <c r="AC109" s="73"/>
      <c r="AD109" s="50"/>
      <c r="AE109" s="50"/>
      <c r="AF109" s="50"/>
      <c r="AG109" s="73"/>
      <c r="AH109" s="75"/>
      <c r="AI109" s="75"/>
      <c r="AJ109" s="202"/>
      <c r="AK109" s="98"/>
    </row>
    <row r="110" spans="1:37" ht="18.75" x14ac:dyDescent="0.3">
      <c r="A110" s="81"/>
      <c r="B110" s="81"/>
      <c r="C110" s="73"/>
      <c r="D110" s="73"/>
      <c r="E110" s="74"/>
      <c r="F110" s="73"/>
      <c r="G110" s="73"/>
      <c r="H110" s="73"/>
      <c r="I110" s="73"/>
      <c r="J110" s="127"/>
      <c r="K110" s="73"/>
      <c r="L110" s="73"/>
      <c r="M110" s="73"/>
      <c r="N110" s="73"/>
      <c r="O110" s="73"/>
      <c r="P110" s="73"/>
      <c r="Q110" s="73"/>
      <c r="R110" s="73"/>
      <c r="S110" s="127"/>
      <c r="T110" s="73"/>
      <c r="U110" s="73"/>
      <c r="V110" s="73"/>
      <c r="W110" s="73"/>
      <c r="X110" s="50"/>
      <c r="Y110" s="73"/>
      <c r="Z110" s="73"/>
      <c r="AA110" s="73"/>
      <c r="AB110" s="73"/>
      <c r="AC110" s="73"/>
      <c r="AD110" s="50"/>
      <c r="AE110" s="50"/>
      <c r="AF110" s="50"/>
      <c r="AG110" s="73"/>
      <c r="AH110" s="75"/>
      <c r="AI110" s="75"/>
      <c r="AJ110" s="202"/>
      <c r="AK110" s="98"/>
    </row>
    <row r="111" spans="1:37" ht="18.75" x14ac:dyDescent="0.3">
      <c r="A111" s="81"/>
      <c r="B111" s="81"/>
      <c r="C111" s="73"/>
      <c r="D111" s="73"/>
      <c r="E111" s="74"/>
      <c r="F111" s="73"/>
      <c r="G111" s="73"/>
      <c r="H111" s="73"/>
      <c r="I111" s="73"/>
      <c r="J111" s="127"/>
      <c r="K111" s="73"/>
      <c r="L111" s="73"/>
      <c r="M111" s="73"/>
      <c r="N111" s="73"/>
      <c r="O111" s="73"/>
      <c r="P111" s="73"/>
      <c r="Q111" s="73"/>
      <c r="R111" s="73"/>
      <c r="S111" s="127"/>
      <c r="T111" s="73"/>
      <c r="U111" s="73"/>
      <c r="V111" s="73"/>
      <c r="W111" s="73"/>
      <c r="X111" s="50"/>
      <c r="Y111" s="73"/>
      <c r="Z111" s="73"/>
      <c r="AA111" s="73"/>
      <c r="AB111" s="73"/>
      <c r="AC111" s="73"/>
      <c r="AD111" s="50"/>
      <c r="AE111" s="50"/>
      <c r="AF111" s="50"/>
      <c r="AG111" s="73"/>
      <c r="AH111" s="75"/>
      <c r="AI111" s="75"/>
      <c r="AJ111" s="202"/>
      <c r="AK111" s="98"/>
    </row>
    <row r="112" spans="1:37" ht="18.75" x14ac:dyDescent="0.3">
      <c r="A112" s="81"/>
      <c r="B112" s="81"/>
      <c r="C112" s="73"/>
      <c r="D112" s="73"/>
      <c r="E112" s="74"/>
      <c r="F112" s="73"/>
      <c r="G112" s="73"/>
      <c r="H112" s="73"/>
      <c r="I112" s="73"/>
      <c r="J112" s="127"/>
      <c r="K112" s="73"/>
      <c r="L112" s="73"/>
      <c r="M112" s="73"/>
      <c r="N112" s="73"/>
      <c r="O112" s="73"/>
      <c r="P112" s="73"/>
      <c r="Q112" s="73"/>
      <c r="R112" s="73"/>
      <c r="S112" s="127"/>
      <c r="T112" s="73"/>
      <c r="U112" s="73"/>
      <c r="V112" s="73"/>
      <c r="W112" s="73"/>
      <c r="X112" s="50"/>
      <c r="Y112" s="73"/>
      <c r="Z112" s="73"/>
      <c r="AA112" s="73"/>
      <c r="AB112" s="73"/>
      <c r="AC112" s="73"/>
      <c r="AD112" s="50"/>
      <c r="AE112" s="50"/>
      <c r="AF112" s="50"/>
      <c r="AG112" s="73"/>
      <c r="AH112" s="75"/>
      <c r="AI112" s="75"/>
      <c r="AJ112" s="202"/>
      <c r="AK112" s="98"/>
    </row>
    <row r="113" spans="1:37" ht="18.75" x14ac:dyDescent="0.3">
      <c r="A113" s="81"/>
      <c r="B113" s="81"/>
      <c r="C113" s="73"/>
      <c r="D113" s="73"/>
      <c r="E113" s="74"/>
      <c r="F113" s="73"/>
      <c r="G113" s="73"/>
      <c r="H113" s="73"/>
      <c r="I113" s="73"/>
      <c r="J113" s="127"/>
      <c r="K113" s="73"/>
      <c r="L113" s="73"/>
      <c r="M113" s="73"/>
      <c r="N113" s="73"/>
      <c r="O113" s="73"/>
      <c r="P113" s="73"/>
      <c r="Q113" s="73"/>
      <c r="R113" s="73"/>
      <c r="S113" s="127"/>
      <c r="T113" s="73"/>
      <c r="U113" s="73"/>
      <c r="V113" s="73"/>
      <c r="W113" s="73"/>
      <c r="X113" s="50"/>
      <c r="Y113" s="73"/>
      <c r="Z113" s="73"/>
      <c r="AA113" s="73"/>
      <c r="AB113" s="73"/>
      <c r="AC113" s="73"/>
      <c r="AD113" s="50"/>
      <c r="AE113" s="50"/>
      <c r="AF113" s="50"/>
      <c r="AG113" s="73"/>
      <c r="AH113" s="75"/>
      <c r="AI113" s="75"/>
      <c r="AJ113" s="202"/>
      <c r="AK113" s="98"/>
    </row>
    <row r="114" spans="1:37" ht="18.75" x14ac:dyDescent="0.3">
      <c r="A114" s="81"/>
      <c r="B114" s="81"/>
      <c r="C114" s="73"/>
      <c r="D114" s="73"/>
      <c r="E114" s="74"/>
      <c r="F114" s="73"/>
      <c r="G114" s="73"/>
      <c r="H114" s="73"/>
      <c r="I114" s="73"/>
      <c r="J114" s="127"/>
      <c r="K114" s="73"/>
      <c r="L114" s="73"/>
      <c r="M114" s="73"/>
      <c r="N114" s="73"/>
      <c r="O114" s="73"/>
      <c r="P114" s="73"/>
      <c r="Q114" s="73"/>
      <c r="R114" s="73"/>
      <c r="S114" s="127"/>
      <c r="T114" s="73"/>
      <c r="U114" s="73"/>
      <c r="V114" s="73"/>
      <c r="W114" s="73"/>
      <c r="X114" s="50"/>
      <c r="Y114" s="73"/>
      <c r="Z114" s="73"/>
      <c r="AA114" s="73"/>
      <c r="AB114" s="73"/>
      <c r="AC114" s="73"/>
      <c r="AD114" s="50"/>
      <c r="AE114" s="50"/>
      <c r="AF114" s="50"/>
      <c r="AG114" s="73"/>
      <c r="AH114" s="75"/>
      <c r="AI114" s="75"/>
      <c r="AJ114" s="202"/>
      <c r="AK114" s="98"/>
    </row>
    <row r="115" spans="1:37" ht="18.75" x14ac:dyDescent="0.3">
      <c r="A115" s="81"/>
      <c r="B115" s="81"/>
      <c r="C115" s="73"/>
      <c r="D115" s="73"/>
      <c r="E115" s="74"/>
      <c r="F115" s="73"/>
      <c r="G115" s="73"/>
      <c r="H115" s="73"/>
      <c r="I115" s="73"/>
      <c r="J115" s="127"/>
      <c r="K115" s="73"/>
      <c r="L115" s="73"/>
      <c r="M115" s="73"/>
      <c r="N115" s="73"/>
      <c r="O115" s="73"/>
      <c r="P115" s="73"/>
      <c r="Q115" s="73"/>
      <c r="R115" s="73"/>
      <c r="S115" s="127"/>
      <c r="T115" s="73"/>
      <c r="U115" s="73"/>
      <c r="V115" s="73"/>
      <c r="W115" s="73"/>
      <c r="X115" s="50"/>
      <c r="Y115" s="73"/>
      <c r="Z115" s="73"/>
      <c r="AA115" s="73"/>
      <c r="AB115" s="73"/>
      <c r="AC115" s="73"/>
      <c r="AD115" s="50"/>
      <c r="AE115" s="50"/>
      <c r="AF115" s="50"/>
      <c r="AG115" s="73"/>
      <c r="AH115" s="75"/>
      <c r="AI115" s="75"/>
      <c r="AJ115" s="202"/>
      <c r="AK115" s="98"/>
    </row>
    <row r="116" spans="1:37" ht="18.75" x14ac:dyDescent="0.3">
      <c r="A116" s="81"/>
      <c r="B116" s="81"/>
      <c r="C116" s="73"/>
      <c r="D116" s="73"/>
      <c r="E116" s="74"/>
      <c r="F116" s="73"/>
      <c r="G116" s="73"/>
      <c r="H116" s="73"/>
      <c r="I116" s="73"/>
      <c r="J116" s="127"/>
      <c r="K116" s="73"/>
      <c r="L116" s="73"/>
      <c r="M116" s="73"/>
      <c r="N116" s="73"/>
      <c r="O116" s="73"/>
      <c r="P116" s="73"/>
      <c r="Q116" s="73"/>
      <c r="R116" s="73"/>
      <c r="S116" s="127"/>
      <c r="T116" s="73"/>
      <c r="U116" s="73"/>
      <c r="V116" s="73"/>
      <c r="W116" s="73"/>
      <c r="X116" s="50"/>
      <c r="Y116" s="73"/>
      <c r="Z116" s="73"/>
      <c r="AA116" s="73"/>
      <c r="AB116" s="73"/>
      <c r="AC116" s="73"/>
      <c r="AD116" s="50"/>
      <c r="AE116" s="50"/>
      <c r="AF116" s="50"/>
      <c r="AG116" s="73"/>
      <c r="AH116" s="75"/>
      <c r="AI116" s="75"/>
      <c r="AJ116" s="202"/>
      <c r="AK116" s="98"/>
    </row>
    <row r="117" spans="1:37" ht="18.75" x14ac:dyDescent="0.3">
      <c r="A117" s="81"/>
      <c r="B117" s="81"/>
      <c r="C117" s="73"/>
      <c r="D117" s="73"/>
      <c r="E117" s="74"/>
      <c r="F117" s="73"/>
      <c r="G117" s="73"/>
      <c r="H117" s="73"/>
      <c r="I117" s="73"/>
      <c r="J117" s="127"/>
      <c r="K117" s="73"/>
      <c r="L117" s="73"/>
      <c r="M117" s="73"/>
      <c r="N117" s="73"/>
      <c r="O117" s="73"/>
      <c r="P117" s="73"/>
      <c r="Q117" s="73"/>
      <c r="R117" s="73"/>
      <c r="S117" s="127"/>
      <c r="T117" s="73"/>
      <c r="U117" s="73"/>
      <c r="V117" s="73"/>
      <c r="W117" s="73"/>
      <c r="X117" s="50"/>
      <c r="Y117" s="73"/>
      <c r="Z117" s="73"/>
      <c r="AA117" s="73"/>
      <c r="AB117" s="73"/>
      <c r="AC117" s="73"/>
      <c r="AD117" s="50"/>
      <c r="AE117" s="50"/>
      <c r="AF117" s="50"/>
      <c r="AG117" s="73"/>
      <c r="AH117" s="75"/>
      <c r="AI117" s="75"/>
      <c r="AJ117" s="202"/>
      <c r="AK117" s="98"/>
    </row>
    <row r="118" spans="1:37" ht="18.75" x14ac:dyDescent="0.3">
      <c r="A118" s="81"/>
      <c r="B118" s="81"/>
      <c r="C118" s="73"/>
      <c r="D118" s="73"/>
      <c r="E118" s="74"/>
      <c r="F118" s="73"/>
      <c r="G118" s="73"/>
      <c r="H118" s="73"/>
      <c r="I118" s="73"/>
      <c r="J118" s="127"/>
      <c r="K118" s="73"/>
      <c r="L118" s="73"/>
      <c r="M118" s="73"/>
      <c r="N118" s="73"/>
      <c r="O118" s="73"/>
      <c r="P118" s="73"/>
      <c r="Q118" s="73"/>
      <c r="R118" s="73"/>
      <c r="S118" s="127"/>
      <c r="T118" s="73"/>
      <c r="U118" s="73"/>
      <c r="V118" s="73"/>
      <c r="W118" s="73"/>
      <c r="X118" s="50"/>
      <c r="Y118" s="73"/>
      <c r="Z118" s="73"/>
      <c r="AA118" s="73"/>
      <c r="AB118" s="73"/>
      <c r="AC118" s="73"/>
      <c r="AD118" s="50"/>
      <c r="AE118" s="50"/>
      <c r="AF118" s="50"/>
      <c r="AG118" s="73"/>
      <c r="AH118" s="75"/>
      <c r="AI118" s="75"/>
      <c r="AJ118" s="202"/>
      <c r="AK118" s="98"/>
    </row>
    <row r="119" spans="1:37" ht="18.75" x14ac:dyDescent="0.3">
      <c r="A119" s="81"/>
      <c r="B119" s="81"/>
      <c r="C119" s="73"/>
      <c r="D119" s="73"/>
      <c r="E119" s="74"/>
      <c r="F119" s="73"/>
      <c r="G119" s="73"/>
      <c r="H119" s="73"/>
      <c r="I119" s="73"/>
      <c r="J119" s="127"/>
      <c r="K119" s="73"/>
      <c r="L119" s="73"/>
      <c r="M119" s="73"/>
      <c r="N119" s="73"/>
      <c r="O119" s="73"/>
      <c r="P119" s="73"/>
      <c r="Q119" s="73"/>
      <c r="R119" s="73"/>
      <c r="S119" s="127"/>
      <c r="T119" s="73"/>
      <c r="U119" s="73"/>
      <c r="V119" s="73"/>
      <c r="W119" s="73"/>
      <c r="X119" s="50"/>
      <c r="Y119" s="73"/>
      <c r="Z119" s="73"/>
      <c r="AA119" s="73"/>
      <c r="AB119" s="73"/>
      <c r="AC119" s="73"/>
      <c r="AD119" s="50"/>
      <c r="AE119" s="50"/>
      <c r="AF119" s="50"/>
      <c r="AG119" s="73"/>
      <c r="AH119" s="75"/>
      <c r="AI119" s="75"/>
      <c r="AJ119" s="202"/>
      <c r="AK119" s="98"/>
    </row>
    <row r="120" spans="1:37" ht="18.75" x14ac:dyDescent="0.3">
      <c r="A120" s="81"/>
      <c r="B120" s="81"/>
      <c r="C120" s="73"/>
      <c r="D120" s="73"/>
      <c r="E120" s="74"/>
      <c r="F120" s="73"/>
      <c r="G120" s="73"/>
      <c r="H120" s="73"/>
      <c r="I120" s="73"/>
      <c r="J120" s="127"/>
      <c r="K120" s="73"/>
      <c r="L120" s="73"/>
      <c r="M120" s="73"/>
      <c r="N120" s="73"/>
      <c r="O120" s="73"/>
      <c r="P120" s="73"/>
      <c r="Q120" s="73"/>
      <c r="R120" s="73"/>
      <c r="S120" s="127"/>
      <c r="T120" s="73"/>
      <c r="U120" s="73"/>
      <c r="V120" s="73"/>
      <c r="W120" s="73"/>
      <c r="X120" s="50"/>
      <c r="Y120" s="73"/>
      <c r="Z120" s="73"/>
      <c r="AA120" s="73"/>
      <c r="AB120" s="73"/>
      <c r="AC120" s="73"/>
      <c r="AD120" s="50"/>
      <c r="AE120" s="50"/>
      <c r="AF120" s="50"/>
      <c r="AG120" s="73"/>
      <c r="AH120" s="75"/>
      <c r="AI120" s="75"/>
      <c r="AJ120" s="202"/>
      <c r="AK120" s="98"/>
    </row>
    <row r="121" spans="1:37" ht="18.75" x14ac:dyDescent="0.3">
      <c r="A121" s="81"/>
      <c r="B121" s="81"/>
      <c r="C121" s="73"/>
      <c r="D121" s="73"/>
      <c r="E121" s="74"/>
      <c r="F121" s="73"/>
      <c r="G121" s="73"/>
      <c r="H121" s="73"/>
      <c r="I121" s="73"/>
      <c r="J121" s="127"/>
      <c r="K121" s="73"/>
      <c r="L121" s="73"/>
      <c r="M121" s="73"/>
      <c r="N121" s="73"/>
      <c r="O121" s="73"/>
      <c r="P121" s="73"/>
      <c r="Q121" s="73"/>
      <c r="R121" s="73"/>
      <c r="S121" s="127"/>
      <c r="T121" s="73"/>
      <c r="U121" s="73"/>
      <c r="V121" s="73"/>
      <c r="W121" s="73"/>
      <c r="X121" s="50"/>
      <c r="Y121" s="73"/>
      <c r="Z121" s="73"/>
      <c r="AA121" s="73"/>
      <c r="AB121" s="73"/>
      <c r="AC121" s="73"/>
      <c r="AD121" s="50"/>
      <c r="AE121" s="50"/>
      <c r="AF121" s="50"/>
      <c r="AG121" s="73"/>
      <c r="AH121" s="75"/>
      <c r="AI121" s="75"/>
      <c r="AJ121" s="202"/>
      <c r="AK121" s="98"/>
    </row>
    <row r="122" spans="1:37" ht="18.75" x14ac:dyDescent="0.3">
      <c r="A122" s="81"/>
      <c r="B122" s="81"/>
      <c r="C122" s="73"/>
      <c r="D122" s="73"/>
      <c r="E122" s="74"/>
      <c r="F122" s="73"/>
      <c r="G122" s="73"/>
      <c r="H122" s="73"/>
      <c r="I122" s="73"/>
      <c r="J122" s="127"/>
      <c r="K122" s="73"/>
      <c r="L122" s="73"/>
      <c r="M122" s="73"/>
      <c r="N122" s="73"/>
      <c r="O122" s="73"/>
      <c r="P122" s="73"/>
      <c r="Q122" s="73"/>
      <c r="R122" s="73"/>
      <c r="S122" s="127"/>
      <c r="T122" s="73"/>
      <c r="U122" s="73"/>
      <c r="V122" s="73"/>
      <c r="W122" s="73"/>
      <c r="X122" s="50"/>
      <c r="Y122" s="73"/>
      <c r="Z122" s="73"/>
      <c r="AA122" s="73"/>
      <c r="AB122" s="73"/>
      <c r="AC122" s="73"/>
      <c r="AD122" s="50"/>
      <c r="AE122" s="50"/>
      <c r="AF122" s="50"/>
      <c r="AG122" s="73"/>
      <c r="AH122" s="75"/>
      <c r="AI122" s="75"/>
      <c r="AJ122" s="202"/>
      <c r="AK122" s="98"/>
    </row>
    <row r="123" spans="1:37" ht="18.75" x14ac:dyDescent="0.3">
      <c r="A123" s="81"/>
      <c r="B123" s="81"/>
      <c r="C123" s="73"/>
      <c r="D123" s="73"/>
      <c r="E123" s="74"/>
      <c r="F123" s="73"/>
      <c r="G123" s="73"/>
      <c r="H123" s="73"/>
      <c r="I123" s="73"/>
      <c r="J123" s="127"/>
      <c r="K123" s="73"/>
      <c r="L123" s="73"/>
      <c r="M123" s="73"/>
      <c r="N123" s="73"/>
      <c r="O123" s="73"/>
      <c r="P123" s="73"/>
      <c r="Q123" s="73"/>
      <c r="R123" s="73"/>
      <c r="S123" s="127"/>
      <c r="T123" s="73"/>
      <c r="U123" s="73"/>
      <c r="V123" s="73"/>
      <c r="W123" s="73"/>
      <c r="X123" s="50"/>
      <c r="Y123" s="73"/>
      <c r="Z123" s="73"/>
      <c r="AA123" s="73"/>
      <c r="AB123" s="73"/>
      <c r="AC123" s="73"/>
      <c r="AD123" s="50"/>
      <c r="AE123" s="50"/>
      <c r="AF123" s="50"/>
      <c r="AG123" s="73"/>
      <c r="AH123" s="75"/>
      <c r="AI123" s="75"/>
      <c r="AJ123" s="202"/>
      <c r="AK123" s="98"/>
    </row>
    <row r="124" spans="1:37" ht="18.75" x14ac:dyDescent="0.3">
      <c r="A124" s="81"/>
      <c r="B124" s="81"/>
      <c r="C124" s="73"/>
      <c r="D124" s="73"/>
      <c r="E124" s="74"/>
      <c r="F124" s="73"/>
      <c r="G124" s="73"/>
      <c r="H124" s="73"/>
      <c r="I124" s="73"/>
      <c r="J124" s="127"/>
      <c r="K124" s="73"/>
      <c r="L124" s="73"/>
      <c r="M124" s="73"/>
      <c r="N124" s="73"/>
      <c r="O124" s="73"/>
      <c r="P124" s="73"/>
      <c r="Q124" s="73"/>
      <c r="R124" s="73"/>
      <c r="S124" s="127"/>
      <c r="T124" s="73"/>
      <c r="U124" s="73"/>
      <c r="V124" s="73"/>
      <c r="W124" s="73"/>
      <c r="X124" s="50"/>
      <c r="Y124" s="73"/>
      <c r="Z124" s="73"/>
      <c r="AA124" s="73"/>
      <c r="AB124" s="73"/>
      <c r="AC124" s="73"/>
      <c r="AD124" s="50"/>
      <c r="AE124" s="50"/>
      <c r="AF124" s="50"/>
      <c r="AG124" s="73"/>
      <c r="AH124" s="75"/>
      <c r="AI124" s="75"/>
      <c r="AJ124" s="202"/>
      <c r="AK124" s="98"/>
    </row>
    <row r="125" spans="1:37" ht="18.75" x14ac:dyDescent="0.3">
      <c r="A125" s="81"/>
      <c r="B125" s="81"/>
      <c r="C125" s="73"/>
      <c r="D125" s="73"/>
      <c r="E125" s="74"/>
      <c r="F125" s="73"/>
      <c r="G125" s="73"/>
      <c r="H125" s="73"/>
      <c r="I125" s="73"/>
      <c r="J125" s="127"/>
      <c r="K125" s="73"/>
      <c r="L125" s="73"/>
      <c r="M125" s="73"/>
      <c r="N125" s="73"/>
      <c r="O125" s="73"/>
      <c r="P125" s="73"/>
      <c r="Q125" s="73"/>
      <c r="R125" s="73"/>
      <c r="S125" s="127"/>
      <c r="T125" s="73"/>
      <c r="U125" s="73"/>
      <c r="V125" s="73"/>
      <c r="W125" s="73"/>
      <c r="X125" s="50"/>
      <c r="Y125" s="73"/>
      <c r="Z125" s="73"/>
      <c r="AA125" s="73"/>
      <c r="AB125" s="73"/>
      <c r="AC125" s="73"/>
      <c r="AD125" s="50"/>
      <c r="AE125" s="50"/>
      <c r="AF125" s="50"/>
      <c r="AG125" s="73"/>
      <c r="AH125" s="75"/>
      <c r="AI125" s="75"/>
      <c r="AJ125" s="202"/>
      <c r="AK125" s="98"/>
    </row>
    <row r="126" spans="1:37" ht="18.75" x14ac:dyDescent="0.3">
      <c r="A126" s="81"/>
      <c r="B126" s="81"/>
      <c r="C126" s="73"/>
      <c r="D126" s="73"/>
      <c r="E126" s="74"/>
      <c r="F126" s="73"/>
      <c r="G126" s="73"/>
      <c r="H126" s="73"/>
      <c r="I126" s="73"/>
      <c r="J126" s="127"/>
      <c r="K126" s="73"/>
      <c r="L126" s="73"/>
      <c r="M126" s="73"/>
      <c r="N126" s="73"/>
      <c r="O126" s="73"/>
      <c r="P126" s="73"/>
      <c r="Q126" s="73"/>
      <c r="R126" s="73"/>
      <c r="S126" s="127"/>
      <c r="T126" s="73"/>
      <c r="U126" s="73"/>
      <c r="V126" s="73"/>
      <c r="W126" s="73"/>
      <c r="X126" s="50"/>
      <c r="Y126" s="73"/>
      <c r="Z126" s="73"/>
      <c r="AA126" s="73"/>
      <c r="AB126" s="73"/>
      <c r="AC126" s="73"/>
      <c r="AD126" s="50"/>
      <c r="AE126" s="50"/>
      <c r="AF126" s="50"/>
      <c r="AG126" s="73"/>
      <c r="AH126" s="75"/>
      <c r="AI126" s="75"/>
      <c r="AJ126" s="202"/>
      <c r="AK126" s="98"/>
    </row>
    <row r="127" spans="1:37" ht="18.75" x14ac:dyDescent="0.3">
      <c r="A127" s="81"/>
      <c r="B127" s="81"/>
      <c r="C127" s="73"/>
      <c r="D127" s="73"/>
      <c r="E127" s="74"/>
      <c r="F127" s="73"/>
      <c r="G127" s="73"/>
      <c r="H127" s="73"/>
      <c r="I127" s="73"/>
      <c r="J127" s="127"/>
      <c r="K127" s="73"/>
      <c r="L127" s="73"/>
      <c r="M127" s="73"/>
      <c r="N127" s="73"/>
      <c r="O127" s="73"/>
      <c r="P127" s="73"/>
      <c r="Q127" s="73"/>
      <c r="R127" s="73"/>
      <c r="S127" s="127"/>
      <c r="T127" s="73"/>
      <c r="U127" s="73"/>
      <c r="V127" s="73"/>
      <c r="W127" s="73"/>
      <c r="X127" s="50"/>
      <c r="Y127" s="73"/>
      <c r="Z127" s="73"/>
      <c r="AA127" s="73"/>
      <c r="AB127" s="73"/>
      <c r="AC127" s="73"/>
      <c r="AD127" s="50"/>
      <c r="AE127" s="50"/>
      <c r="AF127" s="50"/>
      <c r="AG127" s="73"/>
      <c r="AH127" s="75"/>
      <c r="AI127" s="75"/>
      <c r="AJ127" s="202"/>
      <c r="AK127" s="98"/>
    </row>
    <row r="128" spans="1:37" ht="18.75" x14ac:dyDescent="0.3">
      <c r="A128" s="81"/>
      <c r="B128" s="81"/>
      <c r="C128" s="73"/>
      <c r="D128" s="73"/>
      <c r="E128" s="74"/>
      <c r="F128" s="73"/>
      <c r="G128" s="73"/>
      <c r="H128" s="73"/>
      <c r="I128" s="73"/>
      <c r="J128" s="127"/>
      <c r="K128" s="73"/>
      <c r="L128" s="73"/>
      <c r="M128" s="73"/>
      <c r="N128" s="73"/>
      <c r="O128" s="73"/>
      <c r="P128" s="73"/>
      <c r="Q128" s="73"/>
      <c r="R128" s="73"/>
      <c r="S128" s="127"/>
      <c r="T128" s="73"/>
      <c r="U128" s="73"/>
      <c r="V128" s="73"/>
      <c r="W128" s="73"/>
      <c r="X128" s="50"/>
      <c r="Y128" s="73"/>
      <c r="Z128" s="73"/>
      <c r="AA128" s="73"/>
      <c r="AB128" s="73"/>
      <c r="AC128" s="73"/>
      <c r="AD128" s="50"/>
      <c r="AE128" s="50"/>
      <c r="AF128" s="50"/>
      <c r="AG128" s="73"/>
      <c r="AH128" s="75"/>
      <c r="AI128" s="75"/>
      <c r="AJ128" s="202"/>
      <c r="AK128" s="98"/>
    </row>
    <row r="129" spans="1:37" ht="18.75" x14ac:dyDescent="0.3">
      <c r="A129" s="81"/>
      <c r="B129" s="81"/>
      <c r="C129" s="73"/>
      <c r="D129" s="73"/>
      <c r="E129" s="74"/>
      <c r="F129" s="73"/>
      <c r="G129" s="73"/>
      <c r="H129" s="73"/>
      <c r="I129" s="73"/>
      <c r="J129" s="127"/>
      <c r="K129" s="73"/>
      <c r="L129" s="73"/>
      <c r="M129" s="73"/>
      <c r="N129" s="73"/>
      <c r="O129" s="73"/>
      <c r="P129" s="73"/>
      <c r="Q129" s="73"/>
      <c r="R129" s="73"/>
      <c r="S129" s="127"/>
      <c r="T129" s="73"/>
      <c r="U129" s="73"/>
      <c r="V129" s="73"/>
      <c r="W129" s="73"/>
      <c r="X129" s="50"/>
      <c r="Y129" s="73"/>
      <c r="Z129" s="73"/>
      <c r="AA129" s="73"/>
      <c r="AB129" s="73"/>
      <c r="AC129" s="73"/>
      <c r="AD129" s="50"/>
      <c r="AE129" s="50"/>
      <c r="AF129" s="50"/>
      <c r="AG129" s="73"/>
      <c r="AH129" s="75"/>
      <c r="AI129" s="75"/>
      <c r="AJ129" s="202"/>
      <c r="AK129" s="98"/>
    </row>
    <row r="130" spans="1:37" ht="18.75" x14ac:dyDescent="0.3">
      <c r="A130" s="81"/>
      <c r="B130" s="81"/>
      <c r="C130" s="73"/>
      <c r="D130" s="73"/>
      <c r="E130" s="74"/>
      <c r="F130" s="73"/>
      <c r="G130" s="73"/>
      <c r="H130" s="73"/>
      <c r="I130" s="73"/>
      <c r="J130" s="127"/>
      <c r="K130" s="73"/>
      <c r="L130" s="73"/>
      <c r="M130" s="73"/>
      <c r="N130" s="73"/>
      <c r="O130" s="73"/>
      <c r="P130" s="73"/>
      <c r="Q130" s="73"/>
      <c r="R130" s="73"/>
      <c r="S130" s="127"/>
      <c r="T130" s="73"/>
      <c r="U130" s="73"/>
      <c r="V130" s="73"/>
      <c r="W130" s="73"/>
      <c r="X130" s="50"/>
      <c r="Y130" s="73"/>
      <c r="Z130" s="73"/>
      <c r="AA130" s="73"/>
      <c r="AB130" s="73"/>
      <c r="AC130" s="73"/>
      <c r="AD130" s="50"/>
      <c r="AE130" s="50"/>
      <c r="AF130" s="50"/>
      <c r="AG130" s="73"/>
      <c r="AH130" s="75"/>
      <c r="AI130" s="75"/>
      <c r="AJ130" s="202"/>
      <c r="AK130" s="98"/>
    </row>
    <row r="131" spans="1:37" ht="18.75" x14ac:dyDescent="0.3">
      <c r="A131" s="81"/>
      <c r="B131" s="81"/>
      <c r="C131" s="73"/>
      <c r="D131" s="73"/>
      <c r="E131" s="74"/>
      <c r="F131" s="73"/>
      <c r="G131" s="73"/>
      <c r="H131" s="73"/>
      <c r="I131" s="73"/>
      <c r="J131" s="127"/>
      <c r="K131" s="73"/>
      <c r="L131" s="73"/>
      <c r="M131" s="73"/>
      <c r="N131" s="73"/>
      <c r="O131" s="73"/>
      <c r="P131" s="73"/>
      <c r="Q131" s="73"/>
      <c r="R131" s="73"/>
      <c r="S131" s="127"/>
      <c r="T131" s="73"/>
      <c r="U131" s="73"/>
      <c r="V131" s="73"/>
      <c r="W131" s="73"/>
      <c r="X131" s="50"/>
      <c r="Y131" s="73"/>
      <c r="Z131" s="73"/>
      <c r="AA131" s="73"/>
      <c r="AB131" s="73"/>
      <c r="AC131" s="73"/>
      <c r="AD131" s="50"/>
      <c r="AE131" s="50"/>
      <c r="AF131" s="50"/>
      <c r="AG131" s="73"/>
      <c r="AH131" s="75"/>
      <c r="AI131" s="75"/>
      <c r="AJ131" s="202"/>
      <c r="AK131" s="98"/>
    </row>
    <row r="132" spans="1:37" ht="18.75" x14ac:dyDescent="0.3">
      <c r="A132" s="81"/>
      <c r="B132" s="81"/>
      <c r="C132" s="73"/>
      <c r="D132" s="73"/>
      <c r="E132" s="74"/>
      <c r="F132" s="73"/>
      <c r="G132" s="73"/>
      <c r="H132" s="73"/>
      <c r="I132" s="73"/>
      <c r="J132" s="127"/>
      <c r="K132" s="73"/>
      <c r="L132" s="73"/>
      <c r="M132" s="73"/>
      <c r="N132" s="73"/>
      <c r="O132" s="73"/>
      <c r="P132" s="73"/>
      <c r="Q132" s="73"/>
      <c r="R132" s="73"/>
      <c r="S132" s="127"/>
      <c r="T132" s="73"/>
      <c r="U132" s="73"/>
      <c r="V132" s="73"/>
      <c r="W132" s="73"/>
      <c r="X132" s="50"/>
      <c r="Y132" s="73"/>
      <c r="Z132" s="73"/>
      <c r="AA132" s="73"/>
      <c r="AB132" s="73"/>
      <c r="AC132" s="73"/>
      <c r="AD132" s="50"/>
      <c r="AE132" s="50"/>
      <c r="AF132" s="50"/>
      <c r="AG132" s="73"/>
      <c r="AH132" s="75"/>
      <c r="AI132" s="75"/>
      <c r="AJ132" s="202"/>
      <c r="AK132" s="98"/>
    </row>
    <row r="133" spans="1:37" ht="18.75" x14ac:dyDescent="0.3">
      <c r="A133" s="81"/>
      <c r="B133" s="81"/>
      <c r="C133" s="73"/>
      <c r="D133" s="73"/>
      <c r="E133" s="74"/>
      <c r="F133" s="73"/>
      <c r="G133" s="73"/>
      <c r="H133" s="73"/>
      <c r="I133" s="73"/>
      <c r="J133" s="127"/>
      <c r="K133" s="73"/>
      <c r="L133" s="73"/>
      <c r="M133" s="73"/>
      <c r="N133" s="73"/>
      <c r="O133" s="73"/>
      <c r="P133" s="73"/>
      <c r="Q133" s="73"/>
      <c r="R133" s="73"/>
      <c r="S133" s="127"/>
      <c r="T133" s="73"/>
      <c r="U133" s="73"/>
      <c r="V133" s="73"/>
      <c r="W133" s="73"/>
      <c r="X133" s="50"/>
      <c r="Y133" s="73"/>
      <c r="Z133" s="73"/>
      <c r="AA133" s="73"/>
      <c r="AB133" s="73"/>
      <c r="AC133" s="73"/>
      <c r="AD133" s="50"/>
      <c r="AE133" s="50"/>
      <c r="AF133" s="50"/>
      <c r="AG133" s="73"/>
      <c r="AH133" s="75"/>
      <c r="AI133" s="75"/>
      <c r="AJ133" s="202"/>
      <c r="AK133" s="98"/>
    </row>
    <row r="134" spans="1:37" ht="18.75" x14ac:dyDescent="0.3">
      <c r="A134" s="81"/>
      <c r="B134" s="81"/>
      <c r="C134" s="73"/>
      <c r="D134" s="73"/>
      <c r="E134" s="74"/>
      <c r="F134" s="73"/>
      <c r="G134" s="73"/>
      <c r="H134" s="73"/>
      <c r="I134" s="73"/>
      <c r="J134" s="127"/>
      <c r="K134" s="73"/>
      <c r="L134" s="73"/>
      <c r="M134" s="73"/>
      <c r="N134" s="73"/>
      <c r="O134" s="73"/>
      <c r="P134" s="73"/>
      <c r="Q134" s="73"/>
      <c r="R134" s="73"/>
      <c r="S134" s="127"/>
      <c r="T134" s="73"/>
      <c r="U134" s="73"/>
      <c r="V134" s="73"/>
      <c r="W134" s="73"/>
      <c r="X134" s="50"/>
      <c r="Y134" s="73"/>
      <c r="Z134" s="73"/>
      <c r="AA134" s="73"/>
      <c r="AB134" s="73"/>
      <c r="AC134" s="73"/>
      <c r="AD134" s="50"/>
      <c r="AE134" s="50"/>
      <c r="AF134" s="50"/>
      <c r="AG134" s="73"/>
      <c r="AH134" s="75"/>
      <c r="AI134" s="75"/>
      <c r="AJ134" s="202"/>
      <c r="AK134" s="98"/>
    </row>
    <row r="135" spans="1:37" ht="18.75" x14ac:dyDescent="0.3">
      <c r="A135" s="81"/>
      <c r="B135" s="81"/>
      <c r="C135" s="73"/>
      <c r="D135" s="73"/>
      <c r="E135" s="74"/>
      <c r="F135" s="73"/>
      <c r="G135" s="73"/>
      <c r="H135" s="73"/>
      <c r="I135" s="73"/>
      <c r="J135" s="127"/>
      <c r="K135" s="73"/>
      <c r="L135" s="73"/>
      <c r="M135" s="73"/>
      <c r="N135" s="73"/>
      <c r="O135" s="73"/>
      <c r="P135" s="73"/>
      <c r="Q135" s="73"/>
      <c r="R135" s="73"/>
      <c r="S135" s="127"/>
      <c r="T135" s="73"/>
      <c r="U135" s="73"/>
      <c r="V135" s="73"/>
      <c r="W135" s="73"/>
      <c r="X135" s="50"/>
      <c r="Y135" s="73"/>
      <c r="Z135" s="73"/>
      <c r="AA135" s="73"/>
      <c r="AB135" s="73"/>
      <c r="AC135" s="73"/>
      <c r="AD135" s="50"/>
      <c r="AE135" s="50"/>
      <c r="AF135" s="50"/>
      <c r="AG135" s="73"/>
      <c r="AH135" s="75"/>
      <c r="AI135" s="75"/>
      <c r="AJ135" s="202"/>
      <c r="AK135" s="98"/>
    </row>
    <row r="136" spans="1:37" ht="18.75" x14ac:dyDescent="0.3">
      <c r="A136" s="81"/>
      <c r="B136" s="81"/>
      <c r="C136" s="73"/>
      <c r="D136" s="73"/>
      <c r="E136" s="74"/>
      <c r="F136" s="73"/>
      <c r="G136" s="73"/>
      <c r="H136" s="73"/>
      <c r="I136" s="73"/>
      <c r="J136" s="127"/>
      <c r="K136" s="73"/>
      <c r="L136" s="73"/>
      <c r="M136" s="73"/>
      <c r="N136" s="73"/>
      <c r="O136" s="73"/>
      <c r="P136" s="73"/>
      <c r="Q136" s="73"/>
      <c r="R136" s="73"/>
      <c r="S136" s="127"/>
      <c r="T136" s="73"/>
      <c r="U136" s="73"/>
      <c r="V136" s="73"/>
      <c r="W136" s="73"/>
      <c r="X136" s="50"/>
      <c r="Y136" s="73"/>
      <c r="Z136" s="73"/>
      <c r="AA136" s="73"/>
      <c r="AB136" s="73"/>
      <c r="AC136" s="73"/>
      <c r="AD136" s="50"/>
      <c r="AE136" s="50"/>
      <c r="AF136" s="50"/>
      <c r="AG136" s="73"/>
      <c r="AH136" s="75"/>
      <c r="AI136" s="75"/>
      <c r="AJ136" s="202"/>
      <c r="AK136" s="98"/>
    </row>
    <row r="137" spans="1:37" ht="18.75" x14ac:dyDescent="0.3">
      <c r="A137" s="81"/>
      <c r="B137" s="81"/>
      <c r="C137" s="73"/>
      <c r="D137" s="73"/>
      <c r="E137" s="74"/>
      <c r="F137" s="73"/>
      <c r="G137" s="73"/>
      <c r="H137" s="73"/>
      <c r="I137" s="73"/>
      <c r="J137" s="127"/>
      <c r="K137" s="73"/>
      <c r="L137" s="73"/>
      <c r="M137" s="73"/>
      <c r="N137" s="73"/>
      <c r="O137" s="73"/>
      <c r="P137" s="73"/>
      <c r="Q137" s="73"/>
      <c r="R137" s="73"/>
      <c r="S137" s="127"/>
      <c r="T137" s="73"/>
      <c r="U137" s="73"/>
      <c r="V137" s="73"/>
      <c r="W137" s="73"/>
      <c r="X137" s="50"/>
      <c r="Y137" s="73"/>
      <c r="Z137" s="73"/>
      <c r="AA137" s="73"/>
      <c r="AB137" s="73"/>
      <c r="AC137" s="73"/>
      <c r="AD137" s="50"/>
      <c r="AE137" s="50"/>
      <c r="AF137" s="50"/>
      <c r="AG137" s="73"/>
      <c r="AH137" s="75"/>
      <c r="AI137" s="75"/>
      <c r="AJ137" s="202"/>
      <c r="AK137" s="98"/>
    </row>
    <row r="138" spans="1:37" ht="18.75" x14ac:dyDescent="0.3">
      <c r="A138" s="81"/>
      <c r="B138" s="81"/>
      <c r="C138" s="73"/>
      <c r="D138" s="73"/>
      <c r="E138" s="74"/>
      <c r="F138" s="73"/>
      <c r="G138" s="73"/>
      <c r="H138" s="73"/>
      <c r="I138" s="73"/>
      <c r="J138" s="127"/>
      <c r="K138" s="73"/>
      <c r="L138" s="73"/>
      <c r="M138" s="73"/>
      <c r="N138" s="73"/>
      <c r="O138" s="73"/>
      <c r="P138" s="73"/>
      <c r="Q138" s="73"/>
      <c r="R138" s="73"/>
      <c r="S138" s="127"/>
      <c r="T138" s="73"/>
      <c r="U138" s="73"/>
      <c r="V138" s="73"/>
      <c r="W138" s="73"/>
      <c r="X138" s="50"/>
      <c r="Y138" s="73"/>
      <c r="Z138" s="73"/>
      <c r="AA138" s="73"/>
      <c r="AB138" s="73"/>
      <c r="AC138" s="73"/>
      <c r="AD138" s="50"/>
      <c r="AE138" s="50"/>
      <c r="AF138" s="50"/>
      <c r="AG138" s="73"/>
      <c r="AH138" s="75"/>
      <c r="AI138" s="75"/>
      <c r="AJ138" s="202"/>
      <c r="AK138" s="98"/>
    </row>
    <row r="139" spans="1:37" ht="18.75" x14ac:dyDescent="0.3">
      <c r="A139" s="81"/>
      <c r="B139" s="81"/>
      <c r="C139" s="73"/>
      <c r="D139" s="73"/>
      <c r="E139" s="74"/>
      <c r="F139" s="73"/>
      <c r="G139" s="73"/>
      <c r="H139" s="73"/>
      <c r="I139" s="73"/>
      <c r="J139" s="127"/>
      <c r="K139" s="73"/>
      <c r="L139" s="73"/>
      <c r="M139" s="73"/>
      <c r="N139" s="73"/>
      <c r="O139" s="73"/>
      <c r="P139" s="73"/>
      <c r="Q139" s="73"/>
      <c r="R139" s="73"/>
      <c r="S139" s="127"/>
      <c r="T139" s="73"/>
      <c r="U139" s="73"/>
      <c r="V139" s="73"/>
      <c r="W139" s="73"/>
      <c r="X139" s="50"/>
      <c r="Y139" s="73"/>
      <c r="Z139" s="73"/>
      <c r="AA139" s="73"/>
      <c r="AB139" s="73"/>
      <c r="AC139" s="73"/>
      <c r="AD139" s="50"/>
      <c r="AE139" s="50"/>
      <c r="AF139" s="50"/>
      <c r="AG139" s="73"/>
      <c r="AH139" s="75"/>
      <c r="AI139" s="75"/>
      <c r="AJ139" s="202"/>
      <c r="AK139" s="98"/>
    </row>
    <row r="140" spans="1:37" ht="18.75" x14ac:dyDescent="0.3">
      <c r="A140" s="81"/>
      <c r="B140" s="81"/>
      <c r="C140" s="73"/>
      <c r="D140" s="73"/>
      <c r="E140" s="74"/>
      <c r="F140" s="73"/>
      <c r="G140" s="73"/>
      <c r="H140" s="73"/>
      <c r="I140" s="73"/>
      <c r="J140" s="127"/>
      <c r="K140" s="73"/>
      <c r="L140" s="73"/>
      <c r="M140" s="73"/>
      <c r="N140" s="73"/>
      <c r="O140" s="73"/>
      <c r="P140" s="73"/>
      <c r="Q140" s="73"/>
      <c r="R140" s="73"/>
      <c r="S140" s="127"/>
      <c r="T140" s="73"/>
      <c r="U140" s="73"/>
      <c r="V140" s="73"/>
      <c r="W140" s="73"/>
      <c r="X140" s="50"/>
      <c r="Y140" s="73"/>
      <c r="Z140" s="73"/>
      <c r="AA140" s="73"/>
      <c r="AB140" s="73"/>
      <c r="AC140" s="73"/>
      <c r="AD140" s="50"/>
      <c r="AE140" s="50"/>
      <c r="AF140" s="50"/>
      <c r="AG140" s="73"/>
      <c r="AH140" s="75"/>
      <c r="AI140" s="75"/>
      <c r="AJ140" s="202"/>
      <c r="AK140" s="98"/>
    </row>
    <row r="141" spans="1:37" ht="18.75" x14ac:dyDescent="0.3">
      <c r="A141" s="81"/>
      <c r="B141" s="81"/>
      <c r="C141" s="73"/>
      <c r="D141" s="73"/>
      <c r="E141" s="74"/>
      <c r="F141" s="73"/>
      <c r="G141" s="73"/>
      <c r="H141" s="73"/>
      <c r="I141" s="73"/>
      <c r="J141" s="127"/>
      <c r="K141" s="73"/>
      <c r="L141" s="73"/>
      <c r="M141" s="73"/>
      <c r="N141" s="73"/>
      <c r="O141" s="73"/>
      <c r="P141" s="73"/>
      <c r="Q141" s="73"/>
      <c r="R141" s="73"/>
      <c r="S141" s="127"/>
      <c r="T141" s="73"/>
      <c r="U141" s="73"/>
      <c r="V141" s="73"/>
      <c r="W141" s="73"/>
      <c r="X141" s="50"/>
      <c r="Y141" s="73"/>
      <c r="Z141" s="73"/>
      <c r="AA141" s="73"/>
      <c r="AB141" s="73"/>
      <c r="AC141" s="73"/>
      <c r="AD141" s="50"/>
      <c r="AE141" s="50"/>
      <c r="AF141" s="50"/>
      <c r="AG141" s="73"/>
      <c r="AH141" s="75"/>
      <c r="AI141" s="75"/>
      <c r="AJ141" s="202"/>
      <c r="AK141" s="98"/>
    </row>
    <row r="142" spans="1:37" ht="18.75" x14ac:dyDescent="0.3">
      <c r="A142" s="81"/>
      <c r="B142" s="81"/>
      <c r="C142" s="73"/>
      <c r="D142" s="73"/>
      <c r="E142" s="74"/>
      <c r="F142" s="73"/>
      <c r="G142" s="73"/>
      <c r="H142" s="73"/>
      <c r="I142" s="73"/>
      <c r="J142" s="127"/>
      <c r="K142" s="73"/>
      <c r="L142" s="73"/>
      <c r="M142" s="73"/>
      <c r="N142" s="73"/>
      <c r="O142" s="73"/>
      <c r="P142" s="73"/>
      <c r="Q142" s="73"/>
      <c r="R142" s="73"/>
      <c r="S142" s="127"/>
      <c r="T142" s="73"/>
      <c r="U142" s="73"/>
      <c r="V142" s="73"/>
      <c r="W142" s="73"/>
      <c r="X142" s="50"/>
      <c r="Y142" s="73"/>
      <c r="Z142" s="73"/>
      <c r="AA142" s="73"/>
      <c r="AB142" s="73"/>
      <c r="AC142" s="73"/>
      <c r="AD142" s="50"/>
      <c r="AE142" s="50"/>
      <c r="AF142" s="50"/>
      <c r="AG142" s="73"/>
      <c r="AH142" s="75"/>
      <c r="AI142" s="75"/>
      <c r="AJ142" s="202"/>
      <c r="AK142" s="98"/>
    </row>
    <row r="143" spans="1:37" ht="18.75" x14ac:dyDescent="0.3">
      <c r="A143" s="81"/>
      <c r="B143" s="81"/>
      <c r="C143" s="73"/>
      <c r="D143" s="73"/>
      <c r="E143" s="74"/>
      <c r="F143" s="73"/>
      <c r="G143" s="73"/>
      <c r="H143" s="73"/>
      <c r="I143" s="73"/>
      <c r="J143" s="127"/>
      <c r="K143" s="73"/>
      <c r="L143" s="73"/>
      <c r="M143" s="73"/>
      <c r="N143" s="73"/>
      <c r="O143" s="73"/>
      <c r="P143" s="73"/>
      <c r="Q143" s="73"/>
      <c r="R143" s="73"/>
      <c r="S143" s="127"/>
      <c r="T143" s="73"/>
      <c r="U143" s="73"/>
      <c r="V143" s="73"/>
      <c r="W143" s="73"/>
      <c r="X143" s="50"/>
      <c r="Y143" s="73"/>
      <c r="Z143" s="73"/>
      <c r="AA143" s="73"/>
      <c r="AB143" s="73"/>
      <c r="AC143" s="73"/>
      <c r="AD143" s="50"/>
      <c r="AE143" s="50"/>
      <c r="AF143" s="50"/>
      <c r="AG143" s="73"/>
      <c r="AH143" s="75"/>
      <c r="AI143" s="75"/>
      <c r="AJ143" s="202"/>
      <c r="AK143" s="98"/>
    </row>
    <row r="144" spans="1:37" ht="18.75" x14ac:dyDescent="0.3">
      <c r="A144" s="81"/>
      <c r="B144" s="81"/>
      <c r="C144" s="73"/>
      <c r="D144" s="73"/>
      <c r="E144" s="74"/>
      <c r="F144" s="73"/>
      <c r="G144" s="73"/>
      <c r="H144" s="73"/>
      <c r="I144" s="73"/>
      <c r="J144" s="127"/>
      <c r="K144" s="73"/>
      <c r="L144" s="73"/>
      <c r="M144" s="73"/>
      <c r="N144" s="73"/>
      <c r="O144" s="73"/>
      <c r="P144" s="73"/>
      <c r="Q144" s="73"/>
      <c r="R144" s="73"/>
      <c r="S144" s="127"/>
      <c r="T144" s="73"/>
      <c r="U144" s="73"/>
      <c r="V144" s="73"/>
      <c r="W144" s="73"/>
      <c r="X144" s="50"/>
      <c r="Y144" s="73"/>
      <c r="Z144" s="73"/>
      <c r="AA144" s="73"/>
      <c r="AB144" s="73"/>
      <c r="AC144" s="73"/>
      <c r="AD144" s="50"/>
      <c r="AE144" s="50"/>
      <c r="AF144" s="50"/>
      <c r="AG144" s="73"/>
      <c r="AH144" s="75"/>
      <c r="AI144" s="75"/>
      <c r="AJ144" s="202"/>
      <c r="AK144" s="98"/>
    </row>
    <row r="145" spans="1:37" ht="18.75" x14ac:dyDescent="0.3">
      <c r="A145" s="81"/>
      <c r="B145" s="81"/>
      <c r="C145" s="73"/>
      <c r="D145" s="73"/>
      <c r="E145" s="74"/>
      <c r="F145" s="73"/>
      <c r="G145" s="73"/>
      <c r="H145" s="73"/>
      <c r="I145" s="73"/>
      <c r="J145" s="127"/>
      <c r="K145" s="73"/>
      <c r="L145" s="73"/>
      <c r="M145" s="73"/>
      <c r="N145" s="73"/>
      <c r="O145" s="73"/>
      <c r="P145" s="73"/>
      <c r="Q145" s="73"/>
      <c r="R145" s="73"/>
      <c r="S145" s="127"/>
      <c r="T145" s="73"/>
      <c r="U145" s="73"/>
      <c r="V145" s="73"/>
      <c r="W145" s="73"/>
      <c r="X145" s="50"/>
      <c r="Y145" s="73"/>
      <c r="Z145" s="73"/>
      <c r="AA145" s="73"/>
      <c r="AB145" s="73"/>
      <c r="AC145" s="73"/>
      <c r="AD145" s="50"/>
      <c r="AE145" s="50"/>
      <c r="AF145" s="50"/>
      <c r="AG145" s="73"/>
      <c r="AH145" s="75"/>
      <c r="AI145" s="75"/>
      <c r="AJ145" s="202"/>
      <c r="AK145" s="98"/>
    </row>
    <row r="146" spans="1:37" ht="18.75" x14ac:dyDescent="0.3">
      <c r="A146" s="81"/>
      <c r="B146" s="81"/>
      <c r="C146" s="73"/>
      <c r="D146" s="73"/>
      <c r="E146" s="74"/>
      <c r="F146" s="73"/>
      <c r="G146" s="73"/>
      <c r="H146" s="73"/>
      <c r="I146" s="73"/>
      <c r="J146" s="127"/>
      <c r="K146" s="73"/>
      <c r="L146" s="73"/>
      <c r="M146" s="73"/>
      <c r="N146" s="73"/>
      <c r="O146" s="73"/>
      <c r="P146" s="73"/>
      <c r="Q146" s="73"/>
      <c r="R146" s="73"/>
      <c r="S146" s="127"/>
      <c r="T146" s="73"/>
      <c r="U146" s="73"/>
      <c r="V146" s="73"/>
      <c r="W146" s="73"/>
      <c r="X146" s="50"/>
      <c r="Y146" s="73"/>
      <c r="Z146" s="73"/>
      <c r="AA146" s="73"/>
      <c r="AB146" s="73"/>
      <c r="AC146" s="73"/>
      <c r="AD146" s="50"/>
      <c r="AE146" s="50"/>
      <c r="AF146" s="50"/>
      <c r="AG146" s="73"/>
      <c r="AH146" s="75"/>
      <c r="AI146" s="75"/>
      <c r="AJ146" s="202"/>
      <c r="AK146" s="98"/>
    </row>
    <row r="147" spans="1:37" ht="18.75" x14ac:dyDescent="0.3">
      <c r="A147" s="81"/>
      <c r="B147" s="81"/>
      <c r="C147" s="73"/>
      <c r="D147" s="73"/>
      <c r="E147" s="74"/>
      <c r="F147" s="73"/>
      <c r="G147" s="73"/>
      <c r="H147" s="73"/>
      <c r="I147" s="73"/>
      <c r="J147" s="127"/>
      <c r="K147" s="73"/>
      <c r="L147" s="73"/>
      <c r="M147" s="73"/>
      <c r="N147" s="73"/>
      <c r="O147" s="73"/>
      <c r="P147" s="73"/>
      <c r="Q147" s="73"/>
      <c r="R147" s="73"/>
      <c r="S147" s="127"/>
      <c r="T147" s="73"/>
      <c r="U147" s="73"/>
      <c r="V147" s="73"/>
      <c r="W147" s="73"/>
      <c r="X147" s="50"/>
      <c r="Y147" s="73"/>
      <c r="Z147" s="73"/>
      <c r="AA147" s="73"/>
      <c r="AB147" s="73"/>
      <c r="AC147" s="73"/>
      <c r="AD147" s="50"/>
      <c r="AE147" s="50"/>
      <c r="AF147" s="50"/>
      <c r="AG147" s="73"/>
      <c r="AH147" s="75"/>
      <c r="AI147" s="75"/>
      <c r="AJ147" s="202"/>
      <c r="AK147" s="98"/>
    </row>
    <row r="148" spans="1:37" ht="18.75" x14ac:dyDescent="0.3">
      <c r="A148" s="81"/>
      <c r="B148" s="81"/>
      <c r="C148" s="73"/>
      <c r="D148" s="73"/>
      <c r="E148" s="74"/>
      <c r="F148" s="73"/>
      <c r="G148" s="73"/>
      <c r="H148" s="73"/>
      <c r="I148" s="73"/>
      <c r="J148" s="127"/>
      <c r="K148" s="73"/>
      <c r="L148" s="73"/>
      <c r="M148" s="73"/>
      <c r="N148" s="73"/>
      <c r="O148" s="73"/>
      <c r="P148" s="73"/>
      <c r="Q148" s="73"/>
      <c r="R148" s="73"/>
      <c r="S148" s="127"/>
      <c r="T148" s="73"/>
      <c r="U148" s="73"/>
      <c r="V148" s="73"/>
      <c r="W148" s="73"/>
      <c r="X148" s="50"/>
      <c r="Y148" s="73"/>
      <c r="Z148" s="73"/>
      <c r="AA148" s="73"/>
      <c r="AB148" s="73"/>
      <c r="AC148" s="73"/>
      <c r="AD148" s="50"/>
      <c r="AE148" s="50"/>
      <c r="AF148" s="50"/>
      <c r="AG148" s="73"/>
      <c r="AH148" s="75"/>
      <c r="AI148" s="75"/>
      <c r="AJ148" s="202"/>
      <c r="AK148" s="98"/>
    </row>
    <row r="149" spans="1:37" ht="18.75" x14ac:dyDescent="0.3">
      <c r="A149" s="81"/>
      <c r="B149" s="81"/>
      <c r="C149" s="73"/>
      <c r="D149" s="73"/>
      <c r="E149" s="74"/>
      <c r="F149" s="73"/>
      <c r="G149" s="73"/>
      <c r="H149" s="73"/>
      <c r="I149" s="73"/>
      <c r="J149" s="127"/>
      <c r="K149" s="73"/>
      <c r="L149" s="73"/>
      <c r="M149" s="73"/>
      <c r="N149" s="73"/>
      <c r="O149" s="73"/>
      <c r="P149" s="73"/>
      <c r="Q149" s="73"/>
      <c r="R149" s="73"/>
      <c r="S149" s="127"/>
      <c r="T149" s="73"/>
      <c r="U149" s="73"/>
      <c r="V149" s="73"/>
      <c r="W149" s="73"/>
      <c r="X149" s="50"/>
      <c r="Y149" s="73"/>
      <c r="Z149" s="73"/>
      <c r="AA149" s="73"/>
      <c r="AB149" s="73"/>
      <c r="AC149" s="73"/>
      <c r="AD149" s="50"/>
      <c r="AE149" s="50"/>
      <c r="AF149" s="50"/>
      <c r="AG149" s="73"/>
      <c r="AH149" s="75"/>
      <c r="AI149" s="75"/>
      <c r="AJ149" s="202"/>
      <c r="AK149" s="98"/>
    </row>
    <row r="150" spans="1:37" ht="18.75" x14ac:dyDescent="0.3">
      <c r="A150" s="81"/>
      <c r="B150" s="81"/>
      <c r="C150" s="73"/>
      <c r="D150" s="73"/>
      <c r="E150" s="74"/>
      <c r="F150" s="73"/>
      <c r="G150" s="73"/>
      <c r="H150" s="73"/>
      <c r="I150" s="73"/>
      <c r="J150" s="127"/>
      <c r="K150" s="73"/>
      <c r="L150" s="73"/>
      <c r="M150" s="73"/>
      <c r="N150" s="73"/>
      <c r="O150" s="73"/>
      <c r="P150" s="73"/>
      <c r="Q150" s="73"/>
      <c r="R150" s="73"/>
      <c r="S150" s="127"/>
      <c r="T150" s="73"/>
      <c r="U150" s="73"/>
      <c r="V150" s="73"/>
      <c r="W150" s="73"/>
      <c r="X150" s="50"/>
      <c r="Y150" s="73"/>
      <c r="Z150" s="73"/>
      <c r="AA150" s="73"/>
      <c r="AB150" s="73"/>
      <c r="AC150" s="73"/>
      <c r="AD150" s="50"/>
      <c r="AE150" s="50"/>
      <c r="AF150" s="50"/>
      <c r="AG150" s="73"/>
      <c r="AH150" s="75"/>
      <c r="AI150" s="75"/>
      <c r="AJ150" s="202"/>
      <c r="AK150" s="98"/>
    </row>
    <row r="151" spans="1:37" ht="18.75" x14ac:dyDescent="0.3">
      <c r="A151" s="81"/>
      <c r="B151" s="81"/>
      <c r="C151" s="73"/>
      <c r="D151" s="73"/>
      <c r="E151" s="74"/>
      <c r="F151" s="73"/>
      <c r="G151" s="73"/>
      <c r="H151" s="73"/>
      <c r="I151" s="73"/>
      <c r="J151" s="127"/>
      <c r="K151" s="73"/>
      <c r="L151" s="73"/>
      <c r="M151" s="73"/>
      <c r="N151" s="73"/>
      <c r="O151" s="73"/>
      <c r="P151" s="73"/>
      <c r="Q151" s="73"/>
      <c r="R151" s="73"/>
      <c r="S151" s="127"/>
      <c r="T151" s="73"/>
      <c r="U151" s="73"/>
      <c r="V151" s="73"/>
      <c r="W151" s="73"/>
      <c r="X151" s="50"/>
      <c r="Y151" s="73"/>
      <c r="Z151" s="73"/>
      <c r="AA151" s="73"/>
      <c r="AB151" s="73"/>
      <c r="AC151" s="73"/>
      <c r="AD151" s="50"/>
      <c r="AE151" s="50"/>
      <c r="AF151" s="50"/>
      <c r="AG151" s="73"/>
      <c r="AH151" s="75"/>
      <c r="AI151" s="75"/>
      <c r="AJ151" s="202"/>
      <c r="AK151" s="98"/>
    </row>
    <row r="152" spans="1:37" ht="18.75" x14ac:dyDescent="0.3">
      <c r="A152" s="81"/>
      <c r="B152" s="81"/>
      <c r="C152" s="73"/>
      <c r="D152" s="73"/>
      <c r="E152" s="74"/>
      <c r="F152" s="73"/>
      <c r="G152" s="73"/>
      <c r="H152" s="73"/>
      <c r="I152" s="73"/>
      <c r="J152" s="127"/>
      <c r="K152" s="73"/>
      <c r="L152" s="73"/>
      <c r="M152" s="73"/>
      <c r="N152" s="73"/>
      <c r="O152" s="73"/>
      <c r="P152" s="73"/>
      <c r="Q152" s="73"/>
      <c r="R152" s="73"/>
      <c r="S152" s="127"/>
      <c r="T152" s="73"/>
      <c r="U152" s="73"/>
      <c r="V152" s="73"/>
      <c r="W152" s="73"/>
      <c r="X152" s="50"/>
      <c r="Y152" s="73"/>
      <c r="Z152" s="73"/>
      <c r="AA152" s="73"/>
      <c r="AB152" s="73"/>
      <c r="AC152" s="73"/>
      <c r="AD152" s="50"/>
      <c r="AE152" s="50"/>
      <c r="AF152" s="50"/>
      <c r="AG152" s="73"/>
      <c r="AH152" s="75"/>
      <c r="AI152" s="75"/>
      <c r="AJ152" s="202"/>
      <c r="AK152" s="98"/>
    </row>
    <row r="153" spans="1:37" ht="18.75" x14ac:dyDescent="0.3">
      <c r="A153" s="81"/>
      <c r="B153" s="81"/>
      <c r="C153" s="73"/>
      <c r="D153" s="73"/>
      <c r="E153" s="74"/>
      <c r="F153" s="73"/>
      <c r="G153" s="73"/>
      <c r="H153" s="73"/>
      <c r="I153" s="73"/>
      <c r="J153" s="127"/>
      <c r="K153" s="73"/>
      <c r="L153" s="73"/>
      <c r="M153" s="73"/>
      <c r="N153" s="73"/>
      <c r="O153" s="73"/>
      <c r="P153" s="73"/>
      <c r="Q153" s="73"/>
      <c r="R153" s="73"/>
      <c r="S153" s="127"/>
      <c r="T153" s="73"/>
      <c r="U153" s="73"/>
      <c r="V153" s="73"/>
      <c r="W153" s="73"/>
      <c r="X153" s="50"/>
      <c r="Y153" s="73"/>
      <c r="Z153" s="73"/>
      <c r="AA153" s="73"/>
      <c r="AB153" s="73"/>
      <c r="AC153" s="73"/>
      <c r="AD153" s="50"/>
      <c r="AE153" s="50"/>
      <c r="AF153" s="50"/>
      <c r="AG153" s="73"/>
      <c r="AH153" s="75"/>
      <c r="AI153" s="75"/>
      <c r="AJ153" s="202"/>
      <c r="AK153" s="98"/>
    </row>
    <row r="154" spans="1:37" ht="18.75" x14ac:dyDescent="0.3">
      <c r="A154" s="81"/>
      <c r="B154" s="81"/>
      <c r="C154" s="73"/>
      <c r="D154" s="73"/>
      <c r="E154" s="74"/>
      <c r="F154" s="73"/>
      <c r="G154" s="73"/>
      <c r="H154" s="73"/>
      <c r="I154" s="73"/>
      <c r="J154" s="127"/>
      <c r="K154" s="73"/>
      <c r="L154" s="73"/>
      <c r="M154" s="73"/>
      <c r="N154" s="73"/>
      <c r="O154" s="73"/>
      <c r="P154" s="73"/>
      <c r="Q154" s="73"/>
      <c r="R154" s="73"/>
      <c r="S154" s="127"/>
      <c r="T154" s="73"/>
      <c r="U154" s="73"/>
      <c r="V154" s="73"/>
      <c r="W154" s="73"/>
      <c r="X154" s="50"/>
      <c r="Y154" s="73"/>
      <c r="Z154" s="73"/>
      <c r="AA154" s="73"/>
      <c r="AB154" s="73"/>
      <c r="AC154" s="73"/>
      <c r="AD154" s="50"/>
      <c r="AE154" s="50"/>
      <c r="AF154" s="50"/>
      <c r="AG154" s="73"/>
      <c r="AH154" s="75"/>
      <c r="AI154" s="75"/>
      <c r="AJ154" s="202"/>
      <c r="AK154" s="98"/>
    </row>
    <row r="155" spans="1:37" ht="18.75" x14ac:dyDescent="0.3">
      <c r="A155" s="81"/>
      <c r="B155" s="81"/>
      <c r="C155" s="73"/>
      <c r="D155" s="73"/>
      <c r="E155" s="74"/>
      <c r="F155" s="73"/>
      <c r="G155" s="73"/>
      <c r="H155" s="73"/>
      <c r="I155" s="73"/>
      <c r="J155" s="127"/>
      <c r="K155" s="73"/>
      <c r="L155" s="73"/>
      <c r="M155" s="73"/>
      <c r="N155" s="73"/>
      <c r="O155" s="73"/>
      <c r="P155" s="73"/>
      <c r="Q155" s="73"/>
      <c r="R155" s="73"/>
      <c r="S155" s="127"/>
      <c r="T155" s="73"/>
      <c r="U155" s="73"/>
      <c r="V155" s="73"/>
      <c r="W155" s="73"/>
      <c r="X155" s="50"/>
      <c r="Y155" s="73"/>
      <c r="Z155" s="73"/>
      <c r="AA155" s="73"/>
      <c r="AB155" s="73"/>
      <c r="AC155" s="73"/>
      <c r="AD155" s="50"/>
      <c r="AE155" s="50"/>
      <c r="AF155" s="50"/>
      <c r="AG155" s="73"/>
      <c r="AH155" s="75"/>
      <c r="AI155" s="75"/>
      <c r="AJ155" s="202"/>
      <c r="AK155" s="98"/>
    </row>
    <row r="156" spans="1:37" ht="18.75" x14ac:dyDescent="0.3">
      <c r="A156" s="81"/>
      <c r="B156" s="81"/>
      <c r="C156" s="73"/>
      <c r="D156" s="73"/>
      <c r="E156" s="74"/>
      <c r="F156" s="73"/>
      <c r="G156" s="73"/>
      <c r="H156" s="73"/>
      <c r="I156" s="73"/>
      <c r="J156" s="127"/>
      <c r="K156" s="73"/>
      <c r="L156" s="73"/>
      <c r="M156" s="73"/>
      <c r="N156" s="73"/>
      <c r="O156" s="73"/>
      <c r="P156" s="73"/>
      <c r="Q156" s="73"/>
      <c r="R156" s="73"/>
      <c r="S156" s="127"/>
      <c r="T156" s="73"/>
      <c r="U156" s="73"/>
      <c r="V156" s="73"/>
      <c r="W156" s="73"/>
      <c r="X156" s="50"/>
      <c r="Y156" s="73"/>
      <c r="Z156" s="73"/>
      <c r="AA156" s="73"/>
      <c r="AB156" s="73"/>
      <c r="AC156" s="73"/>
      <c r="AD156" s="50"/>
      <c r="AE156" s="50"/>
      <c r="AF156" s="50"/>
      <c r="AG156" s="73"/>
      <c r="AH156" s="75"/>
      <c r="AI156" s="75"/>
      <c r="AJ156" s="202"/>
      <c r="AK156" s="98"/>
    </row>
    <row r="157" spans="1:37" ht="18.75" x14ac:dyDescent="0.3">
      <c r="A157" s="81"/>
      <c r="B157" s="81"/>
      <c r="C157" s="73"/>
      <c r="D157" s="73"/>
      <c r="E157" s="74"/>
      <c r="F157" s="73"/>
      <c r="G157" s="73"/>
      <c r="H157" s="73"/>
      <c r="I157" s="73"/>
      <c r="J157" s="127"/>
      <c r="K157" s="73"/>
      <c r="L157" s="73"/>
      <c r="M157" s="73"/>
      <c r="N157" s="73"/>
      <c r="O157" s="73"/>
      <c r="P157" s="73"/>
      <c r="Q157" s="73"/>
      <c r="R157" s="73"/>
      <c r="S157" s="127"/>
      <c r="T157" s="73"/>
      <c r="U157" s="73"/>
      <c r="V157" s="73"/>
      <c r="W157" s="73"/>
      <c r="X157" s="50"/>
      <c r="Y157" s="73"/>
      <c r="Z157" s="73"/>
      <c r="AA157" s="73"/>
      <c r="AB157" s="73"/>
      <c r="AC157" s="73"/>
      <c r="AD157" s="50"/>
      <c r="AE157" s="50"/>
      <c r="AF157" s="50"/>
      <c r="AG157" s="73"/>
      <c r="AH157" s="75"/>
      <c r="AI157" s="75"/>
      <c r="AJ157" s="202"/>
      <c r="AK157" s="98"/>
    </row>
    <row r="158" spans="1:37" ht="18.75" x14ac:dyDescent="0.3">
      <c r="A158" s="81"/>
      <c r="B158" s="81"/>
      <c r="C158" s="73"/>
      <c r="D158" s="73"/>
      <c r="E158" s="74"/>
      <c r="F158" s="73"/>
      <c r="G158" s="73"/>
      <c r="H158" s="73"/>
      <c r="I158" s="73"/>
      <c r="J158" s="127"/>
      <c r="K158" s="73"/>
      <c r="L158" s="73"/>
      <c r="M158" s="73"/>
      <c r="N158" s="73"/>
      <c r="O158" s="73"/>
      <c r="P158" s="73"/>
      <c r="Q158" s="73"/>
      <c r="R158" s="73"/>
      <c r="S158" s="127"/>
      <c r="T158" s="73"/>
      <c r="U158" s="73"/>
      <c r="V158" s="73"/>
      <c r="W158" s="73"/>
      <c r="X158" s="50"/>
      <c r="Y158" s="73"/>
      <c r="Z158" s="73"/>
      <c r="AA158" s="73"/>
      <c r="AB158" s="73"/>
      <c r="AC158" s="73"/>
      <c r="AD158" s="50"/>
      <c r="AE158" s="50"/>
      <c r="AF158" s="50"/>
      <c r="AG158" s="73"/>
      <c r="AH158" s="75"/>
      <c r="AI158" s="75"/>
      <c r="AJ158" s="202"/>
      <c r="AK158" s="98"/>
    </row>
    <row r="159" spans="1:37" ht="18.75" x14ac:dyDescent="0.3">
      <c r="A159" s="81"/>
      <c r="B159" s="81"/>
      <c r="C159" s="73"/>
      <c r="D159" s="73"/>
      <c r="E159" s="74"/>
      <c r="F159" s="73"/>
      <c r="G159" s="73"/>
      <c r="H159" s="73"/>
      <c r="I159" s="73"/>
      <c r="J159" s="127"/>
      <c r="K159" s="73"/>
      <c r="L159" s="73"/>
      <c r="M159" s="73"/>
      <c r="N159" s="73"/>
      <c r="O159" s="73"/>
      <c r="P159" s="73"/>
      <c r="Q159" s="73"/>
      <c r="R159" s="73"/>
      <c r="S159" s="127"/>
      <c r="T159" s="73"/>
      <c r="U159" s="73"/>
      <c r="V159" s="73"/>
      <c r="W159" s="73"/>
      <c r="X159" s="50"/>
      <c r="Y159" s="73"/>
      <c r="Z159" s="73"/>
      <c r="AA159" s="73"/>
      <c r="AB159" s="73"/>
      <c r="AC159" s="73"/>
      <c r="AD159" s="50"/>
      <c r="AE159" s="50"/>
      <c r="AF159" s="50"/>
      <c r="AG159" s="73"/>
      <c r="AH159" s="75"/>
      <c r="AI159" s="75"/>
      <c r="AJ159" s="202"/>
      <c r="AK159" s="98"/>
    </row>
    <row r="160" spans="1:37" ht="18.75" x14ac:dyDescent="0.3">
      <c r="A160" s="81"/>
      <c r="B160" s="81"/>
      <c r="C160" s="73"/>
      <c r="D160" s="73"/>
      <c r="E160" s="74"/>
      <c r="F160" s="73"/>
      <c r="G160" s="73"/>
      <c r="H160" s="73"/>
      <c r="I160" s="73"/>
      <c r="J160" s="127"/>
      <c r="K160" s="73"/>
      <c r="L160" s="73"/>
      <c r="M160" s="73"/>
      <c r="N160" s="73"/>
      <c r="O160" s="73"/>
      <c r="P160" s="73"/>
      <c r="Q160" s="73"/>
      <c r="R160" s="73"/>
      <c r="S160" s="127"/>
      <c r="T160" s="73"/>
      <c r="U160" s="73"/>
      <c r="V160" s="73"/>
      <c r="W160" s="73"/>
      <c r="X160" s="50"/>
      <c r="Y160" s="73"/>
      <c r="Z160" s="73"/>
      <c r="AA160" s="73"/>
      <c r="AB160" s="73"/>
      <c r="AC160" s="73"/>
      <c r="AD160" s="50"/>
      <c r="AE160" s="50"/>
      <c r="AF160" s="50"/>
      <c r="AG160" s="73"/>
      <c r="AH160" s="75"/>
      <c r="AI160" s="75"/>
      <c r="AJ160" s="202"/>
      <c r="AK160" s="98"/>
    </row>
    <row r="161" spans="1:37" ht="18.75" x14ac:dyDescent="0.3">
      <c r="A161" s="81"/>
      <c r="B161" s="81"/>
      <c r="C161" s="73"/>
      <c r="D161" s="73"/>
      <c r="E161" s="74"/>
      <c r="F161" s="73"/>
      <c r="G161" s="73"/>
      <c r="H161" s="73"/>
      <c r="I161" s="73"/>
      <c r="J161" s="127"/>
      <c r="K161" s="73"/>
      <c r="L161" s="73"/>
      <c r="M161" s="73"/>
      <c r="N161" s="73"/>
      <c r="O161" s="73"/>
      <c r="P161" s="73"/>
      <c r="Q161" s="73"/>
      <c r="R161" s="73"/>
      <c r="S161" s="127"/>
      <c r="T161" s="73"/>
      <c r="U161" s="73"/>
      <c r="V161" s="73"/>
      <c r="W161" s="73"/>
      <c r="X161" s="50"/>
      <c r="Y161" s="73"/>
      <c r="Z161" s="73"/>
      <c r="AA161" s="73"/>
      <c r="AB161" s="73"/>
      <c r="AC161" s="73"/>
      <c r="AD161" s="50"/>
      <c r="AE161" s="50"/>
      <c r="AF161" s="50"/>
      <c r="AG161" s="73"/>
      <c r="AH161" s="75"/>
      <c r="AI161" s="75"/>
      <c r="AJ161" s="202"/>
      <c r="AK161" s="98"/>
    </row>
    <row r="162" spans="1:37" ht="18.75" x14ac:dyDescent="0.3">
      <c r="A162" s="81"/>
      <c r="B162" s="81"/>
      <c r="C162" s="73"/>
      <c r="D162" s="73"/>
      <c r="E162" s="74"/>
      <c r="F162" s="73"/>
      <c r="G162" s="73"/>
      <c r="H162" s="73"/>
      <c r="I162" s="73"/>
      <c r="J162" s="127"/>
      <c r="K162" s="73"/>
      <c r="L162" s="73"/>
      <c r="M162" s="73"/>
      <c r="N162" s="73"/>
      <c r="O162" s="73"/>
      <c r="P162" s="73"/>
      <c r="Q162" s="73"/>
      <c r="R162" s="73"/>
      <c r="S162" s="127"/>
      <c r="T162" s="73"/>
      <c r="U162" s="73"/>
      <c r="V162" s="73"/>
      <c r="W162" s="73"/>
      <c r="X162" s="50"/>
      <c r="Y162" s="73"/>
      <c r="Z162" s="73"/>
      <c r="AA162" s="73"/>
      <c r="AB162" s="73"/>
      <c r="AC162" s="73"/>
      <c r="AD162" s="50"/>
      <c r="AE162" s="50"/>
      <c r="AF162" s="50"/>
      <c r="AG162" s="73"/>
      <c r="AH162" s="75"/>
      <c r="AI162" s="75"/>
      <c r="AJ162" s="202"/>
      <c r="AK162" s="98"/>
    </row>
    <row r="163" spans="1:37" ht="18.75" x14ac:dyDescent="0.3">
      <c r="A163" s="81"/>
      <c r="B163" s="81"/>
      <c r="C163" s="73"/>
      <c r="D163" s="73"/>
      <c r="E163" s="74"/>
      <c r="F163" s="73"/>
      <c r="G163" s="73"/>
      <c r="H163" s="73"/>
      <c r="I163" s="73"/>
      <c r="J163" s="127"/>
      <c r="K163" s="73"/>
      <c r="L163" s="73"/>
      <c r="M163" s="73"/>
      <c r="N163" s="73"/>
      <c r="O163" s="73"/>
      <c r="P163" s="73"/>
      <c r="Q163" s="73"/>
      <c r="R163" s="73"/>
      <c r="S163" s="127"/>
      <c r="T163" s="73"/>
      <c r="U163" s="73"/>
      <c r="V163" s="73"/>
      <c r="W163" s="73"/>
      <c r="X163" s="50"/>
      <c r="Y163" s="73"/>
      <c r="Z163" s="73"/>
      <c r="AA163" s="73"/>
      <c r="AB163" s="73"/>
      <c r="AC163" s="73"/>
      <c r="AD163" s="50"/>
      <c r="AE163" s="50"/>
      <c r="AF163" s="50"/>
      <c r="AG163" s="73"/>
      <c r="AH163" s="75"/>
      <c r="AI163" s="75"/>
      <c r="AJ163" s="202"/>
      <c r="AK163" s="98"/>
    </row>
    <row r="164" spans="1:37" ht="18.75" x14ac:dyDescent="0.3">
      <c r="A164" s="81"/>
      <c r="B164" s="81"/>
      <c r="C164" s="73"/>
      <c r="D164" s="73"/>
      <c r="E164" s="74"/>
      <c r="F164" s="73"/>
      <c r="G164" s="73"/>
      <c r="H164" s="73"/>
      <c r="I164" s="73"/>
      <c r="J164" s="127"/>
      <c r="K164" s="73"/>
      <c r="L164" s="73"/>
      <c r="M164" s="73"/>
      <c r="N164" s="73"/>
      <c r="O164" s="73"/>
      <c r="P164" s="73"/>
      <c r="Q164" s="73"/>
      <c r="R164" s="73"/>
      <c r="S164" s="127"/>
      <c r="T164" s="73"/>
      <c r="U164" s="73"/>
      <c r="V164" s="73"/>
      <c r="W164" s="73"/>
      <c r="X164" s="50"/>
      <c r="Y164" s="73"/>
      <c r="Z164" s="73"/>
      <c r="AA164" s="73"/>
      <c r="AB164" s="73"/>
      <c r="AC164" s="73"/>
      <c r="AD164" s="50"/>
      <c r="AE164" s="50"/>
      <c r="AF164" s="50"/>
      <c r="AG164" s="73"/>
      <c r="AH164" s="75"/>
      <c r="AI164" s="75"/>
      <c r="AJ164" s="202"/>
      <c r="AK164" s="98"/>
    </row>
    <row r="165" spans="1:37" ht="18.75" x14ac:dyDescent="0.3">
      <c r="A165" s="81"/>
      <c r="B165" s="81"/>
      <c r="C165" s="73"/>
      <c r="D165" s="73"/>
      <c r="E165" s="74"/>
      <c r="F165" s="73"/>
      <c r="G165" s="73"/>
      <c r="H165" s="73"/>
      <c r="I165" s="73"/>
      <c r="J165" s="127"/>
      <c r="K165" s="73"/>
      <c r="L165" s="73"/>
      <c r="M165" s="73"/>
      <c r="N165" s="73"/>
      <c r="O165" s="73"/>
      <c r="P165" s="73"/>
      <c r="Q165" s="73"/>
      <c r="R165" s="73"/>
      <c r="S165" s="127"/>
      <c r="T165" s="73"/>
      <c r="U165" s="73"/>
      <c r="V165" s="73"/>
      <c r="W165" s="73"/>
      <c r="X165" s="50"/>
      <c r="Y165" s="73"/>
      <c r="Z165" s="73"/>
      <c r="AA165" s="73"/>
      <c r="AB165" s="73"/>
      <c r="AC165" s="73"/>
      <c r="AD165" s="50"/>
      <c r="AE165" s="50"/>
      <c r="AF165" s="50"/>
      <c r="AG165" s="73"/>
      <c r="AH165" s="75"/>
      <c r="AI165" s="75"/>
      <c r="AJ165" s="202"/>
      <c r="AK165" s="98"/>
    </row>
    <row r="166" spans="1:37" ht="18.75" x14ac:dyDescent="0.3">
      <c r="A166" s="81"/>
      <c r="B166" s="81"/>
      <c r="C166" s="73"/>
      <c r="D166" s="73"/>
      <c r="E166" s="74"/>
      <c r="F166" s="73"/>
      <c r="G166" s="73"/>
      <c r="H166" s="73"/>
      <c r="I166" s="73"/>
      <c r="J166" s="127"/>
      <c r="K166" s="73"/>
      <c r="L166" s="73"/>
      <c r="M166" s="73"/>
      <c r="N166" s="73"/>
      <c r="O166" s="73"/>
      <c r="P166" s="73"/>
      <c r="Q166" s="73"/>
      <c r="R166" s="73"/>
      <c r="S166" s="127"/>
      <c r="T166" s="73"/>
      <c r="U166" s="73"/>
      <c r="V166" s="73"/>
      <c r="W166" s="73"/>
      <c r="X166" s="50"/>
      <c r="Y166" s="73"/>
      <c r="Z166" s="73"/>
      <c r="AA166" s="73"/>
      <c r="AB166" s="73"/>
      <c r="AC166" s="73"/>
      <c r="AD166" s="50"/>
      <c r="AE166" s="50"/>
      <c r="AF166" s="50"/>
      <c r="AG166" s="73"/>
      <c r="AH166" s="75"/>
      <c r="AI166" s="75"/>
      <c r="AJ166" s="202"/>
      <c r="AK166" s="98"/>
    </row>
    <row r="167" spans="1:37" ht="18.75" x14ac:dyDescent="0.3">
      <c r="A167" s="81"/>
      <c r="B167" s="81"/>
      <c r="C167" s="73"/>
      <c r="D167" s="73"/>
      <c r="E167" s="74"/>
      <c r="F167" s="73"/>
      <c r="G167" s="73"/>
      <c r="H167" s="73"/>
      <c r="I167" s="73"/>
      <c r="J167" s="127"/>
      <c r="K167" s="73"/>
      <c r="L167" s="73"/>
      <c r="M167" s="73"/>
      <c r="N167" s="73"/>
      <c r="O167" s="73"/>
      <c r="P167" s="73"/>
      <c r="Q167" s="73"/>
      <c r="R167" s="73"/>
      <c r="S167" s="127"/>
      <c r="T167" s="73"/>
      <c r="U167" s="73"/>
      <c r="V167" s="73"/>
      <c r="W167" s="73"/>
      <c r="X167" s="50"/>
      <c r="Y167" s="73"/>
      <c r="Z167" s="73"/>
      <c r="AA167" s="73"/>
      <c r="AB167" s="73"/>
      <c r="AC167" s="73"/>
      <c r="AD167" s="50"/>
      <c r="AE167" s="50"/>
      <c r="AF167" s="50"/>
      <c r="AG167" s="73"/>
      <c r="AH167" s="75"/>
      <c r="AI167" s="75"/>
      <c r="AJ167" s="202"/>
      <c r="AK167" s="98"/>
    </row>
    <row r="168" spans="1:37" ht="18.75" x14ac:dyDescent="0.3">
      <c r="A168" s="81"/>
      <c r="B168" s="81"/>
      <c r="C168" s="73"/>
      <c r="D168" s="73"/>
      <c r="E168" s="74"/>
      <c r="F168" s="73"/>
      <c r="G168" s="73"/>
      <c r="H168" s="73"/>
      <c r="I168" s="73"/>
      <c r="J168" s="127"/>
      <c r="K168" s="73"/>
      <c r="L168" s="73"/>
      <c r="M168" s="73"/>
      <c r="N168" s="73"/>
      <c r="O168" s="73"/>
      <c r="P168" s="73"/>
      <c r="Q168" s="73"/>
      <c r="R168" s="73"/>
      <c r="S168" s="127"/>
      <c r="T168" s="73"/>
      <c r="U168" s="73"/>
      <c r="V168" s="73"/>
      <c r="W168" s="73"/>
      <c r="X168" s="50"/>
      <c r="Y168" s="73"/>
      <c r="Z168" s="73"/>
      <c r="AA168" s="73"/>
      <c r="AB168" s="73"/>
      <c r="AC168" s="73"/>
      <c r="AD168" s="50"/>
      <c r="AE168" s="50"/>
      <c r="AF168" s="50"/>
      <c r="AG168" s="73"/>
      <c r="AH168" s="75"/>
      <c r="AI168" s="75"/>
      <c r="AJ168" s="202"/>
      <c r="AK168" s="98"/>
    </row>
    <row r="169" spans="1:37" ht="18.75" x14ac:dyDescent="0.3">
      <c r="A169" s="81"/>
      <c r="B169" s="81"/>
      <c r="C169" s="73"/>
      <c r="D169" s="73"/>
      <c r="E169" s="74"/>
      <c r="F169" s="73"/>
      <c r="G169" s="73"/>
      <c r="H169" s="73"/>
      <c r="I169" s="73"/>
      <c r="J169" s="127"/>
      <c r="K169" s="73"/>
      <c r="L169" s="73"/>
      <c r="M169" s="73"/>
      <c r="N169" s="73"/>
      <c r="O169" s="73"/>
      <c r="P169" s="73"/>
      <c r="Q169" s="73"/>
      <c r="R169" s="73"/>
      <c r="S169" s="127"/>
      <c r="T169" s="73"/>
      <c r="U169" s="73"/>
      <c r="V169" s="73"/>
      <c r="W169" s="73"/>
      <c r="X169" s="50"/>
      <c r="Y169" s="73"/>
      <c r="Z169" s="73"/>
      <c r="AA169" s="73"/>
      <c r="AB169" s="73"/>
      <c r="AC169" s="73"/>
      <c r="AD169" s="50"/>
      <c r="AE169" s="50"/>
      <c r="AF169" s="50"/>
      <c r="AG169" s="73"/>
      <c r="AH169" s="75"/>
      <c r="AI169" s="75"/>
      <c r="AJ169" s="202"/>
      <c r="AK169" s="98"/>
    </row>
    <row r="170" spans="1:37" ht="18.75" x14ac:dyDescent="0.3">
      <c r="A170" s="81"/>
      <c r="B170" s="81"/>
      <c r="C170" s="73"/>
      <c r="D170" s="73"/>
      <c r="E170" s="74"/>
      <c r="F170" s="73"/>
      <c r="G170" s="73"/>
      <c r="H170" s="73"/>
      <c r="I170" s="73"/>
      <c r="J170" s="127"/>
      <c r="K170" s="73"/>
      <c r="L170" s="73"/>
      <c r="M170" s="73"/>
      <c r="N170" s="73"/>
      <c r="O170" s="73"/>
      <c r="P170" s="73"/>
      <c r="Q170" s="73"/>
      <c r="R170" s="73"/>
      <c r="S170" s="127"/>
      <c r="T170" s="73"/>
      <c r="U170" s="73"/>
      <c r="V170" s="73"/>
      <c r="W170" s="73"/>
      <c r="X170" s="50"/>
      <c r="Y170" s="73"/>
      <c r="Z170" s="73"/>
      <c r="AA170" s="73"/>
      <c r="AB170" s="73"/>
      <c r="AC170" s="73"/>
      <c r="AD170" s="50"/>
      <c r="AE170" s="50"/>
      <c r="AF170" s="50"/>
      <c r="AG170" s="73"/>
      <c r="AH170" s="75"/>
      <c r="AI170" s="75"/>
      <c r="AJ170" s="202"/>
      <c r="AK170" s="98"/>
    </row>
    <row r="171" spans="1:37" ht="18.75" x14ac:dyDescent="0.3">
      <c r="A171" s="81"/>
      <c r="B171" s="81"/>
      <c r="C171" s="73"/>
      <c r="D171" s="73"/>
      <c r="E171" s="74"/>
      <c r="F171" s="73"/>
      <c r="G171" s="73"/>
      <c r="H171" s="73"/>
      <c r="I171" s="73"/>
      <c r="J171" s="127"/>
      <c r="K171" s="73"/>
      <c r="L171" s="73"/>
      <c r="M171" s="73"/>
      <c r="N171" s="73"/>
      <c r="O171" s="73"/>
      <c r="P171" s="73"/>
      <c r="Q171" s="73"/>
      <c r="R171" s="73"/>
      <c r="S171" s="127"/>
      <c r="T171" s="73"/>
      <c r="U171" s="73"/>
      <c r="V171" s="73"/>
      <c r="W171" s="73"/>
      <c r="X171" s="50"/>
      <c r="Y171" s="73"/>
      <c r="Z171" s="73"/>
      <c r="AA171" s="73"/>
      <c r="AB171" s="73"/>
      <c r="AC171" s="73"/>
      <c r="AD171" s="50"/>
      <c r="AE171" s="50"/>
      <c r="AF171" s="50"/>
      <c r="AG171" s="73"/>
      <c r="AH171" s="75"/>
      <c r="AI171" s="75"/>
      <c r="AJ171" s="202"/>
      <c r="AK171" s="98"/>
    </row>
    <row r="172" spans="1:37" ht="18.75" x14ac:dyDescent="0.3">
      <c r="A172" s="81"/>
      <c r="B172" s="81"/>
      <c r="C172" s="73"/>
      <c r="D172" s="73"/>
      <c r="E172" s="74"/>
      <c r="F172" s="73"/>
      <c r="G172" s="73"/>
      <c r="H172" s="73"/>
      <c r="I172" s="73"/>
      <c r="J172" s="127"/>
      <c r="K172" s="73"/>
      <c r="L172" s="73"/>
      <c r="M172" s="73"/>
      <c r="N172" s="73"/>
      <c r="O172" s="73"/>
      <c r="P172" s="73"/>
      <c r="Q172" s="73"/>
      <c r="R172" s="73"/>
      <c r="S172" s="127"/>
      <c r="T172" s="73"/>
      <c r="U172" s="73"/>
      <c r="V172" s="73"/>
      <c r="W172" s="73"/>
      <c r="X172" s="50"/>
      <c r="Y172" s="73"/>
      <c r="Z172" s="73"/>
      <c r="AA172" s="73"/>
      <c r="AB172" s="73"/>
      <c r="AC172" s="73"/>
      <c r="AD172" s="50"/>
      <c r="AE172" s="50"/>
      <c r="AF172" s="50"/>
      <c r="AG172" s="73"/>
      <c r="AH172" s="75"/>
      <c r="AI172" s="75"/>
      <c r="AJ172" s="202"/>
      <c r="AK172" s="98"/>
    </row>
    <row r="173" spans="1:37" ht="18.75" x14ac:dyDescent="0.3">
      <c r="A173" s="81"/>
      <c r="B173" s="81"/>
      <c r="C173" s="73"/>
      <c r="D173" s="73"/>
      <c r="E173" s="74"/>
      <c r="F173" s="73"/>
      <c r="G173" s="73"/>
      <c r="H173" s="73"/>
      <c r="I173" s="73"/>
      <c r="J173" s="127"/>
      <c r="K173" s="73"/>
      <c r="L173" s="73"/>
      <c r="M173" s="73"/>
      <c r="N173" s="73"/>
      <c r="O173" s="73"/>
      <c r="P173" s="73"/>
      <c r="Q173" s="73"/>
      <c r="R173" s="73"/>
      <c r="S173" s="127"/>
      <c r="T173" s="73"/>
      <c r="U173" s="73"/>
      <c r="V173" s="73"/>
      <c r="W173" s="73"/>
      <c r="X173" s="50"/>
      <c r="Y173" s="73"/>
      <c r="Z173" s="73"/>
      <c r="AA173" s="73"/>
      <c r="AB173" s="73"/>
      <c r="AC173" s="73"/>
      <c r="AD173" s="50"/>
      <c r="AE173" s="50"/>
      <c r="AF173" s="50"/>
      <c r="AG173" s="73"/>
      <c r="AH173" s="75"/>
      <c r="AI173" s="75"/>
      <c r="AJ173" s="202"/>
      <c r="AK173" s="98"/>
    </row>
    <row r="174" spans="1:37" ht="18.75" x14ac:dyDescent="0.3">
      <c r="A174" s="81"/>
      <c r="B174" s="81"/>
      <c r="C174" s="73"/>
      <c r="D174" s="73"/>
      <c r="E174" s="74"/>
      <c r="F174" s="73"/>
      <c r="G174" s="73"/>
      <c r="H174" s="73"/>
      <c r="I174" s="73"/>
      <c r="J174" s="127"/>
      <c r="K174" s="73"/>
      <c r="L174" s="73"/>
      <c r="M174" s="73"/>
      <c r="N174" s="73"/>
      <c r="O174" s="73"/>
      <c r="P174" s="73"/>
      <c r="Q174" s="73"/>
      <c r="R174" s="73"/>
      <c r="S174" s="127"/>
      <c r="T174" s="73"/>
      <c r="U174" s="73"/>
      <c r="V174" s="73"/>
      <c r="W174" s="73"/>
      <c r="X174" s="50"/>
      <c r="Y174" s="73"/>
      <c r="Z174" s="73"/>
      <c r="AA174" s="73"/>
      <c r="AB174" s="73"/>
      <c r="AC174" s="73"/>
      <c r="AD174" s="50"/>
      <c r="AE174" s="50"/>
      <c r="AF174" s="50"/>
      <c r="AG174" s="73"/>
      <c r="AH174" s="75"/>
      <c r="AI174" s="75"/>
      <c r="AJ174" s="202"/>
      <c r="AK174" s="98"/>
    </row>
    <row r="175" spans="1:37" ht="18.75" x14ac:dyDescent="0.3">
      <c r="A175" s="81"/>
      <c r="B175" s="81"/>
      <c r="C175" s="73"/>
      <c r="D175" s="73"/>
      <c r="E175" s="74"/>
      <c r="F175" s="73"/>
      <c r="G175" s="73"/>
      <c r="H175" s="73"/>
      <c r="I175" s="73"/>
      <c r="J175" s="127"/>
      <c r="K175" s="73"/>
      <c r="L175" s="73"/>
      <c r="M175" s="73"/>
      <c r="N175" s="73"/>
      <c r="O175" s="73"/>
      <c r="P175" s="73"/>
      <c r="Q175" s="73"/>
      <c r="R175" s="73"/>
      <c r="S175" s="127"/>
      <c r="T175" s="73"/>
      <c r="U175" s="73"/>
      <c r="V175" s="73"/>
      <c r="W175" s="73"/>
      <c r="X175" s="50"/>
      <c r="Y175" s="73"/>
      <c r="Z175" s="73"/>
      <c r="AA175" s="73"/>
      <c r="AB175" s="73"/>
      <c r="AC175" s="73"/>
      <c r="AD175" s="50"/>
      <c r="AE175" s="50"/>
      <c r="AF175" s="50"/>
      <c r="AG175" s="73"/>
      <c r="AH175" s="75"/>
      <c r="AI175" s="75"/>
      <c r="AJ175" s="202"/>
      <c r="AK175" s="98"/>
    </row>
    <row r="176" spans="1:37" ht="18.75" x14ac:dyDescent="0.3">
      <c r="A176" s="81"/>
      <c r="B176" s="81"/>
      <c r="C176" s="73"/>
      <c r="D176" s="73"/>
      <c r="E176" s="74"/>
      <c r="F176" s="73"/>
      <c r="G176" s="73"/>
      <c r="H176" s="73"/>
      <c r="I176" s="73"/>
      <c r="J176" s="127"/>
      <c r="K176" s="73"/>
      <c r="L176" s="73"/>
      <c r="M176" s="73"/>
      <c r="N176" s="73"/>
      <c r="O176" s="73"/>
      <c r="P176" s="73"/>
      <c r="Q176" s="73"/>
      <c r="R176" s="73"/>
      <c r="S176" s="127"/>
      <c r="T176" s="73"/>
      <c r="U176" s="73"/>
      <c r="V176" s="73"/>
      <c r="W176" s="73"/>
      <c r="X176" s="50"/>
      <c r="Y176" s="73"/>
      <c r="Z176" s="73"/>
      <c r="AA176" s="73"/>
      <c r="AB176" s="73"/>
      <c r="AC176" s="73"/>
      <c r="AD176" s="50"/>
      <c r="AE176" s="50"/>
      <c r="AF176" s="50"/>
      <c r="AG176" s="73"/>
      <c r="AH176" s="75"/>
      <c r="AI176" s="75"/>
      <c r="AJ176" s="202"/>
      <c r="AK176" s="98"/>
    </row>
    <row r="177" spans="1:37" ht="18.75" x14ac:dyDescent="0.3">
      <c r="A177" s="81"/>
      <c r="B177" s="81"/>
      <c r="C177" s="73"/>
      <c r="D177" s="73"/>
      <c r="E177" s="74"/>
      <c r="F177" s="73"/>
      <c r="G177" s="73"/>
      <c r="H177" s="73"/>
      <c r="I177" s="73"/>
      <c r="J177" s="127"/>
      <c r="K177" s="73"/>
      <c r="L177" s="73"/>
      <c r="M177" s="73"/>
      <c r="N177" s="73"/>
      <c r="O177" s="73"/>
      <c r="P177" s="73"/>
      <c r="Q177" s="73"/>
      <c r="R177" s="73"/>
      <c r="S177" s="127"/>
      <c r="T177" s="73"/>
      <c r="U177" s="73"/>
      <c r="V177" s="73"/>
      <c r="W177" s="73"/>
      <c r="X177" s="50"/>
      <c r="Y177" s="73"/>
      <c r="Z177" s="73"/>
      <c r="AA177" s="73"/>
      <c r="AB177" s="73"/>
      <c r="AC177" s="73"/>
      <c r="AD177" s="50"/>
      <c r="AE177" s="50"/>
      <c r="AF177" s="50"/>
      <c r="AG177" s="73"/>
      <c r="AH177" s="75"/>
      <c r="AI177" s="75"/>
      <c r="AJ177" s="202"/>
      <c r="AK177" s="98"/>
    </row>
    <row r="178" spans="1:37" ht="18.75" x14ac:dyDescent="0.3">
      <c r="A178" s="81"/>
      <c r="B178" s="81"/>
      <c r="C178" s="73"/>
      <c r="D178" s="73"/>
      <c r="E178" s="74"/>
      <c r="F178" s="73"/>
      <c r="G178" s="73"/>
      <c r="H178" s="73"/>
      <c r="I178" s="73"/>
      <c r="J178" s="127"/>
      <c r="K178" s="73"/>
      <c r="L178" s="73"/>
      <c r="M178" s="73"/>
      <c r="N178" s="73"/>
      <c r="O178" s="73"/>
      <c r="P178" s="73"/>
      <c r="Q178" s="73"/>
      <c r="R178" s="73"/>
      <c r="S178" s="127"/>
      <c r="T178" s="73"/>
      <c r="U178" s="73"/>
      <c r="V178" s="73"/>
      <c r="W178" s="73"/>
      <c r="X178" s="50"/>
      <c r="Y178" s="73"/>
      <c r="Z178" s="73"/>
      <c r="AA178" s="73"/>
      <c r="AB178" s="73"/>
      <c r="AC178" s="73"/>
      <c r="AD178" s="50"/>
      <c r="AE178" s="50"/>
      <c r="AF178" s="50"/>
      <c r="AG178" s="73"/>
      <c r="AH178" s="75"/>
      <c r="AI178" s="75"/>
      <c r="AJ178" s="202"/>
      <c r="AK178" s="98"/>
    </row>
    <row r="179" spans="1:37" ht="18.75" x14ac:dyDescent="0.3">
      <c r="A179" s="81"/>
      <c r="B179" s="81"/>
      <c r="C179" s="73"/>
      <c r="D179" s="73"/>
      <c r="E179" s="74"/>
      <c r="F179" s="73"/>
      <c r="G179" s="73"/>
      <c r="H179" s="73"/>
      <c r="I179" s="73"/>
      <c r="J179" s="127"/>
      <c r="K179" s="73"/>
      <c r="L179" s="73"/>
      <c r="M179" s="73"/>
      <c r="N179" s="73"/>
      <c r="O179" s="73"/>
      <c r="P179" s="73"/>
      <c r="Q179" s="73"/>
      <c r="R179" s="73"/>
      <c r="S179" s="127"/>
      <c r="T179" s="73"/>
      <c r="U179" s="73"/>
      <c r="V179" s="73"/>
      <c r="W179" s="73"/>
      <c r="X179" s="50"/>
      <c r="Y179" s="73"/>
      <c r="Z179" s="73"/>
      <c r="AA179" s="73"/>
      <c r="AB179" s="73"/>
      <c r="AC179" s="73"/>
      <c r="AD179" s="50"/>
      <c r="AE179" s="50"/>
      <c r="AF179" s="50"/>
      <c r="AG179" s="73"/>
      <c r="AH179" s="75"/>
      <c r="AI179" s="75"/>
      <c r="AJ179" s="202"/>
      <c r="AK179" s="98"/>
    </row>
    <row r="180" spans="1:37" ht="18.75" x14ac:dyDescent="0.3">
      <c r="A180" s="81"/>
      <c r="B180" s="81"/>
      <c r="C180" s="73"/>
      <c r="D180" s="73"/>
      <c r="E180" s="74"/>
      <c r="F180" s="73"/>
      <c r="G180" s="73"/>
      <c r="H180" s="73"/>
      <c r="I180" s="73"/>
      <c r="J180" s="127"/>
      <c r="K180" s="73"/>
      <c r="L180" s="73"/>
      <c r="M180" s="73"/>
      <c r="N180" s="73"/>
      <c r="O180" s="73"/>
      <c r="P180" s="73"/>
      <c r="Q180" s="73"/>
      <c r="R180" s="73"/>
      <c r="S180" s="127"/>
      <c r="T180" s="73"/>
      <c r="U180" s="73"/>
      <c r="V180" s="73"/>
      <c r="W180" s="73"/>
      <c r="X180" s="50"/>
      <c r="Y180" s="73"/>
      <c r="Z180" s="73"/>
      <c r="AA180" s="73"/>
      <c r="AB180" s="73"/>
      <c r="AC180" s="73"/>
      <c r="AD180" s="50"/>
      <c r="AE180" s="50"/>
      <c r="AF180" s="50"/>
      <c r="AG180" s="73"/>
      <c r="AH180" s="75"/>
      <c r="AI180" s="75"/>
      <c r="AJ180" s="202"/>
      <c r="AK180" s="98"/>
    </row>
    <row r="181" spans="1:37" ht="18.75" x14ac:dyDescent="0.3">
      <c r="A181" s="81"/>
      <c r="B181" s="81"/>
      <c r="C181" s="73"/>
      <c r="D181" s="73"/>
      <c r="E181" s="74"/>
      <c r="F181" s="73"/>
      <c r="G181" s="73"/>
      <c r="H181" s="73"/>
      <c r="I181" s="73"/>
      <c r="J181" s="127"/>
      <c r="K181" s="73"/>
      <c r="L181" s="73"/>
      <c r="M181" s="73"/>
      <c r="N181" s="73"/>
      <c r="O181" s="73"/>
      <c r="P181" s="73"/>
      <c r="Q181" s="73"/>
      <c r="R181" s="73"/>
      <c r="S181" s="127"/>
      <c r="T181" s="73"/>
      <c r="U181" s="73"/>
      <c r="V181" s="73"/>
      <c r="W181" s="73"/>
      <c r="X181" s="50"/>
      <c r="Y181" s="73"/>
      <c r="Z181" s="73"/>
      <c r="AA181" s="73"/>
      <c r="AB181" s="73"/>
      <c r="AC181" s="73"/>
      <c r="AD181" s="50"/>
      <c r="AE181" s="50"/>
      <c r="AF181" s="50"/>
      <c r="AG181" s="73"/>
      <c r="AH181" s="75"/>
      <c r="AI181" s="75"/>
      <c r="AJ181" s="202"/>
      <c r="AK181" s="98"/>
    </row>
    <row r="182" spans="1:37" ht="18.75" x14ac:dyDescent="0.3">
      <c r="A182" s="81"/>
      <c r="B182" s="81"/>
      <c r="C182" s="73"/>
      <c r="D182" s="73"/>
      <c r="E182" s="74"/>
      <c r="F182" s="73"/>
      <c r="G182" s="73"/>
      <c r="H182" s="73"/>
      <c r="I182" s="73"/>
      <c r="J182" s="127"/>
      <c r="K182" s="73"/>
      <c r="L182" s="73"/>
      <c r="M182" s="73"/>
      <c r="N182" s="73"/>
      <c r="O182" s="73"/>
      <c r="P182" s="73"/>
      <c r="Q182" s="73"/>
      <c r="R182" s="73"/>
      <c r="S182" s="127"/>
      <c r="T182" s="73"/>
      <c r="U182" s="73"/>
      <c r="V182" s="73"/>
      <c r="W182" s="73"/>
      <c r="X182" s="50"/>
      <c r="Y182" s="73"/>
      <c r="Z182" s="73"/>
      <c r="AA182" s="73"/>
      <c r="AB182" s="73"/>
      <c r="AC182" s="73"/>
      <c r="AD182" s="50"/>
      <c r="AE182" s="50"/>
      <c r="AF182" s="50"/>
      <c r="AG182" s="73"/>
      <c r="AH182" s="75"/>
      <c r="AI182" s="75"/>
      <c r="AJ182" s="202"/>
      <c r="AK182" s="98"/>
    </row>
    <row r="183" spans="1:37" ht="18.75" x14ac:dyDescent="0.3">
      <c r="A183" s="81"/>
      <c r="B183" s="81"/>
      <c r="C183" s="73"/>
      <c r="D183" s="73"/>
      <c r="E183" s="74"/>
      <c r="F183" s="73"/>
      <c r="G183" s="73"/>
      <c r="H183" s="73"/>
      <c r="I183" s="73"/>
      <c r="J183" s="127"/>
      <c r="K183" s="73"/>
      <c r="L183" s="73"/>
      <c r="M183" s="73"/>
      <c r="N183" s="73"/>
      <c r="O183" s="73"/>
      <c r="P183" s="73"/>
      <c r="Q183" s="73"/>
      <c r="R183" s="73"/>
      <c r="S183" s="127"/>
      <c r="T183" s="73"/>
      <c r="U183" s="73"/>
      <c r="V183" s="73"/>
      <c r="W183" s="73"/>
      <c r="X183" s="50"/>
      <c r="Y183" s="73"/>
      <c r="Z183" s="73"/>
      <c r="AA183" s="73"/>
      <c r="AB183" s="73"/>
      <c r="AC183" s="73"/>
      <c r="AD183" s="50"/>
      <c r="AE183" s="50"/>
      <c r="AF183" s="50"/>
      <c r="AG183" s="73"/>
      <c r="AH183" s="75"/>
      <c r="AI183" s="75"/>
      <c r="AJ183" s="202"/>
      <c r="AK183" s="98"/>
    </row>
    <row r="184" spans="1:37" ht="18.75" x14ac:dyDescent="0.3">
      <c r="A184" s="81"/>
      <c r="B184" s="81"/>
      <c r="C184" s="73"/>
      <c r="D184" s="73"/>
      <c r="E184" s="74"/>
      <c r="F184" s="73"/>
      <c r="G184" s="73"/>
      <c r="H184" s="73"/>
      <c r="I184" s="73"/>
      <c r="J184" s="127"/>
      <c r="K184" s="73"/>
      <c r="L184" s="73"/>
      <c r="M184" s="73"/>
      <c r="N184" s="73"/>
      <c r="O184" s="73"/>
      <c r="P184" s="73"/>
      <c r="Q184" s="73"/>
      <c r="R184" s="73"/>
      <c r="S184" s="127"/>
      <c r="T184" s="73"/>
      <c r="U184" s="73"/>
      <c r="V184" s="73"/>
      <c r="W184" s="73"/>
      <c r="X184" s="50"/>
      <c r="Y184" s="73"/>
      <c r="Z184" s="73"/>
      <c r="AA184" s="73"/>
      <c r="AB184" s="73"/>
      <c r="AC184" s="73"/>
      <c r="AD184" s="50"/>
      <c r="AE184" s="50"/>
      <c r="AF184" s="50"/>
      <c r="AG184" s="73"/>
      <c r="AH184" s="75"/>
      <c r="AI184" s="75"/>
      <c r="AJ184" s="202"/>
      <c r="AK184" s="98"/>
    </row>
    <row r="185" spans="1:37" ht="18.75" x14ac:dyDescent="0.3">
      <c r="A185" s="81"/>
      <c r="B185" s="81"/>
      <c r="C185" s="73"/>
      <c r="D185" s="73"/>
      <c r="E185" s="74"/>
      <c r="F185" s="73"/>
      <c r="G185" s="73"/>
      <c r="H185" s="73"/>
      <c r="I185" s="73"/>
      <c r="J185" s="127"/>
      <c r="K185" s="73"/>
      <c r="L185" s="73"/>
      <c r="M185" s="73"/>
      <c r="N185" s="73"/>
      <c r="O185" s="73"/>
      <c r="P185" s="73"/>
      <c r="Q185" s="73"/>
      <c r="R185" s="73"/>
      <c r="S185" s="127"/>
      <c r="T185" s="73"/>
      <c r="U185" s="73"/>
      <c r="V185" s="73"/>
      <c r="W185" s="73"/>
      <c r="X185" s="50"/>
      <c r="Y185" s="73"/>
      <c r="Z185" s="73"/>
      <c r="AA185" s="73"/>
      <c r="AB185" s="73"/>
      <c r="AC185" s="73"/>
      <c r="AD185" s="50"/>
      <c r="AE185" s="50"/>
      <c r="AF185" s="50"/>
      <c r="AG185" s="73"/>
      <c r="AH185" s="75"/>
      <c r="AI185" s="75"/>
      <c r="AJ185" s="202"/>
      <c r="AK185" s="98"/>
    </row>
    <row r="186" spans="1:37" ht="18.75" x14ac:dyDescent="0.3">
      <c r="A186" s="81"/>
      <c r="B186" s="81"/>
      <c r="C186" s="73"/>
      <c r="D186" s="73"/>
      <c r="E186" s="74"/>
      <c r="F186" s="73"/>
      <c r="G186" s="73"/>
      <c r="H186" s="73"/>
      <c r="I186" s="73"/>
      <c r="J186" s="127"/>
      <c r="K186" s="73"/>
      <c r="L186" s="73"/>
      <c r="M186" s="73"/>
      <c r="N186" s="73"/>
      <c r="O186" s="73"/>
      <c r="P186" s="73"/>
      <c r="Q186" s="73"/>
      <c r="R186" s="73"/>
      <c r="S186" s="127"/>
      <c r="T186" s="73"/>
      <c r="U186" s="73"/>
      <c r="V186" s="73"/>
      <c r="W186" s="73"/>
      <c r="X186" s="50"/>
      <c r="Y186" s="73"/>
      <c r="Z186" s="73"/>
      <c r="AA186" s="73"/>
      <c r="AB186" s="73"/>
      <c r="AC186" s="73"/>
      <c r="AD186" s="50"/>
      <c r="AE186" s="50"/>
      <c r="AF186" s="50"/>
      <c r="AG186" s="73"/>
      <c r="AH186" s="75"/>
      <c r="AI186" s="75"/>
      <c r="AJ186" s="202"/>
      <c r="AK186" s="98"/>
    </row>
    <row r="187" spans="1:37" ht="18.75" x14ac:dyDescent="0.3">
      <c r="A187" s="81"/>
      <c r="B187" s="81"/>
      <c r="C187" s="73"/>
      <c r="D187" s="73"/>
      <c r="E187" s="74"/>
      <c r="F187" s="73"/>
      <c r="G187" s="73"/>
      <c r="H187" s="73"/>
      <c r="I187" s="73"/>
      <c r="J187" s="127"/>
      <c r="K187" s="73"/>
      <c r="L187" s="73"/>
      <c r="M187" s="73"/>
      <c r="N187" s="73"/>
      <c r="O187" s="73"/>
      <c r="P187" s="73"/>
      <c r="Q187" s="73"/>
      <c r="R187" s="73"/>
      <c r="S187" s="127"/>
      <c r="T187" s="73"/>
      <c r="U187" s="73"/>
      <c r="V187" s="73"/>
      <c r="W187" s="73"/>
      <c r="X187" s="50"/>
      <c r="Y187" s="73"/>
      <c r="Z187" s="73"/>
      <c r="AA187" s="73"/>
      <c r="AB187" s="73"/>
      <c r="AC187" s="73"/>
      <c r="AD187" s="50"/>
      <c r="AE187" s="50"/>
      <c r="AF187" s="50"/>
      <c r="AG187" s="73"/>
      <c r="AH187" s="75"/>
      <c r="AI187" s="75"/>
      <c r="AJ187" s="202"/>
      <c r="AK187" s="98"/>
    </row>
    <row r="188" spans="1:37" ht="18.75" x14ac:dyDescent="0.3">
      <c r="A188" s="81"/>
      <c r="B188" s="81"/>
      <c r="C188" s="73"/>
      <c r="D188" s="73"/>
      <c r="E188" s="74"/>
      <c r="F188" s="73"/>
      <c r="G188" s="73"/>
      <c r="H188" s="73"/>
      <c r="I188" s="73"/>
      <c r="J188" s="127"/>
      <c r="K188" s="73"/>
      <c r="L188" s="73"/>
      <c r="M188" s="73"/>
      <c r="N188" s="73"/>
      <c r="O188" s="73"/>
      <c r="P188" s="73"/>
      <c r="Q188" s="73"/>
      <c r="R188" s="73"/>
      <c r="S188" s="127"/>
      <c r="T188" s="73"/>
      <c r="U188" s="73"/>
      <c r="V188" s="73"/>
      <c r="W188" s="73"/>
      <c r="X188" s="50"/>
      <c r="Y188" s="73"/>
      <c r="Z188" s="73"/>
      <c r="AA188" s="73"/>
      <c r="AB188" s="73"/>
      <c r="AC188" s="73"/>
      <c r="AD188" s="50"/>
      <c r="AE188" s="50"/>
      <c r="AF188" s="50"/>
      <c r="AG188" s="73"/>
      <c r="AH188" s="75"/>
      <c r="AI188" s="75"/>
      <c r="AJ188" s="202"/>
      <c r="AK188" s="98"/>
    </row>
    <row r="189" spans="1:37" ht="18.75" x14ac:dyDescent="0.3">
      <c r="A189" s="81"/>
      <c r="B189" s="81"/>
      <c r="C189" s="73"/>
      <c r="D189" s="73"/>
      <c r="E189" s="74"/>
      <c r="F189" s="73"/>
      <c r="G189" s="73"/>
      <c r="H189" s="73"/>
      <c r="I189" s="73"/>
      <c r="J189" s="127"/>
      <c r="K189" s="73"/>
      <c r="L189" s="73"/>
      <c r="M189" s="73"/>
      <c r="N189" s="73"/>
      <c r="O189" s="73"/>
      <c r="P189" s="73"/>
      <c r="Q189" s="73"/>
      <c r="R189" s="73"/>
      <c r="S189" s="127"/>
      <c r="T189" s="73"/>
      <c r="U189" s="73"/>
      <c r="V189" s="73"/>
      <c r="W189" s="73"/>
      <c r="X189" s="50"/>
      <c r="Y189" s="73"/>
      <c r="Z189" s="73"/>
      <c r="AA189" s="73"/>
      <c r="AB189" s="73"/>
      <c r="AC189" s="73"/>
      <c r="AD189" s="50"/>
      <c r="AE189" s="50"/>
      <c r="AF189" s="50"/>
      <c r="AG189" s="73"/>
      <c r="AH189" s="75"/>
      <c r="AI189" s="75"/>
      <c r="AJ189" s="202"/>
      <c r="AK189" s="98"/>
    </row>
    <row r="190" spans="1:37" ht="18.75" x14ac:dyDescent="0.3">
      <c r="A190" s="81"/>
      <c r="B190" s="81"/>
      <c r="C190" s="73"/>
      <c r="D190" s="73"/>
      <c r="E190" s="74"/>
      <c r="F190" s="73"/>
      <c r="G190" s="73"/>
      <c r="H190" s="73"/>
      <c r="I190" s="73"/>
      <c r="J190" s="127"/>
      <c r="K190" s="73"/>
      <c r="L190" s="73"/>
      <c r="M190" s="73"/>
      <c r="N190" s="73"/>
      <c r="O190" s="73"/>
      <c r="P190" s="73"/>
      <c r="Q190" s="73"/>
      <c r="R190" s="73"/>
      <c r="S190" s="127"/>
      <c r="T190" s="73"/>
      <c r="U190" s="73"/>
      <c r="V190" s="73"/>
      <c r="W190" s="73"/>
      <c r="X190" s="50"/>
      <c r="Y190" s="73"/>
      <c r="Z190" s="73"/>
      <c r="AA190" s="73"/>
      <c r="AB190" s="73"/>
      <c r="AC190" s="73"/>
      <c r="AD190" s="50"/>
      <c r="AE190" s="50"/>
      <c r="AF190" s="50"/>
      <c r="AG190" s="73"/>
      <c r="AH190" s="75"/>
      <c r="AI190" s="75"/>
      <c r="AJ190" s="202"/>
      <c r="AK190" s="98"/>
    </row>
    <row r="191" spans="1:37" ht="18.75" x14ac:dyDescent="0.3">
      <c r="A191" s="81"/>
      <c r="B191" s="81"/>
      <c r="C191" s="73"/>
      <c r="D191" s="73"/>
      <c r="E191" s="74"/>
      <c r="F191" s="73"/>
      <c r="G191" s="73"/>
      <c r="H191" s="73"/>
      <c r="I191" s="73"/>
      <c r="J191" s="127"/>
      <c r="K191" s="73"/>
      <c r="L191" s="73"/>
      <c r="M191" s="73"/>
      <c r="N191" s="73"/>
      <c r="O191" s="73"/>
      <c r="P191" s="73"/>
      <c r="Q191" s="73"/>
      <c r="R191" s="73"/>
      <c r="S191" s="127"/>
      <c r="T191" s="73"/>
      <c r="U191" s="73"/>
      <c r="V191" s="73"/>
      <c r="W191" s="73"/>
      <c r="X191" s="50"/>
      <c r="Y191" s="73"/>
      <c r="Z191" s="73"/>
      <c r="AA191" s="73"/>
      <c r="AB191" s="73"/>
      <c r="AC191" s="73"/>
      <c r="AD191" s="50"/>
      <c r="AE191" s="50"/>
      <c r="AF191" s="50"/>
      <c r="AG191" s="73"/>
      <c r="AH191" s="75"/>
      <c r="AI191" s="75"/>
      <c r="AJ191" s="202"/>
      <c r="AK191" s="98"/>
    </row>
    <row r="192" spans="1:37" ht="18.75" x14ac:dyDescent="0.3">
      <c r="A192" s="81"/>
      <c r="B192" s="81"/>
      <c r="C192" s="73"/>
      <c r="D192" s="73"/>
      <c r="E192" s="74"/>
      <c r="F192" s="73"/>
      <c r="G192" s="73"/>
      <c r="H192" s="73"/>
      <c r="I192" s="73"/>
      <c r="J192" s="127"/>
      <c r="K192" s="73"/>
      <c r="L192" s="73"/>
      <c r="M192" s="73"/>
      <c r="N192" s="73"/>
      <c r="O192" s="73"/>
      <c r="P192" s="73"/>
      <c r="Q192" s="73"/>
      <c r="R192" s="73"/>
      <c r="S192" s="127"/>
      <c r="T192" s="73"/>
      <c r="U192" s="73"/>
      <c r="V192" s="73"/>
      <c r="W192" s="73"/>
      <c r="X192" s="50"/>
      <c r="Y192" s="73"/>
      <c r="Z192" s="73"/>
      <c r="AA192" s="73"/>
      <c r="AB192" s="73"/>
      <c r="AC192" s="73"/>
      <c r="AD192" s="50"/>
      <c r="AE192" s="50"/>
      <c r="AF192" s="50"/>
      <c r="AG192" s="73"/>
      <c r="AH192" s="75"/>
      <c r="AI192" s="75"/>
      <c r="AJ192" s="202"/>
      <c r="AK192" s="98"/>
    </row>
    <row r="193" spans="1:37" ht="18.75" x14ac:dyDescent="0.3">
      <c r="A193" s="81"/>
      <c r="B193" s="81"/>
      <c r="C193" s="73"/>
      <c r="D193" s="73"/>
      <c r="E193" s="74"/>
      <c r="F193" s="73"/>
      <c r="G193" s="73"/>
      <c r="H193" s="73"/>
      <c r="I193" s="73"/>
      <c r="J193" s="127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50"/>
      <c r="Y193" s="73"/>
      <c r="Z193" s="73"/>
      <c r="AA193" s="73"/>
      <c r="AB193" s="73"/>
      <c r="AC193" s="73"/>
      <c r="AD193" s="50"/>
      <c r="AE193" s="50"/>
      <c r="AF193" s="50"/>
      <c r="AG193" s="73"/>
      <c r="AH193" s="75"/>
      <c r="AI193" s="75"/>
      <c r="AJ193" s="98"/>
      <c r="AK193" s="98"/>
    </row>
    <row r="194" spans="1:37" ht="18.75" x14ac:dyDescent="0.3">
      <c r="A194" s="81"/>
      <c r="B194" s="81"/>
      <c r="C194" s="73"/>
      <c r="D194" s="73"/>
      <c r="E194" s="74"/>
      <c r="F194" s="73"/>
      <c r="G194" s="73"/>
      <c r="H194" s="73"/>
      <c r="I194" s="73"/>
      <c r="J194" s="127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50"/>
      <c r="Y194" s="73"/>
      <c r="Z194" s="73"/>
      <c r="AA194" s="73"/>
      <c r="AB194" s="73"/>
      <c r="AC194" s="73"/>
      <c r="AD194" s="50"/>
      <c r="AE194" s="50"/>
      <c r="AF194" s="50"/>
      <c r="AG194" s="73"/>
      <c r="AH194" s="75"/>
      <c r="AI194" s="75"/>
      <c r="AJ194" s="98"/>
      <c r="AK194" s="98"/>
    </row>
    <row r="195" spans="1:37" ht="18.75" x14ac:dyDescent="0.3">
      <c r="A195" s="81"/>
      <c r="B195" s="81"/>
      <c r="C195" s="73"/>
      <c r="D195" s="73"/>
      <c r="E195" s="93"/>
      <c r="F195" s="73"/>
      <c r="G195" s="75"/>
      <c r="H195" s="73"/>
      <c r="I195" s="73"/>
      <c r="J195" s="127"/>
      <c r="K195" s="75"/>
      <c r="L195" s="73"/>
      <c r="M195" s="73"/>
      <c r="N195" s="73"/>
      <c r="O195" s="73"/>
      <c r="P195" s="75"/>
      <c r="Q195" s="49"/>
      <c r="R195" s="77"/>
      <c r="S195" s="76"/>
      <c r="T195" s="75"/>
      <c r="U195" s="55"/>
      <c r="V195" s="55"/>
      <c r="W195" s="73"/>
      <c r="X195" s="50"/>
      <c r="Y195" s="75"/>
      <c r="Z195" s="73"/>
      <c r="AA195" s="76"/>
      <c r="AB195" s="73"/>
      <c r="AC195" s="73"/>
      <c r="AD195" s="50"/>
      <c r="AE195" s="50"/>
      <c r="AF195" s="50"/>
      <c r="AG195" s="73"/>
      <c r="AH195" s="75"/>
      <c r="AI195" s="75"/>
      <c r="AJ195" s="98"/>
      <c r="AK195" s="98"/>
    </row>
    <row r="196" spans="1:37" ht="18.75" x14ac:dyDescent="0.3">
      <c r="A196" s="81"/>
      <c r="B196" s="81"/>
      <c r="C196" s="73"/>
      <c r="D196" s="73"/>
      <c r="E196" s="93"/>
      <c r="F196" s="73"/>
      <c r="G196" s="75"/>
      <c r="H196" s="73"/>
      <c r="I196" s="73"/>
      <c r="J196" s="127"/>
      <c r="K196" s="75"/>
      <c r="L196" s="73"/>
      <c r="M196" s="73"/>
      <c r="N196" s="73"/>
      <c r="O196" s="73"/>
      <c r="P196" s="75"/>
      <c r="Q196" s="49"/>
      <c r="R196" s="77"/>
      <c r="S196" s="76"/>
      <c r="T196" s="75"/>
      <c r="U196" s="55"/>
      <c r="V196" s="55"/>
      <c r="W196" s="73"/>
      <c r="X196" s="50"/>
      <c r="Y196" s="75"/>
      <c r="Z196" s="73"/>
      <c r="AA196" s="76"/>
      <c r="AB196" s="73"/>
      <c r="AC196" s="73"/>
      <c r="AD196" s="50"/>
      <c r="AE196" s="50"/>
      <c r="AF196" s="50"/>
      <c r="AG196" s="73"/>
      <c r="AH196" s="75"/>
      <c r="AI196" s="75"/>
      <c r="AJ196" s="98"/>
      <c r="AK196" s="98"/>
    </row>
    <row r="197" spans="1:37" ht="18.75" x14ac:dyDescent="0.3">
      <c r="A197" s="81"/>
      <c r="B197" s="81"/>
      <c r="C197" s="73"/>
      <c r="D197" s="73"/>
      <c r="E197" s="93"/>
      <c r="F197" s="73"/>
      <c r="G197" s="75"/>
      <c r="H197" s="73"/>
      <c r="I197" s="73"/>
      <c r="J197" s="127"/>
      <c r="K197" s="75"/>
      <c r="L197" s="73"/>
      <c r="M197" s="73"/>
      <c r="N197" s="73"/>
      <c r="O197" s="73"/>
      <c r="P197" s="75"/>
      <c r="Q197" s="49"/>
      <c r="R197" s="77"/>
      <c r="S197" s="76"/>
      <c r="T197" s="75"/>
      <c r="U197" s="55"/>
      <c r="V197" s="55"/>
      <c r="W197" s="73"/>
      <c r="X197" s="50"/>
      <c r="Y197" s="75"/>
      <c r="Z197" s="73"/>
      <c r="AA197" s="76"/>
      <c r="AB197" s="73"/>
      <c r="AC197" s="73"/>
      <c r="AD197" s="50"/>
      <c r="AE197" s="50"/>
      <c r="AF197" s="50"/>
      <c r="AG197" s="73"/>
      <c r="AH197" s="75"/>
      <c r="AI197" s="75"/>
      <c r="AJ197" s="98"/>
      <c r="AK197" s="98"/>
    </row>
    <row r="198" spans="1:37" ht="18.75" x14ac:dyDescent="0.3">
      <c r="A198" s="81"/>
      <c r="B198" s="81"/>
      <c r="C198" s="73"/>
      <c r="D198" s="73"/>
      <c r="E198" s="93"/>
      <c r="F198" s="73"/>
      <c r="G198" s="75"/>
      <c r="H198" s="73"/>
      <c r="I198" s="73"/>
      <c r="J198" s="127"/>
      <c r="K198" s="75"/>
      <c r="L198" s="73"/>
      <c r="M198" s="73"/>
      <c r="N198" s="73"/>
      <c r="O198" s="73"/>
      <c r="P198" s="75"/>
      <c r="Q198" s="49"/>
      <c r="R198" s="77"/>
      <c r="S198" s="76"/>
      <c r="T198" s="75"/>
      <c r="U198" s="55"/>
      <c r="V198" s="55"/>
      <c r="W198" s="73"/>
      <c r="X198" s="50"/>
      <c r="Y198" s="75"/>
      <c r="Z198" s="73"/>
      <c r="AA198" s="76"/>
      <c r="AB198" s="73"/>
      <c r="AC198" s="73"/>
      <c r="AD198" s="50"/>
      <c r="AE198" s="50"/>
      <c r="AF198" s="50"/>
      <c r="AG198" s="73"/>
      <c r="AH198" s="75"/>
      <c r="AI198" s="75"/>
      <c r="AJ198" s="98"/>
      <c r="AK198" s="98"/>
    </row>
    <row r="199" spans="1:37" ht="18.75" x14ac:dyDescent="0.3">
      <c r="A199" s="81"/>
      <c r="B199" s="81"/>
      <c r="C199" s="100"/>
      <c r="D199" s="82"/>
      <c r="E199" s="83"/>
      <c r="F199" s="84"/>
      <c r="G199" s="81"/>
      <c r="H199" s="81"/>
      <c r="I199" s="81"/>
      <c r="J199" s="203"/>
      <c r="K199" s="100"/>
      <c r="L199" s="81"/>
      <c r="M199" s="81"/>
      <c r="N199" s="81"/>
      <c r="O199" s="84"/>
      <c r="P199" s="102"/>
      <c r="Q199" s="86"/>
      <c r="R199" s="87"/>
      <c r="S199" s="103"/>
      <c r="T199" s="100"/>
      <c r="U199" s="88"/>
      <c r="V199" s="81"/>
      <c r="W199" s="89"/>
      <c r="X199" s="101"/>
      <c r="Y199" s="81"/>
      <c r="Z199" s="87"/>
      <c r="AA199" s="81"/>
      <c r="AB199" s="81"/>
      <c r="AC199" s="100"/>
      <c r="AD199" s="100"/>
      <c r="AE199" s="81"/>
      <c r="AF199" s="81"/>
      <c r="AG199" s="81"/>
      <c r="AH199" s="84"/>
      <c r="AI199" s="101"/>
      <c r="AJ199" s="99"/>
      <c r="AK199" s="99"/>
    </row>
    <row r="200" spans="1:37" ht="18.75" x14ac:dyDescent="0.3">
      <c r="A200" s="81"/>
      <c r="B200" s="81"/>
      <c r="C200" s="100"/>
      <c r="D200" s="82"/>
      <c r="E200" s="83"/>
      <c r="F200" s="84"/>
      <c r="G200" s="81"/>
      <c r="H200" s="81"/>
      <c r="I200" s="81"/>
      <c r="J200" s="203"/>
      <c r="K200" s="100"/>
      <c r="L200" s="81"/>
      <c r="M200" s="81"/>
      <c r="N200" s="81"/>
      <c r="O200" s="84"/>
      <c r="P200" s="102"/>
      <c r="Q200" s="86"/>
      <c r="R200" s="87"/>
      <c r="S200" s="103"/>
      <c r="T200" s="100"/>
      <c r="U200" s="88"/>
      <c r="V200" s="81"/>
      <c r="W200" s="89"/>
      <c r="X200" s="101"/>
      <c r="Y200" s="81"/>
      <c r="Z200" s="87"/>
      <c r="AA200" s="81"/>
      <c r="AB200" s="81"/>
      <c r="AC200" s="100"/>
      <c r="AD200" s="100"/>
      <c r="AE200" s="81"/>
      <c r="AF200" s="81"/>
      <c r="AG200" s="81"/>
      <c r="AH200" s="84"/>
      <c r="AI200" s="101"/>
      <c r="AJ200" s="99"/>
      <c r="AK200" s="99"/>
    </row>
    <row r="201" spans="1:37" ht="18.75" x14ac:dyDescent="0.3">
      <c r="A201" s="81"/>
      <c r="B201" s="81"/>
      <c r="C201" s="100"/>
      <c r="D201" s="82"/>
      <c r="E201" s="83"/>
      <c r="F201" s="84"/>
      <c r="G201" s="81"/>
      <c r="H201" s="81"/>
      <c r="I201" s="81"/>
      <c r="J201" s="203"/>
      <c r="K201" s="100"/>
      <c r="L201" s="81"/>
      <c r="M201" s="81"/>
      <c r="N201" s="81"/>
      <c r="O201" s="84"/>
      <c r="P201" s="102"/>
      <c r="Q201" s="86"/>
      <c r="R201" s="87"/>
      <c r="S201" s="103"/>
      <c r="T201" s="100"/>
      <c r="U201" s="88"/>
      <c r="V201" s="81"/>
      <c r="W201" s="89"/>
      <c r="X201" s="101"/>
      <c r="Y201" s="81"/>
      <c r="Z201" s="87"/>
      <c r="AA201" s="81"/>
      <c r="AB201" s="81"/>
      <c r="AC201" s="100"/>
      <c r="AD201" s="100"/>
      <c r="AE201" s="81"/>
      <c r="AF201" s="81"/>
      <c r="AG201" s="81"/>
      <c r="AH201" s="84"/>
      <c r="AI201" s="101"/>
      <c r="AJ201" s="99"/>
      <c r="AK201" s="99"/>
    </row>
    <row r="202" spans="1:37" ht="18.75" x14ac:dyDescent="0.3">
      <c r="A202" s="81"/>
      <c r="B202" s="81"/>
      <c r="C202" s="100"/>
      <c r="D202" s="82"/>
      <c r="E202" s="83"/>
      <c r="F202" s="84"/>
      <c r="G202" s="81"/>
      <c r="H202" s="81"/>
      <c r="I202" s="81"/>
      <c r="J202" s="203"/>
      <c r="K202" s="100"/>
      <c r="L202" s="81"/>
      <c r="M202" s="81"/>
      <c r="N202" s="81"/>
      <c r="O202" s="84"/>
      <c r="P202" s="102"/>
      <c r="Q202" s="86"/>
      <c r="R202" s="87"/>
      <c r="S202" s="103"/>
      <c r="T202" s="100"/>
      <c r="U202" s="88"/>
      <c r="V202" s="81"/>
      <c r="W202" s="89"/>
      <c r="X202" s="101"/>
      <c r="Y202" s="81"/>
      <c r="Z202" s="87"/>
      <c r="AA202" s="81"/>
      <c r="AB202" s="81"/>
      <c r="AC202" s="100"/>
      <c r="AD202" s="100"/>
      <c r="AE202" s="81"/>
      <c r="AF202" s="81"/>
      <c r="AG202" s="81"/>
      <c r="AH202" s="84"/>
      <c r="AI202" s="101"/>
      <c r="AJ202" s="99"/>
      <c r="AK202" s="99"/>
    </row>
    <row r="203" spans="1:37" ht="18.75" x14ac:dyDescent="0.3">
      <c r="A203" s="81"/>
      <c r="B203" s="81"/>
      <c r="C203" s="81"/>
      <c r="D203" s="82"/>
      <c r="E203" s="83"/>
      <c r="F203" s="84"/>
      <c r="G203" s="81"/>
      <c r="H203" s="81"/>
      <c r="I203" s="81"/>
      <c r="J203" s="84"/>
      <c r="K203" s="81"/>
      <c r="L203" s="81"/>
      <c r="M203" s="81"/>
      <c r="N203" s="81"/>
      <c r="O203" s="84"/>
      <c r="P203" s="85"/>
      <c r="Q203" s="86"/>
      <c r="R203" s="87"/>
      <c r="S203" s="88"/>
      <c r="T203" s="81"/>
      <c r="U203" s="88"/>
      <c r="V203" s="81"/>
      <c r="W203" s="89"/>
      <c r="X203" s="101"/>
      <c r="Y203" s="81"/>
      <c r="Z203" s="87"/>
      <c r="AA203" s="81"/>
      <c r="AB203" s="81"/>
      <c r="AC203" s="81"/>
      <c r="AD203" s="100"/>
      <c r="AE203" s="81"/>
      <c r="AF203" s="81"/>
      <c r="AG203" s="81"/>
      <c r="AH203" s="84"/>
      <c r="AI203" s="101"/>
      <c r="AJ203" s="125"/>
      <c r="AK203" s="125"/>
    </row>
    <row r="204" spans="1:37" ht="18.75" x14ac:dyDescent="0.3">
      <c r="C204" s="108"/>
      <c r="D204" s="110"/>
      <c r="E204" s="110"/>
      <c r="F204" s="110"/>
      <c r="G204" s="110"/>
      <c r="H204" s="110"/>
      <c r="I204" s="110"/>
      <c r="J204" s="111"/>
      <c r="K204" s="111"/>
      <c r="L204" s="110"/>
      <c r="M204" s="110"/>
      <c r="N204" s="110"/>
      <c r="O204" s="110"/>
      <c r="P204" s="111"/>
      <c r="Q204" s="110"/>
      <c r="R204" s="110"/>
      <c r="S204" s="109" t="s">
        <v>1</v>
      </c>
      <c r="T204" s="107">
        <f>SUM(T193:T203)</f>
        <v>0</v>
      </c>
      <c r="X204" s="104"/>
      <c r="Y204" s="106"/>
      <c r="Z204" s="106"/>
      <c r="AA204" s="106"/>
      <c r="AB204" s="106"/>
      <c r="AC204" s="112"/>
      <c r="AD204" s="112"/>
      <c r="AE204" s="106"/>
      <c r="AF204" s="106"/>
      <c r="AG204" s="106"/>
      <c r="AH204" s="106"/>
      <c r="AI204" s="112"/>
      <c r="AJ204" s="105"/>
      <c r="AK204" s="105"/>
    </row>
  </sheetData>
  <dataValidations count="2">
    <dataValidation type="list" allowBlank="1" showInputMessage="1" showErrorMessage="1" sqref="AB4:AC4" xr:uid="{F60792D1-DEF8-4585-93EA-3825B7640A91}">
      <formula1>"20,50,80"</formula1>
    </dataValidation>
    <dataValidation type="list" allowBlank="1" showInputMessage="1" showErrorMessage="1" sqref="AH4" xr:uid="{05A35FFE-FD13-4E0A-9F38-781826B6D688}">
      <formula1>$C$30:$C$34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7E0974A-06A9-451F-BCD9-103AA23FBE7A}">
          <x14:formula1>
            <xm:f>'Roll out'!#REF!</xm:f>
          </x14:formula1>
          <xm:sqref>X4 Q4</xm:sqref>
        </x14:dataValidation>
        <x14:dataValidation type="list" allowBlank="1" showInputMessage="1" showErrorMessage="1" xr:uid="{2489E2FB-8DFD-45E5-B662-7DCEBAE85BB2}">
          <x14:formula1>
            <xm:f>'Roll out'!$C$77:$C$79</xm:f>
          </x14:formula1>
          <xm:sqref>F4</xm:sqref>
        </x14:dataValidation>
        <x14:dataValidation type="list" allowBlank="1" showInputMessage="1" showErrorMessage="1" xr:uid="{ACCDB83A-12D9-4BF7-AD89-1544265EE632}">
          <x14:formula1>
            <xm:f>'Roll out'!$C$82:$C$83</xm:f>
          </x14:formula1>
          <xm:sqref>G4</xm:sqref>
        </x14:dataValidation>
        <x14:dataValidation type="list" allowBlank="1" showInputMessage="1" showErrorMessage="1" xr:uid="{40C6DF35-6443-46DB-A69D-F633F9175680}">
          <x14:formula1>
            <xm:f>'Roll out'!$C$3:$C$8</xm:f>
          </x14:formula1>
          <xm:sqref>H4</xm:sqref>
        </x14:dataValidation>
        <x14:dataValidation type="list" allowBlank="1" showInputMessage="1" showErrorMessage="1" xr:uid="{3985D682-B7BD-4C42-BD74-04C5BF7913B7}">
          <x14:formula1>
            <xm:f>'Roll out'!$C$11:$C$20</xm:f>
          </x14:formula1>
          <xm:sqref>I4</xm:sqref>
        </x14:dataValidation>
        <x14:dataValidation type="list" allowBlank="1" showInputMessage="1" showErrorMessage="1" xr:uid="{0AB914AA-6DA1-4935-9825-BE42EE2C3D40}">
          <x14:formula1>
            <xm:f>'Roll out'!$C$30:$C$34</xm:f>
          </x14:formula1>
          <xm:sqref>AH2</xm:sqref>
        </x14:dataValidation>
        <x14:dataValidation type="list" allowBlank="1" showInputMessage="1" showErrorMessage="1" xr:uid="{CBF446DF-71B7-4431-AF62-211F1FE76473}">
          <x14:formula1>
            <xm:f>'Roll out'!$C$72:$C$74</xm:f>
          </x14:formula1>
          <xm:sqref>A2</xm:sqref>
        </x14:dataValidation>
        <x14:dataValidation type="list" allowBlank="1" showInputMessage="1" showErrorMessage="1" xr:uid="{00144A6A-67B0-4BF5-B63C-86C8A9A6E5F2}">
          <x14:formula1>
            <xm:f>'Roll out'!$C$23:$C$27</xm:f>
          </x14:formula1>
          <xm:sqref>R4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 filterMode="1"/>
  <dimension ref="A1:XEO204"/>
  <sheetViews>
    <sheetView showGridLines="0" zoomScale="55" zoomScaleNormal="55" workbookViewId="0">
      <selection activeCell="AJ5" sqref="AJ5"/>
    </sheetView>
  </sheetViews>
  <sheetFormatPr baseColWidth="10" defaultRowHeight="35.25" customHeight="1" x14ac:dyDescent="0.3"/>
  <cols>
    <col min="1" max="1" width="8.5703125" style="90" customWidth="1"/>
    <col min="2" max="2" width="20.28515625" style="90" hidden="1" customWidth="1"/>
    <col min="3" max="3" width="19" style="90" customWidth="1"/>
    <col min="4" max="4" width="21.5703125" style="90" hidden="1" customWidth="1"/>
    <col min="5" max="5" width="23.5703125" style="90" hidden="1" customWidth="1"/>
    <col min="6" max="6" width="25.140625" style="90" hidden="1" customWidth="1"/>
    <col min="7" max="7" width="25.85546875" style="90" hidden="1" customWidth="1"/>
    <col min="8" max="8" width="28.5703125" style="90" hidden="1" customWidth="1"/>
    <col min="9" max="9" width="35.28515625" style="90" hidden="1" customWidth="1"/>
    <col min="10" max="10" width="35.28515625" style="92" customWidth="1"/>
    <col min="11" max="11" width="26.140625" style="90" customWidth="1"/>
    <col min="12" max="12" width="26.5703125" style="90" hidden="1" customWidth="1"/>
    <col min="13" max="13" width="37.5703125" style="90" customWidth="1"/>
    <col min="14" max="14" width="26" style="90" hidden="1" customWidth="1"/>
    <col min="15" max="15" width="29.28515625" style="90" hidden="1" customWidth="1"/>
    <col min="16" max="16" width="62.7109375" style="90" customWidth="1"/>
    <col min="17" max="17" width="39.5703125" style="90" hidden="1" customWidth="1"/>
    <col min="18" max="18" width="15.7109375" style="90" hidden="1" customWidth="1"/>
    <col min="19" max="19" width="15.42578125" style="90" hidden="1" customWidth="1"/>
    <col min="20" max="20" width="23.140625" style="90" customWidth="1"/>
    <col min="21" max="21" width="12" style="90" hidden="1" customWidth="1"/>
    <col min="22" max="22" width="22.42578125" style="90" hidden="1" customWidth="1"/>
    <col min="23" max="23" width="14.7109375" style="90" hidden="1" customWidth="1"/>
    <col min="24" max="24" width="22" style="90" hidden="1" customWidth="1"/>
    <col min="25" max="25" width="23" style="90" hidden="1" customWidth="1"/>
    <col min="26" max="26" width="14.5703125" style="90" hidden="1" customWidth="1"/>
    <col min="27" max="27" width="17.140625" style="90" hidden="1" customWidth="1"/>
    <col min="28" max="28" width="21.42578125" style="90" hidden="1" customWidth="1"/>
    <col min="29" max="29" width="13.7109375" style="90" hidden="1" customWidth="1"/>
    <col min="30" max="30" width="28" style="90" hidden="1" customWidth="1"/>
    <col min="31" max="31" width="21.5703125" style="90" customWidth="1"/>
    <col min="32" max="32" width="30.140625" style="90" customWidth="1"/>
    <col min="33" max="33" width="22.7109375" style="90" hidden="1" customWidth="1"/>
    <col min="34" max="34" width="28.28515625" style="90" hidden="1" customWidth="1"/>
    <col min="35" max="35" width="53.42578125" style="90" hidden="1" customWidth="1"/>
    <col min="36" max="36" width="20" style="90" customWidth="1"/>
    <col min="37" max="40" width="23.140625" style="90" customWidth="1"/>
    <col min="41" max="41" width="21" style="90" customWidth="1"/>
    <col min="42" max="16384" width="11.42578125" style="90"/>
  </cols>
  <sheetData>
    <row r="1" spans="1:41" ht="50.25" customHeight="1" x14ac:dyDescent="0.3">
      <c r="A1" s="91"/>
      <c r="B1" s="91"/>
      <c r="C1" s="45" t="s">
        <v>104</v>
      </c>
      <c r="E1" s="91"/>
      <c r="G1" s="91"/>
      <c r="H1" s="91"/>
      <c r="I1" s="91"/>
      <c r="J1" s="95" t="s">
        <v>28</v>
      </c>
      <c r="K1" s="96" t="s">
        <v>91</v>
      </c>
      <c r="L1" s="91"/>
      <c r="M1" s="96" t="s">
        <v>19</v>
      </c>
      <c r="N1" s="91"/>
      <c r="P1" s="94" t="s">
        <v>67</v>
      </c>
      <c r="Q1" s="91"/>
      <c r="R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80"/>
      <c r="AK1" s="80"/>
      <c r="AL1" s="80"/>
    </row>
    <row r="2" spans="1:41" ht="35.25" customHeight="1" x14ac:dyDescent="0.3">
      <c r="A2" s="83"/>
      <c r="B2" s="83"/>
      <c r="C2" s="73"/>
      <c r="E2" s="83"/>
      <c r="G2" s="81"/>
      <c r="H2" s="81"/>
      <c r="I2" s="81"/>
      <c r="J2" s="73" t="s">
        <v>235</v>
      </c>
      <c r="K2" s="73"/>
      <c r="L2" s="81"/>
      <c r="M2" s="73" t="s">
        <v>74</v>
      </c>
      <c r="N2" s="81"/>
      <c r="P2" s="73"/>
      <c r="Q2" s="86"/>
      <c r="R2" s="87"/>
      <c r="T2" s="88"/>
      <c r="U2" s="88"/>
      <c r="V2" s="81"/>
      <c r="W2" s="89"/>
      <c r="X2" s="84"/>
      <c r="Y2" s="81"/>
      <c r="Z2" s="87"/>
      <c r="AA2" s="81"/>
      <c r="AB2" s="81"/>
      <c r="AC2" s="81"/>
      <c r="AD2" s="89"/>
      <c r="AE2" s="89"/>
      <c r="AF2" s="89"/>
      <c r="AG2" s="81"/>
      <c r="AH2" s="84"/>
      <c r="AI2" s="84"/>
      <c r="AJ2" s="81"/>
      <c r="AK2" s="81"/>
      <c r="AL2" s="81"/>
    </row>
    <row r="3" spans="1:41" ht="35.25" customHeight="1" x14ac:dyDescent="0.3">
      <c r="A3" s="81"/>
      <c r="B3" s="81"/>
      <c r="C3" s="81"/>
      <c r="D3" s="82" t="s">
        <v>270</v>
      </c>
      <c r="E3" s="83" t="s">
        <v>270</v>
      </c>
      <c r="F3" s="84" t="s">
        <v>270</v>
      </c>
      <c r="G3" s="81" t="s">
        <v>270</v>
      </c>
      <c r="H3" s="81" t="s">
        <v>270</v>
      </c>
      <c r="I3" s="81" t="s">
        <v>270</v>
      </c>
      <c r="J3" s="84"/>
      <c r="K3" s="81"/>
      <c r="L3" s="81" t="s">
        <v>270</v>
      </c>
      <c r="M3" s="81"/>
      <c r="N3" s="81" t="s">
        <v>270</v>
      </c>
      <c r="O3" s="84"/>
      <c r="P3" s="85"/>
      <c r="Q3" s="86"/>
      <c r="R3" s="87"/>
      <c r="S3" s="88"/>
      <c r="T3" s="88"/>
      <c r="U3" s="88" t="s">
        <v>270</v>
      </c>
      <c r="V3" s="81" t="s">
        <v>270</v>
      </c>
      <c r="W3" s="89" t="s">
        <v>270</v>
      </c>
      <c r="X3" s="84" t="s">
        <v>270</v>
      </c>
      <c r="Y3" s="81" t="s">
        <v>270</v>
      </c>
      <c r="Z3" s="87" t="s">
        <v>270</v>
      </c>
      <c r="AA3" s="81" t="s">
        <v>270</v>
      </c>
      <c r="AB3" s="81" t="s">
        <v>270</v>
      </c>
      <c r="AC3" s="81" t="s">
        <v>270</v>
      </c>
      <c r="AD3" s="89" t="s">
        <v>270</v>
      </c>
      <c r="AE3" s="89"/>
      <c r="AF3" s="89"/>
      <c r="AG3" s="81"/>
      <c r="AH3" s="84" t="s">
        <v>270</v>
      </c>
      <c r="AI3" s="84" t="s">
        <v>270</v>
      </c>
      <c r="AJ3" s="81"/>
      <c r="AK3" s="81"/>
      <c r="AL3" s="81"/>
    </row>
    <row r="4" spans="1:41" ht="65.25" customHeight="1" x14ac:dyDescent="0.3">
      <c r="A4" s="81"/>
      <c r="B4" s="81"/>
      <c r="C4" s="45" t="s">
        <v>90</v>
      </c>
      <c r="D4" s="45" t="s">
        <v>104</v>
      </c>
      <c r="E4" s="45" t="s">
        <v>58</v>
      </c>
      <c r="F4" s="45" t="s">
        <v>28</v>
      </c>
      <c r="G4" s="45" t="s">
        <v>27</v>
      </c>
      <c r="H4" s="45" t="s">
        <v>102</v>
      </c>
      <c r="I4" s="45" t="s">
        <v>105</v>
      </c>
      <c r="J4" s="95" t="s">
        <v>16</v>
      </c>
      <c r="K4" s="94" t="s">
        <v>17</v>
      </c>
      <c r="L4" s="45" t="s">
        <v>106</v>
      </c>
      <c r="M4" s="45" t="s">
        <v>94</v>
      </c>
      <c r="N4" s="45" t="s">
        <v>93</v>
      </c>
      <c r="O4" s="45" t="s">
        <v>92</v>
      </c>
      <c r="P4" s="45" t="s">
        <v>88</v>
      </c>
      <c r="Q4" s="45" t="s">
        <v>18</v>
      </c>
      <c r="R4" s="45" t="s">
        <v>95</v>
      </c>
      <c r="S4" s="95" t="s">
        <v>19</v>
      </c>
      <c r="T4" s="94" t="s">
        <v>97</v>
      </c>
      <c r="U4" s="45" t="s">
        <v>89</v>
      </c>
      <c r="V4" s="45" t="s">
        <v>100</v>
      </c>
      <c r="W4" s="45" t="s">
        <v>101</v>
      </c>
      <c r="X4" s="45" t="s">
        <v>91</v>
      </c>
      <c r="Y4" s="45" t="s">
        <v>87</v>
      </c>
      <c r="Z4" s="45" t="s">
        <v>107</v>
      </c>
      <c r="AA4" s="45" t="s">
        <v>96</v>
      </c>
      <c r="AB4" s="45" t="s">
        <v>108</v>
      </c>
      <c r="AC4" s="95" t="s">
        <v>116</v>
      </c>
      <c r="AD4" s="94" t="s">
        <v>67</v>
      </c>
      <c r="AE4" s="45" t="s">
        <v>21</v>
      </c>
      <c r="AF4" s="45" t="s">
        <v>60</v>
      </c>
      <c r="AG4" s="45" t="s">
        <v>22</v>
      </c>
      <c r="AH4" s="45" t="s">
        <v>99</v>
      </c>
      <c r="AI4" s="95" t="s">
        <v>98</v>
      </c>
      <c r="AJ4" s="115" t="s">
        <v>61</v>
      </c>
      <c r="AK4" s="115" t="s">
        <v>62</v>
      </c>
      <c r="AL4" s="115" t="s">
        <v>63</v>
      </c>
      <c r="AM4" s="115" t="s">
        <v>64</v>
      </c>
      <c r="AN4" s="115" t="s">
        <v>65</v>
      </c>
      <c r="AO4" s="115" t="s">
        <v>305</v>
      </c>
    </row>
    <row r="5" spans="1:41" ht="35.25" customHeight="1" x14ac:dyDescent="0.3">
      <c r="A5" s="81"/>
      <c r="B5" s="81"/>
      <c r="C5" s="73"/>
      <c r="D5" s="73"/>
      <c r="E5" s="74"/>
      <c r="F5" s="73"/>
      <c r="G5" s="73"/>
      <c r="H5" s="73"/>
      <c r="I5" s="73"/>
      <c r="J5" s="73"/>
      <c r="K5" s="73"/>
      <c r="L5" s="73"/>
      <c r="M5" s="75"/>
      <c r="N5" s="73"/>
      <c r="O5" s="73"/>
      <c r="P5" s="75"/>
      <c r="Q5" s="73"/>
      <c r="R5" s="73"/>
      <c r="S5" s="73"/>
      <c r="T5" s="55"/>
      <c r="U5" s="55"/>
      <c r="V5" s="55"/>
      <c r="W5" s="73"/>
      <c r="X5" s="50"/>
      <c r="Y5" s="73"/>
      <c r="Z5" s="73"/>
      <c r="AA5" s="73"/>
      <c r="AB5" s="73"/>
      <c r="AC5" s="73"/>
      <c r="AD5" s="50"/>
      <c r="AE5" s="50"/>
      <c r="AF5" s="50"/>
      <c r="AG5" s="73"/>
      <c r="AH5" s="73"/>
      <c r="AI5" s="75"/>
      <c r="AJ5" s="227" t="str">
        <f>IF(V5="","",V5)</f>
        <v/>
      </c>
      <c r="AK5" s="227"/>
      <c r="AL5" s="227"/>
      <c r="AM5" s="227"/>
      <c r="AN5" s="227"/>
      <c r="AO5" s="231" t="str">
        <f>IF(SUM(AJ5:AN5)=0,"",SUM(AJ5:AN5))</f>
        <v/>
      </c>
    </row>
    <row r="6" spans="1:41" ht="35.25" customHeight="1" x14ac:dyDescent="0.3">
      <c r="A6" s="81"/>
      <c r="B6" s="81"/>
      <c r="C6" s="73"/>
      <c r="D6" s="73"/>
      <c r="E6" s="74"/>
      <c r="F6" s="73"/>
      <c r="G6" s="73"/>
      <c r="H6" s="73"/>
      <c r="I6" s="73"/>
      <c r="J6" s="73"/>
      <c r="K6" s="73"/>
      <c r="L6" s="73"/>
      <c r="M6" s="75"/>
      <c r="N6" s="73"/>
      <c r="O6" s="73"/>
      <c r="P6" s="75"/>
      <c r="Q6" s="73"/>
      <c r="R6" s="73"/>
      <c r="S6" s="73"/>
      <c r="T6" s="55"/>
      <c r="U6" s="55"/>
      <c r="V6" s="55"/>
      <c r="W6" s="73"/>
      <c r="X6" s="50"/>
      <c r="Y6" s="73"/>
      <c r="Z6" s="73"/>
      <c r="AA6" s="73"/>
      <c r="AB6" s="73"/>
      <c r="AC6" s="73"/>
      <c r="AD6" s="50"/>
      <c r="AE6" s="50"/>
      <c r="AF6" s="50"/>
      <c r="AG6" s="73"/>
      <c r="AH6" s="73"/>
      <c r="AI6" s="75"/>
      <c r="AJ6" s="227" t="str">
        <f t="shared" ref="AJ6:AJ20" si="0">IF(V6="","",V6)</f>
        <v/>
      </c>
      <c r="AK6" s="227"/>
      <c r="AL6" s="227"/>
      <c r="AM6" s="227"/>
      <c r="AN6" s="227"/>
      <c r="AO6" s="231" t="str">
        <f t="shared" ref="AO6:AO20" si="1">IF(SUM(AJ6:AN6)=0,"",SUM(AJ6:AN6))</f>
        <v/>
      </c>
    </row>
    <row r="7" spans="1:41" ht="35.25" customHeight="1" x14ac:dyDescent="0.3">
      <c r="A7" s="81"/>
      <c r="B7" s="81"/>
      <c r="C7" s="73"/>
      <c r="D7" s="73"/>
      <c r="E7" s="74"/>
      <c r="F7" s="73"/>
      <c r="G7" s="73"/>
      <c r="H7" s="73"/>
      <c r="I7" s="73"/>
      <c r="J7" s="73"/>
      <c r="K7" s="73"/>
      <c r="L7" s="73"/>
      <c r="M7" s="75"/>
      <c r="N7" s="73"/>
      <c r="O7" s="73"/>
      <c r="P7" s="75"/>
      <c r="Q7" s="73"/>
      <c r="R7" s="73"/>
      <c r="S7" s="73"/>
      <c r="T7" s="55"/>
      <c r="U7" s="55"/>
      <c r="V7" s="55"/>
      <c r="W7" s="73"/>
      <c r="X7" s="50"/>
      <c r="Y7" s="73"/>
      <c r="Z7" s="73"/>
      <c r="AA7" s="73"/>
      <c r="AB7" s="73"/>
      <c r="AC7" s="73"/>
      <c r="AD7" s="50"/>
      <c r="AE7" s="50"/>
      <c r="AF7" s="50"/>
      <c r="AG7" s="73"/>
      <c r="AH7" s="73"/>
      <c r="AI7" s="75"/>
      <c r="AJ7" s="227" t="str">
        <f t="shared" si="0"/>
        <v/>
      </c>
      <c r="AK7" s="227"/>
      <c r="AL7" s="227"/>
      <c r="AM7" s="227"/>
      <c r="AN7" s="227"/>
      <c r="AO7" s="231" t="str">
        <f t="shared" si="1"/>
        <v/>
      </c>
    </row>
    <row r="8" spans="1:41" ht="35.25" customHeight="1" x14ac:dyDescent="0.3">
      <c r="A8" s="81"/>
      <c r="B8" s="81"/>
      <c r="C8" s="73"/>
      <c r="D8" s="73"/>
      <c r="E8" s="74"/>
      <c r="F8" s="73"/>
      <c r="G8" s="73"/>
      <c r="H8" s="73"/>
      <c r="I8" s="73"/>
      <c r="J8" s="73"/>
      <c r="K8" s="73"/>
      <c r="L8" s="73"/>
      <c r="M8" s="75"/>
      <c r="N8" s="73"/>
      <c r="O8" s="73"/>
      <c r="P8" s="75"/>
      <c r="Q8" s="73"/>
      <c r="R8" s="73"/>
      <c r="S8" s="73"/>
      <c r="T8" s="55"/>
      <c r="U8" s="73"/>
      <c r="V8" s="55"/>
      <c r="W8" s="73"/>
      <c r="X8" s="50"/>
      <c r="Y8" s="73"/>
      <c r="Z8" s="73"/>
      <c r="AA8" s="73"/>
      <c r="AB8" s="73"/>
      <c r="AC8" s="73"/>
      <c r="AD8" s="50"/>
      <c r="AE8" s="50"/>
      <c r="AF8" s="50"/>
      <c r="AG8" s="73"/>
      <c r="AH8" s="73"/>
      <c r="AI8" s="75"/>
      <c r="AJ8" s="227" t="str">
        <f t="shared" si="0"/>
        <v/>
      </c>
      <c r="AK8" s="227"/>
      <c r="AL8" s="227"/>
      <c r="AM8" s="227"/>
      <c r="AN8" s="227"/>
      <c r="AO8" s="231" t="str">
        <f t="shared" si="1"/>
        <v/>
      </c>
    </row>
    <row r="9" spans="1:41" ht="35.25" customHeight="1" x14ac:dyDescent="0.3">
      <c r="A9" s="81"/>
      <c r="B9" s="81"/>
      <c r="C9" s="73"/>
      <c r="D9" s="73"/>
      <c r="E9" s="74"/>
      <c r="F9" s="73"/>
      <c r="G9" s="73"/>
      <c r="H9" s="73"/>
      <c r="I9" s="73"/>
      <c r="J9" s="73"/>
      <c r="K9" s="73"/>
      <c r="L9" s="73"/>
      <c r="M9" s="75"/>
      <c r="N9" s="73"/>
      <c r="O9" s="73"/>
      <c r="P9" s="75"/>
      <c r="Q9" s="73"/>
      <c r="R9" s="73"/>
      <c r="S9" s="73"/>
      <c r="T9" s="55"/>
      <c r="U9" s="73"/>
      <c r="V9" s="55"/>
      <c r="W9" s="73"/>
      <c r="X9" s="50"/>
      <c r="Y9" s="73"/>
      <c r="Z9" s="73"/>
      <c r="AA9" s="73"/>
      <c r="AB9" s="73"/>
      <c r="AC9" s="73"/>
      <c r="AD9" s="50"/>
      <c r="AE9" s="50"/>
      <c r="AF9" s="50"/>
      <c r="AG9" s="73"/>
      <c r="AH9" s="73"/>
      <c r="AI9" s="75"/>
      <c r="AJ9" s="227" t="str">
        <f t="shared" si="0"/>
        <v/>
      </c>
      <c r="AK9" s="227"/>
      <c r="AL9" s="227"/>
      <c r="AM9" s="227"/>
      <c r="AN9" s="227"/>
      <c r="AO9" s="231" t="str">
        <f t="shared" si="1"/>
        <v/>
      </c>
    </row>
    <row r="10" spans="1:41" ht="35.25" customHeight="1" x14ac:dyDescent="0.3">
      <c r="A10" s="81"/>
      <c r="B10" s="81"/>
      <c r="C10" s="73"/>
      <c r="D10" s="73"/>
      <c r="E10" s="74"/>
      <c r="F10" s="73"/>
      <c r="G10" s="73"/>
      <c r="H10" s="73"/>
      <c r="I10" s="73"/>
      <c r="J10" s="73"/>
      <c r="K10" s="73"/>
      <c r="L10" s="73"/>
      <c r="M10" s="75"/>
      <c r="N10" s="73"/>
      <c r="O10" s="73"/>
      <c r="P10" s="75"/>
      <c r="Q10" s="73"/>
      <c r="R10" s="73"/>
      <c r="S10" s="73"/>
      <c r="T10" s="55"/>
      <c r="U10" s="73"/>
      <c r="V10" s="55"/>
      <c r="W10" s="73"/>
      <c r="X10" s="50"/>
      <c r="Y10" s="73"/>
      <c r="Z10" s="73"/>
      <c r="AA10" s="73"/>
      <c r="AB10" s="73"/>
      <c r="AC10" s="73"/>
      <c r="AD10" s="50"/>
      <c r="AE10" s="50"/>
      <c r="AF10" s="50"/>
      <c r="AG10" s="73"/>
      <c r="AH10" s="73"/>
      <c r="AI10" s="75"/>
      <c r="AJ10" s="227" t="str">
        <f t="shared" si="0"/>
        <v/>
      </c>
      <c r="AK10" s="227"/>
      <c r="AL10" s="227"/>
      <c r="AM10" s="227"/>
      <c r="AN10" s="227"/>
      <c r="AO10" s="231" t="str">
        <f t="shared" si="1"/>
        <v/>
      </c>
    </row>
    <row r="11" spans="1:41" ht="35.25" customHeight="1" x14ac:dyDescent="0.3">
      <c r="A11" s="81"/>
      <c r="B11" s="81"/>
      <c r="C11" s="73"/>
      <c r="D11" s="73"/>
      <c r="E11" s="74"/>
      <c r="F11" s="73"/>
      <c r="G11" s="73"/>
      <c r="H11" s="73"/>
      <c r="I11" s="73"/>
      <c r="J11" s="73"/>
      <c r="K11" s="73"/>
      <c r="L11" s="73"/>
      <c r="M11" s="75"/>
      <c r="N11" s="73"/>
      <c r="O11" s="73"/>
      <c r="P11" s="75"/>
      <c r="Q11" s="73"/>
      <c r="R11" s="73"/>
      <c r="S11" s="73"/>
      <c r="T11" s="55"/>
      <c r="U11" s="73"/>
      <c r="V11" s="55"/>
      <c r="W11" s="73"/>
      <c r="X11" s="50"/>
      <c r="Y11" s="73"/>
      <c r="Z11" s="73"/>
      <c r="AA11" s="73"/>
      <c r="AB11" s="73"/>
      <c r="AC11" s="73"/>
      <c r="AD11" s="50"/>
      <c r="AE11" s="50"/>
      <c r="AF11" s="50"/>
      <c r="AG11" s="73"/>
      <c r="AH11" s="73"/>
      <c r="AI11" s="75"/>
      <c r="AJ11" s="227" t="str">
        <f t="shared" si="0"/>
        <v/>
      </c>
      <c r="AK11" s="227"/>
      <c r="AL11" s="227"/>
      <c r="AM11" s="227"/>
      <c r="AN11" s="227"/>
      <c r="AO11" s="231" t="str">
        <f t="shared" si="1"/>
        <v/>
      </c>
    </row>
    <row r="12" spans="1:41" ht="35.25" customHeight="1" x14ac:dyDescent="0.3">
      <c r="A12" s="81"/>
      <c r="B12" s="81"/>
      <c r="C12" s="73"/>
      <c r="D12" s="73"/>
      <c r="E12" s="74"/>
      <c r="F12" s="73"/>
      <c r="G12" s="73"/>
      <c r="H12" s="73"/>
      <c r="I12" s="73"/>
      <c r="J12" s="73"/>
      <c r="K12" s="73"/>
      <c r="L12" s="73"/>
      <c r="M12" s="75"/>
      <c r="N12" s="73"/>
      <c r="O12" s="73"/>
      <c r="P12" s="75"/>
      <c r="Q12" s="73"/>
      <c r="R12" s="73"/>
      <c r="S12" s="73"/>
      <c r="T12" s="55"/>
      <c r="U12" s="73"/>
      <c r="V12" s="55"/>
      <c r="W12" s="73"/>
      <c r="X12" s="50"/>
      <c r="Y12" s="73"/>
      <c r="Z12" s="73"/>
      <c r="AA12" s="73"/>
      <c r="AB12" s="73"/>
      <c r="AC12" s="73"/>
      <c r="AD12" s="50"/>
      <c r="AE12" s="50"/>
      <c r="AF12" s="50"/>
      <c r="AG12" s="73"/>
      <c r="AH12" s="73"/>
      <c r="AI12" s="75"/>
      <c r="AJ12" s="227" t="str">
        <f t="shared" si="0"/>
        <v/>
      </c>
      <c r="AK12" s="227"/>
      <c r="AL12" s="227"/>
      <c r="AM12" s="227"/>
      <c r="AN12" s="227"/>
      <c r="AO12" s="231" t="str">
        <f t="shared" si="1"/>
        <v/>
      </c>
    </row>
    <row r="13" spans="1:41" ht="35.25" customHeight="1" x14ac:dyDescent="0.3">
      <c r="A13" s="81"/>
      <c r="B13" s="81"/>
      <c r="C13" s="73"/>
      <c r="D13" s="73"/>
      <c r="E13" s="74"/>
      <c r="F13" s="73"/>
      <c r="G13" s="73"/>
      <c r="H13" s="73"/>
      <c r="I13" s="73"/>
      <c r="J13" s="73"/>
      <c r="K13" s="73"/>
      <c r="L13" s="73"/>
      <c r="M13" s="75"/>
      <c r="N13" s="73"/>
      <c r="O13" s="73"/>
      <c r="P13" s="75"/>
      <c r="Q13" s="73"/>
      <c r="R13" s="73"/>
      <c r="S13" s="73"/>
      <c r="T13" s="55"/>
      <c r="U13" s="73"/>
      <c r="V13" s="55"/>
      <c r="W13" s="73"/>
      <c r="X13" s="50"/>
      <c r="Y13" s="73"/>
      <c r="Z13" s="73"/>
      <c r="AA13" s="73"/>
      <c r="AB13" s="73"/>
      <c r="AC13" s="73"/>
      <c r="AD13" s="50"/>
      <c r="AE13" s="50"/>
      <c r="AF13" s="50"/>
      <c r="AG13" s="73"/>
      <c r="AH13" s="73"/>
      <c r="AI13" s="75"/>
      <c r="AJ13" s="227" t="str">
        <f t="shared" si="0"/>
        <v/>
      </c>
      <c r="AK13" s="227"/>
      <c r="AL13" s="227"/>
      <c r="AM13" s="227"/>
      <c r="AN13" s="227"/>
      <c r="AO13" s="231" t="str">
        <f t="shared" si="1"/>
        <v/>
      </c>
    </row>
    <row r="14" spans="1:41" ht="35.25" customHeight="1" x14ac:dyDescent="0.3">
      <c r="A14" s="81"/>
      <c r="B14" s="81"/>
      <c r="C14" s="73"/>
      <c r="D14" s="73"/>
      <c r="E14" s="74"/>
      <c r="F14" s="73"/>
      <c r="G14" s="73"/>
      <c r="H14" s="73"/>
      <c r="I14" s="73"/>
      <c r="J14" s="73"/>
      <c r="K14" s="73"/>
      <c r="L14" s="73"/>
      <c r="M14" s="75"/>
      <c r="N14" s="73"/>
      <c r="O14" s="73"/>
      <c r="P14" s="75"/>
      <c r="Q14" s="73"/>
      <c r="R14" s="73"/>
      <c r="S14" s="73"/>
      <c r="T14" s="55"/>
      <c r="U14" s="73"/>
      <c r="V14" s="55"/>
      <c r="W14" s="73"/>
      <c r="X14" s="50"/>
      <c r="Y14" s="73"/>
      <c r="Z14" s="73"/>
      <c r="AA14" s="73"/>
      <c r="AB14" s="73"/>
      <c r="AC14" s="73"/>
      <c r="AD14" s="50"/>
      <c r="AE14" s="50"/>
      <c r="AF14" s="50"/>
      <c r="AG14" s="73"/>
      <c r="AH14" s="73"/>
      <c r="AI14" s="75"/>
      <c r="AJ14" s="227" t="str">
        <f t="shared" si="0"/>
        <v/>
      </c>
      <c r="AK14" s="227"/>
      <c r="AL14" s="227"/>
      <c r="AM14" s="227"/>
      <c r="AN14" s="227"/>
      <c r="AO14" s="231" t="str">
        <f t="shared" si="1"/>
        <v/>
      </c>
    </row>
    <row r="15" spans="1:41" ht="35.25" customHeight="1" x14ac:dyDescent="0.3">
      <c r="A15" s="81"/>
      <c r="B15" s="81"/>
      <c r="C15" s="73"/>
      <c r="D15" s="73"/>
      <c r="E15" s="74"/>
      <c r="F15" s="73"/>
      <c r="G15" s="73"/>
      <c r="H15" s="73"/>
      <c r="I15" s="73"/>
      <c r="J15" s="73"/>
      <c r="K15" s="73"/>
      <c r="L15" s="73"/>
      <c r="M15" s="75"/>
      <c r="N15" s="73"/>
      <c r="O15" s="73"/>
      <c r="P15" s="75"/>
      <c r="Q15" s="73"/>
      <c r="R15" s="73"/>
      <c r="S15" s="73"/>
      <c r="T15" s="55"/>
      <c r="U15" s="73"/>
      <c r="V15" s="55"/>
      <c r="W15" s="73"/>
      <c r="X15" s="50"/>
      <c r="Y15" s="73"/>
      <c r="Z15" s="73"/>
      <c r="AA15" s="73"/>
      <c r="AB15" s="73"/>
      <c r="AC15" s="73"/>
      <c r="AD15" s="50"/>
      <c r="AE15" s="50"/>
      <c r="AF15" s="50"/>
      <c r="AG15" s="73"/>
      <c r="AH15" s="73"/>
      <c r="AI15" s="75"/>
      <c r="AJ15" s="227" t="str">
        <f t="shared" si="0"/>
        <v/>
      </c>
      <c r="AK15" s="227"/>
      <c r="AL15" s="227"/>
      <c r="AM15" s="227"/>
      <c r="AN15" s="227"/>
      <c r="AO15" s="231" t="str">
        <f t="shared" si="1"/>
        <v/>
      </c>
    </row>
    <row r="16" spans="1:41" ht="35.25" hidden="1" customHeight="1" x14ac:dyDescent="0.3">
      <c r="A16" s="81"/>
      <c r="B16" s="81"/>
      <c r="C16" s="73"/>
      <c r="D16" s="73"/>
      <c r="E16" s="74"/>
      <c r="F16" s="73"/>
      <c r="G16" s="73"/>
      <c r="H16" s="73"/>
      <c r="I16" s="73"/>
      <c r="J16" s="73"/>
      <c r="K16" s="73"/>
      <c r="L16" s="73"/>
      <c r="M16" s="75"/>
      <c r="N16" s="73"/>
      <c r="O16" s="73"/>
      <c r="P16" s="75"/>
      <c r="Q16" s="73"/>
      <c r="R16" s="73"/>
      <c r="S16" s="73"/>
      <c r="T16" s="55"/>
      <c r="U16" s="73"/>
      <c r="V16" s="55"/>
      <c r="W16" s="73"/>
      <c r="X16" s="50"/>
      <c r="Y16" s="73"/>
      <c r="Z16" s="73"/>
      <c r="AA16" s="73"/>
      <c r="AB16" s="73"/>
      <c r="AC16" s="73"/>
      <c r="AD16" s="50"/>
      <c r="AE16" s="50"/>
      <c r="AF16" s="50"/>
      <c r="AG16" s="73"/>
      <c r="AH16" s="73"/>
      <c r="AI16" s="75"/>
      <c r="AJ16" s="227" t="str">
        <f t="shared" si="0"/>
        <v/>
      </c>
      <c r="AK16" s="227"/>
      <c r="AL16" s="227"/>
      <c r="AM16" s="227"/>
      <c r="AN16" s="227"/>
      <c r="AO16" s="231" t="str">
        <f t="shared" si="1"/>
        <v/>
      </c>
    </row>
    <row r="17" spans="1:41 16361:16369" ht="35.25" hidden="1" customHeight="1" x14ac:dyDescent="0.3">
      <c r="A17" s="81"/>
      <c r="B17" s="81"/>
      <c r="C17" s="73"/>
      <c r="D17" s="73"/>
      <c r="E17" s="74"/>
      <c r="F17" s="73"/>
      <c r="G17" s="73"/>
      <c r="H17" s="73"/>
      <c r="I17" s="73"/>
      <c r="J17" s="73"/>
      <c r="K17" s="73"/>
      <c r="L17" s="73"/>
      <c r="M17" s="75"/>
      <c r="N17" s="73"/>
      <c r="O17" s="73"/>
      <c r="P17" s="75"/>
      <c r="Q17" s="73"/>
      <c r="R17" s="73"/>
      <c r="S17" s="73"/>
      <c r="T17" s="55"/>
      <c r="U17" s="73"/>
      <c r="V17" s="55"/>
      <c r="W17" s="73"/>
      <c r="X17" s="50"/>
      <c r="Y17" s="73"/>
      <c r="Z17" s="73"/>
      <c r="AA17" s="73"/>
      <c r="AB17" s="73"/>
      <c r="AC17" s="73"/>
      <c r="AD17" s="50"/>
      <c r="AE17" s="50"/>
      <c r="AF17" s="50"/>
      <c r="AG17" s="73"/>
      <c r="AH17" s="73"/>
      <c r="AI17" s="75"/>
      <c r="AJ17" s="227" t="str">
        <f t="shared" si="0"/>
        <v/>
      </c>
      <c r="AK17" s="227"/>
      <c r="AL17" s="227"/>
      <c r="AM17" s="227"/>
      <c r="AN17" s="227"/>
      <c r="AO17" s="231" t="str">
        <f t="shared" si="1"/>
        <v/>
      </c>
    </row>
    <row r="18" spans="1:41 16361:16369" ht="35.25" hidden="1" customHeight="1" x14ac:dyDescent="0.3">
      <c r="A18" s="81"/>
      <c r="B18" s="81"/>
      <c r="C18" s="73"/>
      <c r="D18" s="73"/>
      <c r="E18" s="74"/>
      <c r="F18" s="73"/>
      <c r="G18" s="73"/>
      <c r="H18" s="73"/>
      <c r="I18" s="73"/>
      <c r="J18" s="73"/>
      <c r="K18" s="73"/>
      <c r="L18" s="73"/>
      <c r="M18" s="75"/>
      <c r="N18" s="73"/>
      <c r="O18" s="73"/>
      <c r="P18" s="75"/>
      <c r="Q18" s="73"/>
      <c r="R18" s="73"/>
      <c r="S18" s="73"/>
      <c r="T18" s="55"/>
      <c r="U18" s="73"/>
      <c r="V18" s="55"/>
      <c r="W18" s="73"/>
      <c r="X18" s="50"/>
      <c r="Y18" s="73"/>
      <c r="Z18" s="73"/>
      <c r="AA18" s="73"/>
      <c r="AB18" s="73"/>
      <c r="AC18" s="73"/>
      <c r="AD18" s="50"/>
      <c r="AE18" s="50"/>
      <c r="AF18" s="50"/>
      <c r="AG18" s="73"/>
      <c r="AH18" s="73"/>
      <c r="AI18" s="75"/>
      <c r="AJ18" s="227" t="str">
        <f t="shared" si="0"/>
        <v/>
      </c>
      <c r="AK18" s="227"/>
      <c r="AL18" s="227"/>
      <c r="AM18" s="227"/>
      <c r="AN18" s="227"/>
      <c r="AO18" s="231" t="str">
        <f t="shared" si="1"/>
        <v/>
      </c>
    </row>
    <row r="19" spans="1:41 16361:16369" ht="35.25" hidden="1" customHeight="1" x14ac:dyDescent="0.3">
      <c r="A19" s="81"/>
      <c r="B19" s="81"/>
      <c r="C19" s="73"/>
      <c r="D19" s="73"/>
      <c r="E19" s="74"/>
      <c r="F19" s="73"/>
      <c r="G19" s="73"/>
      <c r="H19" s="73"/>
      <c r="I19" s="73"/>
      <c r="J19" s="73"/>
      <c r="K19" s="73"/>
      <c r="L19" s="73"/>
      <c r="M19" s="75"/>
      <c r="N19" s="73"/>
      <c r="O19" s="73"/>
      <c r="P19" s="75"/>
      <c r="Q19" s="73"/>
      <c r="R19" s="73"/>
      <c r="S19" s="73"/>
      <c r="T19" s="55"/>
      <c r="U19" s="73"/>
      <c r="V19" s="55"/>
      <c r="W19" s="73"/>
      <c r="X19" s="50"/>
      <c r="Y19" s="73"/>
      <c r="Z19" s="73"/>
      <c r="AA19" s="73"/>
      <c r="AB19" s="73"/>
      <c r="AC19" s="73"/>
      <c r="AD19" s="50"/>
      <c r="AE19" s="50"/>
      <c r="AF19" s="50"/>
      <c r="AG19" s="73"/>
      <c r="AH19" s="73"/>
      <c r="AI19" s="75"/>
      <c r="AJ19" s="227" t="str">
        <f t="shared" si="0"/>
        <v/>
      </c>
      <c r="AK19" s="227"/>
      <c r="AL19" s="227"/>
      <c r="AM19" s="227"/>
      <c r="AN19" s="227"/>
      <c r="AO19" s="231" t="str">
        <f t="shared" si="1"/>
        <v/>
      </c>
    </row>
    <row r="20" spans="1:41 16361:16369" ht="35.25" hidden="1" customHeight="1" x14ac:dyDescent="0.3">
      <c r="A20" s="81"/>
      <c r="B20" s="81"/>
      <c r="C20" s="73"/>
      <c r="D20" s="73"/>
      <c r="E20" s="74"/>
      <c r="F20" s="73"/>
      <c r="G20" s="73"/>
      <c r="H20" s="73"/>
      <c r="I20" s="73"/>
      <c r="J20" s="73"/>
      <c r="K20" s="73"/>
      <c r="L20" s="73"/>
      <c r="M20" s="75"/>
      <c r="N20" s="73"/>
      <c r="O20" s="73"/>
      <c r="P20" s="75"/>
      <c r="Q20" s="73"/>
      <c r="R20" s="73"/>
      <c r="S20" s="73"/>
      <c r="T20" s="55"/>
      <c r="U20" s="73"/>
      <c r="V20" s="55"/>
      <c r="W20" s="73"/>
      <c r="X20" s="50"/>
      <c r="Y20" s="73"/>
      <c r="Z20" s="73"/>
      <c r="AA20" s="73"/>
      <c r="AB20" s="73"/>
      <c r="AC20" s="73"/>
      <c r="AD20" s="50"/>
      <c r="AE20" s="50"/>
      <c r="AF20" s="50"/>
      <c r="AG20" s="73"/>
      <c r="AH20" s="73"/>
      <c r="AI20" s="75"/>
      <c r="AJ20" s="227" t="str">
        <f t="shared" si="0"/>
        <v/>
      </c>
      <c r="AK20" s="227"/>
      <c r="AL20" s="227"/>
      <c r="AM20" s="227"/>
      <c r="AN20" s="227"/>
      <c r="AO20" s="231" t="str">
        <f t="shared" si="1"/>
        <v/>
      </c>
    </row>
    <row r="21" spans="1:41 16361:16369" ht="35.25" hidden="1" customHeight="1" x14ac:dyDescent="0.3"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5"/>
      <c r="N21" s="73"/>
      <c r="O21" s="73"/>
      <c r="P21" s="75"/>
      <c r="Q21" s="73"/>
      <c r="R21" s="73"/>
      <c r="S21" s="73"/>
      <c r="T21" s="55"/>
      <c r="U21" s="73"/>
      <c r="V21" s="55"/>
      <c r="W21" s="73"/>
      <c r="X21" s="50"/>
      <c r="Y21" s="73"/>
      <c r="Z21" s="73"/>
      <c r="AA21" s="73"/>
      <c r="AB21" s="73"/>
      <c r="AC21" s="73"/>
      <c r="AD21" s="50"/>
      <c r="AE21" s="50"/>
      <c r="AF21" s="50"/>
      <c r="AG21" s="73"/>
      <c r="AH21" s="73"/>
      <c r="AI21" s="75"/>
      <c r="AJ21" s="98" t="str">
        <f t="shared" ref="AJ21:AJ30" si="2">IF(AD21="","",AD21-X21)</f>
        <v/>
      </c>
      <c r="AK21" s="98"/>
      <c r="AL21" s="98"/>
      <c r="AM21" s="227"/>
      <c r="AN21" s="227"/>
      <c r="AO21" s="227"/>
    </row>
    <row r="22" spans="1:41 16361:16369" ht="35.25" hidden="1" customHeight="1" x14ac:dyDescent="0.3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5"/>
      <c r="N22" s="73"/>
      <c r="O22" s="73"/>
      <c r="P22" s="75"/>
      <c r="Q22" s="73"/>
      <c r="R22" s="73"/>
      <c r="S22" s="73"/>
      <c r="T22" s="55"/>
      <c r="U22" s="73"/>
      <c r="V22" s="55"/>
      <c r="W22" s="73"/>
      <c r="X22" s="50"/>
      <c r="Y22" s="73"/>
      <c r="Z22" s="73"/>
      <c r="AA22" s="73"/>
      <c r="AB22" s="73"/>
      <c r="AC22" s="73"/>
      <c r="AD22" s="50"/>
      <c r="AE22" s="50"/>
      <c r="AF22" s="50"/>
      <c r="AG22" s="73"/>
      <c r="AH22" s="73"/>
      <c r="AI22" s="75"/>
      <c r="AJ22" s="98" t="str">
        <f t="shared" si="2"/>
        <v/>
      </c>
      <c r="AK22" s="98"/>
      <c r="AL22" s="98"/>
      <c r="AM22" s="227"/>
      <c r="AN22" s="227"/>
      <c r="AO22" s="227">
        <v>0</v>
      </c>
    </row>
    <row r="23" spans="1:41 16361:16369" ht="30.75" hidden="1" customHeight="1" x14ac:dyDescent="0.3"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5"/>
      <c r="N23" s="73"/>
      <c r="O23" s="73"/>
      <c r="P23" s="75"/>
      <c r="Q23" s="73"/>
      <c r="R23" s="73"/>
      <c r="S23" s="73"/>
      <c r="T23" s="55"/>
      <c r="U23" s="73"/>
      <c r="V23" s="55"/>
      <c r="W23" s="73"/>
      <c r="X23" s="50"/>
      <c r="Y23" s="73"/>
      <c r="Z23" s="73"/>
      <c r="AA23" s="73"/>
      <c r="AB23" s="73"/>
      <c r="AC23" s="73"/>
      <c r="AD23" s="50"/>
      <c r="AE23" s="50"/>
      <c r="AF23" s="50"/>
      <c r="AG23" s="73"/>
      <c r="AH23" s="73"/>
      <c r="AI23" s="75"/>
      <c r="AJ23" s="98" t="str">
        <f t="shared" si="2"/>
        <v/>
      </c>
      <c r="AK23" s="98"/>
      <c r="AL23" s="98"/>
      <c r="AM23" s="227"/>
      <c r="AN23" s="227"/>
      <c r="AO23" s="227"/>
    </row>
    <row r="24" spans="1:41 16361:16369" ht="30.75" hidden="1" customHeight="1" x14ac:dyDescent="0.3"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5"/>
      <c r="N24" s="73"/>
      <c r="O24" s="73"/>
      <c r="P24" s="75"/>
      <c r="Q24" s="73"/>
      <c r="R24" s="73"/>
      <c r="S24" s="73"/>
      <c r="T24" s="55"/>
      <c r="U24" s="73"/>
      <c r="V24" s="55"/>
      <c r="W24" s="73"/>
      <c r="X24" s="50"/>
      <c r="Y24" s="73"/>
      <c r="Z24" s="73"/>
      <c r="AA24" s="73"/>
      <c r="AB24" s="73"/>
      <c r="AC24" s="73"/>
      <c r="AD24" s="50"/>
      <c r="AE24" s="50"/>
      <c r="AF24" s="50"/>
      <c r="AG24" s="73"/>
      <c r="AH24" s="73"/>
      <c r="AI24" s="75"/>
      <c r="AJ24" s="98" t="str">
        <f t="shared" si="2"/>
        <v/>
      </c>
      <c r="AK24" s="98"/>
      <c r="AL24" s="98"/>
      <c r="AM24" s="227"/>
      <c r="AN24" s="227"/>
      <c r="AO24" s="227"/>
    </row>
    <row r="25" spans="1:41 16361:16369" ht="30.75" hidden="1" customHeight="1" x14ac:dyDescent="0.3"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5"/>
      <c r="N25" s="73"/>
      <c r="O25" s="73"/>
      <c r="P25" s="75"/>
      <c r="Q25" s="73"/>
      <c r="R25" s="73"/>
      <c r="S25" s="73"/>
      <c r="T25" s="55"/>
      <c r="U25" s="73"/>
      <c r="V25" s="55"/>
      <c r="W25" s="73"/>
      <c r="X25" s="50"/>
      <c r="Y25" s="73"/>
      <c r="Z25" s="73"/>
      <c r="AA25" s="73"/>
      <c r="AB25" s="73"/>
      <c r="AC25" s="73"/>
      <c r="AD25" s="50"/>
      <c r="AE25" s="50"/>
      <c r="AF25" s="50"/>
      <c r="AG25" s="73"/>
      <c r="AH25" s="73"/>
      <c r="AI25" s="75"/>
      <c r="AJ25" s="98" t="str">
        <f t="shared" si="2"/>
        <v/>
      </c>
      <c r="AK25" s="98"/>
      <c r="AL25" s="98"/>
      <c r="AM25" s="227"/>
      <c r="AN25" s="227"/>
      <c r="AO25" s="227"/>
    </row>
    <row r="26" spans="1:41 16361:16369" ht="30.75" hidden="1" customHeight="1" x14ac:dyDescent="0.3"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5"/>
      <c r="N26" s="73"/>
      <c r="O26" s="73"/>
      <c r="P26" s="75"/>
      <c r="Q26" s="73"/>
      <c r="R26" s="73"/>
      <c r="S26" s="73"/>
      <c r="T26" s="55"/>
      <c r="U26" s="73"/>
      <c r="V26" s="55"/>
      <c r="W26" s="73"/>
      <c r="X26" s="50"/>
      <c r="Y26" s="73"/>
      <c r="Z26" s="73"/>
      <c r="AA26" s="73"/>
      <c r="AB26" s="73"/>
      <c r="AC26" s="73"/>
      <c r="AD26" s="50"/>
      <c r="AE26" s="50"/>
      <c r="AF26" s="50"/>
      <c r="AG26" s="73"/>
      <c r="AH26" s="73"/>
      <c r="AI26" s="75"/>
      <c r="AJ26" s="98" t="str">
        <f t="shared" si="2"/>
        <v/>
      </c>
      <c r="AK26" s="98"/>
      <c r="AL26" s="98"/>
      <c r="AM26" s="227"/>
      <c r="AN26" s="227"/>
      <c r="AO26" s="227"/>
    </row>
    <row r="27" spans="1:41 16361:16369" ht="30.75" hidden="1" customHeight="1" x14ac:dyDescent="0.3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5"/>
      <c r="N27" s="73"/>
      <c r="O27" s="73"/>
      <c r="P27" s="75"/>
      <c r="Q27" s="73"/>
      <c r="R27" s="73"/>
      <c r="S27" s="73"/>
      <c r="T27" s="55"/>
      <c r="U27" s="73"/>
      <c r="V27" s="55"/>
      <c r="W27" s="73"/>
      <c r="X27" s="50"/>
      <c r="Y27" s="73"/>
      <c r="Z27" s="73"/>
      <c r="AA27" s="73"/>
      <c r="AB27" s="73"/>
      <c r="AC27" s="73"/>
      <c r="AD27" s="50"/>
      <c r="AE27" s="50"/>
      <c r="AF27" s="50"/>
      <c r="AG27" s="73"/>
      <c r="AH27" s="73"/>
      <c r="AI27" s="75"/>
      <c r="AJ27" s="98" t="str">
        <f t="shared" si="2"/>
        <v/>
      </c>
      <c r="AK27" s="98"/>
      <c r="AL27" s="98"/>
      <c r="AM27" s="227"/>
      <c r="AN27" s="227"/>
      <c r="AO27" s="227"/>
    </row>
    <row r="28" spans="1:41 16361:16369" ht="30.75" hidden="1" customHeight="1" x14ac:dyDescent="0.3"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5"/>
      <c r="N28" s="73"/>
      <c r="O28" s="73"/>
      <c r="P28" s="75"/>
      <c r="Q28" s="73"/>
      <c r="R28" s="73"/>
      <c r="S28" s="73"/>
      <c r="T28" s="55"/>
      <c r="U28" s="73"/>
      <c r="V28" s="55"/>
      <c r="W28" s="73"/>
      <c r="X28" s="50"/>
      <c r="Y28" s="73"/>
      <c r="Z28" s="73"/>
      <c r="AA28" s="73"/>
      <c r="AB28" s="73"/>
      <c r="AC28" s="73"/>
      <c r="AD28" s="50"/>
      <c r="AE28" s="50"/>
      <c r="AF28" s="50"/>
      <c r="AG28" s="73"/>
      <c r="AH28" s="73"/>
      <c r="AI28" s="75"/>
      <c r="AJ28" s="98" t="str">
        <f t="shared" si="2"/>
        <v/>
      </c>
      <c r="AK28" s="98"/>
      <c r="AL28" s="98"/>
      <c r="AM28" s="227"/>
      <c r="AN28" s="227"/>
      <c r="AO28" s="227"/>
    </row>
    <row r="29" spans="1:41 16361:16369" ht="30.75" hidden="1" customHeight="1" x14ac:dyDescent="0.3"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5"/>
      <c r="Q29" s="73"/>
      <c r="R29" s="73"/>
      <c r="S29" s="73"/>
      <c r="T29" s="55"/>
      <c r="U29" s="73"/>
      <c r="V29" s="55"/>
      <c r="W29" s="73"/>
      <c r="X29" s="50"/>
      <c r="Y29" s="73"/>
      <c r="Z29" s="73"/>
      <c r="AA29" s="73"/>
      <c r="AB29" s="73"/>
      <c r="AC29" s="73"/>
      <c r="AD29" s="50"/>
      <c r="AE29" s="50"/>
      <c r="AF29" s="50"/>
      <c r="AG29" s="73"/>
      <c r="AH29" s="73"/>
      <c r="AI29" s="75"/>
      <c r="AJ29" s="98" t="str">
        <f t="shared" si="2"/>
        <v/>
      </c>
      <c r="AK29" s="98"/>
      <c r="AL29" s="98"/>
      <c r="AM29" s="227"/>
      <c r="AN29" s="227"/>
      <c r="AO29" s="227"/>
    </row>
    <row r="30" spans="1:41 16361:16369" ht="30.75" hidden="1" customHeight="1" x14ac:dyDescent="0.3">
      <c r="B30" s="73"/>
      <c r="C30" s="73"/>
      <c r="D30" s="73"/>
      <c r="E30" s="75"/>
      <c r="F30" s="75"/>
      <c r="G30" s="55"/>
      <c r="H30" s="50"/>
      <c r="I30" s="50"/>
      <c r="J30" s="73"/>
      <c r="K30" s="75"/>
      <c r="L30" s="98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 t="str">
        <f t="shared" si="2"/>
        <v/>
      </c>
      <c r="AK30" s="73"/>
      <c r="AL30" s="73"/>
      <c r="AM30" s="227"/>
      <c r="AN30" s="227"/>
      <c r="AO30" s="227"/>
      <c r="XEG30" s="73"/>
      <c r="XEH30" s="73"/>
      <c r="XEI30" s="73"/>
      <c r="XEJ30" s="75"/>
      <c r="XEK30" s="75"/>
      <c r="XEL30" s="55"/>
      <c r="XEM30" s="50"/>
      <c r="XEN30" s="50"/>
      <c r="XEO30" s="73"/>
    </row>
    <row r="31" spans="1:41 16361:16369" ht="30.75" hidden="1" customHeight="1" x14ac:dyDescent="0.3">
      <c r="C31" s="100"/>
      <c r="J31" s="101"/>
      <c r="K31" s="100"/>
      <c r="M31" s="73"/>
      <c r="O31" s="73"/>
      <c r="P31" s="73"/>
      <c r="S31" s="103"/>
      <c r="T31" s="55"/>
      <c r="X31" s="101"/>
      <c r="AC31" s="100"/>
      <c r="AD31" s="100"/>
      <c r="AI31" s="101"/>
      <c r="AJ31" s="99">
        <f t="shared" ref="AJ31:AJ94" si="3">AD31-X31</f>
        <v>0</v>
      </c>
      <c r="AK31" s="99"/>
      <c r="AL31" s="99"/>
      <c r="AM31" s="227"/>
      <c r="AN31" s="227"/>
      <c r="AO31" s="227"/>
    </row>
    <row r="32" spans="1:41 16361:16369" ht="30.75" hidden="1" customHeight="1" x14ac:dyDescent="0.3">
      <c r="C32" s="100"/>
      <c r="J32" s="101"/>
      <c r="K32" s="100"/>
      <c r="M32" s="73"/>
      <c r="O32" s="73"/>
      <c r="P32" s="73"/>
      <c r="S32" s="103"/>
      <c r="T32" s="55"/>
      <c r="X32" s="101"/>
      <c r="AC32" s="100"/>
      <c r="AD32" s="100"/>
      <c r="AI32" s="101"/>
      <c r="AJ32" s="99">
        <f t="shared" si="3"/>
        <v>0</v>
      </c>
      <c r="AM32" s="227"/>
      <c r="AN32" s="227"/>
      <c r="AO32" s="227"/>
    </row>
    <row r="33" spans="3:41" ht="30.75" hidden="1" customHeight="1" x14ac:dyDescent="0.3">
      <c r="C33" s="100"/>
      <c r="J33" s="101"/>
      <c r="K33" s="100"/>
      <c r="M33" s="73"/>
      <c r="O33" s="73"/>
      <c r="P33" s="73"/>
      <c r="S33" s="103"/>
      <c r="T33" s="55"/>
      <c r="X33" s="101"/>
      <c r="AC33" s="100"/>
      <c r="AD33" s="100"/>
      <c r="AI33" s="101"/>
      <c r="AJ33" s="99">
        <f t="shared" si="3"/>
        <v>0</v>
      </c>
      <c r="AM33" s="227"/>
      <c r="AN33" s="227"/>
      <c r="AO33" s="227"/>
    </row>
    <row r="34" spans="3:41" ht="30.75" hidden="1" customHeight="1" x14ac:dyDescent="0.3">
      <c r="C34" s="100"/>
      <c r="J34" s="101"/>
      <c r="K34" s="100"/>
      <c r="M34" s="73"/>
      <c r="O34" s="73"/>
      <c r="P34" s="73"/>
      <c r="S34" s="103"/>
      <c r="T34" s="55"/>
      <c r="X34" s="101"/>
      <c r="AC34" s="100"/>
      <c r="AD34" s="100"/>
      <c r="AI34" s="101"/>
      <c r="AJ34" s="99">
        <f t="shared" si="3"/>
        <v>0</v>
      </c>
      <c r="AM34" s="227"/>
      <c r="AN34" s="227"/>
      <c r="AO34" s="227"/>
    </row>
    <row r="35" spans="3:41" ht="30.75" hidden="1" customHeight="1" x14ac:dyDescent="0.3">
      <c r="C35" s="100"/>
      <c r="J35" s="101"/>
      <c r="K35" s="100"/>
      <c r="M35" s="73"/>
      <c r="O35" s="73"/>
      <c r="P35" s="73"/>
      <c r="S35" s="103"/>
      <c r="T35" s="55"/>
      <c r="X35" s="101"/>
      <c r="AC35" s="100"/>
      <c r="AD35" s="100"/>
      <c r="AI35" s="101"/>
      <c r="AJ35" s="99">
        <f t="shared" si="3"/>
        <v>0</v>
      </c>
      <c r="AM35" s="227"/>
      <c r="AN35" s="227"/>
      <c r="AO35" s="227"/>
    </row>
    <row r="36" spans="3:41" ht="30.75" hidden="1" customHeight="1" x14ac:dyDescent="0.3">
      <c r="C36" s="100"/>
      <c r="J36" s="101"/>
      <c r="K36" s="100"/>
      <c r="M36" s="73"/>
      <c r="O36" s="73"/>
      <c r="P36" s="73"/>
      <c r="S36" s="103"/>
      <c r="T36" s="55"/>
      <c r="X36" s="101"/>
      <c r="AC36" s="100"/>
      <c r="AD36" s="100"/>
      <c r="AI36" s="101"/>
      <c r="AJ36" s="99">
        <f t="shared" si="3"/>
        <v>0</v>
      </c>
      <c r="AM36" s="227"/>
      <c r="AN36" s="227"/>
      <c r="AO36" s="227"/>
    </row>
    <row r="37" spans="3:41" ht="30.75" hidden="1" customHeight="1" x14ac:dyDescent="0.3">
      <c r="C37" s="100"/>
      <c r="J37" s="101"/>
      <c r="K37" s="100"/>
      <c r="M37" s="73"/>
      <c r="O37" s="73"/>
      <c r="P37" s="73"/>
      <c r="S37" s="103"/>
      <c r="T37" s="55"/>
      <c r="X37" s="101"/>
      <c r="AC37" s="100"/>
      <c r="AD37" s="100"/>
      <c r="AI37" s="101"/>
      <c r="AJ37" s="99">
        <f t="shared" si="3"/>
        <v>0</v>
      </c>
      <c r="AM37" s="227"/>
      <c r="AN37" s="227"/>
      <c r="AO37" s="227"/>
    </row>
    <row r="38" spans="3:41" ht="30.75" hidden="1" customHeight="1" x14ac:dyDescent="0.3">
      <c r="C38" s="100"/>
      <c r="J38" s="101"/>
      <c r="K38" s="100"/>
      <c r="M38" s="73"/>
      <c r="O38" s="73"/>
      <c r="P38" s="73"/>
      <c r="S38" s="103"/>
      <c r="T38" s="55"/>
      <c r="X38" s="101"/>
      <c r="AC38" s="100"/>
      <c r="AD38" s="100"/>
      <c r="AI38" s="101"/>
      <c r="AJ38" s="99">
        <f t="shared" si="3"/>
        <v>0</v>
      </c>
      <c r="AM38" s="227"/>
      <c r="AN38" s="227"/>
      <c r="AO38" s="227"/>
    </row>
    <row r="39" spans="3:41" ht="30.75" hidden="1" customHeight="1" x14ac:dyDescent="0.3">
      <c r="C39" s="100"/>
      <c r="J39" s="101"/>
      <c r="K39" s="100"/>
      <c r="M39" s="73"/>
      <c r="O39" s="73"/>
      <c r="P39" s="73"/>
      <c r="S39" s="103"/>
      <c r="T39" s="55"/>
      <c r="X39" s="101"/>
      <c r="AC39" s="100"/>
      <c r="AD39" s="100"/>
      <c r="AI39" s="101"/>
      <c r="AJ39" s="99">
        <f t="shared" si="3"/>
        <v>0</v>
      </c>
      <c r="AM39" s="227"/>
      <c r="AN39" s="227"/>
      <c r="AO39" s="227"/>
    </row>
    <row r="40" spans="3:41" ht="30.75" hidden="1" customHeight="1" x14ac:dyDescent="0.3">
      <c r="C40" s="100"/>
      <c r="J40" s="101"/>
      <c r="K40" s="100"/>
      <c r="M40" s="73"/>
      <c r="O40" s="73"/>
      <c r="P40" s="73"/>
      <c r="S40" s="103"/>
      <c r="T40" s="55"/>
      <c r="X40" s="101"/>
      <c r="AC40" s="100"/>
      <c r="AD40" s="100"/>
      <c r="AI40" s="101"/>
      <c r="AJ40" s="99">
        <f t="shared" si="3"/>
        <v>0</v>
      </c>
      <c r="AM40" s="227"/>
      <c r="AN40" s="227"/>
      <c r="AO40" s="227"/>
    </row>
    <row r="41" spans="3:41" ht="30.75" hidden="1" customHeight="1" x14ac:dyDescent="0.3">
      <c r="C41" s="100"/>
      <c r="J41" s="101"/>
      <c r="K41" s="100"/>
      <c r="M41" s="73"/>
      <c r="O41" s="73"/>
      <c r="P41" s="73"/>
      <c r="S41" s="103"/>
      <c r="T41" s="55"/>
      <c r="X41" s="101"/>
      <c r="AC41" s="100"/>
      <c r="AD41" s="100"/>
      <c r="AI41" s="101"/>
      <c r="AJ41" s="99">
        <f t="shared" si="3"/>
        <v>0</v>
      </c>
      <c r="AM41" s="227"/>
      <c r="AN41" s="227"/>
      <c r="AO41" s="227"/>
    </row>
    <row r="42" spans="3:41" ht="30.75" hidden="1" customHeight="1" x14ac:dyDescent="0.3">
      <c r="C42" s="100"/>
      <c r="J42" s="101"/>
      <c r="K42" s="100"/>
      <c r="M42" s="73"/>
      <c r="O42" s="73"/>
      <c r="P42" s="73"/>
      <c r="S42" s="103"/>
      <c r="T42" s="55"/>
      <c r="X42" s="101"/>
      <c r="AC42" s="100"/>
      <c r="AD42" s="100"/>
      <c r="AI42" s="101"/>
      <c r="AJ42" s="99">
        <f t="shared" si="3"/>
        <v>0</v>
      </c>
      <c r="AM42" s="227"/>
      <c r="AN42" s="227"/>
      <c r="AO42" s="227"/>
    </row>
    <row r="43" spans="3:41" ht="30.75" hidden="1" customHeight="1" x14ac:dyDescent="0.3">
      <c r="C43" s="100"/>
      <c r="J43" s="101"/>
      <c r="K43" s="100"/>
      <c r="M43" s="73"/>
      <c r="O43" s="73"/>
      <c r="P43" s="73"/>
      <c r="S43" s="103"/>
      <c r="T43" s="55"/>
      <c r="X43" s="101"/>
      <c r="AC43" s="100"/>
      <c r="AD43" s="100"/>
      <c r="AI43" s="101"/>
      <c r="AJ43" s="99">
        <f t="shared" si="3"/>
        <v>0</v>
      </c>
      <c r="AM43" s="227"/>
      <c r="AN43" s="227"/>
      <c r="AO43" s="227"/>
    </row>
    <row r="44" spans="3:41" ht="30.75" hidden="1" customHeight="1" x14ac:dyDescent="0.3">
      <c r="C44" s="100"/>
      <c r="J44" s="101"/>
      <c r="K44" s="100"/>
      <c r="M44" s="73"/>
      <c r="O44" s="73"/>
      <c r="P44" s="73"/>
      <c r="S44" s="103"/>
      <c r="T44" s="55"/>
      <c r="X44" s="101"/>
      <c r="AC44" s="100"/>
      <c r="AD44" s="100"/>
      <c r="AI44" s="101"/>
      <c r="AJ44" s="99">
        <f t="shared" si="3"/>
        <v>0</v>
      </c>
      <c r="AM44" s="227"/>
      <c r="AN44" s="227"/>
      <c r="AO44" s="227"/>
    </row>
    <row r="45" spans="3:41" ht="30.75" hidden="1" customHeight="1" x14ac:dyDescent="0.3">
      <c r="C45" s="100"/>
      <c r="J45" s="101"/>
      <c r="K45" s="100"/>
      <c r="M45" s="73"/>
      <c r="O45" s="73"/>
      <c r="P45" s="73"/>
      <c r="S45" s="103"/>
      <c r="T45" s="55"/>
      <c r="X45" s="101"/>
      <c r="AC45" s="100"/>
      <c r="AD45" s="100"/>
      <c r="AI45" s="101"/>
      <c r="AJ45" s="99">
        <f t="shared" si="3"/>
        <v>0</v>
      </c>
      <c r="AM45" s="227"/>
      <c r="AN45" s="227"/>
      <c r="AO45" s="227"/>
    </row>
    <row r="46" spans="3:41" ht="30.75" hidden="1" customHeight="1" x14ac:dyDescent="0.3">
      <c r="C46" s="100"/>
      <c r="J46" s="101"/>
      <c r="K46" s="100"/>
      <c r="M46" s="73"/>
      <c r="O46" s="73"/>
      <c r="P46" s="73"/>
      <c r="S46" s="103"/>
      <c r="T46" s="55"/>
      <c r="X46" s="101"/>
      <c r="AC46" s="100"/>
      <c r="AD46" s="100"/>
      <c r="AI46" s="101"/>
      <c r="AJ46" s="99">
        <f t="shared" si="3"/>
        <v>0</v>
      </c>
      <c r="AM46" s="227"/>
      <c r="AN46" s="227"/>
      <c r="AO46" s="227"/>
    </row>
    <row r="47" spans="3:41" ht="30.75" hidden="1" customHeight="1" x14ac:dyDescent="0.3">
      <c r="C47" s="100"/>
      <c r="J47" s="101"/>
      <c r="K47" s="100"/>
      <c r="M47" s="73"/>
      <c r="O47" s="73"/>
      <c r="P47" s="73"/>
      <c r="S47" s="103"/>
      <c r="T47" s="55"/>
      <c r="X47" s="101"/>
      <c r="AC47" s="100"/>
      <c r="AD47" s="100"/>
      <c r="AI47" s="101"/>
      <c r="AJ47" s="99">
        <f t="shared" si="3"/>
        <v>0</v>
      </c>
      <c r="AM47" s="227"/>
      <c r="AN47" s="227"/>
      <c r="AO47" s="227"/>
    </row>
    <row r="48" spans="3:41" ht="30.75" hidden="1" customHeight="1" x14ac:dyDescent="0.3">
      <c r="C48" s="100"/>
      <c r="J48" s="101"/>
      <c r="K48" s="100"/>
      <c r="M48" s="73"/>
      <c r="O48" s="73"/>
      <c r="P48" s="73"/>
      <c r="S48" s="103"/>
      <c r="T48" s="55"/>
      <c r="X48" s="101"/>
      <c r="AC48" s="100"/>
      <c r="AD48" s="100"/>
      <c r="AI48" s="101"/>
      <c r="AJ48" s="99">
        <f t="shared" si="3"/>
        <v>0</v>
      </c>
      <c r="AM48" s="227"/>
      <c r="AN48" s="227"/>
      <c r="AO48" s="227"/>
    </row>
    <row r="49" spans="3:41" ht="30.75" hidden="1" customHeight="1" x14ac:dyDescent="0.3">
      <c r="C49" s="100"/>
      <c r="J49" s="101"/>
      <c r="K49" s="100"/>
      <c r="M49" s="73"/>
      <c r="O49" s="73"/>
      <c r="P49" s="73"/>
      <c r="S49" s="103"/>
      <c r="T49" s="55"/>
      <c r="X49" s="101"/>
      <c r="AC49" s="100"/>
      <c r="AD49" s="100"/>
      <c r="AI49" s="101"/>
      <c r="AJ49" s="99">
        <f t="shared" si="3"/>
        <v>0</v>
      </c>
      <c r="AM49" s="227"/>
      <c r="AN49" s="227"/>
      <c r="AO49" s="227"/>
    </row>
    <row r="50" spans="3:41" ht="30.75" hidden="1" customHeight="1" x14ac:dyDescent="0.3">
      <c r="C50" s="100"/>
      <c r="J50" s="101"/>
      <c r="K50" s="100"/>
      <c r="M50" s="73"/>
      <c r="O50" s="73"/>
      <c r="P50" s="73"/>
      <c r="S50" s="103"/>
      <c r="T50" s="55"/>
      <c r="X50" s="101"/>
      <c r="AC50" s="100"/>
      <c r="AD50" s="100"/>
      <c r="AI50" s="101"/>
      <c r="AJ50" s="99">
        <f t="shared" si="3"/>
        <v>0</v>
      </c>
      <c r="AM50" s="227"/>
      <c r="AN50" s="227"/>
      <c r="AO50" s="227"/>
    </row>
    <row r="51" spans="3:41" ht="30.75" hidden="1" customHeight="1" x14ac:dyDescent="0.3">
      <c r="C51" s="100"/>
      <c r="J51" s="101"/>
      <c r="K51" s="100"/>
      <c r="M51" s="73"/>
      <c r="O51" s="73"/>
      <c r="P51" s="73"/>
      <c r="S51" s="103"/>
      <c r="T51" s="55"/>
      <c r="X51" s="101"/>
      <c r="AC51" s="100"/>
      <c r="AD51" s="100"/>
      <c r="AI51" s="101"/>
      <c r="AJ51" s="99">
        <f t="shared" si="3"/>
        <v>0</v>
      </c>
      <c r="AM51" s="227"/>
      <c r="AN51" s="227"/>
      <c r="AO51" s="227"/>
    </row>
    <row r="52" spans="3:41" ht="30.75" hidden="1" customHeight="1" x14ac:dyDescent="0.3">
      <c r="C52" s="100"/>
      <c r="J52" s="101"/>
      <c r="K52" s="100"/>
      <c r="M52" s="73"/>
      <c r="O52" s="73"/>
      <c r="P52" s="73"/>
      <c r="S52" s="103"/>
      <c r="T52" s="55"/>
      <c r="X52" s="101"/>
      <c r="AC52" s="100"/>
      <c r="AD52" s="100"/>
      <c r="AI52" s="101"/>
      <c r="AJ52" s="99">
        <f t="shared" si="3"/>
        <v>0</v>
      </c>
      <c r="AM52" s="227"/>
      <c r="AN52" s="227"/>
      <c r="AO52" s="227"/>
    </row>
    <row r="53" spans="3:41" ht="30.75" hidden="1" customHeight="1" x14ac:dyDescent="0.3">
      <c r="C53" s="100"/>
      <c r="J53" s="101"/>
      <c r="K53" s="100"/>
      <c r="M53" s="73"/>
      <c r="O53" s="73"/>
      <c r="P53" s="73"/>
      <c r="S53" s="103"/>
      <c r="T53" s="55"/>
      <c r="X53" s="101"/>
      <c r="AC53" s="100"/>
      <c r="AD53" s="100"/>
      <c r="AI53" s="101"/>
      <c r="AJ53" s="99">
        <f t="shared" si="3"/>
        <v>0</v>
      </c>
      <c r="AM53" s="227"/>
      <c r="AN53" s="227"/>
      <c r="AO53" s="227"/>
    </row>
    <row r="54" spans="3:41" ht="30.75" hidden="1" customHeight="1" x14ac:dyDescent="0.3">
      <c r="C54" s="100"/>
      <c r="J54" s="101"/>
      <c r="K54" s="100"/>
      <c r="M54" s="73"/>
      <c r="O54" s="73"/>
      <c r="P54" s="73"/>
      <c r="S54" s="103"/>
      <c r="T54" s="55"/>
      <c r="X54" s="101"/>
      <c r="AC54" s="100"/>
      <c r="AD54" s="100"/>
      <c r="AI54" s="101"/>
      <c r="AJ54" s="99">
        <f t="shared" si="3"/>
        <v>0</v>
      </c>
      <c r="AM54" s="227"/>
      <c r="AN54" s="227"/>
      <c r="AO54" s="227"/>
    </row>
    <row r="55" spans="3:41" ht="30.75" hidden="1" customHeight="1" x14ac:dyDescent="0.3">
      <c r="C55" s="100"/>
      <c r="J55" s="101"/>
      <c r="K55" s="100"/>
      <c r="M55" s="73"/>
      <c r="O55" s="73"/>
      <c r="P55" s="73"/>
      <c r="S55" s="103"/>
      <c r="T55" s="55"/>
      <c r="X55" s="101"/>
      <c r="AC55" s="100"/>
      <c r="AD55" s="100"/>
      <c r="AI55" s="101"/>
      <c r="AJ55" s="99">
        <f t="shared" si="3"/>
        <v>0</v>
      </c>
      <c r="AM55" s="227"/>
      <c r="AN55" s="227"/>
      <c r="AO55" s="227"/>
    </row>
    <row r="56" spans="3:41" ht="30.75" hidden="1" customHeight="1" x14ac:dyDescent="0.3">
      <c r="C56" s="100"/>
      <c r="J56" s="101"/>
      <c r="K56" s="100"/>
      <c r="M56" s="73"/>
      <c r="O56" s="73"/>
      <c r="P56" s="73"/>
      <c r="S56" s="103"/>
      <c r="T56" s="55"/>
      <c r="X56" s="101"/>
      <c r="AC56" s="100"/>
      <c r="AD56" s="100"/>
      <c r="AI56" s="101"/>
      <c r="AJ56" s="99">
        <f t="shared" si="3"/>
        <v>0</v>
      </c>
      <c r="AM56" s="227"/>
      <c r="AN56" s="227"/>
      <c r="AO56" s="227"/>
    </row>
    <row r="57" spans="3:41" ht="30.75" hidden="1" customHeight="1" x14ac:dyDescent="0.3">
      <c r="C57" s="100"/>
      <c r="J57" s="101"/>
      <c r="K57" s="100"/>
      <c r="M57" s="73"/>
      <c r="O57" s="73"/>
      <c r="P57" s="73"/>
      <c r="S57" s="103"/>
      <c r="T57" s="55"/>
      <c r="X57" s="101"/>
      <c r="AC57" s="100"/>
      <c r="AD57" s="100"/>
      <c r="AI57" s="101"/>
      <c r="AJ57" s="99">
        <f t="shared" si="3"/>
        <v>0</v>
      </c>
      <c r="AM57" s="227"/>
      <c r="AN57" s="227"/>
      <c r="AO57" s="227"/>
    </row>
    <row r="58" spans="3:41" ht="30.75" hidden="1" customHeight="1" x14ac:dyDescent="0.3">
      <c r="C58" s="100"/>
      <c r="J58" s="101"/>
      <c r="K58" s="100"/>
      <c r="M58" s="73"/>
      <c r="O58" s="73"/>
      <c r="P58" s="73"/>
      <c r="S58" s="103"/>
      <c r="T58" s="55"/>
      <c r="X58" s="101"/>
      <c r="AC58" s="100"/>
      <c r="AD58" s="100"/>
      <c r="AI58" s="101"/>
      <c r="AJ58" s="99">
        <f t="shared" si="3"/>
        <v>0</v>
      </c>
      <c r="AM58" s="227"/>
      <c r="AN58" s="227"/>
      <c r="AO58" s="227"/>
    </row>
    <row r="59" spans="3:41" ht="30.75" hidden="1" customHeight="1" x14ac:dyDescent="0.3">
      <c r="C59" s="100"/>
      <c r="J59" s="101"/>
      <c r="K59" s="100"/>
      <c r="M59" s="73"/>
      <c r="O59" s="73"/>
      <c r="P59" s="73"/>
      <c r="S59" s="103"/>
      <c r="T59" s="55"/>
      <c r="X59" s="101"/>
      <c r="AC59" s="100"/>
      <c r="AD59" s="100"/>
      <c r="AI59" s="101"/>
      <c r="AJ59" s="99">
        <f t="shared" si="3"/>
        <v>0</v>
      </c>
      <c r="AM59" s="227"/>
      <c r="AN59" s="227"/>
      <c r="AO59" s="227"/>
    </row>
    <row r="60" spans="3:41" ht="30.75" hidden="1" customHeight="1" x14ac:dyDescent="0.3">
      <c r="C60" s="100"/>
      <c r="J60" s="101"/>
      <c r="K60" s="100"/>
      <c r="M60" s="73"/>
      <c r="O60" s="73"/>
      <c r="P60" s="73"/>
      <c r="S60" s="103"/>
      <c r="T60" s="55"/>
      <c r="X60" s="101"/>
      <c r="AC60" s="100"/>
      <c r="AD60" s="100"/>
      <c r="AI60" s="101"/>
      <c r="AJ60" s="99">
        <f t="shared" si="3"/>
        <v>0</v>
      </c>
      <c r="AM60" s="227"/>
      <c r="AN60" s="227"/>
      <c r="AO60" s="227"/>
    </row>
    <row r="61" spans="3:41" ht="30.75" hidden="1" customHeight="1" x14ac:dyDescent="0.3">
      <c r="C61" s="100"/>
      <c r="J61" s="101"/>
      <c r="K61" s="100"/>
      <c r="M61" s="73"/>
      <c r="O61" s="73"/>
      <c r="P61" s="73"/>
      <c r="S61" s="103"/>
      <c r="T61" s="55"/>
      <c r="X61" s="101"/>
      <c r="AC61" s="100"/>
      <c r="AD61" s="100"/>
      <c r="AI61" s="101"/>
      <c r="AJ61" s="99">
        <f t="shared" si="3"/>
        <v>0</v>
      </c>
      <c r="AM61" s="227"/>
      <c r="AN61" s="227"/>
      <c r="AO61" s="227"/>
    </row>
    <row r="62" spans="3:41" ht="30.75" hidden="1" customHeight="1" x14ac:dyDescent="0.3">
      <c r="C62" s="100"/>
      <c r="J62" s="101"/>
      <c r="K62" s="100"/>
      <c r="M62" s="73"/>
      <c r="O62" s="73"/>
      <c r="P62" s="73"/>
      <c r="S62" s="103"/>
      <c r="T62" s="55"/>
      <c r="X62" s="101"/>
      <c r="AC62" s="100"/>
      <c r="AD62" s="100"/>
      <c r="AI62" s="101"/>
      <c r="AJ62" s="99">
        <f t="shared" si="3"/>
        <v>0</v>
      </c>
      <c r="AM62" s="227"/>
      <c r="AN62" s="227"/>
      <c r="AO62" s="227"/>
    </row>
    <row r="63" spans="3:41" ht="30.75" hidden="1" customHeight="1" x14ac:dyDescent="0.3">
      <c r="C63" s="100"/>
      <c r="J63" s="101"/>
      <c r="K63" s="100"/>
      <c r="M63" s="73"/>
      <c r="O63" s="73"/>
      <c r="P63" s="73"/>
      <c r="S63" s="103"/>
      <c r="T63" s="55"/>
      <c r="X63" s="101"/>
      <c r="AC63" s="100"/>
      <c r="AD63" s="100"/>
      <c r="AI63" s="101"/>
      <c r="AJ63" s="99">
        <f t="shared" si="3"/>
        <v>0</v>
      </c>
      <c r="AM63" s="227"/>
      <c r="AN63" s="227"/>
      <c r="AO63" s="227"/>
    </row>
    <row r="64" spans="3:41" ht="30.75" hidden="1" customHeight="1" x14ac:dyDescent="0.3">
      <c r="C64" s="100"/>
      <c r="J64" s="101"/>
      <c r="K64" s="100"/>
      <c r="M64" s="73"/>
      <c r="O64" s="73"/>
      <c r="P64" s="73"/>
      <c r="S64" s="103"/>
      <c r="T64" s="55"/>
      <c r="X64" s="101"/>
      <c r="AC64" s="100"/>
      <c r="AD64" s="100"/>
      <c r="AI64" s="101"/>
      <c r="AJ64" s="99">
        <f t="shared" si="3"/>
        <v>0</v>
      </c>
      <c r="AM64" s="227"/>
      <c r="AN64" s="227"/>
      <c r="AO64" s="227"/>
    </row>
    <row r="65" spans="3:41" ht="30.75" hidden="1" customHeight="1" x14ac:dyDescent="0.3">
      <c r="C65" s="100"/>
      <c r="J65" s="101"/>
      <c r="K65" s="100"/>
      <c r="M65" s="73"/>
      <c r="O65" s="73"/>
      <c r="P65" s="73"/>
      <c r="S65" s="103"/>
      <c r="T65" s="55"/>
      <c r="X65" s="101"/>
      <c r="AC65" s="100"/>
      <c r="AD65" s="100"/>
      <c r="AI65" s="101"/>
      <c r="AJ65" s="99">
        <f t="shared" si="3"/>
        <v>0</v>
      </c>
      <c r="AM65" s="227"/>
      <c r="AN65" s="227"/>
      <c r="AO65" s="227"/>
    </row>
    <row r="66" spans="3:41" ht="30.75" hidden="1" customHeight="1" x14ac:dyDescent="0.3">
      <c r="C66" s="100"/>
      <c r="J66" s="101"/>
      <c r="K66" s="100"/>
      <c r="M66" s="73"/>
      <c r="O66" s="73"/>
      <c r="P66" s="73"/>
      <c r="S66" s="103"/>
      <c r="T66" s="55"/>
      <c r="X66" s="101"/>
      <c r="AC66" s="100"/>
      <c r="AD66" s="100"/>
      <c r="AI66" s="101"/>
      <c r="AJ66" s="99">
        <f t="shared" si="3"/>
        <v>0</v>
      </c>
      <c r="AM66" s="227"/>
      <c r="AN66" s="227"/>
      <c r="AO66" s="227"/>
    </row>
    <row r="67" spans="3:41" ht="30.75" hidden="1" customHeight="1" x14ac:dyDescent="0.3">
      <c r="C67" s="100"/>
      <c r="J67" s="101"/>
      <c r="K67" s="100"/>
      <c r="M67" s="73"/>
      <c r="O67" s="73"/>
      <c r="P67" s="73"/>
      <c r="S67" s="103"/>
      <c r="T67" s="55"/>
      <c r="X67" s="101"/>
      <c r="AC67" s="100"/>
      <c r="AD67" s="100"/>
      <c r="AI67" s="101"/>
      <c r="AJ67" s="99">
        <f t="shared" si="3"/>
        <v>0</v>
      </c>
      <c r="AM67" s="227"/>
      <c r="AN67" s="227"/>
      <c r="AO67" s="227"/>
    </row>
    <row r="68" spans="3:41" ht="30.75" hidden="1" customHeight="1" x14ac:dyDescent="0.3">
      <c r="C68" s="100"/>
      <c r="J68" s="101"/>
      <c r="K68" s="100"/>
      <c r="M68" s="73"/>
      <c r="O68" s="73"/>
      <c r="P68" s="73"/>
      <c r="S68" s="103"/>
      <c r="T68" s="55"/>
      <c r="X68" s="101"/>
      <c r="AC68" s="100"/>
      <c r="AD68" s="100"/>
      <c r="AI68" s="101"/>
      <c r="AJ68" s="99">
        <f t="shared" si="3"/>
        <v>0</v>
      </c>
      <c r="AM68" s="227"/>
      <c r="AN68" s="227"/>
      <c r="AO68" s="227"/>
    </row>
    <row r="69" spans="3:41" ht="30.75" hidden="1" customHeight="1" x14ac:dyDescent="0.3">
      <c r="C69" s="100"/>
      <c r="J69" s="101"/>
      <c r="K69" s="100"/>
      <c r="M69" s="73"/>
      <c r="O69" s="73"/>
      <c r="P69" s="73"/>
      <c r="S69" s="103"/>
      <c r="T69" s="55"/>
      <c r="X69" s="101"/>
      <c r="AC69" s="100"/>
      <c r="AD69" s="100"/>
      <c r="AI69" s="101"/>
      <c r="AJ69" s="99">
        <f t="shared" si="3"/>
        <v>0</v>
      </c>
      <c r="AM69" s="227"/>
      <c r="AN69" s="227"/>
      <c r="AO69" s="227"/>
    </row>
    <row r="70" spans="3:41" ht="30.75" hidden="1" customHeight="1" x14ac:dyDescent="0.3">
      <c r="C70" s="100"/>
      <c r="J70" s="101"/>
      <c r="K70" s="100"/>
      <c r="M70" s="73"/>
      <c r="O70" s="73"/>
      <c r="P70" s="73"/>
      <c r="S70" s="103"/>
      <c r="T70" s="55"/>
      <c r="X70" s="101"/>
      <c r="AC70" s="100"/>
      <c r="AD70" s="100"/>
      <c r="AI70" s="101"/>
      <c r="AJ70" s="99">
        <f t="shared" si="3"/>
        <v>0</v>
      </c>
      <c r="AM70" s="227"/>
      <c r="AN70" s="227"/>
      <c r="AO70" s="227"/>
    </row>
    <row r="71" spans="3:41" ht="30.75" hidden="1" customHeight="1" x14ac:dyDescent="0.3">
      <c r="C71" s="100"/>
      <c r="J71" s="101"/>
      <c r="K71" s="100"/>
      <c r="M71" s="73"/>
      <c r="O71" s="73"/>
      <c r="P71" s="73"/>
      <c r="S71" s="103"/>
      <c r="T71" s="55"/>
      <c r="X71" s="101"/>
      <c r="AC71" s="100"/>
      <c r="AD71" s="100"/>
      <c r="AI71" s="101"/>
      <c r="AJ71" s="99">
        <f t="shared" si="3"/>
        <v>0</v>
      </c>
      <c r="AM71" s="227"/>
      <c r="AN71" s="227"/>
      <c r="AO71" s="227"/>
    </row>
    <row r="72" spans="3:41" ht="30.75" hidden="1" customHeight="1" x14ac:dyDescent="0.3">
      <c r="C72" s="100"/>
      <c r="J72" s="101"/>
      <c r="K72" s="100"/>
      <c r="M72" s="73"/>
      <c r="O72" s="73"/>
      <c r="P72" s="73"/>
      <c r="S72" s="103"/>
      <c r="T72" s="55"/>
      <c r="X72" s="101"/>
      <c r="AC72" s="100"/>
      <c r="AD72" s="100"/>
      <c r="AI72" s="101"/>
      <c r="AJ72" s="99">
        <f t="shared" si="3"/>
        <v>0</v>
      </c>
      <c r="AM72" s="227"/>
      <c r="AN72" s="227"/>
      <c r="AO72" s="227"/>
    </row>
    <row r="73" spans="3:41" ht="30.75" hidden="1" customHeight="1" x14ac:dyDescent="0.3">
      <c r="C73" s="100"/>
      <c r="J73" s="101"/>
      <c r="K73" s="100"/>
      <c r="M73" s="73"/>
      <c r="O73" s="73"/>
      <c r="P73" s="73"/>
      <c r="S73" s="103"/>
      <c r="T73" s="55"/>
      <c r="X73" s="101"/>
      <c r="AC73" s="100"/>
      <c r="AD73" s="100"/>
      <c r="AI73" s="101"/>
      <c r="AJ73" s="99">
        <f t="shared" si="3"/>
        <v>0</v>
      </c>
      <c r="AM73" s="227"/>
      <c r="AN73" s="227"/>
      <c r="AO73" s="227"/>
    </row>
    <row r="74" spans="3:41" ht="30.75" hidden="1" customHeight="1" x14ac:dyDescent="0.3">
      <c r="C74" s="100"/>
      <c r="J74" s="101"/>
      <c r="K74" s="100"/>
      <c r="M74" s="73"/>
      <c r="O74" s="73"/>
      <c r="P74" s="73"/>
      <c r="S74" s="103"/>
      <c r="T74" s="55"/>
      <c r="X74" s="101"/>
      <c r="AC74" s="100"/>
      <c r="AD74" s="100"/>
      <c r="AI74" s="101"/>
      <c r="AJ74" s="99">
        <f t="shared" si="3"/>
        <v>0</v>
      </c>
      <c r="AM74" s="227"/>
      <c r="AN74" s="227"/>
      <c r="AO74" s="227"/>
    </row>
    <row r="75" spans="3:41" ht="30.75" hidden="1" customHeight="1" x14ac:dyDescent="0.3">
      <c r="C75" s="100"/>
      <c r="J75" s="101"/>
      <c r="K75" s="100"/>
      <c r="M75" s="73"/>
      <c r="O75" s="73"/>
      <c r="P75" s="73"/>
      <c r="S75" s="103"/>
      <c r="T75" s="55"/>
      <c r="X75" s="101"/>
      <c r="AC75" s="100"/>
      <c r="AD75" s="100"/>
      <c r="AI75" s="101"/>
      <c r="AJ75" s="99">
        <f t="shared" si="3"/>
        <v>0</v>
      </c>
      <c r="AM75" s="227"/>
      <c r="AN75" s="227"/>
      <c r="AO75" s="227"/>
    </row>
    <row r="76" spans="3:41" ht="30.75" hidden="1" customHeight="1" x14ac:dyDescent="0.3">
      <c r="C76" s="100"/>
      <c r="J76" s="101"/>
      <c r="K76" s="100"/>
      <c r="M76" s="73"/>
      <c r="O76" s="73"/>
      <c r="P76" s="73"/>
      <c r="S76" s="103"/>
      <c r="T76" s="55"/>
      <c r="X76" s="101"/>
      <c r="AC76" s="100"/>
      <c r="AD76" s="100"/>
      <c r="AI76" s="101"/>
      <c r="AJ76" s="99">
        <f t="shared" si="3"/>
        <v>0</v>
      </c>
      <c r="AM76" s="227"/>
      <c r="AN76" s="227"/>
      <c r="AO76" s="227"/>
    </row>
    <row r="77" spans="3:41" ht="30.75" hidden="1" customHeight="1" x14ac:dyDescent="0.3">
      <c r="C77" s="100"/>
      <c r="J77" s="101"/>
      <c r="K77" s="100"/>
      <c r="M77" s="73"/>
      <c r="O77" s="73"/>
      <c r="P77" s="73"/>
      <c r="S77" s="103"/>
      <c r="T77" s="55"/>
      <c r="X77" s="101"/>
      <c r="AC77" s="100"/>
      <c r="AD77" s="100"/>
      <c r="AI77" s="101"/>
      <c r="AJ77" s="99">
        <f t="shared" si="3"/>
        <v>0</v>
      </c>
      <c r="AM77" s="227"/>
      <c r="AN77" s="227"/>
      <c r="AO77" s="227"/>
    </row>
    <row r="78" spans="3:41" ht="30.75" hidden="1" customHeight="1" x14ac:dyDescent="0.3">
      <c r="C78" s="100"/>
      <c r="J78" s="101"/>
      <c r="K78" s="100"/>
      <c r="M78" s="73"/>
      <c r="O78" s="73"/>
      <c r="P78" s="73"/>
      <c r="S78" s="103"/>
      <c r="T78" s="55"/>
      <c r="X78" s="101"/>
      <c r="AC78" s="100"/>
      <c r="AD78" s="100"/>
      <c r="AI78" s="101"/>
      <c r="AJ78" s="99">
        <f t="shared" si="3"/>
        <v>0</v>
      </c>
      <c r="AM78" s="227"/>
      <c r="AN78" s="227"/>
      <c r="AO78" s="227"/>
    </row>
    <row r="79" spans="3:41" ht="30.75" hidden="1" customHeight="1" x14ac:dyDescent="0.3">
      <c r="C79" s="100"/>
      <c r="J79" s="101"/>
      <c r="K79" s="100"/>
      <c r="M79" s="73"/>
      <c r="O79" s="73"/>
      <c r="P79" s="73"/>
      <c r="S79" s="103"/>
      <c r="T79" s="55"/>
      <c r="X79" s="101"/>
      <c r="AC79" s="100"/>
      <c r="AD79" s="100"/>
      <c r="AI79" s="101"/>
      <c r="AJ79" s="99">
        <f t="shared" si="3"/>
        <v>0</v>
      </c>
      <c r="AM79" s="227"/>
      <c r="AN79" s="227"/>
      <c r="AO79" s="227"/>
    </row>
    <row r="80" spans="3:41" ht="30.75" hidden="1" customHeight="1" x14ac:dyDescent="0.3">
      <c r="C80" s="100"/>
      <c r="J80" s="101"/>
      <c r="K80" s="100"/>
      <c r="M80" s="73"/>
      <c r="O80" s="73"/>
      <c r="P80" s="73"/>
      <c r="S80" s="103"/>
      <c r="T80" s="55"/>
      <c r="X80" s="101"/>
      <c r="AC80" s="100"/>
      <c r="AD80" s="100"/>
      <c r="AI80" s="101"/>
      <c r="AJ80" s="99">
        <f t="shared" si="3"/>
        <v>0</v>
      </c>
      <c r="AM80" s="227"/>
      <c r="AN80" s="227"/>
      <c r="AO80" s="227"/>
    </row>
    <row r="81" spans="3:41" ht="30.75" hidden="1" customHeight="1" x14ac:dyDescent="0.3">
      <c r="C81" s="100"/>
      <c r="J81" s="101"/>
      <c r="K81" s="100"/>
      <c r="M81" s="73"/>
      <c r="O81" s="73"/>
      <c r="P81" s="73"/>
      <c r="S81" s="103"/>
      <c r="T81" s="55"/>
      <c r="X81" s="101"/>
      <c r="AC81" s="100"/>
      <c r="AD81" s="100"/>
      <c r="AI81" s="101"/>
      <c r="AJ81" s="99">
        <f t="shared" si="3"/>
        <v>0</v>
      </c>
      <c r="AM81" s="227"/>
      <c r="AN81" s="227"/>
      <c r="AO81" s="227"/>
    </row>
    <row r="82" spans="3:41" ht="30.75" hidden="1" customHeight="1" x14ac:dyDescent="0.3">
      <c r="C82" s="100"/>
      <c r="J82" s="101"/>
      <c r="K82" s="100"/>
      <c r="M82" s="73"/>
      <c r="O82" s="73"/>
      <c r="P82" s="73"/>
      <c r="S82" s="103"/>
      <c r="T82" s="55"/>
      <c r="X82" s="101"/>
      <c r="AC82" s="100"/>
      <c r="AD82" s="100"/>
      <c r="AI82" s="101"/>
      <c r="AJ82" s="99">
        <f t="shared" si="3"/>
        <v>0</v>
      </c>
      <c r="AM82" s="227"/>
      <c r="AN82" s="227"/>
      <c r="AO82" s="227"/>
    </row>
    <row r="83" spans="3:41" ht="30.75" hidden="1" customHeight="1" x14ac:dyDescent="0.3">
      <c r="C83" s="100"/>
      <c r="J83" s="101"/>
      <c r="K83" s="100"/>
      <c r="M83" s="73"/>
      <c r="O83" s="73"/>
      <c r="P83" s="73"/>
      <c r="S83" s="103"/>
      <c r="T83" s="55"/>
      <c r="X83" s="101"/>
      <c r="AC83" s="100"/>
      <c r="AD83" s="100"/>
      <c r="AI83" s="101"/>
      <c r="AJ83" s="99">
        <f t="shared" si="3"/>
        <v>0</v>
      </c>
      <c r="AM83" s="227"/>
      <c r="AN83" s="227"/>
      <c r="AO83" s="227"/>
    </row>
    <row r="84" spans="3:41" ht="30.75" hidden="1" customHeight="1" x14ac:dyDescent="0.3">
      <c r="C84" s="100"/>
      <c r="J84" s="101"/>
      <c r="K84" s="100"/>
      <c r="M84" s="73"/>
      <c r="O84" s="73"/>
      <c r="P84" s="73"/>
      <c r="S84" s="103"/>
      <c r="T84" s="55"/>
      <c r="X84" s="101"/>
      <c r="AC84" s="100"/>
      <c r="AD84" s="100"/>
      <c r="AI84" s="101"/>
      <c r="AJ84" s="99">
        <f t="shared" si="3"/>
        <v>0</v>
      </c>
      <c r="AM84" s="227"/>
      <c r="AN84" s="227"/>
      <c r="AO84" s="227"/>
    </row>
    <row r="85" spans="3:41" ht="30.75" hidden="1" customHeight="1" x14ac:dyDescent="0.3">
      <c r="C85" s="100"/>
      <c r="J85" s="101"/>
      <c r="K85" s="100"/>
      <c r="M85" s="73"/>
      <c r="O85" s="73"/>
      <c r="P85" s="73"/>
      <c r="S85" s="103"/>
      <c r="T85" s="55"/>
      <c r="X85" s="101"/>
      <c r="AC85" s="100"/>
      <c r="AD85" s="100"/>
      <c r="AI85" s="101"/>
      <c r="AJ85" s="99">
        <f t="shared" si="3"/>
        <v>0</v>
      </c>
      <c r="AM85" s="227"/>
      <c r="AN85" s="227"/>
      <c r="AO85" s="227"/>
    </row>
    <row r="86" spans="3:41" ht="30.75" hidden="1" customHeight="1" x14ac:dyDescent="0.3">
      <c r="C86" s="100"/>
      <c r="J86" s="101"/>
      <c r="K86" s="100"/>
      <c r="M86" s="73"/>
      <c r="O86" s="73"/>
      <c r="P86" s="73"/>
      <c r="S86" s="103"/>
      <c r="T86" s="55"/>
      <c r="X86" s="101"/>
      <c r="AC86" s="100"/>
      <c r="AD86" s="100"/>
      <c r="AI86" s="101"/>
      <c r="AJ86" s="99">
        <f t="shared" si="3"/>
        <v>0</v>
      </c>
      <c r="AM86" s="227"/>
      <c r="AN86" s="227"/>
      <c r="AO86" s="227"/>
    </row>
    <row r="87" spans="3:41" ht="30.75" hidden="1" customHeight="1" x14ac:dyDescent="0.3">
      <c r="C87" s="100"/>
      <c r="J87" s="101"/>
      <c r="K87" s="100"/>
      <c r="M87" s="73"/>
      <c r="O87" s="73"/>
      <c r="P87" s="73"/>
      <c r="S87" s="103"/>
      <c r="T87" s="55"/>
      <c r="X87" s="101"/>
      <c r="AC87" s="100"/>
      <c r="AD87" s="100"/>
      <c r="AI87" s="101"/>
      <c r="AJ87" s="99">
        <f t="shared" si="3"/>
        <v>0</v>
      </c>
      <c r="AM87" s="227"/>
      <c r="AN87" s="227"/>
      <c r="AO87" s="227"/>
    </row>
    <row r="88" spans="3:41" ht="30.75" hidden="1" customHeight="1" x14ac:dyDescent="0.3">
      <c r="C88" s="100"/>
      <c r="J88" s="101"/>
      <c r="K88" s="100"/>
      <c r="M88" s="73"/>
      <c r="O88" s="73"/>
      <c r="P88" s="73"/>
      <c r="S88" s="103"/>
      <c r="T88" s="55"/>
      <c r="X88" s="101"/>
      <c r="AC88" s="100"/>
      <c r="AD88" s="100"/>
      <c r="AI88" s="101"/>
      <c r="AJ88" s="99">
        <f t="shared" si="3"/>
        <v>0</v>
      </c>
      <c r="AM88" s="227"/>
      <c r="AN88" s="227"/>
      <c r="AO88" s="227"/>
    </row>
    <row r="89" spans="3:41" ht="30.75" hidden="1" customHeight="1" x14ac:dyDescent="0.3">
      <c r="C89" s="100"/>
      <c r="J89" s="101"/>
      <c r="K89" s="100"/>
      <c r="M89" s="73"/>
      <c r="O89" s="73"/>
      <c r="P89" s="73"/>
      <c r="S89" s="103"/>
      <c r="T89" s="55"/>
      <c r="X89" s="101"/>
      <c r="AC89" s="100"/>
      <c r="AD89" s="100"/>
      <c r="AI89" s="101"/>
      <c r="AJ89" s="99">
        <f t="shared" si="3"/>
        <v>0</v>
      </c>
      <c r="AM89" s="227"/>
      <c r="AN89" s="227"/>
      <c r="AO89" s="227"/>
    </row>
    <row r="90" spans="3:41" ht="30.75" hidden="1" customHeight="1" x14ac:dyDescent="0.3">
      <c r="C90" s="100"/>
      <c r="J90" s="101"/>
      <c r="K90" s="100"/>
      <c r="M90" s="73"/>
      <c r="O90" s="73"/>
      <c r="P90" s="73"/>
      <c r="S90" s="103"/>
      <c r="T90" s="55"/>
      <c r="X90" s="101"/>
      <c r="AC90" s="100"/>
      <c r="AD90" s="100"/>
      <c r="AI90" s="101"/>
      <c r="AJ90" s="99">
        <f t="shared" si="3"/>
        <v>0</v>
      </c>
      <c r="AM90" s="227"/>
      <c r="AN90" s="227"/>
      <c r="AO90" s="227"/>
    </row>
    <row r="91" spans="3:41" ht="30.75" hidden="1" customHeight="1" x14ac:dyDescent="0.3">
      <c r="C91" s="100"/>
      <c r="J91" s="101"/>
      <c r="K91" s="100"/>
      <c r="M91" s="73"/>
      <c r="O91" s="73"/>
      <c r="P91" s="73"/>
      <c r="S91" s="103"/>
      <c r="T91" s="55"/>
      <c r="X91" s="101"/>
      <c r="AC91" s="100"/>
      <c r="AD91" s="100"/>
      <c r="AI91" s="101"/>
      <c r="AJ91" s="99">
        <f t="shared" si="3"/>
        <v>0</v>
      </c>
      <c r="AM91" s="227"/>
      <c r="AN91" s="227"/>
      <c r="AO91" s="227"/>
    </row>
    <row r="92" spans="3:41" ht="30.75" hidden="1" customHeight="1" x14ac:dyDescent="0.3">
      <c r="C92" s="100"/>
      <c r="J92" s="101"/>
      <c r="K92" s="100"/>
      <c r="M92" s="73"/>
      <c r="O92" s="73"/>
      <c r="P92" s="73"/>
      <c r="S92" s="103"/>
      <c r="T92" s="55"/>
      <c r="X92" s="101"/>
      <c r="AC92" s="100"/>
      <c r="AD92" s="100"/>
      <c r="AI92" s="101"/>
      <c r="AJ92" s="99">
        <f t="shared" si="3"/>
        <v>0</v>
      </c>
      <c r="AM92" s="227"/>
      <c r="AN92" s="227"/>
      <c r="AO92" s="227"/>
    </row>
    <row r="93" spans="3:41" ht="30.75" hidden="1" customHeight="1" x14ac:dyDescent="0.3">
      <c r="C93" s="100"/>
      <c r="J93" s="101"/>
      <c r="K93" s="100"/>
      <c r="M93" s="73"/>
      <c r="O93" s="73"/>
      <c r="P93" s="73"/>
      <c r="S93" s="103"/>
      <c r="T93" s="55"/>
      <c r="X93" s="101"/>
      <c r="AC93" s="100"/>
      <c r="AD93" s="100"/>
      <c r="AI93" s="101"/>
      <c r="AJ93" s="99">
        <f t="shared" si="3"/>
        <v>0</v>
      </c>
      <c r="AM93" s="227"/>
      <c r="AN93" s="227"/>
      <c r="AO93" s="227"/>
    </row>
    <row r="94" spans="3:41" ht="30.75" hidden="1" customHeight="1" x14ac:dyDescent="0.3">
      <c r="C94" s="100"/>
      <c r="J94" s="101"/>
      <c r="K94" s="100"/>
      <c r="M94" s="73"/>
      <c r="O94" s="73"/>
      <c r="P94" s="73"/>
      <c r="S94" s="103"/>
      <c r="T94" s="55"/>
      <c r="X94" s="101"/>
      <c r="AC94" s="100"/>
      <c r="AD94" s="100"/>
      <c r="AI94" s="101"/>
      <c r="AJ94" s="99">
        <f t="shared" si="3"/>
        <v>0</v>
      </c>
      <c r="AM94" s="227"/>
      <c r="AN94" s="227"/>
      <c r="AO94" s="227"/>
    </row>
    <row r="95" spans="3:41" ht="30.75" hidden="1" customHeight="1" x14ac:dyDescent="0.3">
      <c r="C95" s="100"/>
      <c r="J95" s="101"/>
      <c r="K95" s="100"/>
      <c r="M95" s="73"/>
      <c r="O95" s="73"/>
      <c r="P95" s="73"/>
      <c r="S95" s="103"/>
      <c r="T95" s="55"/>
      <c r="X95" s="101"/>
      <c r="AC95" s="100"/>
      <c r="AD95" s="100"/>
      <c r="AI95" s="101"/>
      <c r="AJ95" s="99">
        <f t="shared" ref="AJ95:AJ158" si="4">AD95-X95</f>
        <v>0</v>
      </c>
      <c r="AM95" s="227"/>
      <c r="AN95" s="227"/>
      <c r="AO95" s="227"/>
    </row>
    <row r="96" spans="3:41" ht="30.75" hidden="1" customHeight="1" x14ac:dyDescent="0.3">
      <c r="C96" s="100"/>
      <c r="J96" s="101"/>
      <c r="K96" s="100"/>
      <c r="M96" s="73"/>
      <c r="O96" s="73"/>
      <c r="P96" s="73"/>
      <c r="S96" s="103"/>
      <c r="T96" s="55"/>
      <c r="X96" s="101"/>
      <c r="AC96" s="100"/>
      <c r="AD96" s="100"/>
      <c r="AI96" s="101"/>
      <c r="AJ96" s="99">
        <f t="shared" si="4"/>
        <v>0</v>
      </c>
      <c r="AM96" s="227"/>
      <c r="AN96" s="227"/>
      <c r="AO96" s="227"/>
    </row>
    <row r="97" spans="3:41" ht="30.75" hidden="1" customHeight="1" x14ac:dyDescent="0.3">
      <c r="C97" s="100"/>
      <c r="J97" s="101"/>
      <c r="K97" s="100"/>
      <c r="M97" s="73"/>
      <c r="O97" s="73"/>
      <c r="P97" s="73"/>
      <c r="S97" s="103"/>
      <c r="T97" s="55"/>
      <c r="X97" s="101"/>
      <c r="AC97" s="100"/>
      <c r="AD97" s="100"/>
      <c r="AI97" s="101"/>
      <c r="AJ97" s="99">
        <f t="shared" si="4"/>
        <v>0</v>
      </c>
      <c r="AM97" s="227"/>
      <c r="AN97" s="227"/>
      <c r="AO97" s="227"/>
    </row>
    <row r="98" spans="3:41" ht="30.75" hidden="1" customHeight="1" x14ac:dyDescent="0.3">
      <c r="C98" s="100"/>
      <c r="J98" s="101"/>
      <c r="K98" s="100"/>
      <c r="M98" s="73"/>
      <c r="O98" s="73"/>
      <c r="P98" s="73"/>
      <c r="S98" s="103"/>
      <c r="T98" s="55"/>
      <c r="X98" s="101"/>
      <c r="AC98" s="100"/>
      <c r="AD98" s="100"/>
      <c r="AI98" s="101"/>
      <c r="AJ98" s="99">
        <f t="shared" si="4"/>
        <v>0</v>
      </c>
      <c r="AM98" s="227"/>
      <c r="AN98" s="227"/>
      <c r="AO98" s="227"/>
    </row>
    <row r="99" spans="3:41" ht="30.75" hidden="1" customHeight="1" x14ac:dyDescent="0.3">
      <c r="C99" s="100"/>
      <c r="J99" s="101"/>
      <c r="K99" s="100"/>
      <c r="M99" s="73"/>
      <c r="O99" s="73"/>
      <c r="P99" s="73"/>
      <c r="S99" s="103"/>
      <c r="T99" s="55"/>
      <c r="X99" s="101"/>
      <c r="AC99" s="100"/>
      <c r="AD99" s="100"/>
      <c r="AI99" s="101"/>
      <c r="AJ99" s="99">
        <f t="shared" si="4"/>
        <v>0</v>
      </c>
      <c r="AM99" s="227"/>
      <c r="AN99" s="227"/>
      <c r="AO99" s="227"/>
    </row>
    <row r="100" spans="3:41" ht="30.75" hidden="1" customHeight="1" x14ac:dyDescent="0.3">
      <c r="C100" s="100"/>
      <c r="J100" s="101"/>
      <c r="K100" s="100"/>
      <c r="M100" s="73"/>
      <c r="O100" s="73"/>
      <c r="P100" s="73"/>
      <c r="S100" s="103"/>
      <c r="T100" s="55"/>
      <c r="X100" s="101"/>
      <c r="AC100" s="100"/>
      <c r="AD100" s="100"/>
      <c r="AI100" s="101"/>
      <c r="AJ100" s="99">
        <f t="shared" si="4"/>
        <v>0</v>
      </c>
      <c r="AM100" s="227"/>
      <c r="AN100" s="227"/>
      <c r="AO100" s="227"/>
    </row>
    <row r="101" spans="3:41" ht="30.75" hidden="1" customHeight="1" x14ac:dyDescent="0.3">
      <c r="C101" s="100"/>
      <c r="J101" s="101"/>
      <c r="K101" s="100"/>
      <c r="M101" s="73"/>
      <c r="O101" s="73"/>
      <c r="P101" s="73"/>
      <c r="S101" s="103"/>
      <c r="T101" s="55"/>
      <c r="X101" s="101"/>
      <c r="AC101" s="100"/>
      <c r="AD101" s="100"/>
      <c r="AI101" s="101"/>
      <c r="AJ101" s="99">
        <f t="shared" si="4"/>
        <v>0</v>
      </c>
      <c r="AM101" s="227"/>
      <c r="AN101" s="227"/>
      <c r="AO101" s="227"/>
    </row>
    <row r="102" spans="3:41" ht="30.75" hidden="1" customHeight="1" x14ac:dyDescent="0.3">
      <c r="C102" s="100"/>
      <c r="J102" s="101"/>
      <c r="K102" s="100"/>
      <c r="M102" s="73"/>
      <c r="O102" s="73"/>
      <c r="P102" s="73"/>
      <c r="S102" s="103"/>
      <c r="T102" s="55"/>
      <c r="X102" s="101"/>
      <c r="AC102" s="100"/>
      <c r="AD102" s="100"/>
      <c r="AI102" s="101"/>
      <c r="AJ102" s="99">
        <f t="shared" si="4"/>
        <v>0</v>
      </c>
      <c r="AM102" s="227"/>
      <c r="AN102" s="227"/>
      <c r="AO102" s="227"/>
    </row>
    <row r="103" spans="3:41" ht="30.75" hidden="1" customHeight="1" x14ac:dyDescent="0.3">
      <c r="C103" s="100"/>
      <c r="J103" s="101"/>
      <c r="K103" s="100"/>
      <c r="M103" s="73"/>
      <c r="O103" s="73"/>
      <c r="P103" s="73"/>
      <c r="S103" s="103"/>
      <c r="T103" s="55"/>
      <c r="X103" s="101"/>
      <c r="AC103" s="100"/>
      <c r="AD103" s="100"/>
      <c r="AI103" s="101"/>
      <c r="AJ103" s="99">
        <f t="shared" si="4"/>
        <v>0</v>
      </c>
      <c r="AM103" s="227"/>
      <c r="AN103" s="227"/>
      <c r="AO103" s="227"/>
    </row>
    <row r="104" spans="3:41" ht="30.75" hidden="1" customHeight="1" x14ac:dyDescent="0.3">
      <c r="C104" s="100"/>
      <c r="J104" s="101"/>
      <c r="K104" s="100"/>
      <c r="M104" s="73"/>
      <c r="O104" s="73"/>
      <c r="P104" s="73"/>
      <c r="S104" s="103"/>
      <c r="T104" s="55"/>
      <c r="X104" s="101"/>
      <c r="AC104" s="100"/>
      <c r="AD104" s="100"/>
      <c r="AI104" s="101"/>
      <c r="AJ104" s="99">
        <f t="shared" si="4"/>
        <v>0</v>
      </c>
      <c r="AM104" s="227"/>
      <c r="AN104" s="227"/>
      <c r="AO104" s="227"/>
    </row>
    <row r="105" spans="3:41" ht="30.75" hidden="1" customHeight="1" x14ac:dyDescent="0.3">
      <c r="C105" s="100"/>
      <c r="J105" s="101"/>
      <c r="K105" s="100"/>
      <c r="M105" s="73"/>
      <c r="O105" s="73"/>
      <c r="P105" s="73"/>
      <c r="S105" s="103"/>
      <c r="T105" s="55"/>
      <c r="X105" s="101"/>
      <c r="AC105" s="100"/>
      <c r="AD105" s="100"/>
      <c r="AI105" s="101"/>
      <c r="AJ105" s="99">
        <f t="shared" si="4"/>
        <v>0</v>
      </c>
      <c r="AM105" s="227"/>
      <c r="AN105" s="227"/>
      <c r="AO105" s="227"/>
    </row>
    <row r="106" spans="3:41" ht="30.75" hidden="1" customHeight="1" x14ac:dyDescent="0.3">
      <c r="C106" s="100"/>
      <c r="J106" s="101"/>
      <c r="K106" s="100"/>
      <c r="M106" s="73"/>
      <c r="O106" s="73"/>
      <c r="P106" s="73"/>
      <c r="S106" s="103"/>
      <c r="T106" s="55"/>
      <c r="X106" s="101"/>
      <c r="AC106" s="100"/>
      <c r="AD106" s="100"/>
      <c r="AI106" s="101"/>
      <c r="AJ106" s="99">
        <f t="shared" si="4"/>
        <v>0</v>
      </c>
      <c r="AM106" s="227"/>
      <c r="AN106" s="227"/>
      <c r="AO106" s="227"/>
    </row>
    <row r="107" spans="3:41" ht="30.75" hidden="1" customHeight="1" x14ac:dyDescent="0.3">
      <c r="C107" s="100"/>
      <c r="J107" s="101"/>
      <c r="K107" s="100"/>
      <c r="M107" s="73"/>
      <c r="O107" s="73"/>
      <c r="P107" s="73"/>
      <c r="S107" s="103"/>
      <c r="T107" s="55"/>
      <c r="X107" s="101"/>
      <c r="AC107" s="100"/>
      <c r="AD107" s="100"/>
      <c r="AI107" s="101"/>
      <c r="AJ107" s="99">
        <f t="shared" si="4"/>
        <v>0</v>
      </c>
      <c r="AM107" s="227"/>
      <c r="AN107" s="227"/>
      <c r="AO107" s="227"/>
    </row>
    <row r="108" spans="3:41" ht="30.75" hidden="1" customHeight="1" x14ac:dyDescent="0.3">
      <c r="C108" s="100"/>
      <c r="J108" s="101"/>
      <c r="K108" s="100"/>
      <c r="M108" s="73"/>
      <c r="O108" s="73"/>
      <c r="P108" s="73"/>
      <c r="S108" s="103"/>
      <c r="T108" s="55"/>
      <c r="X108" s="101"/>
      <c r="AC108" s="100"/>
      <c r="AD108" s="100"/>
      <c r="AI108" s="101"/>
      <c r="AJ108" s="99">
        <f t="shared" si="4"/>
        <v>0</v>
      </c>
      <c r="AM108" s="227"/>
      <c r="AN108" s="227"/>
      <c r="AO108" s="227"/>
    </row>
    <row r="109" spans="3:41" ht="30.75" hidden="1" customHeight="1" x14ac:dyDescent="0.3">
      <c r="C109" s="100"/>
      <c r="J109" s="101"/>
      <c r="K109" s="100"/>
      <c r="M109" s="73"/>
      <c r="O109" s="73"/>
      <c r="P109" s="73"/>
      <c r="S109" s="103"/>
      <c r="T109" s="55"/>
      <c r="X109" s="101"/>
      <c r="AC109" s="100"/>
      <c r="AD109" s="100"/>
      <c r="AI109" s="101"/>
      <c r="AJ109" s="99">
        <f t="shared" si="4"/>
        <v>0</v>
      </c>
      <c r="AM109" s="227"/>
      <c r="AN109" s="227"/>
      <c r="AO109" s="227"/>
    </row>
    <row r="110" spans="3:41" ht="30.75" hidden="1" customHeight="1" x14ac:dyDescent="0.3">
      <c r="C110" s="100"/>
      <c r="J110" s="101"/>
      <c r="K110" s="100"/>
      <c r="M110" s="73"/>
      <c r="O110" s="73"/>
      <c r="P110" s="73"/>
      <c r="S110" s="103"/>
      <c r="T110" s="55"/>
      <c r="X110" s="101"/>
      <c r="AC110" s="100"/>
      <c r="AD110" s="100"/>
      <c r="AI110" s="101"/>
      <c r="AJ110" s="99">
        <f t="shared" si="4"/>
        <v>0</v>
      </c>
      <c r="AM110" s="227"/>
      <c r="AN110" s="227"/>
      <c r="AO110" s="227"/>
    </row>
    <row r="111" spans="3:41" ht="30.75" hidden="1" customHeight="1" x14ac:dyDescent="0.3">
      <c r="C111" s="100"/>
      <c r="J111" s="101"/>
      <c r="K111" s="100"/>
      <c r="M111" s="73"/>
      <c r="O111" s="73"/>
      <c r="P111" s="73"/>
      <c r="S111" s="103"/>
      <c r="T111" s="55"/>
      <c r="X111" s="101"/>
      <c r="AC111" s="100"/>
      <c r="AD111" s="100"/>
      <c r="AI111" s="101"/>
      <c r="AJ111" s="99">
        <f t="shared" si="4"/>
        <v>0</v>
      </c>
      <c r="AM111" s="227"/>
      <c r="AN111" s="227"/>
      <c r="AO111" s="227"/>
    </row>
    <row r="112" spans="3:41" ht="30.75" hidden="1" customHeight="1" x14ac:dyDescent="0.3">
      <c r="C112" s="100"/>
      <c r="J112" s="101"/>
      <c r="K112" s="100"/>
      <c r="M112" s="73"/>
      <c r="O112" s="73"/>
      <c r="P112" s="73"/>
      <c r="S112" s="103"/>
      <c r="T112" s="55"/>
      <c r="X112" s="101"/>
      <c r="AC112" s="100"/>
      <c r="AD112" s="100"/>
      <c r="AI112" s="101"/>
      <c r="AJ112" s="99">
        <f t="shared" si="4"/>
        <v>0</v>
      </c>
      <c r="AM112" s="227"/>
      <c r="AN112" s="227"/>
      <c r="AO112" s="227"/>
    </row>
    <row r="113" spans="3:41" ht="30.75" hidden="1" customHeight="1" x14ac:dyDescent="0.3">
      <c r="C113" s="100"/>
      <c r="J113" s="101"/>
      <c r="K113" s="100"/>
      <c r="M113" s="73"/>
      <c r="O113" s="73"/>
      <c r="P113" s="73"/>
      <c r="S113" s="103"/>
      <c r="T113" s="55"/>
      <c r="X113" s="101"/>
      <c r="AC113" s="100"/>
      <c r="AD113" s="100"/>
      <c r="AI113" s="101"/>
      <c r="AJ113" s="99">
        <f t="shared" si="4"/>
        <v>0</v>
      </c>
      <c r="AM113" s="227"/>
      <c r="AN113" s="227"/>
      <c r="AO113" s="227"/>
    </row>
    <row r="114" spans="3:41" ht="30.75" hidden="1" customHeight="1" x14ac:dyDescent="0.3">
      <c r="C114" s="100"/>
      <c r="J114" s="101"/>
      <c r="K114" s="100"/>
      <c r="M114" s="73"/>
      <c r="O114" s="73"/>
      <c r="P114" s="73"/>
      <c r="S114" s="103"/>
      <c r="T114" s="55"/>
      <c r="X114" s="101"/>
      <c r="AC114" s="100"/>
      <c r="AD114" s="100"/>
      <c r="AI114" s="101"/>
      <c r="AJ114" s="99">
        <f t="shared" si="4"/>
        <v>0</v>
      </c>
      <c r="AM114" s="227"/>
      <c r="AN114" s="227"/>
      <c r="AO114" s="227"/>
    </row>
    <row r="115" spans="3:41" ht="30.75" hidden="1" customHeight="1" x14ac:dyDescent="0.3">
      <c r="C115" s="100"/>
      <c r="J115" s="101"/>
      <c r="K115" s="100"/>
      <c r="M115" s="73"/>
      <c r="O115" s="73"/>
      <c r="P115" s="73"/>
      <c r="S115" s="103"/>
      <c r="T115" s="55"/>
      <c r="X115" s="101"/>
      <c r="AC115" s="100"/>
      <c r="AD115" s="100"/>
      <c r="AI115" s="101"/>
      <c r="AJ115" s="99">
        <f t="shared" si="4"/>
        <v>0</v>
      </c>
      <c r="AM115" s="227"/>
      <c r="AN115" s="227"/>
      <c r="AO115" s="227"/>
    </row>
    <row r="116" spans="3:41" ht="30.75" hidden="1" customHeight="1" x14ac:dyDescent="0.3">
      <c r="C116" s="100"/>
      <c r="J116" s="101"/>
      <c r="K116" s="100"/>
      <c r="M116" s="73"/>
      <c r="O116" s="73"/>
      <c r="P116" s="73"/>
      <c r="S116" s="103"/>
      <c r="T116" s="55"/>
      <c r="X116" s="101"/>
      <c r="AC116" s="100"/>
      <c r="AD116" s="100"/>
      <c r="AI116" s="101"/>
      <c r="AJ116" s="99">
        <f t="shared" si="4"/>
        <v>0</v>
      </c>
      <c r="AM116" s="227"/>
      <c r="AN116" s="227"/>
      <c r="AO116" s="227"/>
    </row>
    <row r="117" spans="3:41" ht="30.75" hidden="1" customHeight="1" x14ac:dyDescent="0.3">
      <c r="C117" s="100"/>
      <c r="J117" s="101"/>
      <c r="K117" s="100"/>
      <c r="M117" s="73"/>
      <c r="O117" s="73"/>
      <c r="P117" s="73"/>
      <c r="S117" s="103"/>
      <c r="T117" s="55"/>
      <c r="X117" s="101"/>
      <c r="AC117" s="100"/>
      <c r="AD117" s="100"/>
      <c r="AI117" s="101"/>
      <c r="AJ117" s="99">
        <f t="shared" si="4"/>
        <v>0</v>
      </c>
      <c r="AM117" s="227"/>
      <c r="AN117" s="227"/>
      <c r="AO117" s="227"/>
    </row>
    <row r="118" spans="3:41" ht="30.75" hidden="1" customHeight="1" x14ac:dyDescent="0.3">
      <c r="C118" s="100"/>
      <c r="J118" s="101"/>
      <c r="K118" s="100"/>
      <c r="M118" s="73"/>
      <c r="O118" s="73"/>
      <c r="P118" s="73"/>
      <c r="S118" s="103"/>
      <c r="T118" s="55"/>
      <c r="X118" s="101"/>
      <c r="AC118" s="100"/>
      <c r="AD118" s="100"/>
      <c r="AI118" s="101"/>
      <c r="AJ118" s="99">
        <f t="shared" si="4"/>
        <v>0</v>
      </c>
      <c r="AM118" s="227"/>
      <c r="AN118" s="227"/>
      <c r="AO118" s="227"/>
    </row>
    <row r="119" spans="3:41" ht="30.75" hidden="1" customHeight="1" x14ac:dyDescent="0.3">
      <c r="C119" s="100"/>
      <c r="J119" s="101"/>
      <c r="K119" s="100"/>
      <c r="M119" s="73"/>
      <c r="O119" s="73"/>
      <c r="P119" s="73"/>
      <c r="S119" s="103"/>
      <c r="T119" s="55"/>
      <c r="X119" s="101"/>
      <c r="AC119" s="100"/>
      <c r="AD119" s="100"/>
      <c r="AI119" s="101"/>
      <c r="AJ119" s="99">
        <f t="shared" si="4"/>
        <v>0</v>
      </c>
      <c r="AM119" s="227"/>
      <c r="AN119" s="227"/>
      <c r="AO119" s="227"/>
    </row>
    <row r="120" spans="3:41" ht="30.75" hidden="1" customHeight="1" x14ac:dyDescent="0.3">
      <c r="C120" s="100"/>
      <c r="J120" s="101"/>
      <c r="K120" s="100"/>
      <c r="M120" s="73"/>
      <c r="O120" s="73"/>
      <c r="P120" s="73"/>
      <c r="S120" s="103"/>
      <c r="T120" s="55"/>
      <c r="X120" s="101"/>
      <c r="AC120" s="100"/>
      <c r="AD120" s="100"/>
      <c r="AI120" s="101"/>
      <c r="AJ120" s="99">
        <f t="shared" si="4"/>
        <v>0</v>
      </c>
      <c r="AM120" s="227"/>
      <c r="AN120" s="227"/>
      <c r="AO120" s="227"/>
    </row>
    <row r="121" spans="3:41" ht="30.75" hidden="1" customHeight="1" x14ac:dyDescent="0.3">
      <c r="C121" s="100"/>
      <c r="J121" s="101"/>
      <c r="K121" s="100"/>
      <c r="M121" s="73"/>
      <c r="O121" s="73"/>
      <c r="P121" s="73"/>
      <c r="S121" s="103"/>
      <c r="T121" s="55"/>
      <c r="X121" s="101"/>
      <c r="AC121" s="100"/>
      <c r="AD121" s="100"/>
      <c r="AI121" s="101"/>
      <c r="AJ121" s="99">
        <f t="shared" si="4"/>
        <v>0</v>
      </c>
      <c r="AM121" s="227"/>
      <c r="AN121" s="227"/>
      <c r="AO121" s="227"/>
    </row>
    <row r="122" spans="3:41" ht="30.75" hidden="1" customHeight="1" x14ac:dyDescent="0.3">
      <c r="C122" s="100"/>
      <c r="J122" s="101"/>
      <c r="K122" s="100"/>
      <c r="M122" s="73"/>
      <c r="O122" s="73"/>
      <c r="P122" s="73"/>
      <c r="S122" s="103"/>
      <c r="T122" s="55"/>
      <c r="X122" s="101"/>
      <c r="AC122" s="100"/>
      <c r="AD122" s="100"/>
      <c r="AI122" s="101"/>
      <c r="AJ122" s="99">
        <f t="shared" si="4"/>
        <v>0</v>
      </c>
      <c r="AM122" s="227"/>
      <c r="AN122" s="227"/>
      <c r="AO122" s="227"/>
    </row>
    <row r="123" spans="3:41" ht="30.75" hidden="1" customHeight="1" x14ac:dyDescent="0.3">
      <c r="C123" s="100"/>
      <c r="J123" s="101"/>
      <c r="K123" s="100"/>
      <c r="M123" s="73"/>
      <c r="O123" s="73"/>
      <c r="P123" s="73"/>
      <c r="S123" s="103"/>
      <c r="T123" s="55"/>
      <c r="X123" s="101"/>
      <c r="AC123" s="100"/>
      <c r="AD123" s="100"/>
      <c r="AI123" s="101"/>
      <c r="AJ123" s="99">
        <f t="shared" si="4"/>
        <v>0</v>
      </c>
      <c r="AM123" s="227"/>
      <c r="AN123" s="227"/>
      <c r="AO123" s="227"/>
    </row>
    <row r="124" spans="3:41" ht="30.75" hidden="1" customHeight="1" x14ac:dyDescent="0.3">
      <c r="C124" s="100"/>
      <c r="J124" s="101"/>
      <c r="K124" s="100"/>
      <c r="M124" s="73"/>
      <c r="O124" s="73"/>
      <c r="P124" s="73"/>
      <c r="S124" s="103"/>
      <c r="T124" s="55"/>
      <c r="X124" s="101"/>
      <c r="AC124" s="100"/>
      <c r="AD124" s="100"/>
      <c r="AI124" s="101"/>
      <c r="AJ124" s="99">
        <f t="shared" si="4"/>
        <v>0</v>
      </c>
      <c r="AM124" s="227"/>
      <c r="AN124" s="227"/>
      <c r="AO124" s="227"/>
    </row>
    <row r="125" spans="3:41" ht="30.75" hidden="1" customHeight="1" x14ac:dyDescent="0.3">
      <c r="C125" s="100"/>
      <c r="J125" s="101"/>
      <c r="K125" s="100"/>
      <c r="M125" s="73"/>
      <c r="O125" s="73"/>
      <c r="P125" s="73"/>
      <c r="S125" s="103"/>
      <c r="T125" s="55"/>
      <c r="X125" s="101"/>
      <c r="AC125" s="100"/>
      <c r="AD125" s="100"/>
      <c r="AI125" s="101"/>
      <c r="AJ125" s="99">
        <f t="shared" si="4"/>
        <v>0</v>
      </c>
      <c r="AM125" s="227"/>
      <c r="AN125" s="227"/>
      <c r="AO125" s="227"/>
    </row>
    <row r="126" spans="3:41" ht="30.75" hidden="1" customHeight="1" x14ac:dyDescent="0.3">
      <c r="C126" s="100"/>
      <c r="J126" s="101"/>
      <c r="K126" s="100"/>
      <c r="M126" s="73"/>
      <c r="O126" s="73"/>
      <c r="P126" s="73"/>
      <c r="S126" s="103"/>
      <c r="T126" s="55"/>
      <c r="X126" s="101"/>
      <c r="AC126" s="100"/>
      <c r="AD126" s="100"/>
      <c r="AI126" s="101"/>
      <c r="AJ126" s="99">
        <f t="shared" si="4"/>
        <v>0</v>
      </c>
      <c r="AM126" s="227"/>
      <c r="AN126" s="227"/>
      <c r="AO126" s="227"/>
    </row>
    <row r="127" spans="3:41" ht="30.75" hidden="1" customHeight="1" x14ac:dyDescent="0.3">
      <c r="C127" s="100"/>
      <c r="J127" s="101"/>
      <c r="K127" s="100"/>
      <c r="M127" s="73"/>
      <c r="O127" s="73"/>
      <c r="P127" s="73"/>
      <c r="S127" s="103"/>
      <c r="T127" s="55"/>
      <c r="X127" s="101"/>
      <c r="AC127" s="100"/>
      <c r="AD127" s="100"/>
      <c r="AI127" s="101"/>
      <c r="AJ127" s="99">
        <f t="shared" si="4"/>
        <v>0</v>
      </c>
      <c r="AM127" s="227"/>
      <c r="AN127" s="227"/>
      <c r="AO127" s="227"/>
    </row>
    <row r="128" spans="3:41" ht="30.75" hidden="1" customHeight="1" x14ac:dyDescent="0.3">
      <c r="C128" s="100"/>
      <c r="J128" s="101"/>
      <c r="K128" s="100"/>
      <c r="M128" s="73"/>
      <c r="O128" s="73"/>
      <c r="P128" s="73"/>
      <c r="S128" s="103"/>
      <c r="T128" s="55"/>
      <c r="X128" s="101"/>
      <c r="AC128" s="100"/>
      <c r="AD128" s="100"/>
      <c r="AI128" s="101"/>
      <c r="AJ128" s="99">
        <f t="shared" si="4"/>
        <v>0</v>
      </c>
      <c r="AM128" s="227"/>
      <c r="AN128" s="227"/>
      <c r="AO128" s="227"/>
    </row>
    <row r="129" spans="3:41" ht="30.75" hidden="1" customHeight="1" x14ac:dyDescent="0.3">
      <c r="C129" s="100"/>
      <c r="J129" s="101"/>
      <c r="K129" s="100"/>
      <c r="M129" s="73"/>
      <c r="O129" s="73"/>
      <c r="P129" s="73"/>
      <c r="S129" s="103"/>
      <c r="T129" s="55"/>
      <c r="X129" s="101"/>
      <c r="AC129" s="100"/>
      <c r="AD129" s="100"/>
      <c r="AI129" s="101"/>
      <c r="AJ129" s="99">
        <f t="shared" si="4"/>
        <v>0</v>
      </c>
      <c r="AM129" s="227"/>
      <c r="AN129" s="227"/>
      <c r="AO129" s="227"/>
    </row>
    <row r="130" spans="3:41" ht="30.75" hidden="1" customHeight="1" x14ac:dyDescent="0.3">
      <c r="C130" s="100"/>
      <c r="J130" s="101"/>
      <c r="K130" s="100"/>
      <c r="M130" s="73"/>
      <c r="O130" s="73"/>
      <c r="P130" s="73"/>
      <c r="S130" s="103"/>
      <c r="T130" s="55"/>
      <c r="X130" s="101"/>
      <c r="AC130" s="100"/>
      <c r="AD130" s="100"/>
      <c r="AI130" s="101"/>
      <c r="AJ130" s="99">
        <f t="shared" si="4"/>
        <v>0</v>
      </c>
      <c r="AM130" s="227"/>
      <c r="AN130" s="227"/>
      <c r="AO130" s="227"/>
    </row>
    <row r="131" spans="3:41" ht="30.75" hidden="1" customHeight="1" x14ac:dyDescent="0.3">
      <c r="C131" s="100"/>
      <c r="J131" s="101"/>
      <c r="K131" s="100"/>
      <c r="M131" s="73"/>
      <c r="O131" s="73"/>
      <c r="P131" s="73"/>
      <c r="S131" s="103"/>
      <c r="T131" s="55"/>
      <c r="X131" s="101"/>
      <c r="AC131" s="100"/>
      <c r="AD131" s="100"/>
      <c r="AI131" s="101"/>
      <c r="AJ131" s="99">
        <f t="shared" si="4"/>
        <v>0</v>
      </c>
      <c r="AM131" s="227"/>
      <c r="AN131" s="227"/>
      <c r="AO131" s="227"/>
    </row>
    <row r="132" spans="3:41" ht="30.75" hidden="1" customHeight="1" x14ac:dyDescent="0.3">
      <c r="C132" s="100"/>
      <c r="J132" s="101"/>
      <c r="K132" s="100"/>
      <c r="M132" s="73"/>
      <c r="O132" s="73"/>
      <c r="P132" s="73"/>
      <c r="S132" s="103"/>
      <c r="T132" s="55"/>
      <c r="X132" s="101"/>
      <c r="AC132" s="100"/>
      <c r="AD132" s="100"/>
      <c r="AI132" s="101"/>
      <c r="AJ132" s="99">
        <f t="shared" si="4"/>
        <v>0</v>
      </c>
      <c r="AM132" s="227"/>
      <c r="AN132" s="227"/>
      <c r="AO132" s="227"/>
    </row>
    <row r="133" spans="3:41" ht="30.75" hidden="1" customHeight="1" x14ac:dyDescent="0.3">
      <c r="C133" s="100"/>
      <c r="J133" s="101"/>
      <c r="K133" s="100"/>
      <c r="M133" s="73"/>
      <c r="O133" s="73"/>
      <c r="P133" s="73"/>
      <c r="S133" s="103"/>
      <c r="T133" s="55"/>
      <c r="X133" s="101"/>
      <c r="AC133" s="100"/>
      <c r="AD133" s="100"/>
      <c r="AI133" s="101"/>
      <c r="AJ133" s="99">
        <f t="shared" si="4"/>
        <v>0</v>
      </c>
      <c r="AM133" s="227"/>
      <c r="AN133" s="227"/>
      <c r="AO133" s="227"/>
    </row>
    <row r="134" spans="3:41" ht="30.75" hidden="1" customHeight="1" x14ac:dyDescent="0.3">
      <c r="C134" s="100"/>
      <c r="J134" s="101"/>
      <c r="K134" s="100"/>
      <c r="M134" s="73"/>
      <c r="O134" s="73"/>
      <c r="P134" s="73"/>
      <c r="S134" s="103"/>
      <c r="T134" s="55"/>
      <c r="X134" s="101"/>
      <c r="AC134" s="100"/>
      <c r="AD134" s="100"/>
      <c r="AI134" s="101"/>
      <c r="AJ134" s="99">
        <f t="shared" si="4"/>
        <v>0</v>
      </c>
      <c r="AM134" s="227"/>
      <c r="AN134" s="227"/>
      <c r="AO134" s="227"/>
    </row>
    <row r="135" spans="3:41" ht="30.75" hidden="1" customHeight="1" x14ac:dyDescent="0.3">
      <c r="C135" s="100"/>
      <c r="J135" s="101"/>
      <c r="K135" s="100"/>
      <c r="M135" s="73"/>
      <c r="O135" s="73"/>
      <c r="P135" s="73"/>
      <c r="S135" s="103"/>
      <c r="T135" s="55"/>
      <c r="X135" s="101"/>
      <c r="AC135" s="100"/>
      <c r="AD135" s="100"/>
      <c r="AI135" s="101"/>
      <c r="AJ135" s="99">
        <f t="shared" si="4"/>
        <v>0</v>
      </c>
      <c r="AM135" s="227"/>
      <c r="AN135" s="227"/>
      <c r="AO135" s="227"/>
    </row>
    <row r="136" spans="3:41" ht="30.75" hidden="1" customHeight="1" x14ac:dyDescent="0.3">
      <c r="C136" s="100"/>
      <c r="J136" s="101"/>
      <c r="K136" s="100"/>
      <c r="M136" s="73"/>
      <c r="O136" s="73"/>
      <c r="P136" s="73"/>
      <c r="S136" s="103"/>
      <c r="T136" s="55"/>
      <c r="X136" s="101"/>
      <c r="AC136" s="100"/>
      <c r="AD136" s="100"/>
      <c r="AI136" s="101"/>
      <c r="AJ136" s="99">
        <f t="shared" si="4"/>
        <v>0</v>
      </c>
      <c r="AM136" s="227"/>
      <c r="AN136" s="227"/>
      <c r="AO136" s="227"/>
    </row>
    <row r="137" spans="3:41" ht="30.75" hidden="1" customHeight="1" x14ac:dyDescent="0.3">
      <c r="C137" s="100"/>
      <c r="J137" s="101"/>
      <c r="K137" s="100"/>
      <c r="M137" s="73"/>
      <c r="O137" s="73"/>
      <c r="P137" s="73"/>
      <c r="S137" s="103"/>
      <c r="T137" s="55"/>
      <c r="X137" s="101"/>
      <c r="AC137" s="100"/>
      <c r="AD137" s="100"/>
      <c r="AI137" s="101"/>
      <c r="AJ137" s="99">
        <f t="shared" si="4"/>
        <v>0</v>
      </c>
      <c r="AM137" s="227"/>
      <c r="AN137" s="227"/>
      <c r="AO137" s="227"/>
    </row>
    <row r="138" spans="3:41" ht="30.75" hidden="1" customHeight="1" x14ac:dyDescent="0.3">
      <c r="C138" s="100"/>
      <c r="J138" s="101"/>
      <c r="K138" s="100"/>
      <c r="M138" s="73"/>
      <c r="O138" s="73"/>
      <c r="P138" s="73"/>
      <c r="S138" s="103"/>
      <c r="T138" s="55"/>
      <c r="X138" s="101"/>
      <c r="AC138" s="100"/>
      <c r="AD138" s="100"/>
      <c r="AI138" s="101"/>
      <c r="AJ138" s="99">
        <f t="shared" si="4"/>
        <v>0</v>
      </c>
      <c r="AM138" s="227"/>
      <c r="AN138" s="227"/>
      <c r="AO138" s="227"/>
    </row>
    <row r="139" spans="3:41" ht="30.75" hidden="1" customHeight="1" x14ac:dyDescent="0.3">
      <c r="C139" s="100"/>
      <c r="J139" s="101"/>
      <c r="K139" s="100"/>
      <c r="M139" s="73"/>
      <c r="O139" s="73"/>
      <c r="P139" s="73"/>
      <c r="S139" s="103"/>
      <c r="T139" s="55"/>
      <c r="X139" s="101"/>
      <c r="AC139" s="100"/>
      <c r="AD139" s="100"/>
      <c r="AI139" s="101"/>
      <c r="AJ139" s="99">
        <f t="shared" si="4"/>
        <v>0</v>
      </c>
      <c r="AM139" s="227"/>
      <c r="AN139" s="227"/>
      <c r="AO139" s="227"/>
    </row>
    <row r="140" spans="3:41" ht="30.75" hidden="1" customHeight="1" x14ac:dyDescent="0.3">
      <c r="C140" s="100"/>
      <c r="J140" s="101"/>
      <c r="K140" s="100"/>
      <c r="M140" s="73"/>
      <c r="O140" s="73"/>
      <c r="P140" s="73"/>
      <c r="S140" s="103"/>
      <c r="T140" s="55"/>
      <c r="X140" s="101"/>
      <c r="AC140" s="100"/>
      <c r="AD140" s="100"/>
      <c r="AI140" s="101"/>
      <c r="AJ140" s="99">
        <f t="shared" si="4"/>
        <v>0</v>
      </c>
      <c r="AM140" s="227"/>
      <c r="AN140" s="227"/>
      <c r="AO140" s="227"/>
    </row>
    <row r="141" spans="3:41" ht="30.75" hidden="1" customHeight="1" x14ac:dyDescent="0.3">
      <c r="C141" s="100"/>
      <c r="J141" s="101"/>
      <c r="K141" s="100"/>
      <c r="M141" s="73"/>
      <c r="O141" s="73"/>
      <c r="P141" s="73"/>
      <c r="S141" s="103"/>
      <c r="T141" s="55"/>
      <c r="X141" s="101"/>
      <c r="AC141" s="100"/>
      <c r="AD141" s="100"/>
      <c r="AI141" s="101"/>
      <c r="AJ141" s="99">
        <f t="shared" si="4"/>
        <v>0</v>
      </c>
      <c r="AM141" s="227"/>
      <c r="AN141" s="227"/>
      <c r="AO141" s="227"/>
    </row>
    <row r="142" spans="3:41" ht="30.75" hidden="1" customHeight="1" x14ac:dyDescent="0.3">
      <c r="C142" s="100"/>
      <c r="J142" s="101"/>
      <c r="K142" s="100"/>
      <c r="M142" s="73"/>
      <c r="O142" s="73"/>
      <c r="P142" s="73"/>
      <c r="S142" s="103"/>
      <c r="T142" s="55"/>
      <c r="X142" s="101"/>
      <c r="AC142" s="100"/>
      <c r="AD142" s="100"/>
      <c r="AI142" s="101"/>
      <c r="AJ142" s="99">
        <f t="shared" si="4"/>
        <v>0</v>
      </c>
      <c r="AM142" s="227"/>
      <c r="AN142" s="227"/>
      <c r="AO142" s="227"/>
    </row>
    <row r="143" spans="3:41" ht="30.75" hidden="1" customHeight="1" x14ac:dyDescent="0.3">
      <c r="C143" s="100"/>
      <c r="J143" s="101"/>
      <c r="K143" s="100"/>
      <c r="M143" s="73"/>
      <c r="O143" s="73"/>
      <c r="P143" s="73"/>
      <c r="S143" s="103"/>
      <c r="T143" s="55"/>
      <c r="X143" s="101"/>
      <c r="AC143" s="100"/>
      <c r="AD143" s="100"/>
      <c r="AI143" s="101"/>
      <c r="AJ143" s="99">
        <f t="shared" si="4"/>
        <v>0</v>
      </c>
      <c r="AM143" s="227"/>
      <c r="AN143" s="227"/>
      <c r="AO143" s="227"/>
    </row>
    <row r="144" spans="3:41" ht="30.75" hidden="1" customHeight="1" x14ac:dyDescent="0.3">
      <c r="C144" s="100"/>
      <c r="J144" s="101"/>
      <c r="K144" s="100"/>
      <c r="M144" s="73"/>
      <c r="O144" s="73"/>
      <c r="P144" s="73"/>
      <c r="S144" s="103"/>
      <c r="T144" s="55"/>
      <c r="X144" s="101"/>
      <c r="AC144" s="100"/>
      <c r="AD144" s="100"/>
      <c r="AI144" s="101"/>
      <c r="AJ144" s="99">
        <f t="shared" si="4"/>
        <v>0</v>
      </c>
      <c r="AM144" s="227"/>
      <c r="AN144" s="227"/>
      <c r="AO144" s="227"/>
    </row>
    <row r="145" spans="3:41" ht="30.75" hidden="1" customHeight="1" x14ac:dyDescent="0.3">
      <c r="C145" s="100"/>
      <c r="J145" s="101"/>
      <c r="K145" s="100"/>
      <c r="M145" s="73"/>
      <c r="O145" s="73"/>
      <c r="P145" s="73"/>
      <c r="S145" s="103"/>
      <c r="T145" s="55"/>
      <c r="X145" s="101"/>
      <c r="AC145" s="100"/>
      <c r="AD145" s="100"/>
      <c r="AI145" s="101"/>
      <c r="AJ145" s="99">
        <f t="shared" si="4"/>
        <v>0</v>
      </c>
      <c r="AM145" s="227"/>
      <c r="AN145" s="227"/>
      <c r="AO145" s="227"/>
    </row>
    <row r="146" spans="3:41" ht="30.75" hidden="1" customHeight="1" x14ac:dyDescent="0.3">
      <c r="C146" s="100"/>
      <c r="J146" s="101"/>
      <c r="K146" s="100"/>
      <c r="M146" s="73"/>
      <c r="O146" s="73"/>
      <c r="P146" s="73"/>
      <c r="S146" s="103"/>
      <c r="T146" s="55"/>
      <c r="X146" s="101"/>
      <c r="AC146" s="100"/>
      <c r="AD146" s="100"/>
      <c r="AI146" s="101"/>
      <c r="AJ146" s="99">
        <f t="shared" si="4"/>
        <v>0</v>
      </c>
      <c r="AM146" s="227"/>
      <c r="AN146" s="227"/>
      <c r="AO146" s="227"/>
    </row>
    <row r="147" spans="3:41" ht="30.75" hidden="1" customHeight="1" x14ac:dyDescent="0.3">
      <c r="C147" s="100"/>
      <c r="J147" s="101"/>
      <c r="K147" s="100"/>
      <c r="M147" s="73"/>
      <c r="O147" s="73"/>
      <c r="P147" s="73"/>
      <c r="S147" s="103"/>
      <c r="T147" s="55"/>
      <c r="X147" s="101"/>
      <c r="AC147" s="100"/>
      <c r="AD147" s="100"/>
      <c r="AI147" s="101"/>
      <c r="AJ147" s="99">
        <f t="shared" si="4"/>
        <v>0</v>
      </c>
      <c r="AM147" s="227"/>
      <c r="AN147" s="227"/>
      <c r="AO147" s="227"/>
    </row>
    <row r="148" spans="3:41" ht="30.75" hidden="1" customHeight="1" x14ac:dyDescent="0.3">
      <c r="C148" s="100"/>
      <c r="J148" s="101"/>
      <c r="K148" s="100"/>
      <c r="M148" s="73"/>
      <c r="O148" s="73"/>
      <c r="P148" s="73"/>
      <c r="S148" s="103"/>
      <c r="T148" s="55"/>
      <c r="X148" s="101"/>
      <c r="AC148" s="100"/>
      <c r="AD148" s="100"/>
      <c r="AI148" s="101"/>
      <c r="AJ148" s="99">
        <f t="shared" si="4"/>
        <v>0</v>
      </c>
      <c r="AM148" s="227"/>
      <c r="AN148" s="227"/>
      <c r="AO148" s="227"/>
    </row>
    <row r="149" spans="3:41" ht="30.75" hidden="1" customHeight="1" x14ac:dyDescent="0.3">
      <c r="C149" s="100"/>
      <c r="J149" s="101"/>
      <c r="K149" s="100"/>
      <c r="M149" s="73"/>
      <c r="O149" s="73"/>
      <c r="P149" s="73"/>
      <c r="S149" s="103"/>
      <c r="T149" s="55"/>
      <c r="X149" s="101"/>
      <c r="AC149" s="100"/>
      <c r="AD149" s="100"/>
      <c r="AI149" s="101"/>
      <c r="AJ149" s="99">
        <f t="shared" si="4"/>
        <v>0</v>
      </c>
      <c r="AM149" s="227"/>
      <c r="AN149" s="227"/>
      <c r="AO149" s="227"/>
    </row>
    <row r="150" spans="3:41" ht="30.75" hidden="1" customHeight="1" x14ac:dyDescent="0.3">
      <c r="C150" s="100"/>
      <c r="J150" s="101"/>
      <c r="K150" s="100"/>
      <c r="M150" s="73"/>
      <c r="O150" s="73"/>
      <c r="P150" s="73"/>
      <c r="S150" s="103"/>
      <c r="T150" s="55"/>
      <c r="X150" s="101"/>
      <c r="AC150" s="100"/>
      <c r="AD150" s="100"/>
      <c r="AI150" s="101"/>
      <c r="AJ150" s="99">
        <f t="shared" si="4"/>
        <v>0</v>
      </c>
      <c r="AM150" s="227"/>
      <c r="AN150" s="227"/>
      <c r="AO150" s="227"/>
    </row>
    <row r="151" spans="3:41" ht="30.75" hidden="1" customHeight="1" x14ac:dyDescent="0.3">
      <c r="C151" s="100"/>
      <c r="J151" s="101"/>
      <c r="K151" s="100"/>
      <c r="M151" s="73"/>
      <c r="O151" s="73"/>
      <c r="P151" s="73"/>
      <c r="S151" s="103"/>
      <c r="T151" s="55"/>
      <c r="X151" s="101"/>
      <c r="AC151" s="100"/>
      <c r="AD151" s="100"/>
      <c r="AI151" s="101"/>
      <c r="AJ151" s="99">
        <f t="shared" si="4"/>
        <v>0</v>
      </c>
      <c r="AM151" s="227"/>
      <c r="AN151" s="227"/>
      <c r="AO151" s="227"/>
    </row>
    <row r="152" spans="3:41" ht="30.75" hidden="1" customHeight="1" x14ac:dyDescent="0.3">
      <c r="C152" s="100"/>
      <c r="J152" s="101"/>
      <c r="K152" s="100"/>
      <c r="M152" s="73"/>
      <c r="O152" s="73"/>
      <c r="P152" s="73"/>
      <c r="S152" s="103"/>
      <c r="T152" s="55"/>
      <c r="X152" s="101"/>
      <c r="AC152" s="100"/>
      <c r="AD152" s="100"/>
      <c r="AI152" s="101"/>
      <c r="AJ152" s="99">
        <f t="shared" si="4"/>
        <v>0</v>
      </c>
      <c r="AM152" s="227"/>
      <c r="AN152" s="227"/>
      <c r="AO152" s="227"/>
    </row>
    <row r="153" spans="3:41" ht="30.75" hidden="1" customHeight="1" x14ac:dyDescent="0.3">
      <c r="C153" s="100"/>
      <c r="J153" s="101"/>
      <c r="K153" s="100"/>
      <c r="M153" s="73"/>
      <c r="O153" s="73"/>
      <c r="P153" s="73"/>
      <c r="S153" s="103"/>
      <c r="T153" s="55"/>
      <c r="X153" s="101"/>
      <c r="AC153" s="100"/>
      <c r="AD153" s="100"/>
      <c r="AI153" s="101"/>
      <c r="AJ153" s="99">
        <f t="shared" si="4"/>
        <v>0</v>
      </c>
      <c r="AM153" s="227"/>
      <c r="AN153" s="227"/>
      <c r="AO153" s="227"/>
    </row>
    <row r="154" spans="3:41" ht="30.75" hidden="1" customHeight="1" x14ac:dyDescent="0.3">
      <c r="C154" s="100"/>
      <c r="J154" s="101"/>
      <c r="K154" s="100"/>
      <c r="M154" s="73"/>
      <c r="O154" s="73"/>
      <c r="P154" s="73"/>
      <c r="S154" s="103"/>
      <c r="T154" s="55"/>
      <c r="X154" s="101"/>
      <c r="AC154" s="100"/>
      <c r="AD154" s="100"/>
      <c r="AI154" s="101"/>
      <c r="AJ154" s="99">
        <f t="shared" si="4"/>
        <v>0</v>
      </c>
      <c r="AM154" s="227"/>
      <c r="AN154" s="227"/>
      <c r="AO154" s="227"/>
    </row>
    <row r="155" spans="3:41" ht="30.75" hidden="1" customHeight="1" x14ac:dyDescent="0.3">
      <c r="C155" s="100"/>
      <c r="J155" s="101"/>
      <c r="K155" s="100"/>
      <c r="M155" s="73"/>
      <c r="O155" s="73"/>
      <c r="P155" s="73"/>
      <c r="S155" s="103"/>
      <c r="T155" s="55"/>
      <c r="X155" s="101"/>
      <c r="AC155" s="100"/>
      <c r="AD155" s="100"/>
      <c r="AI155" s="101"/>
      <c r="AJ155" s="99">
        <f t="shared" si="4"/>
        <v>0</v>
      </c>
      <c r="AM155" s="227"/>
      <c r="AN155" s="227"/>
      <c r="AO155" s="227"/>
    </row>
    <row r="156" spans="3:41" ht="30.75" hidden="1" customHeight="1" x14ac:dyDescent="0.3">
      <c r="C156" s="100"/>
      <c r="J156" s="101"/>
      <c r="K156" s="100"/>
      <c r="M156" s="73"/>
      <c r="O156" s="73"/>
      <c r="P156" s="73"/>
      <c r="S156" s="103"/>
      <c r="T156" s="55"/>
      <c r="X156" s="101"/>
      <c r="AC156" s="100"/>
      <c r="AD156" s="100"/>
      <c r="AI156" s="101"/>
      <c r="AJ156" s="99">
        <f t="shared" si="4"/>
        <v>0</v>
      </c>
      <c r="AM156" s="227"/>
      <c r="AN156" s="227"/>
      <c r="AO156" s="227"/>
    </row>
    <row r="157" spans="3:41" ht="30.75" hidden="1" customHeight="1" x14ac:dyDescent="0.3">
      <c r="C157" s="100"/>
      <c r="J157" s="101"/>
      <c r="K157" s="100"/>
      <c r="M157" s="73"/>
      <c r="O157" s="73"/>
      <c r="P157" s="73"/>
      <c r="S157" s="103"/>
      <c r="T157" s="55"/>
      <c r="X157" s="101"/>
      <c r="AC157" s="100"/>
      <c r="AD157" s="100"/>
      <c r="AI157" s="101"/>
      <c r="AJ157" s="99">
        <f t="shared" si="4"/>
        <v>0</v>
      </c>
      <c r="AM157" s="227"/>
      <c r="AN157" s="227"/>
      <c r="AO157" s="227"/>
    </row>
    <row r="158" spans="3:41" ht="30.75" hidden="1" customHeight="1" x14ac:dyDescent="0.3">
      <c r="C158" s="100"/>
      <c r="J158" s="101"/>
      <c r="K158" s="100"/>
      <c r="M158" s="73"/>
      <c r="O158" s="73"/>
      <c r="P158" s="73"/>
      <c r="S158" s="103"/>
      <c r="T158" s="55"/>
      <c r="X158" s="101"/>
      <c r="AC158" s="100"/>
      <c r="AD158" s="100"/>
      <c r="AI158" s="101"/>
      <c r="AJ158" s="99">
        <f t="shared" si="4"/>
        <v>0</v>
      </c>
      <c r="AM158" s="227"/>
      <c r="AN158" s="227"/>
      <c r="AO158" s="227"/>
    </row>
    <row r="159" spans="3:41" ht="30.75" hidden="1" customHeight="1" x14ac:dyDescent="0.3">
      <c r="C159" s="100"/>
      <c r="J159" s="101"/>
      <c r="K159" s="100"/>
      <c r="M159" s="73"/>
      <c r="O159" s="73"/>
      <c r="P159" s="73"/>
      <c r="S159" s="103"/>
      <c r="T159" s="55"/>
      <c r="X159" s="101"/>
      <c r="AC159" s="100"/>
      <c r="AD159" s="100"/>
      <c r="AI159" s="101"/>
      <c r="AJ159" s="99">
        <f t="shared" ref="AJ159:AJ202" si="5">AD159-X159</f>
        <v>0</v>
      </c>
      <c r="AM159" s="227"/>
      <c r="AN159" s="227"/>
      <c r="AO159" s="227"/>
    </row>
    <row r="160" spans="3:41" ht="30.75" hidden="1" customHeight="1" x14ac:dyDescent="0.3">
      <c r="C160" s="100"/>
      <c r="J160" s="101"/>
      <c r="K160" s="100"/>
      <c r="M160" s="73"/>
      <c r="O160" s="73"/>
      <c r="P160" s="73"/>
      <c r="S160" s="103"/>
      <c r="T160" s="55"/>
      <c r="X160" s="101"/>
      <c r="AC160" s="100"/>
      <c r="AD160" s="100"/>
      <c r="AI160" s="101"/>
      <c r="AJ160" s="99">
        <f t="shared" si="5"/>
        <v>0</v>
      </c>
      <c r="AM160" s="227"/>
      <c r="AN160" s="227"/>
      <c r="AO160" s="227"/>
    </row>
    <row r="161" spans="3:41" ht="30.75" hidden="1" customHeight="1" x14ac:dyDescent="0.3">
      <c r="C161" s="100"/>
      <c r="J161" s="101"/>
      <c r="K161" s="100"/>
      <c r="M161" s="73"/>
      <c r="O161" s="73"/>
      <c r="P161" s="73"/>
      <c r="S161" s="103"/>
      <c r="T161" s="55"/>
      <c r="X161" s="101"/>
      <c r="AC161" s="100"/>
      <c r="AD161" s="100"/>
      <c r="AI161" s="101"/>
      <c r="AJ161" s="99">
        <f t="shared" si="5"/>
        <v>0</v>
      </c>
      <c r="AM161" s="227"/>
      <c r="AN161" s="227"/>
      <c r="AO161" s="227"/>
    </row>
    <row r="162" spans="3:41" ht="30.75" hidden="1" customHeight="1" x14ac:dyDescent="0.3">
      <c r="C162" s="100"/>
      <c r="J162" s="101"/>
      <c r="K162" s="100"/>
      <c r="M162" s="73"/>
      <c r="O162" s="73"/>
      <c r="P162" s="73"/>
      <c r="S162" s="103"/>
      <c r="T162" s="55"/>
      <c r="X162" s="101"/>
      <c r="AC162" s="100"/>
      <c r="AD162" s="100"/>
      <c r="AI162" s="101"/>
      <c r="AJ162" s="99">
        <f t="shared" si="5"/>
        <v>0</v>
      </c>
      <c r="AM162" s="227"/>
      <c r="AN162" s="227"/>
      <c r="AO162" s="227"/>
    </row>
    <row r="163" spans="3:41" ht="30.75" hidden="1" customHeight="1" x14ac:dyDescent="0.3">
      <c r="C163" s="100"/>
      <c r="J163" s="101"/>
      <c r="K163" s="100"/>
      <c r="M163" s="73"/>
      <c r="O163" s="73"/>
      <c r="P163" s="73"/>
      <c r="S163" s="103"/>
      <c r="T163" s="55"/>
      <c r="X163" s="101"/>
      <c r="AC163" s="100"/>
      <c r="AD163" s="100"/>
      <c r="AI163" s="101"/>
      <c r="AJ163" s="99">
        <f t="shared" si="5"/>
        <v>0</v>
      </c>
      <c r="AM163" s="227"/>
      <c r="AN163" s="227"/>
      <c r="AO163" s="227"/>
    </row>
    <row r="164" spans="3:41" ht="30.75" hidden="1" customHeight="1" x14ac:dyDescent="0.3">
      <c r="C164" s="100"/>
      <c r="J164" s="101"/>
      <c r="K164" s="100"/>
      <c r="M164" s="73"/>
      <c r="O164" s="73"/>
      <c r="P164" s="73"/>
      <c r="S164" s="103"/>
      <c r="T164" s="55"/>
      <c r="X164" s="101"/>
      <c r="AC164" s="100"/>
      <c r="AD164" s="100"/>
      <c r="AI164" s="101"/>
      <c r="AJ164" s="99">
        <f t="shared" si="5"/>
        <v>0</v>
      </c>
      <c r="AM164" s="227"/>
      <c r="AN164" s="227"/>
      <c r="AO164" s="227"/>
    </row>
    <row r="165" spans="3:41" ht="30.75" hidden="1" customHeight="1" x14ac:dyDescent="0.3">
      <c r="C165" s="100"/>
      <c r="J165" s="101"/>
      <c r="K165" s="100"/>
      <c r="M165" s="73"/>
      <c r="O165" s="73"/>
      <c r="P165" s="73"/>
      <c r="S165" s="103"/>
      <c r="T165" s="55"/>
      <c r="X165" s="101"/>
      <c r="AC165" s="100"/>
      <c r="AD165" s="100"/>
      <c r="AI165" s="101"/>
      <c r="AJ165" s="99">
        <f t="shared" si="5"/>
        <v>0</v>
      </c>
      <c r="AM165" s="227"/>
      <c r="AN165" s="227"/>
      <c r="AO165" s="227"/>
    </row>
    <row r="166" spans="3:41" ht="30.75" hidden="1" customHeight="1" x14ac:dyDescent="0.3">
      <c r="C166" s="100"/>
      <c r="J166" s="101"/>
      <c r="K166" s="100"/>
      <c r="M166" s="73"/>
      <c r="O166" s="73"/>
      <c r="P166" s="73"/>
      <c r="S166" s="103"/>
      <c r="T166" s="55"/>
      <c r="X166" s="101"/>
      <c r="AC166" s="100"/>
      <c r="AD166" s="100"/>
      <c r="AI166" s="101"/>
      <c r="AJ166" s="99">
        <f t="shared" si="5"/>
        <v>0</v>
      </c>
      <c r="AM166" s="227"/>
      <c r="AN166" s="227"/>
      <c r="AO166" s="227"/>
    </row>
    <row r="167" spans="3:41" ht="30.75" hidden="1" customHeight="1" x14ac:dyDescent="0.3">
      <c r="C167" s="100"/>
      <c r="J167" s="101"/>
      <c r="K167" s="100"/>
      <c r="M167" s="73"/>
      <c r="O167" s="73"/>
      <c r="P167" s="73"/>
      <c r="S167" s="103"/>
      <c r="T167" s="55"/>
      <c r="X167" s="101"/>
      <c r="AC167" s="100"/>
      <c r="AD167" s="100"/>
      <c r="AI167" s="101"/>
      <c r="AJ167" s="99">
        <f t="shared" si="5"/>
        <v>0</v>
      </c>
      <c r="AM167" s="227"/>
      <c r="AN167" s="227"/>
      <c r="AO167" s="227"/>
    </row>
    <row r="168" spans="3:41" ht="30.75" hidden="1" customHeight="1" x14ac:dyDescent="0.3">
      <c r="C168" s="100"/>
      <c r="J168" s="101"/>
      <c r="K168" s="100"/>
      <c r="M168" s="73"/>
      <c r="O168" s="73"/>
      <c r="P168" s="73"/>
      <c r="S168" s="103"/>
      <c r="T168" s="55"/>
      <c r="X168" s="101"/>
      <c r="AC168" s="100"/>
      <c r="AD168" s="100"/>
      <c r="AI168" s="101"/>
      <c r="AJ168" s="99">
        <f t="shared" si="5"/>
        <v>0</v>
      </c>
      <c r="AM168" s="227"/>
      <c r="AN168" s="227"/>
      <c r="AO168" s="227"/>
    </row>
    <row r="169" spans="3:41" ht="30.75" hidden="1" customHeight="1" x14ac:dyDescent="0.3">
      <c r="C169" s="100"/>
      <c r="J169" s="101"/>
      <c r="K169" s="100"/>
      <c r="M169" s="73"/>
      <c r="O169" s="73"/>
      <c r="P169" s="73"/>
      <c r="S169" s="103"/>
      <c r="T169" s="55"/>
      <c r="X169" s="101"/>
      <c r="AC169" s="100"/>
      <c r="AD169" s="100"/>
      <c r="AI169" s="101"/>
      <c r="AJ169" s="99">
        <f t="shared" si="5"/>
        <v>0</v>
      </c>
      <c r="AM169" s="227"/>
      <c r="AN169" s="227"/>
      <c r="AO169" s="227"/>
    </row>
    <row r="170" spans="3:41" ht="30.75" hidden="1" customHeight="1" x14ac:dyDescent="0.3">
      <c r="C170" s="100"/>
      <c r="J170" s="101"/>
      <c r="K170" s="100"/>
      <c r="M170" s="73"/>
      <c r="O170" s="73"/>
      <c r="P170" s="73"/>
      <c r="S170" s="103"/>
      <c r="T170" s="55"/>
      <c r="X170" s="101"/>
      <c r="AC170" s="100"/>
      <c r="AD170" s="100"/>
      <c r="AI170" s="101"/>
      <c r="AJ170" s="99">
        <f t="shared" si="5"/>
        <v>0</v>
      </c>
      <c r="AM170" s="227"/>
      <c r="AN170" s="227"/>
      <c r="AO170" s="227"/>
    </row>
    <row r="171" spans="3:41" ht="30.75" hidden="1" customHeight="1" x14ac:dyDescent="0.3">
      <c r="C171" s="100"/>
      <c r="J171" s="101"/>
      <c r="K171" s="100"/>
      <c r="M171" s="73"/>
      <c r="O171" s="73"/>
      <c r="P171" s="73"/>
      <c r="S171" s="103"/>
      <c r="T171" s="55"/>
      <c r="X171" s="101"/>
      <c r="AC171" s="100"/>
      <c r="AD171" s="100"/>
      <c r="AI171" s="101"/>
      <c r="AJ171" s="99">
        <f t="shared" si="5"/>
        <v>0</v>
      </c>
      <c r="AM171" s="227"/>
      <c r="AN171" s="227"/>
      <c r="AO171" s="227"/>
    </row>
    <row r="172" spans="3:41" ht="30.75" hidden="1" customHeight="1" x14ac:dyDescent="0.3">
      <c r="C172" s="100"/>
      <c r="J172" s="101"/>
      <c r="K172" s="100"/>
      <c r="M172" s="73"/>
      <c r="O172" s="73"/>
      <c r="P172" s="73"/>
      <c r="S172" s="103"/>
      <c r="T172" s="55"/>
      <c r="X172" s="101"/>
      <c r="AC172" s="100"/>
      <c r="AD172" s="100"/>
      <c r="AI172" s="101"/>
      <c r="AJ172" s="99">
        <f t="shared" si="5"/>
        <v>0</v>
      </c>
      <c r="AM172" s="227"/>
      <c r="AN172" s="227"/>
      <c r="AO172" s="227"/>
    </row>
    <row r="173" spans="3:41" ht="30.75" hidden="1" customHeight="1" x14ac:dyDescent="0.3">
      <c r="C173" s="100"/>
      <c r="J173" s="101"/>
      <c r="K173" s="100"/>
      <c r="M173" s="73"/>
      <c r="O173" s="73"/>
      <c r="P173" s="73"/>
      <c r="S173" s="103"/>
      <c r="T173" s="55"/>
      <c r="X173" s="101"/>
      <c r="AC173" s="100"/>
      <c r="AD173" s="100"/>
      <c r="AI173" s="101"/>
      <c r="AJ173" s="99">
        <f t="shared" si="5"/>
        <v>0</v>
      </c>
      <c r="AM173" s="227"/>
      <c r="AN173" s="227"/>
      <c r="AO173" s="227"/>
    </row>
    <row r="174" spans="3:41" ht="30.75" hidden="1" customHeight="1" x14ac:dyDescent="0.3">
      <c r="C174" s="100"/>
      <c r="J174" s="101"/>
      <c r="K174" s="100"/>
      <c r="M174" s="73"/>
      <c r="O174" s="73"/>
      <c r="P174" s="73"/>
      <c r="S174" s="103"/>
      <c r="T174" s="55"/>
      <c r="X174" s="101"/>
      <c r="AC174" s="100"/>
      <c r="AD174" s="100"/>
      <c r="AI174" s="101"/>
      <c r="AJ174" s="99">
        <f t="shared" si="5"/>
        <v>0</v>
      </c>
      <c r="AM174" s="227"/>
      <c r="AN174" s="227"/>
      <c r="AO174" s="227"/>
    </row>
    <row r="175" spans="3:41" ht="30.75" hidden="1" customHeight="1" x14ac:dyDescent="0.3">
      <c r="C175" s="100"/>
      <c r="J175" s="101"/>
      <c r="K175" s="100"/>
      <c r="M175" s="73"/>
      <c r="O175" s="73"/>
      <c r="P175" s="73"/>
      <c r="S175" s="103"/>
      <c r="T175" s="55"/>
      <c r="X175" s="101"/>
      <c r="AC175" s="100"/>
      <c r="AD175" s="100"/>
      <c r="AI175" s="101"/>
      <c r="AJ175" s="99">
        <f t="shared" si="5"/>
        <v>0</v>
      </c>
      <c r="AM175" s="227"/>
      <c r="AN175" s="227"/>
      <c r="AO175" s="227"/>
    </row>
    <row r="176" spans="3:41" ht="30.75" hidden="1" customHeight="1" x14ac:dyDescent="0.3">
      <c r="C176" s="100"/>
      <c r="J176" s="101"/>
      <c r="K176" s="100"/>
      <c r="M176" s="73"/>
      <c r="O176" s="73"/>
      <c r="P176" s="73"/>
      <c r="S176" s="103"/>
      <c r="T176" s="55"/>
      <c r="X176" s="101"/>
      <c r="AC176" s="100"/>
      <c r="AD176" s="100"/>
      <c r="AI176" s="101"/>
      <c r="AJ176" s="99">
        <f t="shared" si="5"/>
        <v>0</v>
      </c>
      <c r="AM176" s="227"/>
      <c r="AN176" s="227"/>
      <c r="AO176" s="227"/>
    </row>
    <row r="177" spans="3:41" ht="30.75" hidden="1" customHeight="1" x14ac:dyDescent="0.3">
      <c r="C177" s="100"/>
      <c r="J177" s="101"/>
      <c r="K177" s="100"/>
      <c r="M177" s="73"/>
      <c r="O177" s="73"/>
      <c r="P177" s="73"/>
      <c r="S177" s="103"/>
      <c r="T177" s="55"/>
      <c r="X177" s="101"/>
      <c r="AC177" s="100"/>
      <c r="AD177" s="100"/>
      <c r="AI177" s="101"/>
      <c r="AJ177" s="99">
        <f t="shared" si="5"/>
        <v>0</v>
      </c>
      <c r="AM177" s="227"/>
      <c r="AN177" s="227"/>
      <c r="AO177" s="227"/>
    </row>
    <row r="178" spans="3:41" ht="30.75" hidden="1" customHeight="1" x14ac:dyDescent="0.3">
      <c r="C178" s="100"/>
      <c r="J178" s="101"/>
      <c r="K178" s="100"/>
      <c r="M178" s="73"/>
      <c r="O178" s="73"/>
      <c r="P178" s="73"/>
      <c r="S178" s="103"/>
      <c r="T178" s="55"/>
      <c r="X178" s="101"/>
      <c r="AC178" s="100"/>
      <c r="AD178" s="100"/>
      <c r="AI178" s="101"/>
      <c r="AJ178" s="99">
        <f t="shared" si="5"/>
        <v>0</v>
      </c>
      <c r="AM178" s="227"/>
      <c r="AN178" s="227"/>
      <c r="AO178" s="227"/>
    </row>
    <row r="179" spans="3:41" ht="30.75" hidden="1" customHeight="1" x14ac:dyDescent="0.3">
      <c r="C179" s="100"/>
      <c r="J179" s="101"/>
      <c r="K179" s="100"/>
      <c r="M179" s="73"/>
      <c r="O179" s="73"/>
      <c r="P179" s="73"/>
      <c r="S179" s="103"/>
      <c r="T179" s="55"/>
      <c r="X179" s="101"/>
      <c r="AC179" s="100"/>
      <c r="AD179" s="100"/>
      <c r="AI179" s="101"/>
      <c r="AJ179" s="99">
        <f t="shared" si="5"/>
        <v>0</v>
      </c>
      <c r="AM179" s="227"/>
      <c r="AN179" s="227"/>
      <c r="AO179" s="227"/>
    </row>
    <row r="180" spans="3:41" ht="30.75" hidden="1" customHeight="1" x14ac:dyDescent="0.3">
      <c r="C180" s="100"/>
      <c r="J180" s="101"/>
      <c r="K180" s="100"/>
      <c r="M180" s="73"/>
      <c r="O180" s="73"/>
      <c r="P180" s="73"/>
      <c r="S180" s="103"/>
      <c r="T180" s="55"/>
      <c r="X180" s="101"/>
      <c r="AC180" s="100"/>
      <c r="AD180" s="100"/>
      <c r="AI180" s="101"/>
      <c r="AJ180" s="99">
        <f t="shared" si="5"/>
        <v>0</v>
      </c>
      <c r="AM180" s="227"/>
      <c r="AN180" s="227"/>
      <c r="AO180" s="227"/>
    </row>
    <row r="181" spans="3:41" ht="30.75" hidden="1" customHeight="1" x14ac:dyDescent="0.3">
      <c r="C181" s="100"/>
      <c r="J181" s="101"/>
      <c r="K181" s="100"/>
      <c r="M181" s="73"/>
      <c r="O181" s="73"/>
      <c r="P181" s="73"/>
      <c r="S181" s="103"/>
      <c r="T181" s="55"/>
      <c r="X181" s="101"/>
      <c r="AC181" s="100"/>
      <c r="AD181" s="100"/>
      <c r="AI181" s="101"/>
      <c r="AJ181" s="99">
        <f t="shared" si="5"/>
        <v>0</v>
      </c>
      <c r="AM181" s="227"/>
      <c r="AN181" s="227"/>
      <c r="AO181" s="227"/>
    </row>
    <row r="182" spans="3:41" ht="30.75" hidden="1" customHeight="1" x14ac:dyDescent="0.3">
      <c r="C182" s="100"/>
      <c r="J182" s="101"/>
      <c r="K182" s="100"/>
      <c r="M182" s="73"/>
      <c r="O182" s="73"/>
      <c r="P182" s="73"/>
      <c r="S182" s="103"/>
      <c r="T182" s="55"/>
      <c r="X182" s="101"/>
      <c r="AC182" s="100"/>
      <c r="AD182" s="100"/>
      <c r="AI182" s="101"/>
      <c r="AJ182" s="99">
        <f t="shared" si="5"/>
        <v>0</v>
      </c>
      <c r="AM182" s="227"/>
      <c r="AN182" s="227"/>
      <c r="AO182" s="227"/>
    </row>
    <row r="183" spans="3:41" ht="30.75" hidden="1" customHeight="1" x14ac:dyDescent="0.3">
      <c r="C183" s="100"/>
      <c r="J183" s="101"/>
      <c r="K183" s="100"/>
      <c r="M183" s="73"/>
      <c r="O183" s="73"/>
      <c r="P183" s="73"/>
      <c r="S183" s="103"/>
      <c r="T183" s="55"/>
      <c r="X183" s="101"/>
      <c r="AC183" s="100"/>
      <c r="AD183" s="100"/>
      <c r="AI183" s="101"/>
      <c r="AJ183" s="99">
        <f t="shared" si="5"/>
        <v>0</v>
      </c>
      <c r="AM183" s="227"/>
      <c r="AN183" s="227"/>
      <c r="AO183" s="227"/>
    </row>
    <row r="184" spans="3:41" ht="30.75" hidden="1" customHeight="1" x14ac:dyDescent="0.3">
      <c r="C184" s="100"/>
      <c r="J184" s="101"/>
      <c r="K184" s="100"/>
      <c r="M184" s="73"/>
      <c r="O184" s="73"/>
      <c r="P184" s="73"/>
      <c r="S184" s="103"/>
      <c r="T184" s="55"/>
      <c r="X184" s="101"/>
      <c r="AC184" s="100"/>
      <c r="AD184" s="100"/>
      <c r="AI184" s="101"/>
      <c r="AJ184" s="99">
        <f t="shared" si="5"/>
        <v>0</v>
      </c>
      <c r="AM184" s="227"/>
      <c r="AN184" s="227"/>
      <c r="AO184" s="227"/>
    </row>
    <row r="185" spans="3:41" ht="30.75" hidden="1" customHeight="1" x14ac:dyDescent="0.3">
      <c r="C185" s="100"/>
      <c r="J185" s="101"/>
      <c r="K185" s="100"/>
      <c r="M185" s="73"/>
      <c r="O185" s="73"/>
      <c r="P185" s="73"/>
      <c r="S185" s="103"/>
      <c r="T185" s="55"/>
      <c r="X185" s="101"/>
      <c r="AC185" s="100"/>
      <c r="AD185" s="100"/>
      <c r="AI185" s="101"/>
      <c r="AJ185" s="99">
        <f t="shared" si="5"/>
        <v>0</v>
      </c>
      <c r="AM185" s="227"/>
      <c r="AN185" s="227"/>
      <c r="AO185" s="227"/>
    </row>
    <row r="186" spans="3:41" ht="30.75" hidden="1" customHeight="1" x14ac:dyDescent="0.3">
      <c r="C186" s="100"/>
      <c r="J186" s="101"/>
      <c r="K186" s="100"/>
      <c r="M186" s="73"/>
      <c r="O186" s="73"/>
      <c r="P186" s="73"/>
      <c r="S186" s="103"/>
      <c r="T186" s="55"/>
      <c r="X186" s="101"/>
      <c r="AC186" s="100"/>
      <c r="AD186" s="100"/>
      <c r="AI186" s="101"/>
      <c r="AJ186" s="99">
        <f t="shared" si="5"/>
        <v>0</v>
      </c>
      <c r="AM186" s="227"/>
      <c r="AN186" s="227"/>
      <c r="AO186" s="227"/>
    </row>
    <row r="187" spans="3:41" ht="30.75" hidden="1" customHeight="1" x14ac:dyDescent="0.3">
      <c r="C187" s="100"/>
      <c r="J187" s="101"/>
      <c r="K187" s="100"/>
      <c r="M187" s="73"/>
      <c r="O187" s="73"/>
      <c r="P187" s="73"/>
      <c r="S187" s="103"/>
      <c r="T187" s="55"/>
      <c r="X187" s="101"/>
      <c r="AC187" s="100"/>
      <c r="AD187" s="100"/>
      <c r="AI187" s="101"/>
      <c r="AJ187" s="99">
        <f t="shared" si="5"/>
        <v>0</v>
      </c>
      <c r="AM187" s="227"/>
      <c r="AN187" s="227"/>
      <c r="AO187" s="227"/>
    </row>
    <row r="188" spans="3:41" ht="30.75" hidden="1" customHeight="1" x14ac:dyDescent="0.3">
      <c r="C188" s="100"/>
      <c r="J188" s="101"/>
      <c r="K188" s="100"/>
      <c r="M188" s="73"/>
      <c r="O188" s="73"/>
      <c r="P188" s="73"/>
      <c r="S188" s="103"/>
      <c r="T188" s="55"/>
      <c r="X188" s="101"/>
      <c r="AC188" s="100"/>
      <c r="AD188" s="100"/>
      <c r="AI188" s="101"/>
      <c r="AJ188" s="99">
        <f t="shared" si="5"/>
        <v>0</v>
      </c>
      <c r="AM188" s="227"/>
      <c r="AN188" s="227"/>
      <c r="AO188" s="227"/>
    </row>
    <row r="189" spans="3:41" ht="30.75" hidden="1" customHeight="1" x14ac:dyDescent="0.3">
      <c r="C189" s="100"/>
      <c r="J189" s="101"/>
      <c r="K189" s="100"/>
      <c r="M189" s="73"/>
      <c r="O189" s="73"/>
      <c r="P189" s="73"/>
      <c r="S189" s="103"/>
      <c r="T189" s="55"/>
      <c r="X189" s="101"/>
      <c r="AC189" s="100"/>
      <c r="AD189" s="100"/>
      <c r="AI189" s="101"/>
      <c r="AJ189" s="99">
        <f t="shared" si="5"/>
        <v>0</v>
      </c>
      <c r="AM189" s="227"/>
      <c r="AN189" s="227"/>
      <c r="AO189" s="227"/>
    </row>
    <row r="190" spans="3:41" ht="30.75" hidden="1" customHeight="1" x14ac:dyDescent="0.3">
      <c r="C190" s="100"/>
      <c r="J190" s="101"/>
      <c r="K190" s="100"/>
      <c r="M190" s="73"/>
      <c r="O190" s="73"/>
      <c r="P190" s="73"/>
      <c r="S190" s="103"/>
      <c r="T190" s="55"/>
      <c r="X190" s="101"/>
      <c r="AC190" s="100"/>
      <c r="AD190" s="100"/>
      <c r="AI190" s="101"/>
      <c r="AJ190" s="99">
        <f t="shared" si="5"/>
        <v>0</v>
      </c>
      <c r="AM190" s="227"/>
      <c r="AN190" s="227"/>
      <c r="AO190" s="227"/>
    </row>
    <row r="191" spans="3:41" ht="30.75" hidden="1" customHeight="1" x14ac:dyDescent="0.3">
      <c r="C191" s="100"/>
      <c r="J191" s="101"/>
      <c r="K191" s="100"/>
      <c r="M191" s="73"/>
      <c r="O191" s="73"/>
      <c r="P191" s="73"/>
      <c r="S191" s="103"/>
      <c r="T191" s="55"/>
      <c r="X191" s="101"/>
      <c r="AC191" s="100"/>
      <c r="AD191" s="100"/>
      <c r="AI191" s="101"/>
      <c r="AJ191" s="99">
        <f t="shared" si="5"/>
        <v>0</v>
      </c>
      <c r="AM191" s="227"/>
      <c r="AN191" s="227"/>
      <c r="AO191" s="227"/>
    </row>
    <row r="192" spans="3:41" ht="30.75" hidden="1" customHeight="1" x14ac:dyDescent="0.3">
      <c r="C192" s="100"/>
      <c r="J192" s="101"/>
      <c r="K192" s="100"/>
      <c r="M192" s="73"/>
      <c r="O192" s="73"/>
      <c r="P192" s="73"/>
      <c r="S192" s="103"/>
      <c r="T192" s="55"/>
      <c r="X192" s="101"/>
      <c r="AC192" s="100"/>
      <c r="AD192" s="100"/>
      <c r="AI192" s="101"/>
      <c r="AJ192" s="99">
        <f t="shared" si="5"/>
        <v>0</v>
      </c>
      <c r="AM192" s="227"/>
      <c r="AN192" s="227"/>
      <c r="AO192" s="227"/>
    </row>
    <row r="193" spans="3:41" ht="30.75" hidden="1" customHeight="1" x14ac:dyDescent="0.3">
      <c r="C193" s="100"/>
      <c r="J193" s="101"/>
      <c r="K193" s="100"/>
      <c r="M193" s="73"/>
      <c r="O193" s="73"/>
      <c r="P193" s="73"/>
      <c r="S193" s="103"/>
      <c r="T193" s="55"/>
      <c r="X193" s="101"/>
      <c r="AC193" s="100"/>
      <c r="AD193" s="100"/>
      <c r="AI193" s="101"/>
      <c r="AJ193" s="99">
        <f t="shared" si="5"/>
        <v>0</v>
      </c>
      <c r="AM193" s="227"/>
      <c r="AN193" s="227"/>
      <c r="AO193" s="227"/>
    </row>
    <row r="194" spans="3:41" ht="30.75" hidden="1" customHeight="1" x14ac:dyDescent="0.3">
      <c r="C194" s="100"/>
      <c r="J194" s="101"/>
      <c r="K194" s="100"/>
      <c r="M194" s="73"/>
      <c r="O194" s="73"/>
      <c r="P194" s="73"/>
      <c r="S194" s="103"/>
      <c r="T194" s="55"/>
      <c r="X194" s="101"/>
      <c r="AC194" s="100"/>
      <c r="AD194" s="100"/>
      <c r="AI194" s="101"/>
      <c r="AJ194" s="99">
        <f t="shared" si="5"/>
        <v>0</v>
      </c>
      <c r="AM194" s="227"/>
      <c r="AN194" s="227"/>
      <c r="AO194" s="227"/>
    </row>
    <row r="195" spans="3:41" ht="30.75" hidden="1" customHeight="1" x14ac:dyDescent="0.3">
      <c r="C195" s="100"/>
      <c r="J195" s="101"/>
      <c r="K195" s="100"/>
      <c r="M195" s="73"/>
      <c r="O195" s="73"/>
      <c r="P195" s="73"/>
      <c r="S195" s="103"/>
      <c r="T195" s="55"/>
      <c r="X195" s="101"/>
      <c r="AC195" s="100"/>
      <c r="AD195" s="100"/>
      <c r="AI195" s="101"/>
      <c r="AJ195" s="99">
        <f t="shared" si="5"/>
        <v>0</v>
      </c>
      <c r="AM195" s="227"/>
      <c r="AN195" s="227"/>
      <c r="AO195" s="227"/>
    </row>
    <row r="196" spans="3:41" ht="30.75" hidden="1" customHeight="1" x14ac:dyDescent="0.3">
      <c r="C196" s="100"/>
      <c r="J196" s="101"/>
      <c r="K196" s="100"/>
      <c r="M196" s="73"/>
      <c r="O196" s="73"/>
      <c r="P196" s="73"/>
      <c r="S196" s="103"/>
      <c r="T196" s="55"/>
      <c r="X196" s="101"/>
      <c r="AC196" s="100"/>
      <c r="AD196" s="100"/>
      <c r="AI196" s="101"/>
      <c r="AJ196" s="99">
        <f t="shared" si="5"/>
        <v>0</v>
      </c>
      <c r="AM196" s="227"/>
      <c r="AN196" s="227"/>
      <c r="AO196" s="227"/>
    </row>
    <row r="197" spans="3:41" ht="30.75" hidden="1" customHeight="1" x14ac:dyDescent="0.3">
      <c r="C197" s="100"/>
      <c r="J197" s="101"/>
      <c r="K197" s="100"/>
      <c r="M197" s="73"/>
      <c r="O197" s="73"/>
      <c r="P197" s="73"/>
      <c r="S197" s="103"/>
      <c r="T197" s="55"/>
      <c r="X197" s="101"/>
      <c r="AC197" s="100"/>
      <c r="AD197" s="100"/>
      <c r="AI197" s="101"/>
      <c r="AJ197" s="99">
        <f t="shared" si="5"/>
        <v>0</v>
      </c>
      <c r="AM197" s="227"/>
      <c r="AN197" s="227"/>
      <c r="AO197" s="227"/>
    </row>
    <row r="198" spans="3:41" ht="30.75" hidden="1" customHeight="1" x14ac:dyDescent="0.3">
      <c r="C198" s="100"/>
      <c r="J198" s="101"/>
      <c r="K198" s="100"/>
      <c r="M198" s="73"/>
      <c r="O198" s="73"/>
      <c r="P198" s="73"/>
      <c r="S198" s="103"/>
      <c r="T198" s="55"/>
      <c r="X198" s="101"/>
      <c r="AC198" s="100"/>
      <c r="AD198" s="100"/>
      <c r="AI198" s="101"/>
      <c r="AJ198" s="99">
        <f t="shared" si="5"/>
        <v>0</v>
      </c>
      <c r="AM198" s="227"/>
      <c r="AN198" s="227"/>
      <c r="AO198" s="227"/>
    </row>
    <row r="199" spans="3:41" ht="30.75" hidden="1" customHeight="1" x14ac:dyDescent="0.3">
      <c r="C199" s="100"/>
      <c r="J199" s="101"/>
      <c r="K199" s="100"/>
      <c r="M199" s="73"/>
      <c r="O199" s="73"/>
      <c r="P199" s="73"/>
      <c r="S199" s="103"/>
      <c r="T199" s="55"/>
      <c r="X199" s="101"/>
      <c r="AC199" s="100"/>
      <c r="AD199" s="100"/>
      <c r="AI199" s="101"/>
      <c r="AJ199" s="99">
        <f t="shared" si="5"/>
        <v>0</v>
      </c>
      <c r="AM199" s="227"/>
      <c r="AN199" s="227"/>
      <c r="AO199" s="227"/>
    </row>
    <row r="200" spans="3:41" ht="30.75" hidden="1" customHeight="1" x14ac:dyDescent="0.3">
      <c r="C200" s="100"/>
      <c r="J200" s="101"/>
      <c r="K200" s="100"/>
      <c r="M200" s="73"/>
      <c r="O200" s="73"/>
      <c r="P200" s="73"/>
      <c r="S200" s="103"/>
      <c r="T200" s="55"/>
      <c r="X200" s="101"/>
      <c r="AC200" s="100"/>
      <c r="AD200" s="100"/>
      <c r="AI200" s="101"/>
      <c r="AJ200" s="99">
        <f t="shared" si="5"/>
        <v>0</v>
      </c>
      <c r="AM200" s="227"/>
      <c r="AN200" s="227"/>
      <c r="AO200" s="227"/>
    </row>
    <row r="201" spans="3:41" ht="30.75" hidden="1" customHeight="1" x14ac:dyDescent="0.3">
      <c r="C201" s="100"/>
      <c r="J201" s="101"/>
      <c r="K201" s="100"/>
      <c r="M201" s="73"/>
      <c r="O201" s="73"/>
      <c r="P201" s="73"/>
      <c r="S201" s="103"/>
      <c r="T201" s="55"/>
      <c r="X201" s="101"/>
      <c r="AC201" s="100"/>
      <c r="AD201" s="100"/>
      <c r="AI201" s="101"/>
      <c r="AJ201" s="99">
        <f t="shared" si="5"/>
        <v>0</v>
      </c>
      <c r="AM201" s="227"/>
      <c r="AN201" s="227"/>
      <c r="AO201" s="227"/>
    </row>
    <row r="202" spans="3:41" ht="30.75" hidden="1" customHeight="1" x14ac:dyDescent="0.3">
      <c r="C202" s="100"/>
      <c r="J202" s="101"/>
      <c r="K202" s="100"/>
      <c r="M202" s="73"/>
      <c r="O202" s="73"/>
      <c r="P202" s="73"/>
      <c r="S202" s="103"/>
      <c r="T202" s="55"/>
      <c r="X202" s="101"/>
      <c r="AC202" s="100"/>
      <c r="AD202" s="100"/>
      <c r="AI202" s="101"/>
      <c r="AJ202" s="99">
        <f t="shared" si="5"/>
        <v>0</v>
      </c>
      <c r="AM202" s="227"/>
      <c r="AN202" s="227"/>
      <c r="AO202" s="227"/>
    </row>
    <row r="203" spans="3:41" ht="18.75" customHeight="1" x14ac:dyDescent="0.3">
      <c r="C203" s="81"/>
      <c r="J203" s="84"/>
      <c r="K203" s="81"/>
      <c r="M203" s="138"/>
      <c r="O203" s="138"/>
      <c r="P203" s="138"/>
      <c r="S203" s="88"/>
      <c r="T203" s="137"/>
      <c r="X203" s="84"/>
      <c r="AC203" s="81"/>
      <c r="AD203" s="81"/>
      <c r="AI203" s="84"/>
      <c r="AJ203" s="228" t="str">
        <f>IF(V203="","",V203)</f>
        <v/>
      </c>
      <c r="AO203" s="90" t="str">
        <f>IF(SUM(AJ203:AN203)=0,"",SUM(AJ203:AN203))</f>
        <v/>
      </c>
    </row>
    <row r="204" spans="3:41" ht="36.75" customHeight="1" x14ac:dyDescent="0.3">
      <c r="C204" s="141"/>
      <c r="J204" s="139"/>
      <c r="K204" s="113"/>
      <c r="M204" s="113"/>
      <c r="O204" s="113"/>
      <c r="P204" s="111" t="s">
        <v>271</v>
      </c>
      <c r="S204" s="109" t="s">
        <v>1</v>
      </c>
      <c r="T204" s="201">
        <f>SUM(T5:T202)</f>
        <v>0</v>
      </c>
      <c r="X204" s="113"/>
      <c r="AC204" s="113"/>
      <c r="AD204" s="113"/>
      <c r="AE204" s="113"/>
      <c r="AF204" s="113"/>
      <c r="AG204" s="113"/>
      <c r="AI204" s="113"/>
      <c r="AJ204" s="201">
        <f t="shared" ref="AJ204:AO204" si="6">SUM(AJ5:AJ202)</f>
        <v>0</v>
      </c>
      <c r="AK204" s="201">
        <f t="shared" si="6"/>
        <v>0</v>
      </c>
      <c r="AL204" s="201">
        <f t="shared" si="6"/>
        <v>0</v>
      </c>
      <c r="AM204" s="201">
        <f t="shared" si="6"/>
        <v>0</v>
      </c>
      <c r="AN204" s="201">
        <f t="shared" si="6"/>
        <v>0</v>
      </c>
      <c r="AO204" s="201">
        <f t="shared" si="6"/>
        <v>0</v>
      </c>
    </row>
  </sheetData>
  <dataValidations count="3">
    <dataValidation type="list" allowBlank="1" showInputMessage="1" showErrorMessage="1" sqref="E5:E20" xr:uid="{0491D0EC-A19F-426E-A060-516F634465E4}">
      <formula1>$D$71:$D$73</formula1>
    </dataValidation>
    <dataValidation type="list" allowBlank="1" showInputMessage="1" showErrorMessage="1" sqref="AC4:AC203 AB2:AC2 AB4:AB20" xr:uid="{66917D89-6AE0-4903-95E3-B04AA714751A}">
      <formula1>"20,50,80"</formula1>
    </dataValidation>
    <dataValidation type="list" allowBlank="1" showInputMessage="1" showErrorMessage="1" sqref="AH4:AH20" xr:uid="{75520488-C959-4AA7-A2D7-B82172E549A4}">
      <formula1>$C$30:$C$34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D79D82A-3BBB-43A6-A84A-C2541A111B72}">
          <x14:formula1>
            <xm:f>'Roll out'!$C$77:$C$79</xm:f>
          </x14:formula1>
          <xm:sqref>F4:F20</xm:sqref>
        </x14:dataValidation>
        <x14:dataValidation type="list" allowBlank="1" showInputMessage="1" showErrorMessage="1" xr:uid="{3EA6B2F7-D425-4C96-A58B-3B455FE1B25D}">
          <x14:formula1>
            <xm:f>'Roll out'!$C$82:$C$83</xm:f>
          </x14:formula1>
          <xm:sqref>G4:G20</xm:sqref>
        </x14:dataValidation>
        <x14:dataValidation type="list" allowBlank="1" showInputMessage="1" showErrorMessage="1" xr:uid="{C4CBA783-9861-4D79-BF52-5276AAEF594C}">
          <x14:formula1>
            <xm:f>'Roll out'!$C$3:$C$8</xm:f>
          </x14:formula1>
          <xm:sqref>H4:H20</xm:sqref>
        </x14:dataValidation>
        <x14:dataValidation type="list" allowBlank="1" showInputMessage="1" showErrorMessage="1" xr:uid="{4781ED55-19E4-4ED8-B07C-0775CABB1F46}">
          <x14:formula1>
            <xm:f>'Roll out'!$C$11:$C$20</xm:f>
          </x14:formula1>
          <xm:sqref>I4:I20</xm:sqref>
        </x14:dataValidation>
        <x14:dataValidation type="list" allowBlank="1" showInputMessage="1" showErrorMessage="1" xr:uid="{CEFACADB-13C4-4A27-9925-452F3B520496}">
          <x14:formula1>
            <xm:f>'Roll out'!$C$30:$C$34</xm:f>
          </x14:formula1>
          <xm:sqref>AH2</xm:sqref>
        </x14:dataValidation>
        <x14:dataValidation type="list" allowBlank="1" showInputMessage="1" showErrorMessage="1" xr:uid="{65A85AA4-E277-474B-AE6B-3B9E27EC8621}">
          <x14:formula1>
            <xm:f>'Roll out'!$C$72:$C$74</xm:f>
          </x14:formula1>
          <xm:sqref>A2</xm:sqref>
        </x14:dataValidation>
        <x14:dataValidation type="list" allowBlank="1" showInputMessage="1" showErrorMessage="1" xr:uid="{46767DD6-D128-4A43-8FC1-256109E20AE7}">
          <x14:formula1>
            <xm:f>'Roll out'!#REF!</xm:f>
          </x14:formula1>
          <xm:sqref>X4:X203 X2 Q4:Q20</xm:sqref>
        </x14:dataValidation>
        <x14:dataValidation type="list" allowBlank="1" showInputMessage="1" showErrorMessage="1" xr:uid="{C843609F-CC4B-42F3-9AF4-3E3ACE3C6164}">
          <x14:formula1>
            <xm:f>'Roll out'!$C$23:$C$27</xm:f>
          </x14:formula1>
          <xm:sqref>R4:R20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1:U37"/>
  <sheetViews>
    <sheetView showGridLines="0" zoomScale="55" zoomScaleNormal="55" workbookViewId="0">
      <selection activeCell="D4" sqref="D4"/>
    </sheetView>
  </sheetViews>
  <sheetFormatPr baseColWidth="10" defaultRowHeight="15" x14ac:dyDescent="0.25"/>
  <cols>
    <col min="2" max="2" width="4.28515625" customWidth="1"/>
    <col min="3" max="3" width="36.42578125" customWidth="1"/>
    <col min="4" max="9" width="22.7109375" customWidth="1"/>
    <col min="11" max="11" width="15.140625" customWidth="1"/>
    <col min="12" max="12" width="18.140625" customWidth="1"/>
  </cols>
  <sheetData>
    <row r="1" spans="3:14" ht="18.75" x14ac:dyDescent="0.3">
      <c r="L1" s="1"/>
      <c r="M1" s="1"/>
      <c r="N1" s="1"/>
    </row>
    <row r="2" spans="3:14" s="22" customFormat="1" ht="18.75" x14ac:dyDescent="0.3">
      <c r="D2" s="153" t="s">
        <v>72</v>
      </c>
      <c r="E2" s="153" t="s">
        <v>74</v>
      </c>
      <c r="F2" s="153" t="s">
        <v>75</v>
      </c>
      <c r="G2" s="153" t="s">
        <v>330</v>
      </c>
      <c r="L2" s="1"/>
      <c r="M2" s="1"/>
      <c r="N2" s="1"/>
    </row>
    <row r="3" spans="3:14" ht="34.5" customHeight="1" x14ac:dyDescent="0.25">
      <c r="C3" s="145" t="s">
        <v>272</v>
      </c>
      <c r="D3" s="146" t="s">
        <v>273</v>
      </c>
      <c r="E3" s="146" t="s">
        <v>274</v>
      </c>
      <c r="F3" s="146" t="s">
        <v>275</v>
      </c>
      <c r="G3" s="146" t="s">
        <v>330</v>
      </c>
      <c r="H3" s="146" t="s">
        <v>276</v>
      </c>
      <c r="I3" s="147" t="s">
        <v>273</v>
      </c>
    </row>
    <row r="4" spans="3:14" ht="18.75" x14ac:dyDescent="0.25">
      <c r="C4" s="148" t="s">
        <v>7</v>
      </c>
      <c r="D4" s="149">
        <f>LEADS!AR208</f>
        <v>0</v>
      </c>
      <c r="E4" s="149">
        <f>LEADS!AS208</f>
        <v>0</v>
      </c>
      <c r="F4" s="149">
        <f>LEADS!AT208</f>
        <v>0</v>
      </c>
      <c r="G4" s="149">
        <f>LEADS!AU208</f>
        <v>0</v>
      </c>
      <c r="H4" s="149">
        <f>SUM(D4:G4)</f>
        <v>0</v>
      </c>
      <c r="I4" s="150">
        <f>IF(H4=0,0,D4/H4)</f>
        <v>0</v>
      </c>
    </row>
    <row r="5" spans="3:14" ht="18.75" x14ac:dyDescent="0.25">
      <c r="C5" s="148" t="s">
        <v>77</v>
      </c>
      <c r="D5" s="149">
        <f>LEADS!AR209</f>
        <v>0</v>
      </c>
      <c r="E5" s="149">
        <f>LEADS!AS209</f>
        <v>0</v>
      </c>
      <c r="F5" s="149">
        <f>LEADS!AT209</f>
        <v>0</v>
      </c>
      <c r="G5" s="149">
        <f>LEADS!AU209</f>
        <v>0</v>
      </c>
      <c r="H5" s="149">
        <f t="shared" ref="H5:H11" si="0">SUM(D5:G5)</f>
        <v>0</v>
      </c>
      <c r="I5" s="150">
        <f t="shared" ref="I5:I12" si="1">IF(H5=0,0,D5/H5)</f>
        <v>0</v>
      </c>
    </row>
    <row r="6" spans="3:14" ht="18.75" x14ac:dyDescent="0.25">
      <c r="C6" s="148" t="s">
        <v>78</v>
      </c>
      <c r="D6" s="149">
        <f>LEADS!AR210</f>
        <v>0</v>
      </c>
      <c r="E6" s="149">
        <f>LEADS!AS210</f>
        <v>0</v>
      </c>
      <c r="F6" s="149">
        <f>LEADS!AT210</f>
        <v>0</v>
      </c>
      <c r="G6" s="149">
        <f>LEADS!AU210</f>
        <v>0</v>
      </c>
      <c r="H6" s="149">
        <f t="shared" si="0"/>
        <v>0</v>
      </c>
      <c r="I6" s="150">
        <f t="shared" si="1"/>
        <v>0</v>
      </c>
    </row>
    <row r="7" spans="3:14" ht="18.75" x14ac:dyDescent="0.25">
      <c r="C7" s="148" t="s">
        <v>79</v>
      </c>
      <c r="D7" s="149">
        <f>LEADS!AR211</f>
        <v>0</v>
      </c>
      <c r="E7" s="149">
        <f>LEADS!AS211</f>
        <v>0</v>
      </c>
      <c r="F7" s="149">
        <f>LEADS!AT211</f>
        <v>0</v>
      </c>
      <c r="G7" s="149">
        <f>LEADS!AU211</f>
        <v>0</v>
      </c>
      <c r="H7" s="149">
        <f t="shared" si="0"/>
        <v>0</v>
      </c>
      <c r="I7" s="150">
        <f t="shared" si="1"/>
        <v>0</v>
      </c>
    </row>
    <row r="8" spans="3:14" ht="18.75" x14ac:dyDescent="0.25">
      <c r="C8" s="148" t="s">
        <v>36</v>
      </c>
      <c r="D8" s="149">
        <f>LEADS!AR212</f>
        <v>0</v>
      </c>
      <c r="E8" s="149">
        <f>LEADS!AS212</f>
        <v>0</v>
      </c>
      <c r="F8" s="149">
        <f>LEADS!AT212</f>
        <v>0</v>
      </c>
      <c r="G8" s="149">
        <f>LEADS!AU212</f>
        <v>0</v>
      </c>
      <c r="H8" s="149">
        <f t="shared" si="0"/>
        <v>0</v>
      </c>
      <c r="I8" s="150">
        <f t="shared" si="1"/>
        <v>0</v>
      </c>
    </row>
    <row r="9" spans="3:14" ht="18.75" x14ac:dyDescent="0.25">
      <c r="C9" s="148" t="s">
        <v>80</v>
      </c>
      <c r="D9" s="149">
        <f>LEADS!AR213</f>
        <v>0</v>
      </c>
      <c r="E9" s="149">
        <f>LEADS!AS213</f>
        <v>0</v>
      </c>
      <c r="F9" s="149">
        <f>LEADS!AT213</f>
        <v>0</v>
      </c>
      <c r="G9" s="149">
        <f>LEADS!AU213</f>
        <v>0</v>
      </c>
      <c r="H9" s="149">
        <f t="shared" si="0"/>
        <v>0</v>
      </c>
      <c r="I9" s="150">
        <f t="shared" si="1"/>
        <v>0</v>
      </c>
    </row>
    <row r="10" spans="3:14" ht="18.75" x14ac:dyDescent="0.25">
      <c r="C10" s="148" t="s">
        <v>82</v>
      </c>
      <c r="D10" s="149">
        <f>LEADS!AR214</f>
        <v>0</v>
      </c>
      <c r="E10" s="149">
        <f>LEADS!AS214</f>
        <v>0</v>
      </c>
      <c r="F10" s="149">
        <f>LEADS!AT214</f>
        <v>0</v>
      </c>
      <c r="G10" s="149">
        <f>LEADS!AU214</f>
        <v>0</v>
      </c>
      <c r="H10" s="149">
        <f t="shared" si="0"/>
        <v>0</v>
      </c>
      <c r="I10" s="150">
        <f t="shared" si="1"/>
        <v>0</v>
      </c>
    </row>
    <row r="11" spans="3:14" ht="18.75" x14ac:dyDescent="0.25">
      <c r="C11" s="148" t="s">
        <v>84</v>
      </c>
      <c r="D11" s="149">
        <f>LEADS!AR215</f>
        <v>0</v>
      </c>
      <c r="E11" s="149">
        <f>LEADS!AS215</f>
        <v>0</v>
      </c>
      <c r="F11" s="149">
        <f>LEADS!AT215</f>
        <v>0</v>
      </c>
      <c r="G11" s="149">
        <f>LEADS!AU215</f>
        <v>0</v>
      </c>
      <c r="H11" s="149">
        <f t="shared" si="0"/>
        <v>0</v>
      </c>
      <c r="I11" s="150">
        <f t="shared" si="1"/>
        <v>0</v>
      </c>
    </row>
    <row r="12" spans="3:14" ht="18.75" x14ac:dyDescent="0.25">
      <c r="C12" s="155" t="s">
        <v>277</v>
      </c>
      <c r="D12" s="156">
        <f>SUM(D4:D11)</f>
        <v>0</v>
      </c>
      <c r="E12" s="156">
        <f>SUM(E4:E11)</f>
        <v>0</v>
      </c>
      <c r="F12" s="156">
        <f>SUM(F4:F11)</f>
        <v>0</v>
      </c>
      <c r="G12" s="156">
        <f>SUM(G4:G11)</f>
        <v>0</v>
      </c>
      <c r="H12" s="156">
        <f>SUM(H4:H11)</f>
        <v>0</v>
      </c>
      <c r="I12" s="157">
        <f t="shared" si="1"/>
        <v>0</v>
      </c>
    </row>
    <row r="15" spans="3:14" ht="18.75" x14ac:dyDescent="0.3">
      <c r="C15" s="317" t="s">
        <v>16</v>
      </c>
      <c r="D15" s="319" t="s">
        <v>278</v>
      </c>
      <c r="E15" s="321" t="s">
        <v>279</v>
      </c>
      <c r="F15" s="323" t="s">
        <v>280</v>
      </c>
      <c r="G15" s="323"/>
      <c r="H15" s="324" t="s">
        <v>281</v>
      </c>
      <c r="I15" s="324" t="s">
        <v>282</v>
      </c>
      <c r="J15" s="1"/>
      <c r="K15" s="315" t="s">
        <v>283</v>
      </c>
      <c r="L15" s="315" t="s">
        <v>284</v>
      </c>
    </row>
    <row r="16" spans="3:14" ht="18.75" x14ac:dyDescent="0.3">
      <c r="C16" s="318"/>
      <c r="D16" s="320"/>
      <c r="E16" s="322"/>
      <c r="F16" s="166" t="s">
        <v>285</v>
      </c>
      <c r="G16" s="167" t="s">
        <v>286</v>
      </c>
      <c r="H16" s="325"/>
      <c r="I16" s="325"/>
      <c r="J16" s="1"/>
      <c r="K16" s="316"/>
      <c r="L16" s="316"/>
    </row>
    <row r="17" spans="2:21" ht="18.75" x14ac:dyDescent="0.3">
      <c r="B17" s="172"/>
      <c r="C17" s="148" t="str">
        <f>C4</f>
        <v>O&amp;M SUPPORT</v>
      </c>
      <c r="D17" s="149">
        <f>E4+F4</f>
        <v>0</v>
      </c>
      <c r="E17" s="158">
        <f>E4</f>
        <v>0</v>
      </c>
      <c r="F17" s="159">
        <f>IF(D17=0,0,E17/D17)</f>
        <v>0</v>
      </c>
      <c r="G17" s="150">
        <f t="shared" ref="G17:G25" si="2">IF(H17=0,0,I17/H17)</f>
        <v>0</v>
      </c>
      <c r="H17" s="168">
        <f>LEADS!BB208</f>
        <v>0</v>
      </c>
      <c r="I17" s="168">
        <f>LEADS!BC208</f>
        <v>0</v>
      </c>
      <c r="J17" s="169"/>
      <c r="K17" s="170" t="e">
        <f>E17/$E$25</f>
        <v>#DIV/0!</v>
      </c>
      <c r="L17" s="171">
        <f>LEADS!BD208</f>
        <v>0</v>
      </c>
    </row>
    <row r="18" spans="2:21" ht="18.75" x14ac:dyDescent="0.3">
      <c r="B18" s="173"/>
      <c r="C18" s="148" t="str">
        <f t="shared" ref="C18:C25" si="3">C5</f>
        <v>SURFACE TREATMENT</v>
      </c>
      <c r="D18" s="149">
        <f t="shared" ref="D18:D24" si="4">E5+F5</f>
        <v>0</v>
      </c>
      <c r="E18" s="158">
        <f t="shared" ref="E18:E24" si="5">E5</f>
        <v>0</v>
      </c>
      <c r="F18" s="159">
        <f t="shared" ref="F18:F25" si="6">IF(D18=0,0,E18/D18)</f>
        <v>0</v>
      </c>
      <c r="G18" s="150">
        <f t="shared" si="2"/>
        <v>0</v>
      </c>
      <c r="H18" s="168">
        <f>COUNTIFS(LEADS!$AS$5:$AS$83,'LEADS RATIOS'!$C18,LEADS!$AT$5:$AT$83,'LEADS RATIOS'!E$2)+COUNTIFS(LEADS!$AS$5:$AS$83,'LEADS RATIOS'!$C18,LEADS!$AT$5:$AT$83,'LEADS RATIOS'!F$2)</f>
        <v>0</v>
      </c>
      <c r="I18" s="168">
        <f>COUNTIFS(LEADS!$AS$5:$AS$83,'LEADS RATIOS'!$C18,LEADS!$AT$5:$AT$83,'LEADS RATIOS'!E$2)</f>
        <v>0</v>
      </c>
      <c r="J18" s="169"/>
      <c r="K18" s="170" t="e">
        <f t="shared" ref="K18:K24" si="7">E18/$E$25</f>
        <v>#DIV/0!</v>
      </c>
      <c r="L18" s="171">
        <f>LEADS!BD209</f>
        <v>0</v>
      </c>
    </row>
    <row r="19" spans="2:21" ht="18.75" x14ac:dyDescent="0.3">
      <c r="B19" s="174"/>
      <c r="C19" s="148" t="str">
        <f t="shared" si="3"/>
        <v>THERMAL PROTECTIONS</v>
      </c>
      <c r="D19" s="149">
        <f t="shared" si="4"/>
        <v>0</v>
      </c>
      <c r="E19" s="158">
        <f t="shared" si="5"/>
        <v>0</v>
      </c>
      <c r="F19" s="159">
        <f t="shared" si="6"/>
        <v>0</v>
      </c>
      <c r="G19" s="150">
        <f t="shared" si="2"/>
        <v>0</v>
      </c>
      <c r="H19" s="168">
        <f>COUNTIFS(LEADS!$AS$5:$AS$83,'LEADS RATIOS'!$C19,LEADS!$AT$5:$AT$83,'LEADS RATIOS'!E$2)+COUNTIFS(LEADS!$AS$5:$AS$83,'LEADS RATIOS'!$C19,LEADS!$AT$5:$AT$83,'LEADS RATIOS'!F$2)</f>
        <v>0</v>
      </c>
      <c r="I19" s="168">
        <f>COUNTIFS(LEADS!$AS$5:$AS$83,'LEADS RATIOS'!$C19,LEADS!$AT$5:$AT$83,'LEADS RATIOS'!E$2)</f>
        <v>0</v>
      </c>
      <c r="J19" s="169"/>
      <c r="K19" s="170" t="e">
        <f t="shared" si="7"/>
        <v>#DIV/0!</v>
      </c>
      <c r="L19" s="171">
        <f>LEADS!BD210</f>
        <v>0</v>
      </c>
    </row>
    <row r="20" spans="2:21" ht="18.75" x14ac:dyDescent="0.3">
      <c r="B20" s="175"/>
      <c r="C20" s="148" t="str">
        <f t="shared" si="3"/>
        <v>RADIOLOGICAL PROTECTION</v>
      </c>
      <c r="D20" s="149">
        <f t="shared" si="4"/>
        <v>0</v>
      </c>
      <c r="E20" s="158">
        <f t="shared" si="5"/>
        <v>0</v>
      </c>
      <c r="F20" s="159">
        <f t="shared" si="6"/>
        <v>0</v>
      </c>
      <c r="G20" s="150">
        <f t="shared" si="2"/>
        <v>0</v>
      </c>
      <c r="H20" s="168">
        <f>COUNTIFS(LEADS!$AS$5:$AS$83,'LEADS RATIOS'!$C20,LEADS!$AT$5:$AT$83,'LEADS RATIOS'!E$2)+COUNTIFS(LEADS!$AS$5:$AS$83,'LEADS RATIOS'!$C20,LEADS!$AT$5:$AT$83,'LEADS RATIOS'!F$2)</f>
        <v>0</v>
      </c>
      <c r="I20" s="168">
        <f>COUNTIFS(LEADS!$AS$5:$AS$83,'LEADS RATIOS'!$C20,LEADS!$AT$5:$AT$83,'LEADS RATIOS'!E$2)</f>
        <v>0</v>
      </c>
      <c r="J20" s="169"/>
      <c r="K20" s="170" t="e">
        <f t="shared" si="7"/>
        <v>#DIV/0!</v>
      </c>
      <c r="L20" s="171">
        <f>LEADS!BD211</f>
        <v>0</v>
      </c>
      <c r="N20" s="184" t="s">
        <v>297</v>
      </c>
      <c r="O20" s="184"/>
      <c r="P20" s="184"/>
      <c r="Q20" s="184"/>
      <c r="R20" s="184"/>
      <c r="S20" s="184"/>
      <c r="T20" s="184"/>
      <c r="U20" s="184"/>
    </row>
    <row r="21" spans="2:21" ht="18.75" x14ac:dyDescent="0.3">
      <c r="B21" s="176"/>
      <c r="C21" s="148" t="str">
        <f t="shared" si="3"/>
        <v>DECOMMISSIONING</v>
      </c>
      <c r="D21" s="149">
        <f t="shared" si="4"/>
        <v>0</v>
      </c>
      <c r="E21" s="158">
        <f t="shared" si="5"/>
        <v>0</v>
      </c>
      <c r="F21" s="159">
        <f t="shared" si="6"/>
        <v>0</v>
      </c>
      <c r="G21" s="150">
        <f t="shared" si="2"/>
        <v>0</v>
      </c>
      <c r="H21" s="168">
        <f>COUNTIFS(LEADS!$AS$5:$AS$83,'LEADS RATIOS'!$C21,LEADS!$AT$5:$AT$83,'LEADS RATIOS'!E$2)+COUNTIFS(LEADS!$AS$5:$AS$83,'LEADS RATIOS'!$C21,LEADS!$AT$5:$AT$83,'LEADS RATIOS'!F$2)</f>
        <v>0</v>
      </c>
      <c r="I21" s="168">
        <f>COUNTIFS(LEADS!$AS$5:$AS$83,'LEADS RATIOS'!$C21,LEADS!$AT$5:$AT$83,'LEADS RATIOS'!E$2)</f>
        <v>0</v>
      </c>
      <c r="J21" s="169"/>
      <c r="K21" s="170" t="e">
        <f t="shared" si="7"/>
        <v>#DIV/0!</v>
      </c>
      <c r="L21" s="171">
        <f>LEADS!BD212</f>
        <v>0</v>
      </c>
    </row>
    <row r="22" spans="2:21" ht="18.75" x14ac:dyDescent="0.3">
      <c r="B22" s="177"/>
      <c r="C22" s="148" t="str">
        <f t="shared" si="3"/>
        <v>LOGISTICS</v>
      </c>
      <c r="D22" s="149">
        <f t="shared" si="4"/>
        <v>0</v>
      </c>
      <c r="E22" s="158">
        <f t="shared" si="5"/>
        <v>0</v>
      </c>
      <c r="F22" s="159">
        <f t="shared" si="6"/>
        <v>0</v>
      </c>
      <c r="G22" s="150">
        <f t="shared" si="2"/>
        <v>0</v>
      </c>
      <c r="H22" s="168">
        <f>COUNTIFS(LEADS!$AS$5:$AS$83,'LEADS RATIOS'!$C22,LEADS!$AT$5:$AT$83,'LEADS RATIOS'!E$2)+COUNTIFS(LEADS!$AS$5:$AS$83,'LEADS RATIOS'!$C22,LEADS!$AT$5:$AT$83,'LEADS RATIOS'!F$2)</f>
        <v>0</v>
      </c>
      <c r="I22" s="168">
        <f>COUNTIFS(LEADS!$AS$5:$AS$83,'LEADS RATIOS'!$C22,LEADS!$AT$5:$AT$83,'LEADS RATIOS'!E$2)</f>
        <v>0</v>
      </c>
      <c r="J22" s="169"/>
      <c r="K22" s="170" t="e">
        <f t="shared" si="7"/>
        <v>#DIV/0!</v>
      </c>
      <c r="L22" s="171">
        <f>LEADS!BD213</f>
        <v>0</v>
      </c>
    </row>
    <row r="23" spans="2:21" ht="18.75" x14ac:dyDescent="0.3">
      <c r="B23" s="178"/>
      <c r="C23" s="148" t="str">
        <f t="shared" si="3"/>
        <v>POWER GRIDS</v>
      </c>
      <c r="D23" s="149">
        <f t="shared" si="4"/>
        <v>0</v>
      </c>
      <c r="E23" s="158">
        <f t="shared" si="5"/>
        <v>0</v>
      </c>
      <c r="F23" s="159">
        <f t="shared" si="6"/>
        <v>0</v>
      </c>
      <c r="G23" s="150">
        <f t="shared" si="2"/>
        <v>0</v>
      </c>
      <c r="H23" s="168">
        <f>COUNTIFS(LEADS!$AS$5:$AS$83,'LEADS RATIOS'!$C23,LEADS!$AT$5:$AT$83,'LEADS RATIOS'!E$2)+COUNTIFS(LEADS!$AS$5:$AS$83,'LEADS RATIOS'!$C23,LEADS!$AT$5:$AT$83,'LEADS RATIOS'!F$2)</f>
        <v>0</v>
      </c>
      <c r="I23" s="168">
        <f>COUNTIFS(LEADS!$AS$5:$AS$83,'LEADS RATIOS'!$C23,LEADS!$AT$5:$AT$83,'LEADS RATIOS'!E$2)</f>
        <v>0</v>
      </c>
      <c r="J23" s="169"/>
      <c r="K23" s="170" t="e">
        <f t="shared" si="7"/>
        <v>#DIV/0!</v>
      </c>
      <c r="L23" s="171">
        <f>LEADS!BD214</f>
        <v>0</v>
      </c>
    </row>
    <row r="24" spans="2:21" ht="18.75" x14ac:dyDescent="0.3">
      <c r="B24" s="179"/>
      <c r="C24" s="151" t="str">
        <f t="shared" si="3"/>
        <v>WIND</v>
      </c>
      <c r="D24" s="149">
        <f t="shared" si="4"/>
        <v>0</v>
      </c>
      <c r="E24" s="158">
        <f t="shared" si="5"/>
        <v>0</v>
      </c>
      <c r="F24" s="160">
        <f t="shared" si="6"/>
        <v>0</v>
      </c>
      <c r="G24" s="152">
        <f t="shared" si="2"/>
        <v>0</v>
      </c>
      <c r="H24" s="168">
        <f>COUNTIFS(LEADS!$AS$5:$AS$83,'LEADS RATIOS'!$C24,LEADS!$AT$5:$AT$83,'LEADS RATIOS'!E$2)+COUNTIFS(LEADS!$AS$5:$AS$83,'LEADS RATIOS'!$C24,LEADS!$AT$5:$AT$83,'LEADS RATIOS'!F$2)</f>
        <v>0</v>
      </c>
      <c r="I24" s="168">
        <f>COUNTIFS(LEADS!$AS$5:$AS$83,'LEADS RATIOS'!$C24,LEADS!$AT$5:$AT$83,'LEADS RATIOS'!E$2)</f>
        <v>0</v>
      </c>
      <c r="J24" s="41"/>
      <c r="K24" s="170" t="e">
        <f t="shared" si="7"/>
        <v>#DIV/0!</v>
      </c>
      <c r="L24" s="171">
        <f>LEADS!BD215</f>
        <v>0</v>
      </c>
    </row>
    <row r="25" spans="2:21" s="22" customFormat="1" ht="18.75" x14ac:dyDescent="0.3">
      <c r="C25" s="155" t="str">
        <f t="shared" si="3"/>
        <v xml:space="preserve">TOTAL: </v>
      </c>
      <c r="D25" s="156">
        <f>SUM(D17:D24)</f>
        <v>0</v>
      </c>
      <c r="E25" s="156">
        <f>SUM(E17:E24)</f>
        <v>0</v>
      </c>
      <c r="F25" s="164">
        <f t="shared" si="6"/>
        <v>0</v>
      </c>
      <c r="G25" s="157">
        <f t="shared" si="2"/>
        <v>0</v>
      </c>
      <c r="H25" s="161">
        <f>SUM(H17:H24)</f>
        <v>0</v>
      </c>
      <c r="I25" s="161">
        <f>SUM(I17:I24)</f>
        <v>0</v>
      </c>
      <c r="J25" s="165"/>
      <c r="K25" s="162" t="e">
        <f t="shared" ref="K25" si="8">E25/$E$25</f>
        <v>#DIV/0!</v>
      </c>
      <c r="L25" s="163">
        <f>SUM(L17:L24)</f>
        <v>0</v>
      </c>
    </row>
    <row r="28" spans="2:21" ht="18.75" x14ac:dyDescent="0.25">
      <c r="C28" s="145" t="s">
        <v>287</v>
      </c>
      <c r="D28" s="146" t="s">
        <v>288</v>
      </c>
      <c r="E28" s="146" t="s">
        <v>289</v>
      </c>
      <c r="F28" s="180" t="s">
        <v>290</v>
      </c>
    </row>
    <row r="29" spans="2:21" ht="18.75" x14ac:dyDescent="0.25">
      <c r="C29" s="148" t="str">
        <f>C17</f>
        <v>O&amp;M SUPPORT</v>
      </c>
      <c r="D29" s="181">
        <f>LEADS!BE208</f>
        <v>0</v>
      </c>
      <c r="E29" s="181">
        <f>LEADS!BF208</f>
        <v>0</v>
      </c>
      <c r="F29" s="182">
        <f>IF((D29+E29)=0,0,D29/(D29+E29))</f>
        <v>0</v>
      </c>
    </row>
    <row r="30" spans="2:21" ht="18.75" x14ac:dyDescent="0.25">
      <c r="C30" s="148" t="str">
        <f t="shared" ref="C30:C37" si="9">C18</f>
        <v>SURFACE TREATMENT</v>
      </c>
      <c r="D30" s="181">
        <f>LEADS!BE209</f>
        <v>0</v>
      </c>
      <c r="E30" s="181">
        <f>LEADS!BF209</f>
        <v>0</v>
      </c>
      <c r="F30" s="182">
        <f t="shared" ref="F30:F37" si="10">IF((D30+E30)=0,0,D30/(D30+E30))</f>
        <v>0</v>
      </c>
    </row>
    <row r="31" spans="2:21" ht="18.75" x14ac:dyDescent="0.25">
      <c r="C31" s="148" t="str">
        <f t="shared" si="9"/>
        <v>THERMAL PROTECTIONS</v>
      </c>
      <c r="D31" s="181">
        <f>LEADS!BE210</f>
        <v>0</v>
      </c>
      <c r="E31" s="181">
        <f>LEADS!BF210</f>
        <v>0</v>
      </c>
      <c r="F31" s="182">
        <f t="shared" si="10"/>
        <v>0</v>
      </c>
    </row>
    <row r="32" spans="2:21" ht="18.75" x14ac:dyDescent="0.25">
      <c r="C32" s="148" t="str">
        <f t="shared" si="9"/>
        <v>RADIOLOGICAL PROTECTION</v>
      </c>
      <c r="D32" s="181">
        <f>LEADS!BE211</f>
        <v>0</v>
      </c>
      <c r="E32" s="181">
        <f>LEADS!BF211</f>
        <v>0</v>
      </c>
      <c r="F32" s="182">
        <f t="shared" si="10"/>
        <v>0</v>
      </c>
    </row>
    <row r="33" spans="3:6" ht="18.75" x14ac:dyDescent="0.25">
      <c r="C33" s="148" t="str">
        <f t="shared" si="9"/>
        <v>DECOMMISSIONING</v>
      </c>
      <c r="D33" s="181">
        <f>LEADS!BE212</f>
        <v>0</v>
      </c>
      <c r="E33" s="181">
        <f>LEADS!BF212</f>
        <v>0</v>
      </c>
      <c r="F33" s="182">
        <f t="shared" si="10"/>
        <v>0</v>
      </c>
    </row>
    <row r="34" spans="3:6" ht="18.75" x14ac:dyDescent="0.25">
      <c r="C34" s="148" t="str">
        <f t="shared" si="9"/>
        <v>LOGISTICS</v>
      </c>
      <c r="D34" s="181">
        <f>LEADS!BE213</f>
        <v>0</v>
      </c>
      <c r="E34" s="181">
        <f>LEADS!BF213</f>
        <v>0</v>
      </c>
      <c r="F34" s="182">
        <f t="shared" si="10"/>
        <v>0</v>
      </c>
    </row>
    <row r="35" spans="3:6" ht="18.75" x14ac:dyDescent="0.25">
      <c r="C35" s="148" t="str">
        <f t="shared" si="9"/>
        <v>POWER GRIDS</v>
      </c>
      <c r="D35" s="181">
        <f>LEADS!BE214</f>
        <v>0</v>
      </c>
      <c r="E35" s="181">
        <f>LEADS!BF214</f>
        <v>0</v>
      </c>
      <c r="F35" s="182">
        <f t="shared" si="10"/>
        <v>0</v>
      </c>
    </row>
    <row r="36" spans="3:6" ht="18.75" x14ac:dyDescent="0.25">
      <c r="C36" s="151" t="str">
        <f t="shared" si="9"/>
        <v>WIND</v>
      </c>
      <c r="D36" s="181">
        <f>LEADS!BE215</f>
        <v>0</v>
      </c>
      <c r="E36" s="181">
        <f>LEADS!BF215</f>
        <v>0</v>
      </c>
      <c r="F36" s="183">
        <f t="shared" si="10"/>
        <v>0</v>
      </c>
    </row>
    <row r="37" spans="3:6" s="22" customFormat="1" ht="18.75" x14ac:dyDescent="0.25">
      <c r="C37" s="155" t="str">
        <f t="shared" si="9"/>
        <v xml:space="preserve">TOTAL: </v>
      </c>
      <c r="D37" s="186">
        <f>SUM(D29:D36)</f>
        <v>0</v>
      </c>
      <c r="E37" s="186">
        <f>SUM(E29:E36)</f>
        <v>0</v>
      </c>
      <c r="F37" s="187">
        <f t="shared" si="10"/>
        <v>0</v>
      </c>
    </row>
  </sheetData>
  <mergeCells count="8">
    <mergeCell ref="K15:K16"/>
    <mergeCell ref="L15:L16"/>
    <mergeCell ref="C15:C16"/>
    <mergeCell ref="D15:D16"/>
    <mergeCell ref="E15:E16"/>
    <mergeCell ref="F15:G15"/>
    <mergeCell ref="H15:H16"/>
    <mergeCell ref="I15:I16"/>
  </mergeCells>
  <pageMargins left="0.7" right="0.7" top="0.75" bottom="0.75" header="0.3" footer="0.3"/>
  <pageSetup paperSize="9" orientation="portrait" verticalDpi="0" r:id="rId1"/>
  <ignoredErrors>
    <ignoredError sqref="D17:D2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F8D8-23CF-4A42-AA02-D518E9AC56B6}">
  <dimension ref="A2:O32"/>
  <sheetViews>
    <sheetView workbookViewId="0">
      <selection activeCell="F18" sqref="F18"/>
    </sheetView>
  </sheetViews>
  <sheetFormatPr baseColWidth="10" defaultRowHeight="15" x14ac:dyDescent="0.25"/>
  <cols>
    <col min="1" max="1" width="11.42578125" style="22"/>
    <col min="2" max="2" width="25.5703125" customWidth="1"/>
    <col min="3" max="7" width="12.5703125" customWidth="1"/>
    <col min="8" max="8" width="5.7109375" customWidth="1"/>
    <col min="11" max="11" width="6.42578125" customWidth="1"/>
  </cols>
  <sheetData>
    <row r="2" spans="3:7" x14ac:dyDescent="0.25">
      <c r="C2" s="293" t="s">
        <v>342</v>
      </c>
      <c r="D2" s="294"/>
      <c r="E2" s="294"/>
      <c r="F2" s="294"/>
      <c r="G2" s="294"/>
    </row>
    <row r="3" spans="3:7" x14ac:dyDescent="0.25">
      <c r="C3" s="295"/>
      <c r="D3" s="296">
        <v>2017</v>
      </c>
      <c r="E3" s="296">
        <v>2018</v>
      </c>
      <c r="F3" s="296" t="s">
        <v>343</v>
      </c>
      <c r="G3" s="296" t="s">
        <v>344</v>
      </c>
    </row>
    <row r="4" spans="3:7" x14ac:dyDescent="0.25">
      <c r="C4" s="297" t="s">
        <v>345</v>
      </c>
      <c r="D4" s="298">
        <v>0</v>
      </c>
      <c r="E4" s="298">
        <v>0</v>
      </c>
      <c r="F4" s="298">
        <f>E4</f>
        <v>0</v>
      </c>
      <c r="G4" s="298">
        <f>D16+E4-D4</f>
        <v>1</v>
      </c>
    </row>
    <row r="5" spans="3:7" x14ac:dyDescent="0.25">
      <c r="C5" s="297" t="s">
        <v>346</v>
      </c>
      <c r="D5" s="298">
        <v>0</v>
      </c>
      <c r="E5" s="298">
        <v>0</v>
      </c>
      <c r="F5" s="298">
        <f>F4+E5</f>
        <v>0</v>
      </c>
      <c r="G5" s="298">
        <f>G4+E5-D5</f>
        <v>1</v>
      </c>
    </row>
    <row r="6" spans="3:7" x14ac:dyDescent="0.25">
      <c r="C6" s="297" t="s">
        <v>347</v>
      </c>
      <c r="D6" s="298">
        <v>0</v>
      </c>
      <c r="E6" s="298">
        <v>0</v>
      </c>
      <c r="F6" s="298">
        <f t="shared" ref="F6:F15" si="0">F5+E6</f>
        <v>0</v>
      </c>
      <c r="G6" s="298">
        <f t="shared" ref="G6:G15" si="1">G5+E6-D6</f>
        <v>1</v>
      </c>
    </row>
    <row r="7" spans="3:7" x14ac:dyDescent="0.25">
      <c r="C7" s="297" t="s">
        <v>348</v>
      </c>
      <c r="D7" s="298">
        <v>0</v>
      </c>
      <c r="E7" s="298">
        <v>0</v>
      </c>
      <c r="F7" s="298">
        <f t="shared" si="0"/>
        <v>0</v>
      </c>
      <c r="G7" s="298">
        <f t="shared" si="1"/>
        <v>1</v>
      </c>
    </row>
    <row r="8" spans="3:7" x14ac:dyDescent="0.25">
      <c r="C8" s="297" t="s">
        <v>349</v>
      </c>
      <c r="D8" s="298">
        <v>0</v>
      </c>
      <c r="E8" s="298">
        <v>0</v>
      </c>
      <c r="F8" s="298">
        <f t="shared" si="0"/>
        <v>0</v>
      </c>
      <c r="G8" s="298">
        <f t="shared" si="1"/>
        <v>1</v>
      </c>
    </row>
    <row r="9" spans="3:7" x14ac:dyDescent="0.25">
      <c r="C9" s="297" t="s">
        <v>350</v>
      </c>
      <c r="D9" s="298">
        <v>0</v>
      </c>
      <c r="E9" s="298">
        <v>0</v>
      </c>
      <c r="F9" s="298">
        <f t="shared" si="0"/>
        <v>0</v>
      </c>
      <c r="G9" s="298">
        <f t="shared" si="1"/>
        <v>1</v>
      </c>
    </row>
    <row r="10" spans="3:7" x14ac:dyDescent="0.25">
      <c r="C10" s="297" t="s">
        <v>351</v>
      </c>
      <c r="D10" s="298">
        <v>0</v>
      </c>
      <c r="E10" s="298">
        <v>2</v>
      </c>
      <c r="F10" s="298">
        <f t="shared" si="0"/>
        <v>2</v>
      </c>
      <c r="G10" s="298">
        <f t="shared" si="1"/>
        <v>3</v>
      </c>
    </row>
    <row r="11" spans="3:7" x14ac:dyDescent="0.25">
      <c r="C11" s="297" t="s">
        <v>352</v>
      </c>
      <c r="D11" s="298">
        <v>0</v>
      </c>
      <c r="E11" s="298">
        <v>0</v>
      </c>
      <c r="F11" s="298">
        <f t="shared" si="0"/>
        <v>2</v>
      </c>
      <c r="G11" s="298">
        <f t="shared" si="1"/>
        <v>3</v>
      </c>
    </row>
    <row r="12" spans="3:7" x14ac:dyDescent="0.25">
      <c r="C12" s="297" t="s">
        <v>353</v>
      </c>
      <c r="D12" s="298">
        <v>0</v>
      </c>
      <c r="E12" s="298">
        <v>1</v>
      </c>
      <c r="F12" s="298">
        <f t="shared" si="0"/>
        <v>3</v>
      </c>
      <c r="G12" s="298">
        <f t="shared" si="1"/>
        <v>4</v>
      </c>
    </row>
    <row r="13" spans="3:7" x14ac:dyDescent="0.25">
      <c r="C13" s="297" t="s">
        <v>354</v>
      </c>
      <c r="D13" s="298">
        <v>0</v>
      </c>
      <c r="E13" s="298">
        <v>2</v>
      </c>
      <c r="F13" s="298">
        <f t="shared" si="0"/>
        <v>5</v>
      </c>
      <c r="G13" s="298">
        <f t="shared" si="1"/>
        <v>6</v>
      </c>
    </row>
    <row r="14" spans="3:7" x14ac:dyDescent="0.25">
      <c r="C14" s="297" t="s">
        <v>355</v>
      </c>
      <c r="D14" s="298">
        <v>0</v>
      </c>
      <c r="E14" s="298">
        <v>2</v>
      </c>
      <c r="F14" s="298">
        <f t="shared" si="0"/>
        <v>7</v>
      </c>
      <c r="G14" s="298">
        <f t="shared" si="1"/>
        <v>8</v>
      </c>
    </row>
    <row r="15" spans="3:7" x14ac:dyDescent="0.25">
      <c r="C15" s="297" t="s">
        <v>356</v>
      </c>
      <c r="D15" s="298">
        <v>1</v>
      </c>
      <c r="E15" s="298">
        <v>1</v>
      </c>
      <c r="F15" s="298">
        <f t="shared" si="0"/>
        <v>8</v>
      </c>
      <c r="G15" s="298">
        <f t="shared" si="1"/>
        <v>8</v>
      </c>
    </row>
    <row r="16" spans="3:7" x14ac:dyDescent="0.25">
      <c r="C16" s="22"/>
      <c r="D16" s="299">
        <f>SUM(D4:D15)</f>
        <v>1</v>
      </c>
      <c r="E16" s="299">
        <f t="shared" ref="E16" si="2">SUM(E4:E15)</f>
        <v>8</v>
      </c>
      <c r="F16" s="300"/>
      <c r="G16" s="298"/>
    </row>
    <row r="17" spans="2:15" x14ac:dyDescent="0.25">
      <c r="C17" s="22"/>
      <c r="D17" s="22"/>
      <c r="E17" s="22"/>
      <c r="F17" s="22"/>
      <c r="G17" s="22"/>
    </row>
    <row r="21" spans="2:15" x14ac:dyDescent="0.25">
      <c r="L21" s="300" t="s">
        <v>362</v>
      </c>
      <c r="M21" s="300" t="s">
        <v>363</v>
      </c>
    </row>
    <row r="22" spans="2:15" x14ac:dyDescent="0.25">
      <c r="B22" s="293" t="s">
        <v>357</v>
      </c>
      <c r="C22" s="294"/>
      <c r="D22" s="294"/>
      <c r="E22" s="294"/>
      <c r="F22" s="294"/>
      <c r="G22" s="294"/>
      <c r="H22" s="305"/>
      <c r="L22" s="300" t="s">
        <v>360</v>
      </c>
      <c r="M22" s="300" t="s">
        <v>361</v>
      </c>
    </row>
    <row r="23" spans="2:15" x14ac:dyDescent="0.25">
      <c r="C23" s="300" t="s">
        <v>72</v>
      </c>
      <c r="D23" s="300" t="s">
        <v>74</v>
      </c>
      <c r="E23" s="300" t="s">
        <v>75</v>
      </c>
      <c r="F23" s="300" t="s">
        <v>330</v>
      </c>
      <c r="G23" s="300" t="s">
        <v>332</v>
      </c>
      <c r="I23" s="304" t="s">
        <v>359</v>
      </c>
      <c r="J23" s="299" t="s">
        <v>271</v>
      </c>
      <c r="L23" s="299" t="s">
        <v>280</v>
      </c>
      <c r="M23" s="299" t="s">
        <v>364</v>
      </c>
      <c r="O23" s="308" t="s">
        <v>365</v>
      </c>
    </row>
    <row r="24" spans="2:15" x14ac:dyDescent="0.25">
      <c r="B24" s="39" t="s">
        <v>7</v>
      </c>
      <c r="C24" s="298">
        <f>LEADS!AW208</f>
        <v>0</v>
      </c>
      <c r="D24" s="298">
        <f>LEADS!AX208</f>
        <v>0</v>
      </c>
      <c r="E24" s="298">
        <f>LEADS!AY208</f>
        <v>0</v>
      </c>
      <c r="F24" s="298">
        <f>LEADS!AZ208</f>
        <v>0</v>
      </c>
      <c r="G24" s="298">
        <f>LEADS!BA208</f>
        <v>0</v>
      </c>
      <c r="I24" s="298">
        <f t="shared" ref="I24:I31" si="3">D24+E24</f>
        <v>0</v>
      </c>
      <c r="J24" s="300">
        <f t="shared" ref="J24:J31" si="4">SUM(C24:G24)</f>
        <v>0</v>
      </c>
      <c r="L24" s="306">
        <f>IF(I24=0,0,$D24/I24)</f>
        <v>0</v>
      </c>
      <c r="M24" s="306">
        <f>IF(J24=0,0,$D24/J24)</f>
        <v>0</v>
      </c>
      <c r="O24" s="309" t="s">
        <v>366</v>
      </c>
    </row>
    <row r="25" spans="2:15" x14ac:dyDescent="0.25">
      <c r="B25" s="39" t="s">
        <v>77</v>
      </c>
      <c r="C25" s="298">
        <f>LEADS!AW209</f>
        <v>0</v>
      </c>
      <c r="D25" s="298">
        <f>LEADS!AX209</f>
        <v>0</v>
      </c>
      <c r="E25" s="298">
        <f>LEADS!AY209</f>
        <v>0</v>
      </c>
      <c r="F25" s="298">
        <f>LEADS!AZ209</f>
        <v>0</v>
      </c>
      <c r="G25" s="298">
        <f>LEADS!BA209</f>
        <v>0</v>
      </c>
      <c r="I25" s="298">
        <f t="shared" si="3"/>
        <v>0</v>
      </c>
      <c r="J25" s="300">
        <f t="shared" si="4"/>
        <v>0</v>
      </c>
      <c r="L25" s="306">
        <f t="shared" ref="L25:M32" si="5">IF(I25=0,0,$D25/I25)</f>
        <v>0</v>
      </c>
      <c r="M25" s="306">
        <f t="shared" si="5"/>
        <v>0</v>
      </c>
    </row>
    <row r="26" spans="2:15" x14ac:dyDescent="0.25">
      <c r="B26" s="39" t="s">
        <v>78</v>
      </c>
      <c r="C26" s="298">
        <f>LEADS!AW210</f>
        <v>0</v>
      </c>
      <c r="D26" s="298">
        <f>LEADS!AX210</f>
        <v>0</v>
      </c>
      <c r="E26" s="298">
        <f>LEADS!AY210</f>
        <v>0</v>
      </c>
      <c r="F26" s="298">
        <f>LEADS!AZ210</f>
        <v>0</v>
      </c>
      <c r="G26" s="298">
        <f>LEADS!BA210</f>
        <v>0</v>
      </c>
      <c r="I26" s="298">
        <f t="shared" si="3"/>
        <v>0</v>
      </c>
      <c r="J26" s="300">
        <f t="shared" si="4"/>
        <v>0</v>
      </c>
      <c r="L26" s="306">
        <f t="shared" si="5"/>
        <v>0</v>
      </c>
      <c r="M26" s="306">
        <f t="shared" si="5"/>
        <v>0</v>
      </c>
    </row>
    <row r="27" spans="2:15" x14ac:dyDescent="0.25">
      <c r="B27" s="39" t="s">
        <v>79</v>
      </c>
      <c r="C27" s="298">
        <f>LEADS!AW211</f>
        <v>0</v>
      </c>
      <c r="D27" s="298">
        <f>LEADS!AX211</f>
        <v>0</v>
      </c>
      <c r="E27" s="298">
        <f>LEADS!AY211</f>
        <v>0</v>
      </c>
      <c r="F27" s="298">
        <f>LEADS!AZ211</f>
        <v>0</v>
      </c>
      <c r="G27" s="298">
        <f>LEADS!BA211</f>
        <v>0</v>
      </c>
      <c r="I27" s="298">
        <f t="shared" si="3"/>
        <v>0</v>
      </c>
      <c r="J27" s="300">
        <f t="shared" si="4"/>
        <v>0</v>
      </c>
      <c r="L27" s="306">
        <f t="shared" si="5"/>
        <v>0</v>
      </c>
      <c r="M27" s="306">
        <f t="shared" si="5"/>
        <v>0</v>
      </c>
    </row>
    <row r="28" spans="2:15" x14ac:dyDescent="0.25">
      <c r="B28" s="39" t="s">
        <v>36</v>
      </c>
      <c r="C28" s="298">
        <f>LEADS!AW212</f>
        <v>0</v>
      </c>
      <c r="D28" s="298">
        <f>LEADS!AX212</f>
        <v>0</v>
      </c>
      <c r="E28" s="298">
        <f>LEADS!AY212</f>
        <v>0</v>
      </c>
      <c r="F28" s="298">
        <f>LEADS!AZ212</f>
        <v>0</v>
      </c>
      <c r="G28" s="298">
        <f>LEADS!BA212</f>
        <v>0</v>
      </c>
      <c r="I28" s="298">
        <f t="shared" si="3"/>
        <v>0</v>
      </c>
      <c r="J28" s="300">
        <f t="shared" si="4"/>
        <v>0</v>
      </c>
      <c r="L28" s="306">
        <f t="shared" si="5"/>
        <v>0</v>
      </c>
      <c r="M28" s="306">
        <f t="shared" si="5"/>
        <v>0</v>
      </c>
    </row>
    <row r="29" spans="2:15" x14ac:dyDescent="0.25">
      <c r="B29" s="39" t="s">
        <v>80</v>
      </c>
      <c r="C29" s="298">
        <f>LEADS!AW213</f>
        <v>0</v>
      </c>
      <c r="D29" s="298">
        <f>LEADS!AX213</f>
        <v>0</v>
      </c>
      <c r="E29" s="298">
        <f>LEADS!AY213</f>
        <v>0</v>
      </c>
      <c r="F29" s="298">
        <f>LEADS!AZ213</f>
        <v>0</v>
      </c>
      <c r="G29" s="298">
        <f>LEADS!BA213</f>
        <v>0</v>
      </c>
      <c r="I29" s="298">
        <f t="shared" si="3"/>
        <v>0</v>
      </c>
      <c r="J29" s="300">
        <f t="shared" si="4"/>
        <v>0</v>
      </c>
      <c r="L29" s="306">
        <f t="shared" si="5"/>
        <v>0</v>
      </c>
      <c r="M29" s="306">
        <f t="shared" si="5"/>
        <v>0</v>
      </c>
    </row>
    <row r="30" spans="2:15" x14ac:dyDescent="0.25">
      <c r="B30" s="39" t="s">
        <v>82</v>
      </c>
      <c r="C30" s="298">
        <f>LEADS!AW214</f>
        <v>0</v>
      </c>
      <c r="D30" s="298">
        <f>LEADS!AX214</f>
        <v>0</v>
      </c>
      <c r="E30" s="298">
        <f>LEADS!AY214</f>
        <v>0</v>
      </c>
      <c r="F30" s="298">
        <f>LEADS!AZ214</f>
        <v>0</v>
      </c>
      <c r="G30" s="298">
        <f>LEADS!BA214</f>
        <v>0</v>
      </c>
      <c r="I30" s="298">
        <f t="shared" si="3"/>
        <v>0</v>
      </c>
      <c r="J30" s="300">
        <f t="shared" si="4"/>
        <v>0</v>
      </c>
      <c r="L30" s="306">
        <f t="shared" si="5"/>
        <v>0</v>
      </c>
      <c r="M30" s="306">
        <f t="shared" si="5"/>
        <v>0</v>
      </c>
    </row>
    <row r="31" spans="2:15" x14ac:dyDescent="0.25">
      <c r="B31" s="39" t="s">
        <v>84</v>
      </c>
      <c r="C31" s="298">
        <f>LEADS!AW215</f>
        <v>0</v>
      </c>
      <c r="D31" s="298">
        <f>LEADS!AX215</f>
        <v>0</v>
      </c>
      <c r="E31" s="298">
        <f>LEADS!AY215</f>
        <v>0</v>
      </c>
      <c r="F31" s="298">
        <f>LEADS!AZ215</f>
        <v>0</v>
      </c>
      <c r="G31" s="298">
        <f>LEADS!BA215</f>
        <v>0</v>
      </c>
      <c r="I31" s="298">
        <f t="shared" si="3"/>
        <v>0</v>
      </c>
      <c r="J31" s="300">
        <f t="shared" si="4"/>
        <v>0</v>
      </c>
      <c r="L31" s="306">
        <f t="shared" si="5"/>
        <v>0</v>
      </c>
      <c r="M31" s="306">
        <f t="shared" si="5"/>
        <v>0</v>
      </c>
    </row>
    <row r="32" spans="2:15" x14ac:dyDescent="0.25">
      <c r="C32" s="299">
        <f>SUM(C24:C31)</f>
        <v>0</v>
      </c>
      <c r="D32" s="299">
        <f t="shared" ref="D32:G32" si="6">SUM(D24:D31)</f>
        <v>0</v>
      </c>
      <c r="E32" s="299">
        <f t="shared" si="6"/>
        <v>0</v>
      </c>
      <c r="F32" s="299">
        <f t="shared" si="6"/>
        <v>0</v>
      </c>
      <c r="G32" s="299">
        <f t="shared" si="6"/>
        <v>0</v>
      </c>
      <c r="I32" s="299">
        <f>SUM(I24:I31)</f>
        <v>0</v>
      </c>
      <c r="J32" s="299">
        <f>SUM(J24:J31)</f>
        <v>0</v>
      </c>
      <c r="L32" s="307">
        <f t="shared" si="5"/>
        <v>0</v>
      </c>
      <c r="M32" s="307">
        <f t="shared" si="5"/>
        <v>0</v>
      </c>
    </row>
  </sheetData>
  <pageMargins left="0.7" right="0.7" top="0.75" bottom="0.75" header="0.3" footer="0.3"/>
  <ignoredErrors>
    <ignoredError sqref="D16:E16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Q19"/>
  <sheetViews>
    <sheetView workbookViewId="0">
      <selection activeCell="E5" sqref="E5:F5"/>
    </sheetView>
  </sheetViews>
  <sheetFormatPr baseColWidth="10" defaultRowHeight="15" x14ac:dyDescent="0.25"/>
  <cols>
    <col min="3" max="3" width="15.7109375" customWidth="1"/>
    <col min="4" max="4" width="25.42578125" customWidth="1"/>
    <col min="5" max="5" width="22.7109375" customWidth="1"/>
    <col min="6" max="6" width="25.7109375" customWidth="1"/>
    <col min="7" max="9" width="15.42578125" customWidth="1"/>
    <col min="10" max="10" width="11.42578125" customWidth="1"/>
    <col min="11" max="15" width="13.28515625" customWidth="1"/>
  </cols>
  <sheetData>
    <row r="1" spans="1:17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" customHeight="1" x14ac:dyDescent="0.25">
      <c r="A2" s="21"/>
      <c r="B2" s="334" t="s">
        <v>57</v>
      </c>
      <c r="C2" s="334" t="s">
        <v>58</v>
      </c>
      <c r="D2" s="334" t="s">
        <v>16</v>
      </c>
      <c r="E2" s="334" t="s">
        <v>17</v>
      </c>
      <c r="F2" s="334" t="s">
        <v>18</v>
      </c>
      <c r="G2" s="334" t="s">
        <v>59</v>
      </c>
      <c r="H2" s="334" t="s">
        <v>22</v>
      </c>
      <c r="I2" s="334" t="s">
        <v>21</v>
      </c>
      <c r="J2" s="334" t="s">
        <v>60</v>
      </c>
      <c r="K2" s="332" t="s">
        <v>61</v>
      </c>
      <c r="L2" s="332" t="s">
        <v>62</v>
      </c>
      <c r="M2" s="332" t="s">
        <v>63</v>
      </c>
      <c r="N2" s="332" t="s">
        <v>64</v>
      </c>
      <c r="O2" s="332" t="s">
        <v>65</v>
      </c>
      <c r="P2" s="22"/>
      <c r="Q2" s="22"/>
    </row>
    <row r="3" spans="1:17" x14ac:dyDescent="0.25">
      <c r="A3" s="21"/>
      <c r="B3" s="335"/>
      <c r="C3" s="335"/>
      <c r="D3" s="335"/>
      <c r="E3" s="335"/>
      <c r="F3" s="335"/>
      <c r="G3" s="335"/>
      <c r="H3" s="335"/>
      <c r="I3" s="335"/>
      <c r="J3" s="335"/>
      <c r="K3" s="333"/>
      <c r="L3" s="333"/>
      <c r="M3" s="333"/>
      <c r="N3" s="333"/>
      <c r="O3" s="333"/>
      <c r="P3" s="22"/>
      <c r="Q3" s="22"/>
    </row>
    <row r="4" spans="1:17" ht="19.5" customHeight="1" x14ac:dyDescent="0.25">
      <c r="A4" s="21"/>
      <c r="B4" s="38" t="s">
        <v>66</v>
      </c>
      <c r="C4" s="38" t="s">
        <v>35</v>
      </c>
      <c r="D4" s="326" t="s">
        <v>7</v>
      </c>
      <c r="E4" s="17" t="s">
        <v>4</v>
      </c>
      <c r="F4" s="17" t="s">
        <v>38</v>
      </c>
      <c r="G4" s="13">
        <v>560000</v>
      </c>
      <c r="H4" s="13" t="s">
        <v>25</v>
      </c>
      <c r="I4" s="16">
        <v>43221</v>
      </c>
      <c r="J4" s="16">
        <v>43617</v>
      </c>
      <c r="K4" s="19">
        <v>375000</v>
      </c>
      <c r="L4" s="19">
        <v>185000</v>
      </c>
      <c r="M4" s="5"/>
      <c r="N4" s="19"/>
      <c r="O4" s="19"/>
      <c r="P4" s="32"/>
      <c r="Q4" s="22"/>
    </row>
    <row r="5" spans="1:17" ht="19.5" customHeight="1" x14ac:dyDescent="0.25">
      <c r="A5" s="21"/>
      <c r="B5" s="38" t="s">
        <v>66</v>
      </c>
      <c r="C5" s="38" t="s">
        <v>35</v>
      </c>
      <c r="D5" s="327"/>
      <c r="E5" s="4" t="s">
        <v>39</v>
      </c>
      <c r="F5" s="4" t="s">
        <v>40</v>
      </c>
      <c r="G5" s="12">
        <v>350000</v>
      </c>
      <c r="H5" s="12" t="s">
        <v>26</v>
      </c>
      <c r="I5" s="15">
        <v>43617</v>
      </c>
      <c r="J5" s="15">
        <v>43647</v>
      </c>
      <c r="K5" s="7"/>
      <c r="L5" s="7">
        <v>350000</v>
      </c>
      <c r="M5" s="7"/>
      <c r="N5" s="7"/>
      <c r="O5" s="7"/>
      <c r="P5" s="39" t="s">
        <v>41</v>
      </c>
      <c r="Q5" s="22"/>
    </row>
    <row r="6" spans="1:17" ht="19.5" customHeight="1" x14ac:dyDescent="0.25">
      <c r="A6" s="21"/>
      <c r="B6" s="38" t="s">
        <v>66</v>
      </c>
      <c r="C6" s="23" t="s">
        <v>35</v>
      </c>
      <c r="D6" s="37" t="s">
        <v>6</v>
      </c>
      <c r="E6" s="27" t="s">
        <v>5</v>
      </c>
      <c r="F6" s="27" t="s">
        <v>42</v>
      </c>
      <c r="G6" s="29">
        <v>273500</v>
      </c>
      <c r="H6" s="29" t="s">
        <v>25</v>
      </c>
      <c r="I6" s="25">
        <v>43252</v>
      </c>
      <c r="J6" s="25">
        <v>43525</v>
      </c>
      <c r="K6" s="29">
        <v>173500</v>
      </c>
      <c r="L6" s="29">
        <v>100000</v>
      </c>
      <c r="M6" s="29"/>
      <c r="N6" s="29"/>
      <c r="O6" s="29"/>
      <c r="P6" s="40">
        <v>445000</v>
      </c>
      <c r="Q6" s="35" t="s">
        <v>43</v>
      </c>
    </row>
    <row r="7" spans="1:17" ht="19.5" customHeight="1" x14ac:dyDescent="0.25">
      <c r="A7" s="21"/>
      <c r="B7" s="38" t="s">
        <v>66</v>
      </c>
      <c r="C7" s="23" t="s">
        <v>35</v>
      </c>
      <c r="D7" s="326" t="s">
        <v>9</v>
      </c>
      <c r="E7" s="6" t="s">
        <v>44</v>
      </c>
      <c r="F7" s="6" t="s">
        <v>45</v>
      </c>
      <c r="G7" s="8">
        <v>28000000</v>
      </c>
      <c r="H7" s="8" t="s">
        <v>46</v>
      </c>
      <c r="I7" s="3">
        <v>43101</v>
      </c>
      <c r="J7" s="3">
        <v>43586</v>
      </c>
      <c r="K7" s="8">
        <v>8400000</v>
      </c>
      <c r="L7" s="8">
        <v>6000000</v>
      </c>
      <c r="M7" s="8"/>
      <c r="N7" s="8"/>
      <c r="O7" s="8"/>
      <c r="P7" s="22"/>
      <c r="Q7" s="22"/>
    </row>
    <row r="8" spans="1:17" ht="19.5" customHeight="1" x14ac:dyDescent="0.25">
      <c r="A8" s="21"/>
      <c r="B8" s="38" t="s">
        <v>66</v>
      </c>
      <c r="C8" s="23" t="s">
        <v>47</v>
      </c>
      <c r="D8" s="328"/>
      <c r="E8" s="10" t="s">
        <v>48</v>
      </c>
      <c r="F8" s="10" t="s">
        <v>49</v>
      </c>
      <c r="G8" s="2">
        <v>2250000</v>
      </c>
      <c r="H8" s="2" t="s">
        <v>46</v>
      </c>
      <c r="I8" s="20">
        <v>43101</v>
      </c>
      <c r="J8" s="20">
        <v>44896</v>
      </c>
      <c r="K8" s="2">
        <v>450000</v>
      </c>
      <c r="L8" s="2">
        <v>450000</v>
      </c>
      <c r="M8" s="2">
        <v>450000</v>
      </c>
      <c r="N8" s="2">
        <v>450000</v>
      </c>
      <c r="O8" s="2">
        <v>450000</v>
      </c>
      <c r="P8" s="22"/>
      <c r="Q8" s="22"/>
    </row>
    <row r="9" spans="1:17" ht="19.5" customHeight="1" x14ac:dyDescent="0.25">
      <c r="A9" s="21"/>
      <c r="B9" s="38" t="s">
        <v>66</v>
      </c>
      <c r="C9" s="23" t="s">
        <v>47</v>
      </c>
      <c r="D9" s="328"/>
      <c r="E9" s="10" t="s">
        <v>50</v>
      </c>
      <c r="F9" s="10" t="s">
        <v>51</v>
      </c>
      <c r="G9" s="2">
        <v>100000</v>
      </c>
      <c r="H9" s="2" t="s">
        <v>26</v>
      </c>
      <c r="I9" s="20">
        <v>43160</v>
      </c>
      <c r="J9" s="20">
        <v>43191</v>
      </c>
      <c r="K9" s="2">
        <v>100000</v>
      </c>
      <c r="L9" s="2"/>
      <c r="M9" s="2"/>
      <c r="N9" s="2"/>
      <c r="O9" s="2"/>
      <c r="P9" s="22"/>
      <c r="Q9" s="22"/>
    </row>
    <row r="10" spans="1:17" ht="19.5" customHeight="1" x14ac:dyDescent="0.25">
      <c r="A10" s="21"/>
      <c r="B10" s="38" t="s">
        <v>66</v>
      </c>
      <c r="C10" s="23" t="s">
        <v>47</v>
      </c>
      <c r="D10" s="328"/>
      <c r="E10" s="10" t="s">
        <v>52</v>
      </c>
      <c r="F10" s="10" t="s">
        <v>53</v>
      </c>
      <c r="G10" s="2">
        <v>768233</v>
      </c>
      <c r="H10" s="2" t="s">
        <v>54</v>
      </c>
      <c r="I10" s="20">
        <v>43160</v>
      </c>
      <c r="J10" s="20">
        <v>43313</v>
      </c>
      <c r="K10" s="2">
        <v>426796.11111111112</v>
      </c>
      <c r="L10" s="2">
        <v>512155.33333333331</v>
      </c>
      <c r="M10" s="2"/>
      <c r="N10" s="2"/>
      <c r="O10" s="2"/>
      <c r="P10" s="22"/>
      <c r="Q10" s="22"/>
    </row>
    <row r="11" spans="1:17" ht="19.5" customHeight="1" x14ac:dyDescent="0.25">
      <c r="A11" s="21"/>
      <c r="B11" s="38" t="s">
        <v>66</v>
      </c>
      <c r="C11" s="23" t="s">
        <v>47</v>
      </c>
      <c r="D11" s="327"/>
      <c r="E11" s="9" t="s">
        <v>55</v>
      </c>
      <c r="F11" s="9" t="s">
        <v>56</v>
      </c>
      <c r="G11" s="12">
        <v>300000</v>
      </c>
      <c r="H11" s="12" t="s">
        <v>25</v>
      </c>
      <c r="I11" s="14">
        <v>43101</v>
      </c>
      <c r="J11" s="14">
        <v>43435</v>
      </c>
      <c r="K11" s="12">
        <v>300000</v>
      </c>
      <c r="L11" s="12"/>
      <c r="M11" s="12"/>
      <c r="N11" s="12"/>
      <c r="O11" s="12"/>
      <c r="P11" s="22"/>
      <c r="Q11" s="22"/>
    </row>
    <row r="12" spans="1:17" x14ac:dyDescent="0.25">
      <c r="A12" s="21"/>
      <c r="B12" s="18"/>
      <c r="C12" s="11"/>
      <c r="D12" s="329" t="s">
        <v>1</v>
      </c>
      <c r="E12" s="330"/>
      <c r="F12" s="331"/>
      <c r="G12" s="36">
        <f>SUM(G4:G11)</f>
        <v>32601733</v>
      </c>
      <c r="H12" s="33"/>
      <c r="I12" s="33"/>
      <c r="J12" s="34"/>
      <c r="K12" s="36">
        <f>SUM(K4:K11)</f>
        <v>10225296.111111112</v>
      </c>
      <c r="L12" s="36">
        <f>SUM(L4:L11)</f>
        <v>7597155.333333333</v>
      </c>
      <c r="M12" s="36">
        <f>SUM(M4:M11)</f>
        <v>450000</v>
      </c>
      <c r="N12" s="36">
        <f>SUM(N4:N11)</f>
        <v>450000</v>
      </c>
      <c r="O12" s="36">
        <f>SUM(O4:O11)</f>
        <v>450000</v>
      </c>
      <c r="P12" s="21"/>
      <c r="Q12" s="21"/>
    </row>
    <row r="13" spans="1:17" x14ac:dyDescent="0.25">
      <c r="A13" s="21"/>
      <c r="B13" s="336"/>
      <c r="C13" s="336"/>
      <c r="D13" s="336"/>
      <c r="E13" s="336"/>
      <c r="F13" s="336"/>
      <c r="G13" s="35"/>
      <c r="H13" s="35"/>
      <c r="I13" s="35"/>
      <c r="J13" s="35"/>
      <c r="K13" s="35"/>
      <c r="L13" s="35"/>
      <c r="M13" s="35"/>
      <c r="N13" s="35"/>
      <c r="O13" s="35"/>
      <c r="P13" s="21"/>
      <c r="Q13" s="21"/>
    </row>
    <row r="14" spans="1:17" ht="15" customHeight="1" x14ac:dyDescent="0.25">
      <c r="A14" s="21"/>
      <c r="B14" s="334" t="str">
        <f>B2</f>
        <v>COUNTRY</v>
      </c>
      <c r="C14" s="334" t="str">
        <f t="shared" ref="C14:O14" si="0">C2</f>
        <v>COMPANY</v>
      </c>
      <c r="D14" s="334" t="str">
        <f t="shared" si="0"/>
        <v>SERVICE AREA</v>
      </c>
      <c r="E14" s="334" t="str">
        <f t="shared" si="0"/>
        <v>LOCATION</v>
      </c>
      <c r="F14" s="334" t="str">
        <f t="shared" si="0"/>
        <v>NAME</v>
      </c>
      <c r="G14" s="334" t="str">
        <f t="shared" si="0"/>
        <v>CONTRACT AMOUNT</v>
      </c>
      <c r="H14" s="334" t="str">
        <f t="shared" si="0"/>
        <v>DURATION</v>
      </c>
      <c r="I14" s="334" t="str">
        <f t="shared" si="0"/>
        <v>START DATE</v>
      </c>
      <c r="J14" s="334" t="str">
        <f t="shared" si="0"/>
        <v>END DATE</v>
      </c>
      <c r="K14" s="332" t="str">
        <f t="shared" si="0"/>
        <v>REVENUE
2018</v>
      </c>
      <c r="L14" s="332" t="str">
        <f t="shared" si="0"/>
        <v>REVENUE
2019</v>
      </c>
      <c r="M14" s="332" t="str">
        <f t="shared" si="0"/>
        <v>REVENUE
2020</v>
      </c>
      <c r="N14" s="332" t="str">
        <f t="shared" si="0"/>
        <v>REVENUE
2021</v>
      </c>
      <c r="O14" s="332" t="str">
        <f t="shared" si="0"/>
        <v>REVENUE
2022</v>
      </c>
      <c r="P14" s="21"/>
      <c r="Q14" s="21"/>
    </row>
    <row r="15" spans="1:17" x14ac:dyDescent="0.25">
      <c r="A15" s="21"/>
      <c r="B15" s="335"/>
      <c r="C15" s="335"/>
      <c r="D15" s="335"/>
      <c r="E15" s="335"/>
      <c r="F15" s="335"/>
      <c r="G15" s="335"/>
      <c r="H15" s="335"/>
      <c r="I15" s="335"/>
      <c r="J15" s="335"/>
      <c r="K15" s="333"/>
      <c r="L15" s="333"/>
      <c r="M15" s="333"/>
      <c r="N15" s="333"/>
      <c r="O15" s="333"/>
      <c r="P15" s="21"/>
      <c r="Q15" s="21"/>
    </row>
    <row r="16" spans="1:17" x14ac:dyDescent="0.25">
      <c r="A16" s="21"/>
      <c r="B16" s="38" t="s">
        <v>66</v>
      </c>
      <c r="C16" s="23" t="s">
        <v>35</v>
      </c>
      <c r="D16" s="24" t="s">
        <v>7</v>
      </c>
      <c r="E16" s="31"/>
      <c r="F16" s="26"/>
      <c r="G16" s="28">
        <f>SUMIF($D$4:$D$11,$D16,G$4:G$11)</f>
        <v>560000</v>
      </c>
      <c r="H16" s="28"/>
      <c r="I16" s="25"/>
      <c r="J16" s="25"/>
      <c r="K16" s="28">
        <f>SUMIF($D$4:$D$11,$D16,K$4:K$11)</f>
        <v>375000</v>
      </c>
      <c r="L16" s="28">
        <f>SUMIF($D$4:$D$11,$D16,L$4:L$11)</f>
        <v>185000</v>
      </c>
      <c r="M16" s="28">
        <f>SUMIF($D$4:$D$11,$D16,M$4:M$11)</f>
        <v>0</v>
      </c>
      <c r="N16" s="28">
        <f>SUMIF($D$4:$D$11,$D16,N$4:N$11)</f>
        <v>0</v>
      </c>
      <c r="O16" s="28">
        <f>SUMIF($D$4:$D$11,$D16,O$4:O$11)</f>
        <v>0</v>
      </c>
      <c r="P16" s="21"/>
      <c r="Q16" s="21"/>
    </row>
    <row r="17" spans="1:17" x14ac:dyDescent="0.25">
      <c r="A17" s="21"/>
      <c r="B17" s="38" t="s">
        <v>66</v>
      </c>
      <c r="C17" s="23" t="str">
        <f>C8</f>
        <v>GDES ERBA</v>
      </c>
      <c r="D17" s="24" t="s">
        <v>9</v>
      </c>
      <c r="E17" s="30"/>
      <c r="F17" s="22"/>
      <c r="G17" s="28">
        <f t="shared" ref="G17:G18" si="1">SUMIF($D$4:$D$11,$D17,G$4:G$11)</f>
        <v>28000000</v>
      </c>
      <c r="H17" s="28"/>
      <c r="I17" s="25"/>
      <c r="J17" s="25"/>
      <c r="K17" s="28">
        <f t="shared" ref="K17:O18" si="2">SUMIF($D$4:$D$11,$D17,K$4:K$11)</f>
        <v>8400000</v>
      </c>
      <c r="L17" s="28">
        <f t="shared" si="2"/>
        <v>6000000</v>
      </c>
      <c r="M17" s="28">
        <f t="shared" si="2"/>
        <v>0</v>
      </c>
      <c r="N17" s="28">
        <f t="shared" si="2"/>
        <v>0</v>
      </c>
      <c r="O17" s="28">
        <f t="shared" si="2"/>
        <v>0</v>
      </c>
      <c r="P17" s="21"/>
      <c r="Q17" s="21"/>
    </row>
    <row r="18" spans="1:17" x14ac:dyDescent="0.25">
      <c r="A18" s="21"/>
      <c r="B18" s="38" t="s">
        <v>66</v>
      </c>
      <c r="C18" s="23" t="s">
        <v>35</v>
      </c>
      <c r="D18" s="27" t="s">
        <v>6</v>
      </c>
      <c r="E18" s="30"/>
      <c r="F18" s="27"/>
      <c r="G18" s="28">
        <f t="shared" si="1"/>
        <v>273500</v>
      </c>
      <c r="H18" s="28"/>
      <c r="I18" s="25"/>
      <c r="J18" s="25"/>
      <c r="K18" s="28">
        <f t="shared" si="2"/>
        <v>173500</v>
      </c>
      <c r="L18" s="28">
        <f t="shared" si="2"/>
        <v>100000</v>
      </c>
      <c r="M18" s="28">
        <f t="shared" si="2"/>
        <v>0</v>
      </c>
      <c r="N18" s="28">
        <f t="shared" si="2"/>
        <v>0</v>
      </c>
      <c r="O18" s="28">
        <f t="shared" si="2"/>
        <v>0</v>
      </c>
      <c r="P18" s="21"/>
      <c r="Q18" s="21"/>
    </row>
    <row r="19" spans="1:17" x14ac:dyDescent="0.25">
      <c r="A19" s="21"/>
      <c r="B19" s="329" t="s">
        <v>1</v>
      </c>
      <c r="C19" s="330"/>
      <c r="D19" s="330"/>
      <c r="E19" s="330"/>
      <c r="F19" s="330"/>
      <c r="G19" s="36">
        <f>SUM(G16:G18)</f>
        <v>28833500</v>
      </c>
      <c r="H19" s="33"/>
      <c r="I19" s="33"/>
      <c r="J19" s="34"/>
      <c r="K19" s="36">
        <f>SUM(K16:K18)</f>
        <v>8948500</v>
      </c>
      <c r="L19" s="36">
        <f>SUM(L16:L18)</f>
        <v>6285000</v>
      </c>
      <c r="M19" s="36">
        <f>SUM(M16:M18)</f>
        <v>0</v>
      </c>
      <c r="N19" s="36">
        <f>SUM(N16:N18)</f>
        <v>0</v>
      </c>
      <c r="O19" s="36">
        <f>SUM(O16:O18)</f>
        <v>0</v>
      </c>
      <c r="P19" s="21"/>
      <c r="Q19" s="21"/>
    </row>
  </sheetData>
  <mergeCells count="33">
    <mergeCell ref="B2:B3"/>
    <mergeCell ref="C2:C3"/>
    <mergeCell ref="D2:D3"/>
    <mergeCell ref="E2:E3"/>
    <mergeCell ref="F2:F3"/>
    <mergeCell ref="L14:L15"/>
    <mergeCell ref="M14:M15"/>
    <mergeCell ref="N14:N15"/>
    <mergeCell ref="O14:O15"/>
    <mergeCell ref="B19:F19"/>
    <mergeCell ref="G14:G15"/>
    <mergeCell ref="H14:H15"/>
    <mergeCell ref="I14:I15"/>
    <mergeCell ref="J14:J15"/>
    <mergeCell ref="K14:K15"/>
    <mergeCell ref="B13:F13"/>
    <mergeCell ref="B14:B15"/>
    <mergeCell ref="C14:C15"/>
    <mergeCell ref="D14:D15"/>
    <mergeCell ref="E14:E15"/>
    <mergeCell ref="F14:F15"/>
    <mergeCell ref="D4:D5"/>
    <mergeCell ref="D7:D11"/>
    <mergeCell ref="D12:F12"/>
    <mergeCell ref="N2:N3"/>
    <mergeCell ref="O2:O3"/>
    <mergeCell ref="G2:G3"/>
    <mergeCell ref="I2:I3"/>
    <mergeCell ref="J2:J3"/>
    <mergeCell ref="K2:K3"/>
    <mergeCell ref="L2:L3"/>
    <mergeCell ref="M2:M3"/>
    <mergeCell ref="H2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8</vt:i4>
      </vt:variant>
    </vt:vector>
  </HeadingPairs>
  <TitlesOfParts>
    <vt:vector size="21" baseType="lpstr">
      <vt:lpstr>Pipeline WEB</vt:lpstr>
      <vt:lpstr>Pipeline</vt:lpstr>
      <vt:lpstr>LEADS</vt:lpstr>
      <vt:lpstr>OPEN Deals</vt:lpstr>
      <vt:lpstr>OPPORTUNITIES</vt:lpstr>
      <vt:lpstr>CONTRACTS</vt:lpstr>
      <vt:lpstr>LEADS RATIOS</vt:lpstr>
      <vt:lpstr>KPI</vt:lpstr>
      <vt:lpstr>Signed Contracts</vt:lpstr>
      <vt:lpstr>Roll out</vt:lpstr>
      <vt:lpstr>SPAIN REPORT</vt:lpstr>
      <vt:lpstr>FRANCE REPORT</vt:lpstr>
      <vt:lpstr>UK REPORT</vt:lpstr>
      <vt:lpstr>CONTRACTS!Área_de_extracción</vt:lpstr>
      <vt:lpstr>LEADS!Área_de_extracción</vt:lpstr>
      <vt:lpstr>'OPEN Deals'!Área_de_extracción</vt:lpstr>
      <vt:lpstr>OPPORTUNITIES!Área_de_extracción</vt:lpstr>
      <vt:lpstr>CONTRACTS!Criterios</vt:lpstr>
      <vt:lpstr>LEADS!Criterios</vt:lpstr>
      <vt:lpstr>'OPEN Deals'!Criterios</vt:lpstr>
      <vt:lpstr>OPPORTUNITIES!Criterios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Nelia Martínez Peral</cp:lastModifiedBy>
  <cp:lastPrinted>2018-05-23T09:24:05Z</cp:lastPrinted>
  <dcterms:created xsi:type="dcterms:W3CDTF">2018-04-23T11:14:43Z</dcterms:created>
  <dcterms:modified xsi:type="dcterms:W3CDTF">2018-07-24T09:12:57Z</dcterms:modified>
</cp:coreProperties>
</file>