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l Market Returns" sheetId="1" r:id="rId4"/>
    <sheet state="visible" name="Bear Market Returns" sheetId="2" r:id="rId5"/>
    <sheet state="visible" name="Calculator Outcomes Test" sheetId="3" r:id="rId6"/>
    <sheet state="visible" name="Data Scoring" sheetId="4" r:id="rId7"/>
  </sheets>
  <definedNames>
    <definedName hidden="1" localSheetId="0" name="_xlnm._FilterDatabase">'Bull Market Returns'!$A$2:$Z$28</definedName>
    <definedName hidden="1" localSheetId="1" name="_xlnm._FilterDatabase">'Bear Market Returns'!$A$2:$Z$28</definedName>
    <definedName hidden="1" localSheetId="2" name="_xlnm._FilterDatabase">'Calculator Outcomes Test'!$A$4:$P$30</definedName>
    <definedName hidden="1" localSheetId="3" name="_xlnm._FilterDatabase">'Data Scoring'!$A$2:$JS$28</definedName>
  </definedNames>
  <calcPr/>
</workbook>
</file>

<file path=xl/sharedStrings.xml><?xml version="1.0" encoding="utf-8"?>
<sst xmlns="http://schemas.openxmlformats.org/spreadsheetml/2006/main" count="2158" uniqueCount="146">
  <si>
    <t>Bull Market Returns</t>
  </si>
  <si>
    <t>Dice Results</t>
  </si>
  <si>
    <t>Risk</t>
  </si>
  <si>
    <t>Movement</t>
  </si>
  <si>
    <t>Stock Name</t>
  </si>
  <si>
    <t>Stock Type</t>
  </si>
  <si>
    <t>Modified Returns</t>
  </si>
  <si>
    <t>Returns</t>
  </si>
  <si>
    <t>Balancing Metirc</t>
  </si>
  <si>
    <t>Target Goal</t>
  </si>
  <si>
    <t>Average Return</t>
  </si>
  <si>
    <t>High</t>
  </si>
  <si>
    <t>Down</t>
  </si>
  <si>
    <t>Academiic</t>
  </si>
  <si>
    <t>Cultural</t>
  </si>
  <si>
    <t>Cargo Ace</t>
  </si>
  <si>
    <t>Industrial</t>
  </si>
  <si>
    <t>Digitalic</t>
  </si>
  <si>
    <t>Hybrid</t>
  </si>
  <si>
    <t>Up</t>
  </si>
  <si>
    <t>Health Harbor</t>
  </si>
  <si>
    <t>Modaxy</t>
  </si>
  <si>
    <t>Supply Phase</t>
  </si>
  <si>
    <t>Tourux</t>
  </si>
  <si>
    <t>UX Gallery</t>
  </si>
  <si>
    <t>Low</t>
  </si>
  <si>
    <t>-</t>
  </si>
  <si>
    <t>Bright Miner</t>
  </si>
  <si>
    <t>Coal Stove</t>
  </si>
  <si>
    <t>Natural Res.</t>
  </si>
  <si>
    <t>Earthzy</t>
  </si>
  <si>
    <t>PetroYield</t>
  </si>
  <si>
    <t>PowerLy</t>
  </si>
  <si>
    <t>TimberFly</t>
  </si>
  <si>
    <t>Ultra Foundry</t>
  </si>
  <si>
    <t>Medium</t>
  </si>
  <si>
    <t>Agribuilder</t>
  </si>
  <si>
    <t>Cammunition</t>
  </si>
  <si>
    <t>Tech</t>
  </si>
  <si>
    <t>EcoAlley</t>
  </si>
  <si>
    <t>Grandlytics</t>
  </si>
  <si>
    <t>Leisure Machine</t>
  </si>
  <si>
    <t>Pharmanetic</t>
  </si>
  <si>
    <t>Prosperity Fuel</t>
  </si>
  <si>
    <t>Protectice</t>
  </si>
  <si>
    <t>Rival Industry</t>
  </si>
  <si>
    <t>Simply Sentient</t>
  </si>
  <si>
    <t>Social Cells</t>
  </si>
  <si>
    <t>Basic Schematic - Bull Market</t>
  </si>
  <si>
    <t>Stock Risk</t>
  </si>
  <si>
    <t>Stock Movement</t>
  </si>
  <si>
    <t>Gain/Loss%</t>
  </si>
  <si>
    <t>#Red</t>
  </si>
  <si>
    <t>N/A</t>
  </si>
  <si>
    <t>50/50</t>
  </si>
  <si>
    <t>72/25</t>
  </si>
  <si>
    <t>25/75</t>
  </si>
  <si>
    <t>13-14</t>
  </si>
  <si>
    <t>75/25</t>
  </si>
  <si>
    <t>Price Trend Mechanic - Bull Market</t>
  </si>
  <si>
    <t>If the price has an uptrend, it will expoentially increase its price after #10</t>
  </si>
  <si>
    <t>If the price has a downtrend, it will linearly decrease its price after #10</t>
  </si>
  <si>
    <t>If stagnant, the price will move up to the #20 position linearly and randomly in respects to gains and losses</t>
  </si>
  <si>
    <t xml:space="preserve">The higher the Yield value, the smaller the starting return </t>
  </si>
  <si>
    <t>Rough Guide</t>
  </si>
  <si>
    <t>Low Risk</t>
  </si>
  <si>
    <t>Medium Risk</t>
  </si>
  <si>
    <t>High Risk</t>
  </si>
  <si>
    <t>~$113-109</t>
  </si>
  <si>
    <t>~$163-</t>
  </si>
  <si>
    <t>~$213</t>
  </si>
  <si>
    <t>Base game</t>
  </si>
  <si>
    <t>10 options</t>
  </si>
  <si>
    <t>Number of Share Papers</t>
  </si>
  <si>
    <t>160 bonds</t>
  </si>
  <si>
    <t>Permutation</t>
  </si>
  <si>
    <t>Check</t>
  </si>
  <si>
    <t># Papers</t>
  </si>
  <si>
    <t>Number of Players</t>
  </si>
  <si>
    <t>56 (current)</t>
  </si>
  <si>
    <t>50 (base game)</t>
  </si>
  <si>
    <t>Bear Market Returns</t>
  </si>
  <si>
    <t>Independent Variables</t>
  </si>
  <si>
    <t>Starting     Value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</si>
  <si>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</si>
  <si>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</si>
  <si>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</si>
  <si>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</si>
  <si>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</si>
  <si>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</si>
  <si>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</si>
  <si>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</si>
  <si>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</si>
  <si>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</si>
  <si>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</si>
  <si>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</si>
  <si>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</si>
  <si>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</si>
  <si>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</si>
  <si>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</si>
  <si>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</si>
  <si>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</si>
  <si>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</si>
  <si>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</si>
  <si>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</si>
  <si>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</si>
  <si>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</si>
  <si>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</si>
  <si>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</si>
  <si>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</si>
  <si>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</si>
  <si>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</si>
  <si>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</si>
  <si>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</si>
  <si>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</si>
  <si>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</si>
  <si>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</si>
  <si>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</si>
  <si>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</si>
  <si>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Averages</t>
  </si>
  <si>
    <t>Gain Percentage</t>
  </si>
  <si>
    <t>100 Game Average Prices per Year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</si>
  <si>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</si>
  <si>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</si>
  <si>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</si>
  <si>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</si>
  <si>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</si>
  <si>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</si>
  <si>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</si>
  <si>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</si>
  <si>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</si>
  <si>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</si>
  <si>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W</t>
  </si>
  <si>
    <t>L</t>
  </si>
  <si>
    <t>%</t>
  </si>
  <si>
    <t>Wt Average %</t>
  </si>
  <si>
    <t>Average Out Rate</t>
  </si>
  <si>
    <t>Min Value</t>
  </si>
  <si>
    <t>Max Value</t>
  </si>
  <si>
    <t>Positives</t>
  </si>
  <si>
    <t>Lowest Return</t>
  </si>
  <si>
    <t>Highest Return</t>
  </si>
  <si>
    <t>Average</t>
  </si>
  <si>
    <t>Negatives</t>
  </si>
  <si>
    <t>Lowest Loss</t>
  </si>
  <si>
    <t>Highest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</si>
</sst>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$]#,##0"/>
    <numFmt numFmtId="165" formatCode="#,##0;#,##0"/>
    <numFmt numFmtId="166" formatCode="m-d"/>
    <numFmt numFmtId="167" formatCode="#,##0;(#,##0)"/>
    <numFmt numFmtId="168" formatCode="&quot;$&quot;#,##0"/>
    <numFmt numFmtId="169" formatCode="&quot;$&quot;#,##0.00"/>
  </numFmts>
  <fonts count="14">
    <font>
      <sz val="10.0"/>
      <color rgb="FF000000"/>
      <name val="Arial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b/>
      <color rgb="FF000000"/>
      <name val="Arial"/>
    </font>
    <font>
      <b/>
      <color theme="1"/>
      <name val="Arial"/>
    </font>
    <font>
      <sz val="11.0"/>
      <color rgb="FF000000"/>
      <name val="Arial"/>
    </font>
    <font>
      <b/>
      <i/>
      <color rgb="FF000000"/>
      <name val="Arial"/>
    </font>
    <font>
      <b/>
      <i/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1.0"/>
      <color rgb="FF000000"/>
      <name val="Inconsolata"/>
    </font>
    <font>
      <b/>
      <i/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8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dotted">
        <color rgb="FFFF0000"/>
      </left>
      <bottom style="medium">
        <color rgb="FF000000"/>
      </bottom>
    </border>
    <border>
      <left style="dotted">
        <color rgb="FF0000FF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dotted">
        <color rgb="FF0000FF"/>
      </right>
      <bottom style="medium">
        <color rgb="FF000000"/>
      </bottom>
    </border>
    <border>
      <right style="dotted">
        <color rgb="FFFF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D9D9D9"/>
      </left>
      <top style="medium">
        <color rgb="FF000000"/>
      </top>
    </border>
    <border>
      <left style="dotted">
        <color rgb="FF0000FF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dotted">
        <color rgb="FF0000FF"/>
      </right>
      <top style="medium">
        <color rgb="FF000000"/>
      </top>
    </border>
    <border>
      <right style="thin">
        <color rgb="FFD9D9D9"/>
      </right>
      <top style="medium">
        <color rgb="FF000000"/>
      </top>
    </border>
    <border>
      <right style="medium">
        <color rgb="FF000000"/>
      </right>
    </border>
    <border>
      <left style="thin">
        <color rgb="FFD9D9D9"/>
      </left>
    </border>
    <border>
      <left style="dotted">
        <color rgb="FF0000FF"/>
      </left>
    </border>
    <border>
      <left style="medium">
        <color rgb="FF000000"/>
      </left>
      <right style="medium">
        <color rgb="FF000000"/>
      </right>
    </border>
    <border>
      <right style="dotted">
        <color rgb="FF0000FF"/>
      </right>
    </border>
    <border>
      <right style="thin">
        <color rgb="FFD9D9D9"/>
      </right>
    </border>
    <border>
      <left style="thin">
        <color rgb="FFD9D9D9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D9D9D9"/>
      </righ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dotted">
        <color rgb="FFFF0000"/>
      </left>
      <top style="medium">
        <color rgb="FF000000"/>
      </top>
    </border>
    <border>
      <right style="dotted">
        <color rgb="FFFF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FF0000"/>
      </left>
    </border>
    <border>
      <right style="dotted">
        <color rgb="FFFF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top style="thin">
        <color rgb="FFD9D9D9"/>
      </top>
      <bottom style="thin">
        <color rgb="FFD9D9D9"/>
      </bottom>
    </border>
    <border>
      <right style="thin">
        <color rgb="FF000000"/>
      </right>
      <top style="thin">
        <color rgb="FFD9D9D9"/>
      </top>
      <bottom style="thin">
        <color rgb="FFD9D9D9"/>
      </bottom>
    </border>
    <border>
      <left style="dotted">
        <color rgb="FFFF0000"/>
      </left>
      <top style="thin">
        <color rgb="FFD9D9D9"/>
      </top>
      <bottom style="thin">
        <color rgb="FFD9D9D9"/>
      </bottom>
    </border>
    <border>
      <left style="dotted">
        <color rgb="FF0000FF"/>
      </left>
      <top style="thin">
        <color rgb="FFD9D9D9"/>
      </top>
      <bottom style="thin">
        <color rgb="FFD9D9D9"/>
      </bottom>
    </border>
    <border>
      <left style="medium">
        <color rgb="FF000000"/>
      </left>
      <right style="medium">
        <color rgb="FF000000"/>
      </right>
      <top style="thin">
        <color rgb="FFD9D9D9"/>
      </top>
      <bottom style="thin">
        <color rgb="FFD9D9D9"/>
      </bottom>
    </border>
    <border>
      <right style="dotted">
        <color rgb="FF0000FF"/>
      </right>
      <top style="thin">
        <color rgb="FFD9D9D9"/>
      </top>
      <bottom style="thin">
        <color rgb="FFD9D9D9"/>
      </bottom>
    </border>
    <border>
      <right style="dotted">
        <color rgb="FFFF0000"/>
      </right>
      <top style="thin">
        <color rgb="FFD9D9D9"/>
      </top>
      <bottom style="thin">
        <color rgb="FFD9D9D9"/>
      </bottom>
    </border>
    <border>
      <right style="medium">
        <color rgb="FF000000"/>
      </right>
      <top style="thin">
        <color rgb="FFD9D9D9"/>
      </top>
      <bottom style="thin">
        <color rgb="FFD9D9D9"/>
      </bottom>
    </border>
    <border>
      <top style="thin">
        <color rgb="FFD9D9D9"/>
      </top>
    </border>
    <border>
      <right style="thin">
        <color rgb="FF000000"/>
      </right>
      <top style="thin">
        <color rgb="FFD9D9D9"/>
      </top>
    </border>
    <border>
      <left style="dotted">
        <color rgb="FFFF0000"/>
      </left>
      <top style="thin">
        <color rgb="FFD9D9D9"/>
      </top>
    </border>
    <border>
      <left style="dotted">
        <color rgb="FF0000FF"/>
      </left>
      <top style="thin">
        <color rgb="FFD9D9D9"/>
      </top>
    </border>
    <border>
      <left style="medium">
        <color rgb="FF000000"/>
      </left>
      <right style="medium">
        <color rgb="FF000000"/>
      </right>
      <top style="thin">
        <color rgb="FFD9D9D9"/>
      </top>
    </border>
    <border>
      <right style="dotted">
        <color rgb="FF0000FF"/>
      </right>
      <top style="thin">
        <color rgb="FFD9D9D9"/>
      </top>
    </border>
    <border>
      <right style="dotted">
        <color rgb="FFFF0000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right style="medium">
        <color rgb="FF000000"/>
      </right>
      <top style="thin">
        <color rgb="FFD9D9D9"/>
      </top>
    </border>
    <border>
      <bottom style="thin">
        <color rgb="FFD9D9D9"/>
      </bottom>
    </border>
    <border>
      <right style="thin">
        <color rgb="FF000000"/>
      </right>
      <bottom style="thin">
        <color rgb="FFD9D9D9"/>
      </bottom>
    </border>
    <border>
      <left style="dotted">
        <color rgb="FFFF0000"/>
      </left>
      <bottom style="thin">
        <color rgb="FFD9D9D9"/>
      </bottom>
    </border>
    <border>
      <left style="dotted">
        <color rgb="FF0000FF"/>
      </left>
      <bottom style="thin">
        <color rgb="FFD9D9D9"/>
      </bottom>
    </border>
    <border>
      <left style="medium">
        <color rgb="FF000000"/>
      </left>
      <right style="medium">
        <color rgb="FF000000"/>
      </right>
      <bottom style="thin">
        <color rgb="FFD9D9D9"/>
      </bottom>
    </border>
    <border>
      <right style="dotted">
        <color rgb="FF0000FF"/>
      </right>
      <bottom style="thin">
        <color rgb="FFD9D9D9"/>
      </bottom>
    </border>
    <border>
      <right style="dotted">
        <color rgb="FFFF0000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right style="medium">
        <color rgb="FF000000"/>
      </right>
      <bottom style="thin">
        <color rgb="FFD9D9D9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EFEFEF"/>
      </top>
      <bottom style="medium">
        <color rgb="FFEFEFEF"/>
      </bottom>
    </border>
    <border>
      <top style="medium">
        <color rgb="FFEFEFEF"/>
      </top>
      <bottom style="medium">
        <color rgb="FFEFEFEF"/>
      </bottom>
    </border>
    <border>
      <left style="medium">
        <color rgb="FF000000"/>
      </left>
      <top style="medium">
        <color rgb="FFEFEFEF"/>
      </top>
    </border>
    <border>
      <top style="medium">
        <color rgb="FFEFEFEF"/>
      </top>
    </border>
    <border>
      <left style="medium">
        <color rgb="FF000000"/>
      </left>
      <bottom style="medium">
        <color rgb="FFEFEFEF"/>
      </bottom>
    </border>
    <border>
      <bottom style="medium">
        <color rgb="FFEFEFE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EFEFEF"/>
      </top>
      <bottom style="medium">
        <color rgb="FFEFEFEF"/>
      </bottom>
    </border>
    <border>
      <right style="medium">
        <color rgb="FF000000"/>
      </right>
      <top style="medium">
        <color rgb="FFEFEFEF"/>
      </top>
    </border>
    <border>
      <right style="medium">
        <color rgb="FF000000"/>
      </right>
      <bottom style="medium">
        <color rgb="FFEFEFEF"/>
      </bottom>
    </border>
  </borders>
  <cellStyleXfs count="1">
    <xf borderId="0" fillId="0" fontId="0" numFmtId="0" applyAlignment="1" applyFont="1"/>
  </cellStyleXfs>
  <cellXfs count="3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1" fillId="2" fontId="3" numFmtId="164" xfId="0" applyAlignment="1" applyBorder="1" applyFont="1" applyNumberFormat="1">
      <alignment readingOrder="0"/>
    </xf>
    <xf borderId="0" fillId="2" fontId="5" numFmtId="165" xfId="0" applyAlignment="1" applyFont="1" applyNumberFormat="1">
      <alignment readingOrder="0"/>
    </xf>
    <xf borderId="13" fillId="2" fontId="5" numFmtId="165" xfId="0" applyAlignment="1" applyBorder="1" applyFont="1" applyNumberFormat="1">
      <alignment readingOrder="0"/>
    </xf>
    <xf borderId="14" fillId="2" fontId="5" numFmtId="165" xfId="0" applyAlignment="1" applyBorder="1" applyFont="1" applyNumberFormat="1">
      <alignment readingOrder="0"/>
    </xf>
    <xf borderId="15" fillId="2" fontId="5" numFmtId="165" xfId="0" applyAlignment="1" applyBorder="1" applyFont="1" applyNumberFormat="1">
      <alignment readingOrder="0"/>
    </xf>
    <xf borderId="16" fillId="2" fontId="5" numFmtId="165" xfId="0" applyAlignment="1" applyBorder="1" applyFont="1" applyNumberFormat="1">
      <alignment readingOrder="0"/>
    </xf>
    <xf borderId="17" fillId="2" fontId="5" numFmtId="165" xfId="0" applyAlignment="1" applyBorder="1" applyFont="1" applyNumberFormat="1">
      <alignment readingOrder="0"/>
    </xf>
    <xf borderId="18" fillId="2" fontId="5" numFmtId="165" xfId="0" applyAlignment="1" applyBorder="1" applyFont="1" applyNumberFormat="1">
      <alignment readingOrder="0"/>
    </xf>
    <xf borderId="1" fillId="2" fontId="3" numFmtId="165" xfId="0" applyBorder="1" applyFont="1" applyNumberFormat="1"/>
    <xf borderId="1" fillId="0" fontId="6" numFmtId="0" xfId="0" applyAlignment="1" applyBorder="1" applyFont="1">
      <alignment readingOrder="0"/>
    </xf>
    <xf borderId="0" fillId="0" fontId="3" numFmtId="0" xfId="0" applyFont="1"/>
    <xf borderId="19" fillId="2" fontId="5" numFmtId="165" xfId="0" applyAlignment="1" applyBorder="1" applyFont="1" applyNumberFormat="1">
      <alignment readingOrder="0"/>
    </xf>
    <xf borderId="20" fillId="2" fontId="5" numFmtId="165" xfId="0" applyAlignment="1" applyBorder="1" applyFont="1" applyNumberFormat="1">
      <alignment readingOrder="0"/>
    </xf>
    <xf borderId="21" fillId="2" fontId="5" numFmtId="165" xfId="0" applyAlignment="1" applyBorder="1" applyFont="1" applyNumberFormat="1">
      <alignment readingOrder="0"/>
    </xf>
    <xf borderId="22" fillId="2" fontId="5" numFmtId="165" xfId="0" applyAlignment="1" applyBorder="1" applyFont="1" applyNumberFormat="1">
      <alignment readingOrder="0"/>
    </xf>
    <xf borderId="23" fillId="2" fontId="5" numFmtId="165" xfId="0" applyAlignment="1" applyBorder="1" applyFont="1" applyNumberFormat="1">
      <alignment readingOrder="0"/>
    </xf>
    <xf borderId="1" fillId="2" fontId="6" numFmtId="0" xfId="0" applyAlignment="1" applyBorder="1" applyFont="1">
      <alignment readingOrder="0"/>
    </xf>
    <xf borderId="24" fillId="2" fontId="5" numFmtId="165" xfId="0" applyAlignment="1" applyBorder="1" applyFont="1" applyNumberFormat="1">
      <alignment readingOrder="0"/>
    </xf>
    <xf borderId="8" fillId="2" fontId="5" numFmtId="165" xfId="0" applyAlignment="1" applyBorder="1" applyFont="1" applyNumberFormat="1">
      <alignment readingOrder="0"/>
    </xf>
    <xf borderId="25" fillId="2" fontId="5" numFmtId="165" xfId="0" applyAlignment="1" applyBorder="1" applyFont="1" applyNumberFormat="1">
      <alignment readingOrder="0"/>
    </xf>
    <xf borderId="10" fillId="2" fontId="5" numFmtId="165" xfId="0" applyAlignment="1" applyBorder="1" applyFont="1" applyNumberFormat="1">
      <alignment readingOrder="0"/>
    </xf>
    <xf borderId="26" fillId="2" fontId="5" numFmtId="165" xfId="0" applyAlignment="1" applyBorder="1" applyFont="1" applyNumberFormat="1">
      <alignment readingOrder="0"/>
    </xf>
    <xf borderId="27" fillId="2" fontId="3" numFmtId="0" xfId="0" applyAlignment="1" applyBorder="1" applyFont="1">
      <alignment readingOrder="0"/>
    </xf>
    <xf borderId="27" fillId="2" fontId="3" numFmtId="0" xfId="0" applyAlignment="1" applyBorder="1" applyFont="1">
      <alignment horizontal="center" readingOrder="0"/>
    </xf>
    <xf borderId="27" fillId="2" fontId="1" numFmtId="0" xfId="0" applyAlignment="1" applyBorder="1" applyFont="1">
      <alignment readingOrder="0"/>
    </xf>
    <xf borderId="27" fillId="2" fontId="3" numFmtId="164" xfId="0" applyAlignment="1" applyBorder="1" applyFont="1" applyNumberFormat="1">
      <alignment readingOrder="0"/>
    </xf>
    <xf borderId="28" fillId="2" fontId="3" numFmtId="164" xfId="0" applyAlignment="1" applyBorder="1" applyFont="1" applyNumberFormat="1">
      <alignment readingOrder="0"/>
    </xf>
    <xf borderId="27" fillId="2" fontId="5" numFmtId="165" xfId="0" applyAlignment="1" applyBorder="1" applyFont="1" applyNumberFormat="1">
      <alignment readingOrder="0"/>
    </xf>
    <xf borderId="29" fillId="2" fontId="5" numFmtId="165" xfId="0" applyAlignment="1" applyBorder="1" applyFont="1" applyNumberFormat="1">
      <alignment readingOrder="0"/>
    </xf>
    <xf borderId="30" fillId="2" fontId="5" numFmtId="165" xfId="0" applyAlignment="1" applyBorder="1" applyFont="1" applyNumberFormat="1">
      <alignment readingOrder="0"/>
    </xf>
    <xf borderId="31" fillId="2" fontId="5" numFmtId="165" xfId="0" applyAlignment="1" applyBorder="1" applyFont="1" applyNumberFormat="1">
      <alignment readingOrder="0"/>
    </xf>
    <xf borderId="28" fillId="2" fontId="3" numFmtId="165" xfId="0" applyBorder="1" applyFont="1" applyNumberFormat="1"/>
    <xf borderId="28" fillId="2" fontId="6" numFmtId="0" xfId="0" applyAlignment="1" applyBorder="1" applyFont="1">
      <alignment readingOrder="0"/>
    </xf>
    <xf borderId="27" fillId="0" fontId="3" numFmtId="0" xfId="0" applyBorder="1" applyFont="1"/>
    <xf borderId="0" fillId="2" fontId="7" numFmtId="0" xfId="0" applyAlignment="1" applyFont="1">
      <alignment horizontal="center" readingOrder="0"/>
    </xf>
    <xf borderId="32" fillId="2" fontId="5" numFmtId="165" xfId="0" applyAlignment="1" applyBorder="1" applyFont="1" applyNumberFormat="1">
      <alignment readingOrder="0"/>
    </xf>
    <xf borderId="33" fillId="2" fontId="5" numFmtId="165" xfId="0" applyAlignment="1" applyBorder="1" applyFont="1" applyNumberFormat="1">
      <alignment readingOrder="0"/>
    </xf>
    <xf borderId="5" fillId="2" fontId="3" numFmtId="0" xfId="0" applyAlignment="1" applyBorder="1" applyFont="1">
      <alignment readingOrder="0"/>
    </xf>
    <xf borderId="5" fillId="2" fontId="3" numFmtId="0" xfId="0" applyAlignment="1" applyBorder="1" applyFont="1">
      <alignment horizontal="center" readingOrder="0"/>
    </xf>
    <xf borderId="5" fillId="2" fontId="8" numFmtId="0" xfId="0" applyAlignment="1" applyBorder="1" applyFont="1">
      <alignment readingOrder="0"/>
    </xf>
    <xf borderId="5" fillId="2" fontId="3" numFmtId="164" xfId="0" applyAlignment="1" applyBorder="1" applyFont="1" applyNumberFormat="1">
      <alignment readingOrder="0"/>
    </xf>
    <xf borderId="6" fillId="2" fontId="3" numFmtId="164" xfId="0" applyAlignment="1" applyBorder="1" applyFont="1" applyNumberFormat="1">
      <alignment readingOrder="0"/>
    </xf>
    <xf borderId="5" fillId="2" fontId="5" numFmtId="165" xfId="0" applyAlignment="1" applyBorder="1" applyFont="1" applyNumberFormat="1">
      <alignment readingOrder="0"/>
    </xf>
    <xf borderId="7" fillId="2" fontId="5" numFmtId="165" xfId="0" applyAlignment="1" applyBorder="1" applyFont="1" applyNumberFormat="1">
      <alignment readingOrder="0"/>
    </xf>
    <xf borderId="11" fillId="2" fontId="5" numFmtId="165" xfId="0" applyAlignment="1" applyBorder="1" applyFont="1" applyNumberFormat="1">
      <alignment readingOrder="0"/>
    </xf>
    <xf borderId="12" fillId="2" fontId="5" numFmtId="165" xfId="0" applyAlignment="1" applyBorder="1" applyFont="1" applyNumberFormat="1">
      <alignment readingOrder="0"/>
    </xf>
    <xf borderId="6" fillId="2" fontId="3" numFmtId="165" xfId="0" applyBorder="1" applyFont="1" applyNumberFormat="1"/>
    <xf borderId="6" fillId="2" fontId="6" numFmtId="0" xfId="0" applyAlignment="1" applyBorder="1" applyFont="1">
      <alignment readingOrder="0"/>
    </xf>
    <xf borderId="5" fillId="0" fontId="3" numFmtId="0" xfId="0" applyBorder="1" applyFont="1"/>
    <xf borderId="5" fillId="2" fontId="1" numFmtId="0" xfId="0" applyAlignment="1" applyBorder="1" applyFont="1">
      <alignment readingOrder="0"/>
    </xf>
    <xf borderId="32" fillId="0" fontId="3" numFmtId="0" xfId="0" applyBorder="1" applyFont="1"/>
    <xf borderId="20" fillId="0" fontId="3" numFmtId="0" xfId="0" applyBorder="1" applyFont="1"/>
    <xf borderId="34" fillId="0" fontId="3" numFmtId="0" xfId="0" applyBorder="1" applyFont="1"/>
    <xf borderId="22" fillId="0" fontId="3" numFmtId="0" xfId="0" applyBorder="1" applyFont="1"/>
    <xf borderId="33" fillId="0" fontId="3" numFmtId="0" xfId="0" applyBorder="1" applyFont="1"/>
    <xf borderId="18" fillId="0" fontId="3" numFmtId="0" xfId="0" applyBorder="1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32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34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5" fillId="0" fontId="6" numFmtId="0" xfId="0" applyAlignment="1" applyBorder="1" applyFont="1">
      <alignment readingOrder="0"/>
    </xf>
    <xf borderId="36" fillId="0" fontId="6" numFmtId="0" xfId="0" applyAlignment="1" applyBorder="1" applyFont="1">
      <alignment readingOrder="0"/>
    </xf>
    <xf borderId="37" fillId="0" fontId="3" numFmtId="0" xfId="0" applyBorder="1" applyFont="1"/>
    <xf borderId="0" fillId="3" fontId="3" numFmtId="0" xfId="0" applyAlignment="1" applyFill="1" applyFont="1">
      <alignment readingOrder="0"/>
    </xf>
    <xf borderId="0" fillId="3" fontId="3" numFmtId="0" xfId="0" applyFont="1"/>
    <xf borderId="37" fillId="3" fontId="3" numFmtId="0" xfId="0" applyBorder="1" applyFont="1"/>
    <xf borderId="0" fillId="0" fontId="6" numFmtId="0" xfId="0" applyAlignment="1" applyFont="1">
      <alignment horizontal="right" readingOrder="0"/>
    </xf>
    <xf borderId="0" fillId="2" fontId="5" numFmtId="3" xfId="0" applyAlignment="1" applyFont="1" applyNumberFormat="1">
      <alignment readingOrder="0"/>
    </xf>
    <xf borderId="13" fillId="2" fontId="5" numFmtId="3" xfId="0" applyAlignment="1" applyBorder="1" applyFont="1" applyNumberFormat="1">
      <alignment readingOrder="0"/>
    </xf>
    <xf borderId="14" fillId="2" fontId="5" numFmtId="3" xfId="0" applyAlignment="1" applyBorder="1" applyFont="1" applyNumberFormat="1">
      <alignment readingOrder="0"/>
    </xf>
    <xf borderId="15" fillId="2" fontId="5" numFmtId="3" xfId="0" applyAlignment="1" applyBorder="1" applyFont="1" applyNumberFormat="1">
      <alignment readingOrder="0"/>
    </xf>
    <xf borderId="16" fillId="2" fontId="5" numFmtId="3" xfId="0" applyAlignment="1" applyBorder="1" applyFont="1" applyNumberFormat="1">
      <alignment readingOrder="0"/>
    </xf>
    <xf borderId="17" fillId="2" fontId="5" numFmtId="3" xfId="0" applyAlignment="1" applyBorder="1" applyFont="1" applyNumberFormat="1">
      <alignment readingOrder="0"/>
    </xf>
    <xf borderId="18" fillId="2" fontId="5" numFmtId="3" xfId="0" applyAlignment="1" applyBorder="1" applyFont="1" applyNumberFormat="1">
      <alignment readingOrder="0"/>
    </xf>
    <xf borderId="1" fillId="2" fontId="3" numFmtId="3" xfId="0" applyBorder="1" applyFont="1" applyNumberFormat="1"/>
    <xf borderId="19" fillId="2" fontId="5" numFmtId="3" xfId="0" applyAlignment="1" applyBorder="1" applyFont="1" applyNumberFormat="1">
      <alignment readingOrder="0"/>
    </xf>
    <xf borderId="20" fillId="2" fontId="5" numFmtId="3" xfId="0" applyAlignment="1" applyBorder="1" applyFont="1" applyNumberFormat="1">
      <alignment readingOrder="0"/>
    </xf>
    <xf borderId="21" fillId="2" fontId="5" numFmtId="3" xfId="0" applyAlignment="1" applyBorder="1" applyFont="1" applyNumberFormat="1">
      <alignment readingOrder="0"/>
    </xf>
    <xf borderId="22" fillId="2" fontId="5" numFmtId="3" xfId="0" applyAlignment="1" applyBorder="1" applyFont="1" applyNumberFormat="1">
      <alignment readingOrder="0"/>
    </xf>
    <xf borderId="23" fillId="2" fontId="5" numFmtId="3" xfId="0" applyAlignment="1" applyBorder="1" applyFont="1" applyNumberFormat="1">
      <alignment readingOrder="0"/>
    </xf>
    <xf borderId="38" fillId="2" fontId="3" numFmtId="0" xfId="0" applyAlignment="1" applyBorder="1" applyFont="1">
      <alignment readingOrder="0"/>
    </xf>
    <xf borderId="38" fillId="2" fontId="3" numFmtId="0" xfId="0" applyAlignment="1" applyBorder="1" applyFont="1">
      <alignment horizontal="center" readingOrder="0"/>
    </xf>
    <xf borderId="38" fillId="2" fontId="1" numFmtId="0" xfId="0" applyAlignment="1" applyBorder="1" applyFont="1">
      <alignment readingOrder="0"/>
    </xf>
    <xf borderId="38" fillId="2" fontId="3" numFmtId="164" xfId="0" applyAlignment="1" applyBorder="1" applyFont="1" applyNumberFormat="1">
      <alignment readingOrder="0"/>
    </xf>
    <xf borderId="39" fillId="2" fontId="3" numFmtId="164" xfId="0" applyAlignment="1" applyBorder="1" applyFont="1" applyNumberFormat="1">
      <alignment readingOrder="0"/>
    </xf>
    <xf borderId="38" fillId="2" fontId="5" numFmtId="3" xfId="0" applyAlignment="1" applyBorder="1" applyFont="1" applyNumberFormat="1">
      <alignment readingOrder="0"/>
    </xf>
    <xf borderId="40" fillId="2" fontId="5" numFmtId="3" xfId="0" applyAlignment="1" applyBorder="1" applyFont="1" applyNumberFormat="1">
      <alignment readingOrder="0"/>
    </xf>
    <xf borderId="41" fillId="2" fontId="5" numFmtId="3" xfId="0" applyAlignment="1" applyBorder="1" applyFont="1" applyNumberFormat="1">
      <alignment readingOrder="0"/>
    </xf>
    <xf borderId="42" fillId="2" fontId="5" numFmtId="3" xfId="0" applyAlignment="1" applyBorder="1" applyFont="1" applyNumberFormat="1">
      <alignment readingOrder="0"/>
    </xf>
    <xf borderId="43" fillId="2" fontId="5" numFmtId="3" xfId="0" applyAlignment="1" applyBorder="1" applyFont="1" applyNumberFormat="1">
      <alignment readingOrder="0"/>
    </xf>
    <xf borderId="44" fillId="2" fontId="5" numFmtId="3" xfId="0" applyAlignment="1" applyBorder="1" applyFont="1" applyNumberFormat="1">
      <alignment readingOrder="0"/>
    </xf>
    <xf borderId="45" fillId="2" fontId="5" numFmtId="3" xfId="0" applyAlignment="1" applyBorder="1" applyFont="1" applyNumberFormat="1">
      <alignment readingOrder="0"/>
    </xf>
    <xf borderId="39" fillId="2" fontId="3" numFmtId="3" xfId="0" applyBorder="1" applyFont="1" applyNumberFormat="1"/>
    <xf borderId="39" fillId="2" fontId="6" numFmtId="0" xfId="0" applyAlignment="1" applyBorder="1" applyFont="1">
      <alignment readingOrder="0"/>
    </xf>
    <xf borderId="38" fillId="0" fontId="3" numFmtId="0" xfId="0" applyBorder="1" applyFont="1"/>
    <xf borderId="32" fillId="2" fontId="5" numFmtId="3" xfId="0" applyAlignment="1" applyBorder="1" applyFont="1" applyNumberFormat="1">
      <alignment readingOrder="0"/>
    </xf>
    <xf borderId="33" fillId="2" fontId="5" numFmtId="3" xfId="0" applyAlignment="1" applyBorder="1" applyFont="1" applyNumberFormat="1">
      <alignment readingOrder="0"/>
    </xf>
    <xf borderId="46" fillId="2" fontId="3" numFmtId="0" xfId="0" applyAlignment="1" applyBorder="1" applyFont="1">
      <alignment readingOrder="0"/>
    </xf>
    <xf borderId="46" fillId="2" fontId="7" numFmtId="0" xfId="0" applyAlignment="1" applyBorder="1" applyFont="1">
      <alignment horizontal="center" readingOrder="0"/>
    </xf>
    <xf borderId="46" fillId="2" fontId="1" numFmtId="0" xfId="0" applyAlignment="1" applyBorder="1" applyFont="1">
      <alignment readingOrder="0"/>
    </xf>
    <xf borderId="46" fillId="2" fontId="3" numFmtId="164" xfId="0" applyAlignment="1" applyBorder="1" applyFont="1" applyNumberFormat="1">
      <alignment readingOrder="0"/>
    </xf>
    <xf borderId="47" fillId="2" fontId="3" numFmtId="164" xfId="0" applyAlignment="1" applyBorder="1" applyFont="1" applyNumberFormat="1">
      <alignment readingOrder="0"/>
    </xf>
    <xf borderId="46" fillId="2" fontId="5" numFmtId="3" xfId="0" applyAlignment="1" applyBorder="1" applyFont="1" applyNumberFormat="1">
      <alignment readingOrder="0"/>
    </xf>
    <xf borderId="48" fillId="2" fontId="5" numFmtId="3" xfId="0" applyAlignment="1" applyBorder="1" applyFont="1" applyNumberFormat="1">
      <alignment readingOrder="0"/>
    </xf>
    <xf borderId="49" fillId="2" fontId="5" numFmtId="3" xfId="0" applyAlignment="1" applyBorder="1" applyFont="1" applyNumberFormat="1">
      <alignment readingOrder="0"/>
    </xf>
    <xf borderId="50" fillId="2" fontId="5" numFmtId="3" xfId="0" applyAlignment="1" applyBorder="1" applyFont="1" applyNumberFormat="1">
      <alignment readingOrder="0"/>
    </xf>
    <xf borderId="51" fillId="2" fontId="5" numFmtId="3" xfId="0" applyAlignment="1" applyBorder="1" applyFont="1" applyNumberFormat="1">
      <alignment readingOrder="0"/>
    </xf>
    <xf borderId="52" fillId="2" fontId="5" numFmtId="3" xfId="0" applyAlignment="1" applyBorder="1" applyFont="1" applyNumberFormat="1">
      <alignment readingOrder="0"/>
    </xf>
    <xf borderId="53" fillId="2" fontId="5" numFmtId="3" xfId="0" applyAlignment="1" applyBorder="1" applyFont="1" applyNumberFormat="1">
      <alignment readingOrder="0"/>
    </xf>
    <xf borderId="54" fillId="2" fontId="5" numFmtId="3" xfId="0" applyAlignment="1" applyBorder="1" applyFont="1" applyNumberFormat="1">
      <alignment readingOrder="0"/>
    </xf>
    <xf borderId="47" fillId="2" fontId="3" numFmtId="3" xfId="0" applyBorder="1" applyFont="1" applyNumberFormat="1"/>
    <xf borderId="47" fillId="2" fontId="6" numFmtId="0" xfId="0" applyAlignment="1" applyBorder="1" applyFont="1">
      <alignment readingOrder="0"/>
    </xf>
    <xf borderId="46" fillId="0" fontId="3" numFmtId="0" xfId="0" applyBorder="1" applyFont="1"/>
    <xf borderId="0" fillId="2" fontId="8" numFmtId="0" xfId="0" applyAlignment="1" applyFont="1">
      <alignment readingOrder="0"/>
    </xf>
    <xf borderId="55" fillId="2" fontId="3" numFmtId="0" xfId="0" applyAlignment="1" applyBorder="1" applyFont="1">
      <alignment readingOrder="0"/>
    </xf>
    <xf borderId="55" fillId="2" fontId="3" numFmtId="0" xfId="0" applyAlignment="1" applyBorder="1" applyFont="1">
      <alignment horizontal="center" readingOrder="0"/>
    </xf>
    <xf borderId="55" fillId="2" fontId="1" numFmtId="0" xfId="0" applyAlignment="1" applyBorder="1" applyFont="1">
      <alignment readingOrder="0"/>
    </xf>
    <xf borderId="55" fillId="2" fontId="3" numFmtId="164" xfId="0" applyAlignment="1" applyBorder="1" applyFont="1" applyNumberFormat="1">
      <alignment readingOrder="0"/>
    </xf>
    <xf borderId="56" fillId="2" fontId="3" numFmtId="164" xfId="0" applyAlignment="1" applyBorder="1" applyFont="1" applyNumberFormat="1">
      <alignment readingOrder="0"/>
    </xf>
    <xf borderId="55" fillId="2" fontId="5" numFmtId="3" xfId="0" applyAlignment="1" applyBorder="1" applyFont="1" applyNumberFormat="1">
      <alignment readingOrder="0"/>
    </xf>
    <xf borderId="57" fillId="2" fontId="5" numFmtId="3" xfId="0" applyAlignment="1" applyBorder="1" applyFont="1" applyNumberFormat="1">
      <alignment readingOrder="0"/>
    </xf>
    <xf borderId="58" fillId="2" fontId="5" numFmtId="3" xfId="0" applyAlignment="1" applyBorder="1" applyFont="1" applyNumberFormat="1">
      <alignment readingOrder="0"/>
    </xf>
    <xf borderId="59" fillId="2" fontId="5" numFmtId="3" xfId="0" applyAlignment="1" applyBorder="1" applyFont="1" applyNumberFormat="1">
      <alignment readingOrder="0"/>
    </xf>
    <xf borderId="60" fillId="2" fontId="5" numFmtId="3" xfId="0" applyAlignment="1" applyBorder="1" applyFont="1" applyNumberFormat="1">
      <alignment readingOrder="0"/>
    </xf>
    <xf borderId="61" fillId="2" fontId="5" numFmtId="3" xfId="0" applyAlignment="1" applyBorder="1" applyFont="1" applyNumberFormat="1">
      <alignment readingOrder="0"/>
    </xf>
    <xf borderId="62" fillId="2" fontId="5" numFmtId="3" xfId="0" applyAlignment="1" applyBorder="1" applyFont="1" applyNumberFormat="1">
      <alignment readingOrder="0"/>
    </xf>
    <xf borderId="63" fillId="2" fontId="5" numFmtId="3" xfId="0" applyAlignment="1" applyBorder="1" applyFont="1" applyNumberFormat="1">
      <alignment readingOrder="0"/>
    </xf>
    <xf borderId="56" fillId="2" fontId="3" numFmtId="3" xfId="0" applyBorder="1" applyFont="1" applyNumberFormat="1"/>
    <xf borderId="56" fillId="2" fontId="6" numFmtId="0" xfId="0" applyAlignment="1" applyBorder="1" applyFont="1">
      <alignment readingOrder="0"/>
    </xf>
    <xf borderId="55" fillId="0" fontId="3" numFmtId="0" xfId="0" applyBorder="1" applyFont="1"/>
    <xf borderId="5" fillId="2" fontId="5" numFmtId="3" xfId="0" applyAlignment="1" applyBorder="1" applyFont="1" applyNumberFormat="1">
      <alignment readingOrder="0"/>
    </xf>
    <xf borderId="7" fillId="2" fontId="5" numFmtId="3" xfId="0" applyAlignment="1" applyBorder="1" applyFont="1" applyNumberFormat="1">
      <alignment readingOrder="0"/>
    </xf>
    <xf borderId="8" fillId="2" fontId="5" numFmtId="3" xfId="0" applyAlignment="1" applyBorder="1" applyFont="1" applyNumberFormat="1">
      <alignment readingOrder="0"/>
    </xf>
    <xf borderId="25" fillId="2" fontId="5" numFmtId="3" xfId="0" applyAlignment="1" applyBorder="1" applyFont="1" applyNumberFormat="1">
      <alignment readingOrder="0"/>
    </xf>
    <xf borderId="10" fillId="2" fontId="5" numFmtId="3" xfId="0" applyAlignment="1" applyBorder="1" applyFont="1" applyNumberFormat="1">
      <alignment readingOrder="0"/>
    </xf>
    <xf borderId="11" fillId="2" fontId="5" numFmtId="3" xfId="0" applyAlignment="1" applyBorder="1" applyFont="1" applyNumberFormat="1">
      <alignment readingOrder="0"/>
    </xf>
    <xf borderId="24" fillId="2" fontId="5" numFmtId="3" xfId="0" applyAlignment="1" applyBorder="1" applyFont="1" applyNumberFormat="1">
      <alignment readingOrder="0"/>
    </xf>
    <xf borderId="12" fillId="2" fontId="5" numFmtId="3" xfId="0" applyAlignment="1" applyBorder="1" applyFont="1" applyNumberFormat="1">
      <alignment readingOrder="0"/>
    </xf>
    <xf borderId="6" fillId="2" fontId="3" numFmtId="3" xfId="0" applyBorder="1" applyFont="1" applyNumberFormat="1"/>
    <xf borderId="64" fillId="0" fontId="1" numFmtId="0" xfId="0" applyAlignment="1" applyBorder="1" applyFont="1">
      <alignment horizontal="center" readingOrder="0" vertical="center"/>
    </xf>
    <xf borderId="15" fillId="4" fontId="8" numFmtId="0" xfId="0" applyAlignment="1" applyBorder="1" applyFill="1" applyFont="1">
      <alignment horizontal="center" readingOrder="0" shrinkToFit="0" wrapText="1"/>
    </xf>
    <xf borderId="5" fillId="4" fontId="8" numFmtId="0" xfId="0" applyAlignment="1" applyBorder="1" applyFont="1">
      <alignment horizontal="center" readingOrder="0"/>
    </xf>
    <xf borderId="64" fillId="0" fontId="2" numFmtId="0" xfId="0" applyBorder="1" applyFont="1"/>
    <xf borderId="21" fillId="0" fontId="2" numFmtId="0" xfId="0" applyBorder="1" applyFont="1"/>
    <xf borderId="64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5" fillId="0" fontId="2" numFmtId="0" xfId="0" applyBorder="1" applyFont="1"/>
    <xf borderId="21" fillId="0" fontId="1" numFmtId="49" xfId="0" applyAlignment="1" applyBorder="1" applyFont="1" applyNumberFormat="1">
      <alignment horizontal="center" readingOrder="0"/>
    </xf>
    <xf borderId="65" fillId="0" fontId="1" numFmtId="0" xfId="0" applyAlignment="1" applyBorder="1" applyFont="1">
      <alignment horizontal="center" readingOrder="0"/>
    </xf>
    <xf borderId="66" fillId="0" fontId="1" numFmtId="0" xfId="0" applyAlignment="1" applyBorder="1" applyFont="1">
      <alignment horizontal="center" readingOrder="0"/>
    </xf>
    <xf borderId="66" fillId="0" fontId="1" numFmtId="0" xfId="0" applyAlignment="1" applyBorder="1" applyFont="1">
      <alignment horizontal="center" readingOrder="0" shrinkToFit="0" wrapText="1"/>
    </xf>
    <xf borderId="12" fillId="2" fontId="6" numFmtId="165" xfId="0" applyAlignment="1" applyBorder="1" applyFont="1" applyNumberFormat="1">
      <alignment horizontal="center" readingOrder="0"/>
    </xf>
    <xf borderId="25" fillId="0" fontId="6" numFmtId="165" xfId="0" applyAlignment="1" applyBorder="1" applyFont="1" applyNumberFormat="1">
      <alignment horizontal="center" readingOrder="0"/>
    </xf>
    <xf borderId="64" fillId="2" fontId="3" numFmtId="0" xfId="0" applyAlignment="1" applyBorder="1" applyFont="1">
      <alignment readingOrder="0"/>
    </xf>
    <xf borderId="18" fillId="0" fontId="1" numFmtId="167" xfId="0" applyAlignment="1" applyBorder="1" applyFont="1" applyNumberFormat="1">
      <alignment readingOrder="0"/>
    </xf>
    <xf borderId="67" fillId="0" fontId="1" numFmtId="167" xfId="0" applyBorder="1" applyFont="1" applyNumberFormat="1"/>
    <xf borderId="64" fillId="0" fontId="1" numFmtId="167" xfId="0" applyBorder="1" applyFont="1" applyNumberFormat="1"/>
    <xf borderId="68" fillId="2" fontId="3" numFmtId="0" xfId="0" applyAlignment="1" applyBorder="1" applyFont="1">
      <alignment readingOrder="0"/>
    </xf>
    <xf borderId="69" fillId="2" fontId="3" numFmtId="0" xfId="0" applyAlignment="1" applyBorder="1" applyFont="1">
      <alignment horizontal="center" readingOrder="0"/>
    </xf>
    <xf borderId="69" fillId="2" fontId="1" numFmtId="0" xfId="0" applyAlignment="1" applyBorder="1" applyFont="1">
      <alignment readingOrder="0"/>
    </xf>
    <xf borderId="69" fillId="2" fontId="3" numFmtId="0" xfId="0" applyAlignment="1" applyBorder="1" applyFont="1">
      <alignment readingOrder="0"/>
    </xf>
    <xf borderId="69" fillId="2" fontId="3" numFmtId="164" xfId="0" applyAlignment="1" applyBorder="1" applyFont="1" applyNumberFormat="1">
      <alignment readingOrder="0"/>
    </xf>
    <xf borderId="70" fillId="2" fontId="3" numFmtId="0" xfId="0" applyAlignment="1" applyBorder="1" applyFont="1">
      <alignment readingOrder="0"/>
    </xf>
    <xf borderId="71" fillId="2" fontId="3" numFmtId="0" xfId="0" applyAlignment="1" applyBorder="1" applyFont="1">
      <alignment horizontal="center" readingOrder="0"/>
    </xf>
    <xf borderId="71" fillId="2" fontId="1" numFmtId="0" xfId="0" applyAlignment="1" applyBorder="1" applyFont="1">
      <alignment readingOrder="0"/>
    </xf>
    <xf borderId="71" fillId="2" fontId="3" numFmtId="0" xfId="0" applyAlignment="1" applyBorder="1" applyFont="1">
      <alignment readingOrder="0"/>
    </xf>
    <xf borderId="71" fillId="2" fontId="3" numFmtId="164" xfId="0" applyAlignment="1" applyBorder="1" applyFont="1" applyNumberFormat="1">
      <alignment readingOrder="0"/>
    </xf>
    <xf borderId="72" fillId="2" fontId="3" numFmtId="0" xfId="0" applyAlignment="1" applyBorder="1" applyFont="1">
      <alignment readingOrder="0"/>
    </xf>
    <xf borderId="73" fillId="2" fontId="3" numFmtId="0" xfId="0" applyAlignment="1" applyBorder="1" applyFont="1">
      <alignment horizontal="center" readingOrder="0"/>
    </xf>
    <xf borderId="73" fillId="2" fontId="1" numFmtId="0" xfId="0" applyAlignment="1" applyBorder="1" applyFont="1">
      <alignment readingOrder="0"/>
    </xf>
    <xf borderId="73" fillId="2" fontId="3" numFmtId="0" xfId="0" applyAlignment="1" applyBorder="1" applyFont="1">
      <alignment readingOrder="0"/>
    </xf>
    <xf borderId="73" fillId="2" fontId="3" numFmtId="164" xfId="0" applyAlignment="1" applyBorder="1" applyFont="1" applyNumberFormat="1">
      <alignment readingOrder="0"/>
    </xf>
    <xf borderId="74" fillId="2" fontId="3" numFmtId="0" xfId="0" applyAlignment="1" applyBorder="1" applyFont="1">
      <alignment readingOrder="0"/>
    </xf>
    <xf borderId="12" fillId="0" fontId="1" numFmtId="167" xfId="0" applyAlignment="1" applyBorder="1" applyFont="1" applyNumberFormat="1">
      <alignment readingOrder="0"/>
    </xf>
    <xf borderId="74" fillId="0" fontId="1" numFmtId="167" xfId="0" applyBorder="1" applyFont="1" applyNumberFormat="1"/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8" fillId="0" fontId="2" numFmtId="0" xfId="0" applyBorder="1" applyFont="1"/>
    <xf borderId="67" fillId="0" fontId="1" numFmtId="0" xfId="0" applyAlignment="1" applyBorder="1" applyFont="1">
      <alignment horizontal="center" readingOrder="0" vertical="center"/>
    </xf>
    <xf borderId="27" fillId="0" fontId="2" numFmtId="0" xfId="0" applyBorder="1" applyFont="1"/>
    <xf borderId="31" fillId="0" fontId="2" numFmtId="0" xfId="0" applyBorder="1" applyFont="1"/>
    <xf borderId="0" fillId="5" fontId="1" numFmtId="0" xfId="0" applyAlignment="1" applyFill="1" applyFon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75" fillId="0" fontId="1" numFmtId="0" xfId="0" applyAlignment="1" applyBorder="1" applyFont="1">
      <alignment horizontal="center" readingOrder="0" shrinkToFit="0" vertical="center" wrapText="1"/>
    </xf>
    <xf borderId="76" fillId="0" fontId="1" numFmtId="10" xfId="0" applyAlignment="1" applyBorder="1" applyFont="1" applyNumberFormat="1">
      <alignment horizontal="center" readingOrder="0" shrinkToFit="0" wrapText="1"/>
    </xf>
    <xf borderId="67" fillId="6" fontId="1" numFmtId="0" xfId="0" applyAlignment="1" applyBorder="1" applyFill="1" applyFont="1">
      <alignment horizontal="center" readingOrder="0" vertical="center"/>
    </xf>
    <xf borderId="27" fillId="6" fontId="1" numFmtId="0" xfId="0" applyAlignment="1" applyBorder="1" applyFont="1">
      <alignment horizontal="center" readingOrder="0" vertical="center"/>
    </xf>
    <xf borderId="27" fillId="6" fontId="1" numFmtId="0" xfId="0" applyAlignment="1" applyBorder="1" applyFont="1">
      <alignment horizontal="center" readingOrder="0" shrinkToFit="0" vertical="center" wrapText="1"/>
    </xf>
    <xf borderId="27" fillId="6" fontId="1" numFmtId="10" xfId="0" applyAlignment="1" applyBorder="1" applyFont="1" applyNumberFormat="1">
      <alignment horizontal="center" readingOrder="0" shrinkToFit="0" vertical="center" wrapText="1"/>
    </xf>
    <xf borderId="31" fillId="6" fontId="1" numFmtId="0" xfId="0" applyAlignment="1" applyBorder="1" applyFont="1">
      <alignment horizontal="center" readingOrder="0" shrinkToFit="0" vertical="center" wrapText="1"/>
    </xf>
    <xf borderId="18" fillId="2" fontId="3" numFmtId="164" xfId="0" applyAlignment="1" applyBorder="1" applyFont="1" applyNumberFormat="1">
      <alignment readingOrder="0"/>
    </xf>
    <xf borderId="0" fillId="0" fontId="6" numFmtId="0" xfId="0" applyFont="1"/>
    <xf borderId="18" fillId="0" fontId="6" numFmtId="0" xfId="0" applyBorder="1" applyFont="1"/>
    <xf borderId="67" fillId="0" fontId="6" numFmtId="167" xfId="0" applyBorder="1" applyFont="1" applyNumberFormat="1"/>
    <xf borderId="27" fillId="0" fontId="6" numFmtId="167" xfId="0" applyBorder="1" applyFont="1" applyNumberFormat="1"/>
    <xf borderId="31" fillId="0" fontId="6" numFmtId="167" xfId="0" applyBorder="1" applyFont="1" applyNumberFormat="1"/>
    <xf borderId="0" fillId="0" fontId="6" numFmtId="9" xfId="0" applyFont="1" applyNumberFormat="1"/>
    <xf borderId="18" fillId="0" fontId="6" numFmtId="9" xfId="0" applyBorder="1" applyFont="1" applyNumberFormat="1"/>
    <xf borderId="0" fillId="5" fontId="6" numFmtId="0" xfId="0" applyFont="1"/>
    <xf borderId="1" fillId="0" fontId="6" numFmtId="10" xfId="0" applyAlignment="1" applyBorder="1" applyFont="1" applyNumberFormat="1">
      <alignment readingOrder="0"/>
    </xf>
    <xf borderId="74" fillId="0" fontId="2" numFmtId="0" xfId="0" applyBorder="1" applyFont="1"/>
    <xf borderId="5" fillId="0" fontId="2" numFmtId="0" xfId="0" applyBorder="1" applyFont="1"/>
    <xf borderId="12" fillId="0" fontId="2" numFmtId="0" xfId="0" applyBorder="1" applyFont="1"/>
    <xf borderId="64" fillId="0" fontId="6" numFmtId="167" xfId="0" applyBorder="1" applyFont="1" applyNumberFormat="1"/>
    <xf borderId="0" fillId="0" fontId="6" numFmtId="167" xfId="0" applyFont="1" applyNumberFormat="1"/>
    <xf borderId="18" fillId="0" fontId="6" numFmtId="167" xfId="0" applyBorder="1" applyFont="1" applyNumberFormat="1"/>
    <xf borderId="1" fillId="0" fontId="6" numFmtId="10" xfId="0" applyBorder="1" applyFont="1" applyNumberFormat="1"/>
    <xf borderId="67" fillId="7" fontId="9" numFmtId="0" xfId="0" applyAlignment="1" applyBorder="1" applyFill="1" applyFont="1">
      <alignment readingOrder="0"/>
    </xf>
    <xf borderId="27" fillId="7" fontId="10" numFmtId="0" xfId="0" applyAlignment="1" applyBorder="1" applyFont="1">
      <alignment horizontal="center" readingOrder="0"/>
    </xf>
    <xf borderId="27" fillId="7" fontId="9" numFmtId="0" xfId="0" applyAlignment="1" applyBorder="1" applyFont="1">
      <alignment readingOrder="0"/>
    </xf>
    <xf borderId="27" fillId="7" fontId="11" numFmtId="0" xfId="0" applyAlignment="1" applyBorder="1" applyFont="1">
      <alignment readingOrder="0"/>
    </xf>
    <xf borderId="27" fillId="7" fontId="11" numFmtId="164" xfId="0" applyAlignment="1" applyBorder="1" applyFont="1" applyNumberFormat="1">
      <alignment readingOrder="0"/>
    </xf>
    <xf borderId="27" fillId="7" fontId="11" numFmtId="10" xfId="0" applyBorder="1" applyFont="1" applyNumberFormat="1"/>
    <xf borderId="27" fillId="7" fontId="6" numFmtId="0" xfId="0" applyBorder="1" applyFont="1"/>
    <xf borderId="31" fillId="7" fontId="12" numFmtId="0" xfId="0" applyBorder="1" applyFont="1"/>
    <xf borderId="0" fillId="0" fontId="6" numFmtId="168" xfId="0" applyAlignment="1" applyFont="1" applyNumberFormat="1">
      <alignment readingOrder="0"/>
    </xf>
    <xf borderId="64" fillId="8" fontId="9" numFmtId="0" xfId="0" applyAlignment="1" applyBorder="1" applyFill="1" applyFont="1">
      <alignment readingOrder="0"/>
    </xf>
    <xf borderId="0" fillId="8" fontId="10" numFmtId="0" xfId="0" applyAlignment="1" applyFont="1">
      <alignment horizontal="center" readingOrder="0"/>
    </xf>
    <xf borderId="0" fillId="8" fontId="9" numFmtId="0" xfId="0" applyAlignment="1" applyFont="1">
      <alignment readingOrder="0"/>
    </xf>
    <xf borderId="0" fillId="8" fontId="11" numFmtId="0" xfId="0" applyAlignment="1" applyFont="1">
      <alignment readingOrder="0"/>
    </xf>
    <xf borderId="0" fillId="8" fontId="11" numFmtId="164" xfId="0" applyAlignment="1" applyFont="1" applyNumberFormat="1">
      <alignment readingOrder="0"/>
    </xf>
    <xf borderId="0" fillId="8" fontId="11" numFmtId="10" xfId="0" applyFont="1" applyNumberFormat="1"/>
    <xf borderId="18" fillId="8" fontId="12" numFmtId="0" xfId="0" applyBorder="1" applyFont="1"/>
    <xf borderId="64" fillId="9" fontId="9" numFmtId="0" xfId="0" applyAlignment="1" applyBorder="1" applyFill="1" applyFont="1">
      <alignment readingOrder="0"/>
    </xf>
    <xf borderId="0" fillId="9" fontId="10" numFmtId="0" xfId="0" applyAlignment="1" applyFont="1">
      <alignment horizontal="center" readingOrder="0"/>
    </xf>
    <xf borderId="0" fillId="9" fontId="9" numFmtId="0" xfId="0" applyAlignment="1" applyFont="1">
      <alignment readingOrder="0"/>
    </xf>
    <xf borderId="0" fillId="9" fontId="11" numFmtId="0" xfId="0" applyAlignment="1" applyFont="1">
      <alignment readingOrder="0"/>
    </xf>
    <xf borderId="0" fillId="9" fontId="11" numFmtId="164" xfId="0" applyAlignment="1" applyFont="1" applyNumberFormat="1">
      <alignment readingOrder="0"/>
    </xf>
    <xf borderId="0" fillId="9" fontId="11" numFmtId="10" xfId="0" applyFont="1" applyNumberFormat="1"/>
    <xf borderId="18" fillId="9" fontId="12" numFmtId="0" xfId="0" applyBorder="1" applyFont="1"/>
    <xf borderId="0" fillId="0" fontId="6" numFmtId="169" xfId="0" applyFont="1" applyNumberFormat="1"/>
    <xf borderId="0" fillId="8" fontId="11" numFmtId="0" xfId="0" applyAlignment="1" applyFont="1">
      <alignment horizontal="center" readingOrder="0"/>
    </xf>
    <xf borderId="0" fillId="8" fontId="13" numFmtId="0" xfId="0" applyAlignment="1" applyFont="1">
      <alignment readingOrder="0"/>
    </xf>
    <xf borderId="64" fillId="7" fontId="9" numFmtId="0" xfId="0" applyAlignment="1" applyBorder="1" applyFont="1">
      <alignment readingOrder="0"/>
    </xf>
    <xf borderId="0" fillId="7" fontId="11" numFmtId="0" xfId="0" applyAlignment="1" applyFont="1">
      <alignment horizontal="center" readingOrder="0"/>
    </xf>
    <xf borderId="0" fillId="7" fontId="9" numFmtId="0" xfId="0" applyAlignment="1" applyFont="1">
      <alignment readingOrder="0"/>
    </xf>
    <xf borderId="0" fillId="7" fontId="11" numFmtId="0" xfId="0" applyAlignment="1" applyFont="1">
      <alignment readingOrder="0"/>
    </xf>
    <xf borderId="0" fillId="7" fontId="11" numFmtId="164" xfId="0" applyAlignment="1" applyFont="1" applyNumberFormat="1">
      <alignment readingOrder="0"/>
    </xf>
    <xf borderId="0" fillId="7" fontId="11" numFmtId="10" xfId="0" applyFont="1" applyNumberFormat="1"/>
    <xf borderId="18" fillId="7" fontId="12" numFmtId="0" xfId="0" applyBorder="1" applyFont="1"/>
    <xf borderId="0" fillId="9" fontId="11" numFmtId="0" xfId="0" applyAlignment="1" applyFont="1">
      <alignment horizontal="center" readingOrder="0"/>
    </xf>
    <xf borderId="77" fillId="2" fontId="3" numFmtId="164" xfId="0" applyAlignment="1" applyBorder="1" applyFont="1" applyNumberFormat="1">
      <alignment readingOrder="0"/>
    </xf>
    <xf borderId="68" fillId="9" fontId="9" numFmtId="0" xfId="0" applyAlignment="1" applyBorder="1" applyFont="1">
      <alignment readingOrder="0"/>
    </xf>
    <xf borderId="69" fillId="9" fontId="11" numFmtId="0" xfId="0" applyAlignment="1" applyBorder="1" applyFont="1">
      <alignment horizontal="center" readingOrder="0"/>
    </xf>
    <xf borderId="69" fillId="9" fontId="9" numFmtId="0" xfId="0" applyAlignment="1" applyBorder="1" applyFont="1">
      <alignment readingOrder="0"/>
    </xf>
    <xf borderId="69" fillId="9" fontId="11" numFmtId="0" xfId="0" applyAlignment="1" applyBorder="1" applyFont="1">
      <alignment readingOrder="0"/>
    </xf>
    <xf borderId="78" fillId="2" fontId="3" numFmtId="164" xfId="0" applyAlignment="1" applyBorder="1" applyFont="1" applyNumberFormat="1">
      <alignment readingOrder="0"/>
    </xf>
    <xf borderId="70" fillId="9" fontId="9" numFmtId="0" xfId="0" applyAlignment="1" applyBorder="1" applyFont="1">
      <alignment readingOrder="0"/>
    </xf>
    <xf borderId="71" fillId="9" fontId="11" numFmtId="0" xfId="0" applyAlignment="1" applyBorder="1" applyFont="1">
      <alignment horizontal="center" readingOrder="0"/>
    </xf>
    <xf borderId="71" fillId="9" fontId="9" numFmtId="0" xfId="0" applyAlignment="1" applyBorder="1" applyFont="1">
      <alignment readingOrder="0"/>
    </xf>
    <xf borderId="71" fillId="9" fontId="11" numFmtId="0" xfId="0" applyAlignment="1" applyBorder="1" applyFont="1">
      <alignment readingOrder="0"/>
    </xf>
    <xf borderId="79" fillId="2" fontId="3" numFmtId="164" xfId="0" applyAlignment="1" applyBorder="1" applyFont="1" applyNumberFormat="1">
      <alignment readingOrder="0"/>
    </xf>
    <xf borderId="72" fillId="8" fontId="9" numFmtId="0" xfId="0" applyAlignment="1" applyBorder="1" applyFont="1">
      <alignment readingOrder="0"/>
    </xf>
    <xf borderId="73" fillId="8" fontId="11" numFmtId="0" xfId="0" applyAlignment="1" applyBorder="1" applyFont="1">
      <alignment horizontal="center" readingOrder="0"/>
    </xf>
    <xf borderId="73" fillId="8" fontId="9" numFmtId="0" xfId="0" applyAlignment="1" applyBorder="1" applyFont="1">
      <alignment readingOrder="0"/>
    </xf>
    <xf borderId="73" fillId="8" fontId="11" numFmtId="0" xfId="0" applyAlignment="1" applyBorder="1" applyFont="1">
      <alignment readingOrder="0"/>
    </xf>
    <xf borderId="72" fillId="7" fontId="9" numFmtId="0" xfId="0" applyAlignment="1" applyBorder="1" applyFont="1">
      <alignment readingOrder="0"/>
    </xf>
    <xf borderId="73" fillId="7" fontId="11" numFmtId="0" xfId="0" applyAlignment="1" applyBorder="1" applyFont="1">
      <alignment horizontal="center" readingOrder="0"/>
    </xf>
    <xf borderId="73" fillId="7" fontId="9" numFmtId="0" xfId="0" applyAlignment="1" applyBorder="1" applyFont="1">
      <alignment readingOrder="0"/>
    </xf>
    <xf borderId="73" fillId="7" fontId="11" numFmtId="0" xfId="0" applyAlignment="1" applyBorder="1" applyFont="1">
      <alignment readingOrder="0"/>
    </xf>
    <xf borderId="5" fillId="2" fontId="3" numFmtId="0" xfId="0" applyBorder="1" applyFont="1"/>
    <xf borderId="12" fillId="2" fontId="3" numFmtId="0" xfId="0" applyBorder="1" applyFont="1"/>
    <xf borderId="5" fillId="0" fontId="6" numFmtId="0" xfId="0" applyBorder="1" applyFont="1"/>
    <xf borderId="12" fillId="0" fontId="6" numFmtId="0" xfId="0" applyBorder="1" applyFont="1"/>
    <xf borderId="74" fillId="0" fontId="6" numFmtId="0" xfId="0" applyBorder="1" applyFont="1"/>
    <xf borderId="25" fillId="0" fontId="6" numFmtId="0" xfId="0" applyBorder="1" applyFont="1"/>
    <xf borderId="74" fillId="7" fontId="9" numFmtId="0" xfId="0" applyAlignment="1" applyBorder="1" applyFont="1">
      <alignment readingOrder="0"/>
    </xf>
    <xf borderId="5" fillId="7" fontId="11" numFmtId="0" xfId="0" applyAlignment="1" applyBorder="1" applyFont="1">
      <alignment horizontal="center" readingOrder="0"/>
    </xf>
    <xf borderId="5" fillId="7" fontId="9" numFmtId="0" xfId="0" applyAlignment="1" applyBorder="1" applyFont="1">
      <alignment readingOrder="0"/>
    </xf>
    <xf borderId="5" fillId="7" fontId="11" numFmtId="0" xfId="0" applyAlignment="1" applyBorder="1" applyFont="1">
      <alignment readingOrder="0"/>
    </xf>
    <xf borderId="5" fillId="7" fontId="11" numFmtId="164" xfId="0" applyAlignment="1" applyBorder="1" applyFont="1" applyNumberFormat="1">
      <alignment readingOrder="0"/>
    </xf>
    <xf borderId="5" fillId="7" fontId="11" numFmtId="10" xfId="0" applyBorder="1" applyFont="1" applyNumberFormat="1"/>
    <xf borderId="12" fillId="7" fontId="12" numFmtId="0" xfId="0" applyBorder="1" applyFont="1"/>
    <xf borderId="67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64" fillId="0" fontId="6" numFmtId="0" xfId="0" applyBorder="1" applyFont="1"/>
    <xf borderId="12" fillId="0" fontId="3" numFmtId="0" xfId="0" applyBorder="1" applyFont="1"/>
    <xf borderId="31" fillId="0" fontId="3" numFmtId="0" xfId="0" applyBorder="1" applyFont="1"/>
    <xf borderId="67" fillId="0" fontId="3" numFmtId="0" xfId="0" applyBorder="1" applyFont="1"/>
    <xf borderId="27" fillId="5" fontId="3" numFmtId="0" xfId="0" applyBorder="1" applyFont="1"/>
    <xf borderId="28" fillId="0" fontId="3" numFmtId="10" xfId="0" applyBorder="1" applyFont="1" applyNumberFormat="1"/>
  </cellXfs>
  <cellStyles count="1">
    <cellStyle xfId="0" name="Normal" builtinId="0"/>
  </cellStyles>
  <dxfs count="4">
    <dxf>
      <font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3" max="3" width="16.14"/>
    <col customWidth="1" min="5" max="5" width="12.29"/>
    <col customWidth="1" min="6" max="6" width="13.71"/>
    <col customWidth="1" min="7" max="26" width="5.86"/>
    <col customWidth="1" min="27" max="27" width="17.14"/>
  </cols>
  <sheetData>
    <row r="1">
      <c r="A1" s="1" t="s">
        <v>0</v>
      </c>
      <c r="F1" s="2"/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ht="24.75" customHeight="1">
      <c r="A2" s="7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>
        <v>1.0</v>
      </c>
      <c r="H2" s="10">
        <v>2.0</v>
      </c>
      <c r="I2" s="10">
        <v>3.0</v>
      </c>
      <c r="J2" s="10">
        <v>4.0</v>
      </c>
      <c r="K2" s="10">
        <v>5.0</v>
      </c>
      <c r="L2" s="10">
        <v>6.0</v>
      </c>
      <c r="M2" s="10">
        <v>7.0</v>
      </c>
      <c r="N2" s="11">
        <v>8.0</v>
      </c>
      <c r="O2" s="12">
        <v>9.0</v>
      </c>
      <c r="P2" s="13">
        <v>10.0</v>
      </c>
      <c r="Q2" s="14">
        <v>11.0</v>
      </c>
      <c r="R2" s="15">
        <v>12.0</v>
      </c>
      <c r="S2" s="10">
        <v>13.0</v>
      </c>
      <c r="T2" s="10">
        <v>14.0</v>
      </c>
      <c r="U2" s="10">
        <v>15.0</v>
      </c>
      <c r="V2" s="10">
        <v>16.0</v>
      </c>
      <c r="W2" s="10">
        <v>17.0</v>
      </c>
      <c r="X2" s="10">
        <v>18.0</v>
      </c>
      <c r="Y2" s="10">
        <v>19.0</v>
      </c>
      <c r="Z2" s="16">
        <v>20.0</v>
      </c>
      <c r="AA2" s="9" t="s">
        <v>8</v>
      </c>
      <c r="AB2" s="9" t="s">
        <v>9</v>
      </c>
      <c r="AC2" s="10" t="s">
        <v>10</v>
      </c>
    </row>
    <row r="3">
      <c r="A3" s="17" t="s">
        <v>11</v>
      </c>
      <c r="B3" s="18" t="s">
        <v>12</v>
      </c>
      <c r="C3" s="19" t="s">
        <v>13</v>
      </c>
      <c r="D3" s="17" t="s">
        <v>14</v>
      </c>
      <c r="E3" s="20">
        <v>15.0</v>
      </c>
      <c r="F3" s="21">
        <v>40.0</v>
      </c>
      <c r="G3" s="22">
        <v>-9.0</v>
      </c>
      <c r="H3" s="22">
        <v>-10.0</v>
      </c>
      <c r="I3" s="22">
        <v>-9.0</v>
      </c>
      <c r="J3" s="22">
        <v>10.0</v>
      </c>
      <c r="K3" s="22">
        <v>-10.0</v>
      </c>
      <c r="L3" s="22">
        <v>-9.0</v>
      </c>
      <c r="M3" s="22">
        <v>-9.0</v>
      </c>
      <c r="N3" s="23">
        <v>-9.0</v>
      </c>
      <c r="O3" s="24">
        <v>11.0</v>
      </c>
      <c r="P3" s="25">
        <v>13.0</v>
      </c>
      <c r="Q3" s="26">
        <v>11.0</v>
      </c>
      <c r="R3" s="27">
        <v>-10.0</v>
      </c>
      <c r="S3" s="22">
        <v>9.0</v>
      </c>
      <c r="T3" s="22">
        <v>10.0</v>
      </c>
      <c r="U3" s="22">
        <v>-10.0</v>
      </c>
      <c r="V3" s="22">
        <v>10.0</v>
      </c>
      <c r="W3" s="22">
        <v>10.0</v>
      </c>
      <c r="X3" s="22">
        <v>-13.0</v>
      </c>
      <c r="Y3" s="22">
        <v>-10.0</v>
      </c>
      <c r="Z3" s="28">
        <v>-26.0</v>
      </c>
      <c r="AA3" s="29">
        <f t="shared" ref="AA3:AA28" si="1">Sum(G3:Z3)</f>
        <v>-50</v>
      </c>
      <c r="AB3" s="30">
        <v>110.0</v>
      </c>
      <c r="AC3" s="31">
        <f t="shared" ref="AC3:AC28" si="2">AVEDEV(G3:Z3)</f>
        <v>10.4</v>
      </c>
    </row>
    <row r="4">
      <c r="A4" s="17" t="s">
        <v>11</v>
      </c>
      <c r="B4" s="18" t="s">
        <v>12</v>
      </c>
      <c r="C4" s="19" t="s">
        <v>15</v>
      </c>
      <c r="D4" s="17" t="s">
        <v>16</v>
      </c>
      <c r="E4" s="20">
        <v>10.0</v>
      </c>
      <c r="F4" s="21">
        <v>45.0</v>
      </c>
      <c r="G4" s="22">
        <v>-8.0</v>
      </c>
      <c r="H4" s="22">
        <v>9.0</v>
      </c>
      <c r="I4" s="22">
        <v>-8.0</v>
      </c>
      <c r="J4" s="22">
        <v>-9.0</v>
      </c>
      <c r="K4" s="22">
        <v>-9.0</v>
      </c>
      <c r="L4" s="22">
        <v>-9.0</v>
      </c>
      <c r="M4" s="22">
        <v>-9.0</v>
      </c>
      <c r="N4" s="32">
        <v>-11.0</v>
      </c>
      <c r="O4" s="33">
        <v>12.0</v>
      </c>
      <c r="P4" s="34">
        <v>14.0</v>
      </c>
      <c r="Q4" s="35">
        <v>11.0</v>
      </c>
      <c r="R4" s="36">
        <v>11.0</v>
      </c>
      <c r="S4" s="22">
        <v>12.0</v>
      </c>
      <c r="T4" s="22">
        <v>9.0</v>
      </c>
      <c r="U4" s="22">
        <v>-11.0</v>
      </c>
      <c r="V4" s="22">
        <v>-10.0</v>
      </c>
      <c r="W4" s="22">
        <v>12.0</v>
      </c>
      <c r="X4" s="22">
        <v>-9.0</v>
      </c>
      <c r="Y4" s="22">
        <v>-11.0</v>
      </c>
      <c r="Z4" s="28">
        <v>-33.0</v>
      </c>
      <c r="AA4" s="29">
        <f t="shared" si="1"/>
        <v>-47</v>
      </c>
      <c r="AB4" s="30">
        <v>110.0</v>
      </c>
      <c r="AC4" s="31">
        <f t="shared" si="2"/>
        <v>10.88</v>
      </c>
    </row>
    <row r="5">
      <c r="A5" s="17" t="s">
        <v>11</v>
      </c>
      <c r="B5" s="18" t="s">
        <v>12</v>
      </c>
      <c r="C5" s="19" t="s">
        <v>17</v>
      </c>
      <c r="D5" s="17" t="s">
        <v>18</v>
      </c>
      <c r="E5" s="20">
        <v>20.0</v>
      </c>
      <c r="F5" s="21">
        <v>35.0</v>
      </c>
      <c r="G5" s="22">
        <v>5.0</v>
      </c>
      <c r="H5" s="22">
        <v>-8.0</v>
      </c>
      <c r="I5" s="22">
        <v>-7.0</v>
      </c>
      <c r="J5" s="22">
        <v>-9.0</v>
      </c>
      <c r="K5" s="22">
        <v>8.0</v>
      </c>
      <c r="L5" s="22">
        <v>-9.0</v>
      </c>
      <c r="M5" s="22">
        <v>7.0</v>
      </c>
      <c r="N5" s="32">
        <v>-10.0</v>
      </c>
      <c r="O5" s="33">
        <v>-11.0</v>
      </c>
      <c r="P5" s="34">
        <v>12.0</v>
      </c>
      <c r="Q5" s="35">
        <v>-12.0</v>
      </c>
      <c r="R5" s="36">
        <v>9.0</v>
      </c>
      <c r="S5" s="22">
        <v>-12.0</v>
      </c>
      <c r="T5" s="22">
        <v>9.0</v>
      </c>
      <c r="U5" s="22">
        <v>12.0</v>
      </c>
      <c r="V5" s="22">
        <v>-14.0</v>
      </c>
      <c r="W5" s="22">
        <v>-9.0</v>
      </c>
      <c r="X5" s="22">
        <v>13.0</v>
      </c>
      <c r="Y5" s="22">
        <v>-13.0</v>
      </c>
      <c r="Z5" s="28">
        <v>-24.0</v>
      </c>
      <c r="AA5" s="29">
        <f t="shared" si="1"/>
        <v>-63</v>
      </c>
      <c r="AB5" s="37">
        <v>115.0</v>
      </c>
      <c r="AC5" s="31">
        <f t="shared" si="2"/>
        <v>10.02</v>
      </c>
    </row>
    <row r="6">
      <c r="A6" s="17" t="s">
        <v>11</v>
      </c>
      <c r="B6" s="18" t="s">
        <v>19</v>
      </c>
      <c r="C6" s="19" t="s">
        <v>20</v>
      </c>
      <c r="D6" s="17" t="s">
        <v>14</v>
      </c>
      <c r="E6" s="20">
        <v>20.0</v>
      </c>
      <c r="F6" s="21">
        <v>35.0</v>
      </c>
      <c r="G6" s="22">
        <v>-8.0</v>
      </c>
      <c r="H6" s="22">
        <v>9.0</v>
      </c>
      <c r="I6" s="22">
        <v>8.0</v>
      </c>
      <c r="J6" s="22">
        <v>-8.0</v>
      </c>
      <c r="K6" s="22">
        <v>9.0</v>
      </c>
      <c r="L6" s="22">
        <v>-8.0</v>
      </c>
      <c r="M6" s="22">
        <v>8.0</v>
      </c>
      <c r="N6" s="32">
        <v>-9.0</v>
      </c>
      <c r="O6" s="33">
        <v>11.0</v>
      </c>
      <c r="P6" s="34">
        <v>13.0</v>
      </c>
      <c r="Q6" s="35">
        <v>9.0</v>
      </c>
      <c r="R6" s="36">
        <v>-10.0</v>
      </c>
      <c r="S6" s="22">
        <v>12.0</v>
      </c>
      <c r="T6" s="22">
        <v>11.0</v>
      </c>
      <c r="U6" s="22">
        <v>9.0</v>
      </c>
      <c r="V6" s="22">
        <v>-12.0</v>
      </c>
      <c r="W6" s="22">
        <v>-10.0</v>
      </c>
      <c r="X6" s="22">
        <v>10.0</v>
      </c>
      <c r="Y6" s="22">
        <v>14.0</v>
      </c>
      <c r="Z6" s="28">
        <v>26.0</v>
      </c>
      <c r="AA6" s="29">
        <f t="shared" si="1"/>
        <v>84</v>
      </c>
      <c r="AB6" s="37">
        <v>115.0</v>
      </c>
      <c r="AC6" s="31">
        <f t="shared" si="2"/>
        <v>9.44</v>
      </c>
    </row>
    <row r="7">
      <c r="A7" s="17" t="s">
        <v>11</v>
      </c>
      <c r="B7" s="18" t="s">
        <v>19</v>
      </c>
      <c r="C7" s="19" t="s">
        <v>21</v>
      </c>
      <c r="D7" s="17" t="s">
        <v>18</v>
      </c>
      <c r="E7" s="20">
        <v>15.0</v>
      </c>
      <c r="F7" s="21">
        <v>40.0</v>
      </c>
      <c r="G7" s="22">
        <v>7.0</v>
      </c>
      <c r="H7" s="22">
        <v>-9.0</v>
      </c>
      <c r="I7" s="22">
        <v>-7.0</v>
      </c>
      <c r="J7" s="22">
        <v>8.0</v>
      </c>
      <c r="K7" s="22">
        <v>9.0</v>
      </c>
      <c r="L7" s="22">
        <v>8.0</v>
      </c>
      <c r="M7" s="22">
        <v>-8.0</v>
      </c>
      <c r="N7" s="32">
        <v>9.0</v>
      </c>
      <c r="O7" s="33">
        <v>-13.0</v>
      </c>
      <c r="P7" s="34">
        <v>14.0</v>
      </c>
      <c r="Q7" s="35">
        <v>13.0</v>
      </c>
      <c r="R7" s="36">
        <v>9.0</v>
      </c>
      <c r="S7" s="22">
        <v>11.0</v>
      </c>
      <c r="T7" s="22">
        <v>-9.0</v>
      </c>
      <c r="U7" s="22">
        <v>12.0</v>
      </c>
      <c r="V7" s="22">
        <v>-14.0</v>
      </c>
      <c r="W7" s="22">
        <v>16.0</v>
      </c>
      <c r="X7" s="22">
        <v>9.0</v>
      </c>
      <c r="Y7" s="22">
        <v>-9.0</v>
      </c>
      <c r="Z7" s="28">
        <v>29.0</v>
      </c>
      <c r="AA7" s="29">
        <f t="shared" si="1"/>
        <v>85</v>
      </c>
      <c r="AB7" s="37">
        <v>115.0</v>
      </c>
      <c r="AC7" s="31">
        <f t="shared" si="2"/>
        <v>9.875</v>
      </c>
    </row>
    <row r="8">
      <c r="A8" s="17" t="s">
        <v>11</v>
      </c>
      <c r="B8" s="18" t="s">
        <v>12</v>
      </c>
      <c r="C8" s="19" t="s">
        <v>22</v>
      </c>
      <c r="D8" s="17" t="s">
        <v>16</v>
      </c>
      <c r="E8" s="20">
        <v>10.0</v>
      </c>
      <c r="F8" s="21">
        <v>45.0</v>
      </c>
      <c r="G8" s="22">
        <v>-9.0</v>
      </c>
      <c r="H8" s="22">
        <v>-9.0</v>
      </c>
      <c r="I8" s="22">
        <v>10.0</v>
      </c>
      <c r="J8" s="22">
        <v>-9.0</v>
      </c>
      <c r="K8" s="22">
        <v>-10.0</v>
      </c>
      <c r="L8" s="22">
        <v>10.0</v>
      </c>
      <c r="M8" s="22">
        <v>-9.0</v>
      </c>
      <c r="N8" s="32">
        <v>-9.0</v>
      </c>
      <c r="O8" s="33">
        <v>-10.0</v>
      </c>
      <c r="P8" s="34">
        <v>14.0</v>
      </c>
      <c r="Q8" s="35">
        <v>12.0</v>
      </c>
      <c r="R8" s="36">
        <v>-11.0</v>
      </c>
      <c r="S8" s="22">
        <v>10.0</v>
      </c>
      <c r="T8" s="22">
        <v>-9.0</v>
      </c>
      <c r="U8" s="22">
        <v>10.0</v>
      </c>
      <c r="V8" s="22">
        <v>-9.0</v>
      </c>
      <c r="W8" s="22">
        <v>11.0</v>
      </c>
      <c r="X8" s="22">
        <v>-9.0</v>
      </c>
      <c r="Y8" s="22">
        <v>11.0</v>
      </c>
      <c r="Z8" s="28">
        <v>-32.0</v>
      </c>
      <c r="AA8" s="29">
        <f t="shared" si="1"/>
        <v>-47</v>
      </c>
      <c r="AB8" s="37">
        <v>120.0</v>
      </c>
      <c r="AC8" s="31">
        <f t="shared" si="2"/>
        <v>10.68</v>
      </c>
    </row>
    <row r="9">
      <c r="A9" s="17" t="s">
        <v>11</v>
      </c>
      <c r="B9" s="18" t="s">
        <v>19</v>
      </c>
      <c r="C9" s="19" t="s">
        <v>23</v>
      </c>
      <c r="D9" s="17" t="s">
        <v>18</v>
      </c>
      <c r="E9" s="20">
        <v>20.0</v>
      </c>
      <c r="F9" s="21">
        <v>35.0</v>
      </c>
      <c r="G9" s="22">
        <v>-7.0</v>
      </c>
      <c r="H9" s="22">
        <v>9.0</v>
      </c>
      <c r="I9" s="22">
        <v>-8.0</v>
      </c>
      <c r="J9" s="22">
        <v>-9.0</v>
      </c>
      <c r="K9" s="22">
        <v>7.0</v>
      </c>
      <c r="L9" s="22">
        <v>-8.0</v>
      </c>
      <c r="M9" s="22">
        <v>10.0</v>
      </c>
      <c r="N9" s="38">
        <v>9.0</v>
      </c>
      <c r="O9" s="39">
        <v>13.0</v>
      </c>
      <c r="P9" s="40">
        <v>12.0</v>
      </c>
      <c r="Q9" s="41">
        <v>-11.0</v>
      </c>
      <c r="R9" s="42">
        <v>9.0</v>
      </c>
      <c r="S9" s="22">
        <v>11.0</v>
      </c>
      <c r="T9" s="22">
        <v>-9.0</v>
      </c>
      <c r="U9" s="22">
        <v>11.0</v>
      </c>
      <c r="V9" s="22">
        <v>13.0</v>
      </c>
      <c r="W9" s="22">
        <v>12.0</v>
      </c>
      <c r="X9" s="22">
        <v>-14.0</v>
      </c>
      <c r="Y9" s="22">
        <v>13.0</v>
      </c>
      <c r="Z9" s="28">
        <v>21.0</v>
      </c>
      <c r="AA9" s="29">
        <f t="shared" si="1"/>
        <v>84</v>
      </c>
      <c r="AB9" s="37">
        <v>120.0</v>
      </c>
      <c r="AC9" s="31">
        <f t="shared" si="2"/>
        <v>9.54</v>
      </c>
    </row>
    <row r="10">
      <c r="A10" s="43" t="s">
        <v>11</v>
      </c>
      <c r="B10" s="44" t="s">
        <v>19</v>
      </c>
      <c r="C10" s="45" t="s">
        <v>24</v>
      </c>
      <c r="D10" s="43" t="s">
        <v>14</v>
      </c>
      <c r="E10" s="46">
        <v>20.0</v>
      </c>
      <c r="F10" s="47">
        <v>35.0</v>
      </c>
      <c r="G10" s="48">
        <v>9.0</v>
      </c>
      <c r="H10" s="48">
        <v>-8.0</v>
      </c>
      <c r="I10" s="48">
        <v>9.0</v>
      </c>
      <c r="J10" s="48">
        <v>8.0</v>
      </c>
      <c r="K10" s="48">
        <v>-8.0</v>
      </c>
      <c r="L10" s="48">
        <v>7.0</v>
      </c>
      <c r="M10" s="48">
        <v>-8.0</v>
      </c>
      <c r="N10" s="49">
        <v>-9.0</v>
      </c>
      <c r="O10" s="24">
        <v>12.0</v>
      </c>
      <c r="P10" s="25">
        <v>13.0</v>
      </c>
      <c r="Q10" s="26">
        <v>12.0</v>
      </c>
      <c r="R10" s="50">
        <v>11.0</v>
      </c>
      <c r="S10" s="48">
        <v>-9.0</v>
      </c>
      <c r="T10" s="48">
        <v>-9.0</v>
      </c>
      <c r="U10" s="48">
        <v>10.0</v>
      </c>
      <c r="V10" s="48">
        <v>11.0</v>
      </c>
      <c r="W10" s="48">
        <v>13.0</v>
      </c>
      <c r="X10" s="48">
        <v>12.0</v>
      </c>
      <c r="Y10" s="48">
        <v>-13.0</v>
      </c>
      <c r="Z10" s="51">
        <v>22.0</v>
      </c>
      <c r="AA10" s="52">
        <f t="shared" si="1"/>
        <v>85</v>
      </c>
      <c r="AB10" s="53">
        <v>163.0</v>
      </c>
      <c r="AC10" s="54">
        <f t="shared" si="2"/>
        <v>9.375</v>
      </c>
    </row>
    <row r="11">
      <c r="A11" s="43" t="s">
        <v>25</v>
      </c>
      <c r="B11" s="44" t="s">
        <v>26</v>
      </c>
      <c r="C11" s="45" t="s">
        <v>27</v>
      </c>
      <c r="D11" s="43" t="s">
        <v>18</v>
      </c>
      <c r="E11" s="46">
        <v>35.0</v>
      </c>
      <c r="F11" s="47">
        <v>20.0</v>
      </c>
      <c r="G11" s="48">
        <v>2.0</v>
      </c>
      <c r="H11" s="48">
        <v>-4.0</v>
      </c>
      <c r="I11" s="48">
        <v>3.0</v>
      </c>
      <c r="J11" s="48">
        <v>-4.0</v>
      </c>
      <c r="K11" s="48">
        <v>4.0</v>
      </c>
      <c r="L11" s="48">
        <v>5.0</v>
      </c>
      <c r="M11" s="48">
        <v>-5.0</v>
      </c>
      <c r="N11" s="49">
        <v>-5.0</v>
      </c>
      <c r="O11" s="24">
        <v>-7.0</v>
      </c>
      <c r="P11" s="25">
        <v>5.0</v>
      </c>
      <c r="Q11" s="26">
        <v>-6.0</v>
      </c>
      <c r="R11" s="50">
        <v>-6.0</v>
      </c>
      <c r="S11" s="48">
        <v>-7.0</v>
      </c>
      <c r="T11" s="48">
        <v>7.0</v>
      </c>
      <c r="U11" s="48">
        <v>8.0</v>
      </c>
      <c r="V11" s="48">
        <v>-7.0</v>
      </c>
      <c r="W11" s="48">
        <v>10.0</v>
      </c>
      <c r="X11" s="23">
        <v>8.0</v>
      </c>
      <c r="Y11" s="48">
        <v>-8.0</v>
      </c>
      <c r="Z11" s="51">
        <v>12.0</v>
      </c>
      <c r="AA11" s="52">
        <f t="shared" si="1"/>
        <v>5</v>
      </c>
      <c r="AB11" s="53">
        <v>163.0</v>
      </c>
      <c r="AC11" s="54">
        <f t="shared" si="2"/>
        <v>6.15</v>
      </c>
    </row>
    <row r="12">
      <c r="A12" s="17" t="s">
        <v>25</v>
      </c>
      <c r="B12" s="55" t="s">
        <v>26</v>
      </c>
      <c r="C12" s="19" t="s">
        <v>28</v>
      </c>
      <c r="D12" s="17" t="s">
        <v>29</v>
      </c>
      <c r="E12" s="20">
        <v>40.0</v>
      </c>
      <c r="F12" s="21">
        <v>15.0</v>
      </c>
      <c r="G12" s="22">
        <v>2.0</v>
      </c>
      <c r="H12" s="22">
        <v>4.0</v>
      </c>
      <c r="I12" s="22">
        <v>2.0</v>
      </c>
      <c r="J12" s="22">
        <v>3.0</v>
      </c>
      <c r="K12" s="22">
        <v>-4.0</v>
      </c>
      <c r="L12" s="22">
        <v>-5.0</v>
      </c>
      <c r="M12" s="22">
        <v>-5.0</v>
      </c>
      <c r="N12" s="56">
        <v>5.0</v>
      </c>
      <c r="O12" s="33">
        <v>-6.0</v>
      </c>
      <c r="P12" s="34">
        <v>-5.0</v>
      </c>
      <c r="Q12" s="35">
        <v>-6.0</v>
      </c>
      <c r="R12" s="57">
        <v>5.0</v>
      </c>
      <c r="S12" s="22">
        <v>6.0</v>
      </c>
      <c r="T12" s="22">
        <v>-8.0</v>
      </c>
      <c r="U12" s="22">
        <v>-10.0</v>
      </c>
      <c r="V12" s="22">
        <v>-9.0</v>
      </c>
      <c r="W12" s="22">
        <v>10.0</v>
      </c>
      <c r="X12" s="32">
        <v>7.0</v>
      </c>
      <c r="Y12" s="22">
        <v>8.0</v>
      </c>
      <c r="Z12" s="28">
        <v>11.0</v>
      </c>
      <c r="AA12" s="29">
        <f t="shared" si="1"/>
        <v>5</v>
      </c>
      <c r="AB12" s="37">
        <v>168.0</v>
      </c>
      <c r="AC12" s="31">
        <f t="shared" si="2"/>
        <v>6.025</v>
      </c>
    </row>
    <row r="13">
      <c r="A13" s="17" t="s">
        <v>25</v>
      </c>
      <c r="B13" s="18" t="s">
        <v>26</v>
      </c>
      <c r="C13" s="19" t="s">
        <v>30</v>
      </c>
      <c r="D13" s="17" t="s">
        <v>18</v>
      </c>
      <c r="E13" s="20">
        <v>35.0</v>
      </c>
      <c r="F13" s="21">
        <v>20.0</v>
      </c>
      <c r="G13" s="22">
        <v>3.0</v>
      </c>
      <c r="H13" s="22">
        <v>3.0</v>
      </c>
      <c r="I13" s="22">
        <v>-5.0</v>
      </c>
      <c r="J13" s="22">
        <v>4.0</v>
      </c>
      <c r="K13" s="22">
        <v>-4.0</v>
      </c>
      <c r="L13" s="22">
        <v>-3.0</v>
      </c>
      <c r="M13" s="22">
        <v>-3.0</v>
      </c>
      <c r="N13" s="56">
        <v>8.0</v>
      </c>
      <c r="O13" s="33">
        <v>-6.0</v>
      </c>
      <c r="P13" s="34">
        <v>6.0</v>
      </c>
      <c r="Q13" s="35">
        <v>-7.0</v>
      </c>
      <c r="R13" s="57">
        <v>6.0</v>
      </c>
      <c r="S13" s="22">
        <v>-6.0</v>
      </c>
      <c r="T13" s="22">
        <v>-6.0</v>
      </c>
      <c r="U13" s="22">
        <v>-7.0</v>
      </c>
      <c r="V13" s="22">
        <v>10.0</v>
      </c>
      <c r="W13" s="22">
        <v>7.0</v>
      </c>
      <c r="X13" s="32">
        <v>-9.0</v>
      </c>
      <c r="Y13" s="22">
        <v>9.0</v>
      </c>
      <c r="Z13" s="28">
        <v>14.0</v>
      </c>
      <c r="AA13" s="29">
        <f t="shared" si="1"/>
        <v>14</v>
      </c>
      <c r="AB13" s="37">
        <v>172.0</v>
      </c>
      <c r="AC13" s="31">
        <f t="shared" si="2"/>
        <v>6.3</v>
      </c>
    </row>
    <row r="14">
      <c r="A14" s="17" t="s">
        <v>25</v>
      </c>
      <c r="B14" s="55" t="s">
        <v>26</v>
      </c>
      <c r="C14" s="19" t="s">
        <v>31</v>
      </c>
      <c r="D14" s="17" t="s">
        <v>29</v>
      </c>
      <c r="E14" s="20">
        <v>45.0</v>
      </c>
      <c r="F14" s="21">
        <v>10.0</v>
      </c>
      <c r="G14" s="22">
        <v>1.0</v>
      </c>
      <c r="H14" s="22">
        <v>3.0</v>
      </c>
      <c r="I14" s="22">
        <v>4.0</v>
      </c>
      <c r="J14" s="22">
        <v>3.0</v>
      </c>
      <c r="K14" s="22">
        <v>3.0</v>
      </c>
      <c r="L14" s="22">
        <v>-3.0</v>
      </c>
      <c r="M14" s="22">
        <v>-3.0</v>
      </c>
      <c r="N14" s="56">
        <v>-4.0</v>
      </c>
      <c r="O14" s="33">
        <v>-5.0</v>
      </c>
      <c r="P14" s="34">
        <v>-6.0</v>
      </c>
      <c r="Q14" s="35">
        <v>-5.0</v>
      </c>
      <c r="R14" s="57">
        <v>-5.0</v>
      </c>
      <c r="S14" s="22">
        <v>-6.0</v>
      </c>
      <c r="T14" s="22">
        <v>-8.0</v>
      </c>
      <c r="U14" s="22">
        <v>-8.0</v>
      </c>
      <c r="V14" s="22">
        <v>11.0</v>
      </c>
      <c r="W14" s="22">
        <v>7.0</v>
      </c>
      <c r="X14" s="32">
        <v>9.0</v>
      </c>
      <c r="Y14" s="22">
        <v>6.0</v>
      </c>
      <c r="Z14" s="28">
        <v>10.0</v>
      </c>
      <c r="AA14" s="29">
        <f t="shared" si="1"/>
        <v>4</v>
      </c>
      <c r="AB14" s="37">
        <v>172.0</v>
      </c>
      <c r="AC14" s="31">
        <f t="shared" si="2"/>
        <v>5.5</v>
      </c>
    </row>
    <row r="15">
      <c r="A15" s="58" t="s">
        <v>25</v>
      </c>
      <c r="B15" s="59" t="s">
        <v>26</v>
      </c>
      <c r="C15" s="60" t="s">
        <v>32</v>
      </c>
      <c r="D15" s="58" t="s">
        <v>16</v>
      </c>
      <c r="E15" s="61">
        <v>40.0</v>
      </c>
      <c r="F15" s="62">
        <v>15.0</v>
      </c>
      <c r="G15" s="63">
        <v>3.0</v>
      </c>
      <c r="H15" s="63">
        <v>3.0</v>
      </c>
      <c r="I15" s="63">
        <v>4.0</v>
      </c>
      <c r="J15" s="63">
        <v>-3.0</v>
      </c>
      <c r="K15" s="63">
        <v>3.0</v>
      </c>
      <c r="L15" s="63">
        <v>5.0</v>
      </c>
      <c r="M15" s="63">
        <v>-5.0</v>
      </c>
      <c r="N15" s="64">
        <v>-6.0</v>
      </c>
      <c r="O15" s="39">
        <v>-5.0</v>
      </c>
      <c r="P15" s="40">
        <v>-6.0</v>
      </c>
      <c r="Q15" s="41">
        <v>-5.0</v>
      </c>
      <c r="R15" s="65">
        <v>-6.0</v>
      </c>
      <c r="S15" s="63">
        <v>-8.0</v>
      </c>
      <c r="T15" s="63">
        <v>-7.0</v>
      </c>
      <c r="U15" s="63">
        <v>7.0</v>
      </c>
      <c r="V15" s="63">
        <v>9.0</v>
      </c>
      <c r="W15" s="63">
        <v>-7.0</v>
      </c>
      <c r="X15" s="38">
        <v>9.0</v>
      </c>
      <c r="Y15" s="63">
        <v>7.0</v>
      </c>
      <c r="Z15" s="66">
        <v>12.0</v>
      </c>
      <c r="AA15" s="67">
        <f t="shared" si="1"/>
        <v>4</v>
      </c>
      <c r="AB15" s="68">
        <v>172.0</v>
      </c>
      <c r="AC15" s="69">
        <f t="shared" si="2"/>
        <v>6</v>
      </c>
    </row>
    <row r="16">
      <c r="A16" s="17" t="s">
        <v>25</v>
      </c>
      <c r="B16" s="55" t="s">
        <v>26</v>
      </c>
      <c r="C16" s="19" t="s">
        <v>33</v>
      </c>
      <c r="D16" s="17" t="s">
        <v>29</v>
      </c>
      <c r="E16" s="20">
        <v>45.0</v>
      </c>
      <c r="F16" s="21">
        <v>10.0</v>
      </c>
      <c r="G16" s="22">
        <v>2.0</v>
      </c>
      <c r="H16" s="22">
        <v>2.0</v>
      </c>
      <c r="I16" s="22">
        <v>3.0</v>
      </c>
      <c r="J16" s="22">
        <v>2.0</v>
      </c>
      <c r="K16" s="22">
        <v>3.0</v>
      </c>
      <c r="L16" s="22">
        <v>-4.0</v>
      </c>
      <c r="M16" s="22">
        <v>-3.0</v>
      </c>
      <c r="N16" s="56">
        <v>-4.0</v>
      </c>
      <c r="O16" s="33">
        <v>-5.0</v>
      </c>
      <c r="P16" s="34">
        <v>-6.0</v>
      </c>
      <c r="Q16" s="35">
        <v>-5.0</v>
      </c>
      <c r="R16" s="57">
        <v>-4.0</v>
      </c>
      <c r="S16" s="22">
        <v>-8.0</v>
      </c>
      <c r="T16" s="22">
        <v>-7.0</v>
      </c>
      <c r="U16" s="22">
        <v>-7.0</v>
      </c>
      <c r="V16" s="22">
        <v>9.0</v>
      </c>
      <c r="W16" s="22">
        <v>8.0</v>
      </c>
      <c r="X16" s="32">
        <v>7.0</v>
      </c>
      <c r="Y16" s="22">
        <v>11.0</v>
      </c>
      <c r="Z16" s="28">
        <v>10.0</v>
      </c>
      <c r="AA16" s="29">
        <f t="shared" si="1"/>
        <v>4</v>
      </c>
      <c r="AB16" s="37">
        <v>213.0</v>
      </c>
      <c r="AC16" s="31">
        <f t="shared" si="2"/>
        <v>5.5</v>
      </c>
    </row>
    <row r="17">
      <c r="A17" s="17" t="s">
        <v>25</v>
      </c>
      <c r="B17" s="18" t="s">
        <v>26</v>
      </c>
      <c r="C17" s="19" t="s">
        <v>34</v>
      </c>
      <c r="D17" s="17" t="s">
        <v>16</v>
      </c>
      <c r="E17" s="20">
        <v>40.0</v>
      </c>
      <c r="F17" s="21">
        <v>15.0</v>
      </c>
      <c r="G17" s="22">
        <v>3.0</v>
      </c>
      <c r="H17" s="22">
        <v>2.0</v>
      </c>
      <c r="I17" s="22">
        <v>-4.0</v>
      </c>
      <c r="J17" s="22">
        <v>4.0</v>
      </c>
      <c r="K17" s="22">
        <v>3.0</v>
      </c>
      <c r="L17" s="22">
        <v>3.0</v>
      </c>
      <c r="M17" s="22">
        <v>-4.0</v>
      </c>
      <c r="N17" s="56">
        <v>-4.0</v>
      </c>
      <c r="O17" s="33">
        <v>-5.0</v>
      </c>
      <c r="P17" s="34">
        <v>-6.0</v>
      </c>
      <c r="Q17" s="35">
        <v>-7.0</v>
      </c>
      <c r="R17" s="57">
        <v>-4.0</v>
      </c>
      <c r="S17" s="22">
        <v>-9.0</v>
      </c>
      <c r="T17" s="22">
        <v>-8.0</v>
      </c>
      <c r="U17" s="22">
        <v>10.0</v>
      </c>
      <c r="V17" s="22">
        <v>9.0</v>
      </c>
      <c r="W17" s="22">
        <v>8.0</v>
      </c>
      <c r="X17" s="32">
        <v>-8.0</v>
      </c>
      <c r="Y17" s="22">
        <v>10.0</v>
      </c>
      <c r="Z17" s="28">
        <v>11.0</v>
      </c>
      <c r="AA17" s="29">
        <f t="shared" si="1"/>
        <v>4</v>
      </c>
      <c r="AB17" s="37">
        <v>218.0</v>
      </c>
      <c r="AC17" s="31">
        <f t="shared" si="2"/>
        <v>6.1</v>
      </c>
    </row>
    <row r="18">
      <c r="A18" s="17" t="s">
        <v>35</v>
      </c>
      <c r="B18" s="18" t="s">
        <v>12</v>
      </c>
      <c r="C18" s="19" t="s">
        <v>36</v>
      </c>
      <c r="D18" s="17" t="s">
        <v>29</v>
      </c>
      <c r="E18" s="20">
        <v>25.0</v>
      </c>
      <c r="F18" s="21">
        <v>30.0</v>
      </c>
      <c r="G18" s="22">
        <v>5.0</v>
      </c>
      <c r="H18" s="22">
        <v>-5.0</v>
      </c>
      <c r="I18" s="22">
        <v>-4.0</v>
      </c>
      <c r="J18" s="22">
        <v>7.0</v>
      </c>
      <c r="K18" s="22">
        <v>-6.0</v>
      </c>
      <c r="L18" s="22">
        <v>-6.0</v>
      </c>
      <c r="M18" s="22">
        <v>5.0</v>
      </c>
      <c r="N18" s="56">
        <v>-8.0</v>
      </c>
      <c r="O18" s="33">
        <v>9.0</v>
      </c>
      <c r="P18" s="34">
        <v>-9.0</v>
      </c>
      <c r="Q18" s="35">
        <v>9.0</v>
      </c>
      <c r="R18" s="57">
        <v>-8.0</v>
      </c>
      <c r="S18" s="22">
        <v>-10.0</v>
      </c>
      <c r="T18" s="22">
        <v>11.0</v>
      </c>
      <c r="U18" s="22">
        <v>-9.0</v>
      </c>
      <c r="V18" s="22">
        <v>8.0</v>
      </c>
      <c r="W18" s="22">
        <v>-9.0</v>
      </c>
      <c r="X18" s="32">
        <v>-11.0</v>
      </c>
      <c r="Y18" s="22">
        <v>-14.0</v>
      </c>
      <c r="Z18" s="28">
        <v>-19.0</v>
      </c>
      <c r="AA18" s="29">
        <f t="shared" si="1"/>
        <v>-64</v>
      </c>
      <c r="AB18" s="37">
        <v>223.0</v>
      </c>
      <c r="AC18" s="31">
        <f t="shared" si="2"/>
        <v>7.64</v>
      </c>
    </row>
    <row r="19">
      <c r="A19" s="58" t="s">
        <v>35</v>
      </c>
      <c r="B19" s="59" t="s">
        <v>12</v>
      </c>
      <c r="C19" s="70" t="s">
        <v>37</v>
      </c>
      <c r="D19" s="58" t="s">
        <v>38</v>
      </c>
      <c r="E19" s="61">
        <v>35.0</v>
      </c>
      <c r="F19" s="62">
        <v>20.0</v>
      </c>
      <c r="G19" s="63">
        <v>-3.0</v>
      </c>
      <c r="H19" s="63">
        <v>4.0</v>
      </c>
      <c r="I19" s="63">
        <v>4.0</v>
      </c>
      <c r="J19" s="63">
        <v>-5.0</v>
      </c>
      <c r="K19" s="63">
        <v>6.0</v>
      </c>
      <c r="L19" s="63">
        <v>-5.0</v>
      </c>
      <c r="M19" s="63">
        <v>6.0</v>
      </c>
      <c r="N19" s="64">
        <v>-7.0</v>
      </c>
      <c r="O19" s="39">
        <v>-8.0</v>
      </c>
      <c r="P19" s="40">
        <v>9.0</v>
      </c>
      <c r="Q19" s="41">
        <v>8.0</v>
      </c>
      <c r="R19" s="65">
        <v>-7.0</v>
      </c>
      <c r="S19" s="63">
        <v>-9.0</v>
      </c>
      <c r="T19" s="63">
        <v>-9.0</v>
      </c>
      <c r="U19" s="63">
        <v>-10.0</v>
      </c>
      <c r="V19" s="63">
        <v>-11.0</v>
      </c>
      <c r="W19" s="63">
        <v>9.0</v>
      </c>
      <c r="X19" s="32">
        <v>-13.0</v>
      </c>
      <c r="Y19" s="22">
        <v>-12.0</v>
      </c>
      <c r="Z19" s="28">
        <v>-17.0</v>
      </c>
      <c r="AA19" s="67">
        <f t="shared" si="1"/>
        <v>-70</v>
      </c>
      <c r="AB19" s="68">
        <v>223.0</v>
      </c>
      <c r="AC19" s="69">
        <f t="shared" si="2"/>
        <v>7.1</v>
      </c>
    </row>
    <row r="20">
      <c r="A20" s="17" t="s">
        <v>35</v>
      </c>
      <c r="B20" s="18" t="s">
        <v>26</v>
      </c>
      <c r="C20" s="19" t="s">
        <v>39</v>
      </c>
      <c r="D20" s="17" t="s">
        <v>18</v>
      </c>
      <c r="E20" s="20">
        <v>35.0</v>
      </c>
      <c r="F20" s="21">
        <v>20.0</v>
      </c>
      <c r="G20" s="22">
        <v>4.0</v>
      </c>
      <c r="H20" s="22">
        <v>-5.0</v>
      </c>
      <c r="I20" s="22">
        <v>6.0</v>
      </c>
      <c r="J20" s="22">
        <v>5.0</v>
      </c>
      <c r="K20" s="22">
        <v>6.0</v>
      </c>
      <c r="L20" s="22">
        <v>-5.0</v>
      </c>
      <c r="M20" s="22">
        <v>-6.0</v>
      </c>
      <c r="N20" s="56">
        <v>-8.0</v>
      </c>
      <c r="O20" s="33">
        <v>-8.0</v>
      </c>
      <c r="P20" s="34">
        <v>9.0</v>
      </c>
      <c r="Q20" s="35">
        <v>-8.0</v>
      </c>
      <c r="R20" s="57">
        <v>-9.0</v>
      </c>
      <c r="S20" s="22">
        <v>-9.0</v>
      </c>
      <c r="T20" s="22">
        <v>9.0</v>
      </c>
      <c r="U20" s="22">
        <v>8.0</v>
      </c>
      <c r="V20" s="22">
        <v>10.0</v>
      </c>
      <c r="W20" s="22">
        <v>-9.0</v>
      </c>
      <c r="X20" s="23">
        <v>11.0</v>
      </c>
      <c r="Y20" s="48">
        <v>-13.0</v>
      </c>
      <c r="Z20" s="51">
        <v>15.0</v>
      </c>
      <c r="AA20" s="29">
        <f t="shared" si="1"/>
        <v>3</v>
      </c>
      <c r="AB20" s="37">
        <v>163.0</v>
      </c>
      <c r="AC20" s="31">
        <f t="shared" si="2"/>
        <v>8.15</v>
      </c>
    </row>
    <row r="21">
      <c r="A21" s="17" t="s">
        <v>35</v>
      </c>
      <c r="B21" s="18" t="s">
        <v>19</v>
      </c>
      <c r="C21" s="19" t="s">
        <v>40</v>
      </c>
      <c r="D21" s="17" t="s">
        <v>38</v>
      </c>
      <c r="E21" s="20">
        <v>30.0</v>
      </c>
      <c r="F21" s="21">
        <v>25.0</v>
      </c>
      <c r="G21" s="22">
        <v>-4.0</v>
      </c>
      <c r="H21" s="22">
        <v>6.0</v>
      </c>
      <c r="I21" s="22">
        <v>5.0</v>
      </c>
      <c r="J21" s="22">
        <v>7.0</v>
      </c>
      <c r="K21" s="22">
        <v>-6.0</v>
      </c>
      <c r="L21" s="22">
        <v>4.0</v>
      </c>
      <c r="M21" s="22">
        <v>-6.0</v>
      </c>
      <c r="N21" s="56">
        <v>-5.0</v>
      </c>
      <c r="O21" s="33">
        <v>9.0</v>
      </c>
      <c r="P21" s="34">
        <v>10.0</v>
      </c>
      <c r="Q21" s="35">
        <v>9.0</v>
      </c>
      <c r="R21" s="57">
        <v>-9.0</v>
      </c>
      <c r="S21" s="22">
        <v>10.0</v>
      </c>
      <c r="T21" s="22">
        <v>-9.0</v>
      </c>
      <c r="U21" s="22">
        <v>10.0</v>
      </c>
      <c r="V21" s="22">
        <v>-8.0</v>
      </c>
      <c r="W21" s="22">
        <v>9.0</v>
      </c>
      <c r="X21" s="32">
        <v>11.0</v>
      </c>
      <c r="Y21" s="22">
        <v>12.0</v>
      </c>
      <c r="Z21" s="28">
        <v>20.0</v>
      </c>
      <c r="AA21" s="29">
        <f t="shared" si="1"/>
        <v>75</v>
      </c>
      <c r="AB21" s="37">
        <v>163.0</v>
      </c>
      <c r="AC21" s="31">
        <f t="shared" si="2"/>
        <v>7.325</v>
      </c>
    </row>
    <row r="22">
      <c r="A22" s="17" t="s">
        <v>35</v>
      </c>
      <c r="B22" s="18" t="s">
        <v>12</v>
      </c>
      <c r="C22" s="19" t="s">
        <v>41</v>
      </c>
      <c r="D22" s="17" t="s">
        <v>14</v>
      </c>
      <c r="E22" s="20">
        <v>25.0</v>
      </c>
      <c r="F22" s="21">
        <v>30.0</v>
      </c>
      <c r="G22" s="22">
        <v>-6.0</v>
      </c>
      <c r="H22" s="22">
        <v>6.0</v>
      </c>
      <c r="I22" s="22">
        <v>6.0</v>
      </c>
      <c r="J22" s="22">
        <v>-5.0</v>
      </c>
      <c r="K22" s="22">
        <v>7.0</v>
      </c>
      <c r="L22" s="22">
        <v>5.0</v>
      </c>
      <c r="M22" s="22">
        <v>-6.0</v>
      </c>
      <c r="N22" s="56">
        <v>7.0</v>
      </c>
      <c r="O22" s="33">
        <v>-8.0</v>
      </c>
      <c r="P22" s="34">
        <v>-10.0</v>
      </c>
      <c r="Q22" s="35">
        <v>8.0</v>
      </c>
      <c r="R22" s="57">
        <v>-7.0</v>
      </c>
      <c r="S22" s="22">
        <v>8.0</v>
      </c>
      <c r="T22" s="22">
        <v>-15.0</v>
      </c>
      <c r="U22" s="22">
        <v>10.0</v>
      </c>
      <c r="V22" s="22">
        <v>-9.0</v>
      </c>
      <c r="W22" s="22">
        <v>-11.0</v>
      </c>
      <c r="X22" s="32">
        <v>-9.0</v>
      </c>
      <c r="Y22" s="22">
        <v>-9.0</v>
      </c>
      <c r="Z22" s="28">
        <v>-20.0</v>
      </c>
      <c r="AA22" s="29">
        <f t="shared" si="1"/>
        <v>-58</v>
      </c>
      <c r="AB22" s="37">
        <v>166.0</v>
      </c>
      <c r="AC22" s="31">
        <f t="shared" si="2"/>
        <v>8.02</v>
      </c>
    </row>
    <row r="23">
      <c r="A23" s="17" t="s">
        <v>35</v>
      </c>
      <c r="B23" s="18" t="s">
        <v>12</v>
      </c>
      <c r="C23" s="19" t="s">
        <v>42</v>
      </c>
      <c r="D23" s="17" t="s">
        <v>38</v>
      </c>
      <c r="E23" s="20">
        <v>25.0</v>
      </c>
      <c r="F23" s="21">
        <v>30.0</v>
      </c>
      <c r="G23" s="22">
        <v>-4.0</v>
      </c>
      <c r="H23" s="22">
        <v>5.0</v>
      </c>
      <c r="I23" s="22">
        <v>7.0</v>
      </c>
      <c r="J23" s="22">
        <v>-6.0</v>
      </c>
      <c r="K23" s="22">
        <v>-4.0</v>
      </c>
      <c r="L23" s="22">
        <v>5.0</v>
      </c>
      <c r="M23" s="22">
        <v>-6.0</v>
      </c>
      <c r="N23" s="56">
        <v>7.0</v>
      </c>
      <c r="O23" s="33">
        <v>-8.0</v>
      </c>
      <c r="P23" s="34">
        <v>10.0</v>
      </c>
      <c r="Q23" s="35">
        <v>-8.0</v>
      </c>
      <c r="R23" s="57">
        <v>-6.0</v>
      </c>
      <c r="S23" s="22">
        <v>-10.0</v>
      </c>
      <c r="T23" s="22">
        <v>-9.0</v>
      </c>
      <c r="U23" s="22">
        <v>11.0</v>
      </c>
      <c r="V23" s="22">
        <v>-13.0</v>
      </c>
      <c r="W23" s="22">
        <v>11.0</v>
      </c>
      <c r="X23" s="32">
        <v>-10.0</v>
      </c>
      <c r="Y23" s="22">
        <v>-12.0</v>
      </c>
      <c r="Z23" s="28">
        <v>-20.0</v>
      </c>
      <c r="AA23" s="29">
        <f t="shared" si="1"/>
        <v>-60</v>
      </c>
      <c r="AB23" s="37">
        <v>171.0</v>
      </c>
      <c r="AC23" s="31">
        <f t="shared" si="2"/>
        <v>7.7</v>
      </c>
    </row>
    <row r="24">
      <c r="A24" s="58" t="s">
        <v>35</v>
      </c>
      <c r="B24" s="59" t="s">
        <v>19</v>
      </c>
      <c r="C24" s="70" t="s">
        <v>43</v>
      </c>
      <c r="D24" s="58" t="s">
        <v>29</v>
      </c>
      <c r="E24" s="61">
        <v>25.0</v>
      </c>
      <c r="F24" s="62">
        <v>30.0</v>
      </c>
      <c r="G24" s="63">
        <v>6.0</v>
      </c>
      <c r="H24" s="63">
        <v>-7.0</v>
      </c>
      <c r="I24" s="63">
        <v>6.0</v>
      </c>
      <c r="J24" s="63">
        <v>5.0</v>
      </c>
      <c r="K24" s="63">
        <v>4.0</v>
      </c>
      <c r="L24" s="63">
        <v>-6.0</v>
      </c>
      <c r="M24" s="63">
        <v>7.0</v>
      </c>
      <c r="N24" s="64">
        <v>10.0</v>
      </c>
      <c r="O24" s="39">
        <v>-9.0</v>
      </c>
      <c r="P24" s="40">
        <v>11.0</v>
      </c>
      <c r="Q24" s="41">
        <v>-7.0</v>
      </c>
      <c r="R24" s="65">
        <v>8.0</v>
      </c>
      <c r="S24" s="63">
        <v>-9.0</v>
      </c>
      <c r="T24" s="63">
        <v>10.0</v>
      </c>
      <c r="U24" s="63">
        <v>-9.0</v>
      </c>
      <c r="V24" s="63">
        <v>11.0</v>
      </c>
      <c r="W24" s="63">
        <v>9.0</v>
      </c>
      <c r="X24" s="38">
        <v>12.0</v>
      </c>
      <c r="Y24" s="63">
        <v>-9.0</v>
      </c>
      <c r="Z24" s="66">
        <v>18.0</v>
      </c>
      <c r="AA24" s="67">
        <f t="shared" si="1"/>
        <v>61</v>
      </c>
      <c r="AB24" s="68">
        <v>171.0</v>
      </c>
      <c r="AC24" s="69">
        <f t="shared" si="2"/>
        <v>7.735</v>
      </c>
    </row>
    <row r="25">
      <c r="A25" s="17" t="s">
        <v>35</v>
      </c>
      <c r="B25" s="18" t="s">
        <v>19</v>
      </c>
      <c r="C25" s="19" t="s">
        <v>44</v>
      </c>
      <c r="D25" s="17" t="s">
        <v>38</v>
      </c>
      <c r="E25" s="20">
        <v>35.0</v>
      </c>
      <c r="F25" s="21">
        <v>20.0</v>
      </c>
      <c r="G25" s="22">
        <v>-4.0</v>
      </c>
      <c r="H25" s="22">
        <v>5.0</v>
      </c>
      <c r="I25" s="22">
        <v>-4.0</v>
      </c>
      <c r="J25" s="22">
        <v>5.0</v>
      </c>
      <c r="K25" s="22">
        <v>-4.0</v>
      </c>
      <c r="L25" s="22">
        <v>5.0</v>
      </c>
      <c r="M25" s="22">
        <v>-5.0</v>
      </c>
      <c r="N25" s="22">
        <v>7.0</v>
      </c>
      <c r="O25" s="22">
        <v>10.0</v>
      </c>
      <c r="P25" s="34">
        <v>7.0</v>
      </c>
      <c r="Q25" s="35">
        <v>11.0</v>
      </c>
      <c r="R25" s="57">
        <v>-9.0</v>
      </c>
      <c r="S25" s="22">
        <v>10.0</v>
      </c>
      <c r="T25" s="22">
        <v>11.0</v>
      </c>
      <c r="U25" s="22">
        <v>9.0</v>
      </c>
      <c r="V25" s="22">
        <v>-8.0</v>
      </c>
      <c r="W25" s="22">
        <v>-9.0</v>
      </c>
      <c r="X25" s="32">
        <v>12.0</v>
      </c>
      <c r="Y25" s="22">
        <v>10.0</v>
      </c>
      <c r="Z25" s="28">
        <v>17.0</v>
      </c>
      <c r="AA25" s="29">
        <f t="shared" si="1"/>
        <v>76</v>
      </c>
      <c r="AB25" s="37">
        <v>213.0</v>
      </c>
      <c r="AC25" s="31">
        <f t="shared" si="2"/>
        <v>6.96</v>
      </c>
    </row>
    <row r="26">
      <c r="A26" s="17" t="s">
        <v>35</v>
      </c>
      <c r="B26" s="18" t="s">
        <v>19</v>
      </c>
      <c r="C26" s="19" t="s">
        <v>45</v>
      </c>
      <c r="D26" s="17" t="s">
        <v>16</v>
      </c>
      <c r="E26" s="20">
        <v>25.0</v>
      </c>
      <c r="F26" s="21">
        <v>30.0</v>
      </c>
      <c r="G26" s="22">
        <v>5.0</v>
      </c>
      <c r="H26" s="22">
        <v>6.0</v>
      </c>
      <c r="I26" s="22">
        <v>-4.0</v>
      </c>
      <c r="J26" s="22">
        <v>-7.0</v>
      </c>
      <c r="K26" s="22">
        <v>-8.0</v>
      </c>
      <c r="L26" s="22">
        <v>5.0</v>
      </c>
      <c r="M26" s="22">
        <v>8.0</v>
      </c>
      <c r="N26" s="56">
        <v>-9.0</v>
      </c>
      <c r="O26" s="33">
        <v>10.0</v>
      </c>
      <c r="P26" s="34">
        <v>12.0</v>
      </c>
      <c r="Q26" s="22">
        <v>8.0</v>
      </c>
      <c r="R26" s="22">
        <v>-9.0</v>
      </c>
      <c r="S26" s="22">
        <v>9.0</v>
      </c>
      <c r="T26" s="22">
        <v>-8.0</v>
      </c>
      <c r="U26" s="22">
        <v>9.0</v>
      </c>
      <c r="V26" s="22">
        <v>10.0</v>
      </c>
      <c r="W26" s="22">
        <v>-9.0</v>
      </c>
      <c r="X26" s="32">
        <v>9.0</v>
      </c>
      <c r="Y26" s="22">
        <v>10.0</v>
      </c>
      <c r="Z26" s="28">
        <v>17.0</v>
      </c>
      <c r="AA26" s="29">
        <f t="shared" si="1"/>
        <v>64</v>
      </c>
      <c r="AB26" s="37">
        <v>213.0</v>
      </c>
      <c r="AC26" s="31">
        <f t="shared" si="2"/>
        <v>7.64</v>
      </c>
    </row>
    <row r="27">
      <c r="A27" s="17" t="s">
        <v>35</v>
      </c>
      <c r="B27" s="18" t="s">
        <v>12</v>
      </c>
      <c r="C27" s="19" t="s">
        <v>46</v>
      </c>
      <c r="D27" s="17" t="s">
        <v>38</v>
      </c>
      <c r="E27" s="20">
        <v>30.0</v>
      </c>
      <c r="F27" s="21">
        <v>25.0</v>
      </c>
      <c r="G27" s="22">
        <v>5.0</v>
      </c>
      <c r="H27" s="22">
        <v>-7.0</v>
      </c>
      <c r="I27" s="22">
        <v>-6.0</v>
      </c>
      <c r="J27" s="22">
        <v>5.0</v>
      </c>
      <c r="K27" s="22">
        <v>-7.0</v>
      </c>
      <c r="L27" s="22">
        <v>6.0</v>
      </c>
      <c r="M27" s="22">
        <v>-6.0</v>
      </c>
      <c r="N27" s="56">
        <v>7.0</v>
      </c>
      <c r="O27" s="33">
        <v>-8.0</v>
      </c>
      <c r="P27" s="34">
        <v>-9.0</v>
      </c>
      <c r="Q27" s="22">
        <v>-8.0</v>
      </c>
      <c r="R27" s="22">
        <v>7.0</v>
      </c>
      <c r="S27" s="22">
        <v>9.0</v>
      </c>
      <c r="T27" s="22">
        <v>-10.0</v>
      </c>
      <c r="U27" s="22">
        <v>-9.0</v>
      </c>
      <c r="V27" s="22">
        <v>10.0</v>
      </c>
      <c r="W27" s="22">
        <v>-10.0</v>
      </c>
      <c r="X27" s="32">
        <v>-9.0</v>
      </c>
      <c r="Y27" s="22">
        <v>-11.0</v>
      </c>
      <c r="Z27" s="28">
        <v>-19.0</v>
      </c>
      <c r="AA27" s="29">
        <f t="shared" si="1"/>
        <v>-70</v>
      </c>
      <c r="AB27" s="37">
        <v>213.0</v>
      </c>
      <c r="AC27" s="31">
        <f t="shared" si="2"/>
        <v>7.35</v>
      </c>
    </row>
    <row r="28">
      <c r="A28" s="58" t="s">
        <v>35</v>
      </c>
      <c r="B28" s="59" t="s">
        <v>19</v>
      </c>
      <c r="C28" s="70" t="s">
        <v>47</v>
      </c>
      <c r="D28" s="58" t="s">
        <v>14</v>
      </c>
      <c r="E28" s="61">
        <v>35.0</v>
      </c>
      <c r="F28" s="62">
        <v>20.0</v>
      </c>
      <c r="G28" s="63">
        <v>3.0</v>
      </c>
      <c r="H28" s="63">
        <v>-4.0</v>
      </c>
      <c r="I28" s="63">
        <v>5.0</v>
      </c>
      <c r="J28" s="63">
        <v>-4.0</v>
      </c>
      <c r="K28" s="63">
        <v>5.0</v>
      </c>
      <c r="L28" s="63">
        <v>-6.0</v>
      </c>
      <c r="M28" s="63">
        <v>10.0</v>
      </c>
      <c r="N28" s="64">
        <v>8.0</v>
      </c>
      <c r="O28" s="39">
        <v>-6.0</v>
      </c>
      <c r="P28" s="40">
        <v>9.0</v>
      </c>
      <c r="Q28" s="41">
        <v>-8.0</v>
      </c>
      <c r="R28" s="65">
        <v>10.0</v>
      </c>
      <c r="S28" s="63">
        <v>-8.0</v>
      </c>
      <c r="T28" s="63">
        <v>12.0</v>
      </c>
      <c r="U28" s="63">
        <v>8.0</v>
      </c>
      <c r="V28" s="63">
        <v>9.0</v>
      </c>
      <c r="W28" s="63">
        <v>10.0</v>
      </c>
      <c r="X28" s="38">
        <v>-9.0</v>
      </c>
      <c r="Y28" s="63">
        <v>11.0</v>
      </c>
      <c r="Z28" s="66">
        <v>19.0</v>
      </c>
      <c r="AA28" s="67">
        <f t="shared" si="1"/>
        <v>74</v>
      </c>
      <c r="AB28" s="68">
        <v>218.0</v>
      </c>
      <c r="AC28" s="69">
        <f t="shared" si="2"/>
        <v>7.16</v>
      </c>
    </row>
    <row r="29">
      <c r="F29" s="6"/>
      <c r="N29" s="71"/>
      <c r="O29" s="72"/>
      <c r="P29" s="73"/>
      <c r="Q29" s="74"/>
      <c r="R29" s="75"/>
      <c r="Z29" s="76"/>
      <c r="AA29" s="6"/>
      <c r="AB29" s="6"/>
    </row>
    <row r="30">
      <c r="A30" s="77" t="s">
        <v>48</v>
      </c>
      <c r="F30" s="6"/>
      <c r="N30" s="71"/>
      <c r="O30" s="72"/>
      <c r="P30" s="73"/>
      <c r="Q30" s="74"/>
      <c r="R30" s="75"/>
      <c r="Z30" s="76"/>
      <c r="AA30" s="6"/>
      <c r="AB30" s="6"/>
    </row>
    <row r="31">
      <c r="F31" s="6"/>
      <c r="N31" s="71"/>
      <c r="O31" s="72"/>
      <c r="P31" s="73"/>
      <c r="Q31" s="74"/>
      <c r="R31" s="75"/>
      <c r="Z31" s="76"/>
      <c r="AA31" s="6"/>
      <c r="AB31" s="6"/>
    </row>
    <row r="32">
      <c r="A32" s="78" t="s">
        <v>49</v>
      </c>
      <c r="B32" s="78" t="s">
        <v>50</v>
      </c>
      <c r="C32" s="78" t="s">
        <v>51</v>
      </c>
      <c r="D32" s="78" t="s">
        <v>52</v>
      </c>
      <c r="F32" s="6"/>
      <c r="N32" s="71"/>
      <c r="O32" s="72"/>
      <c r="P32" s="73"/>
      <c r="Q32" s="74"/>
      <c r="R32" s="75"/>
      <c r="Z32" s="76"/>
      <c r="AA32" s="6"/>
      <c r="AB32" s="6"/>
    </row>
    <row r="33">
      <c r="A33" s="79" t="s">
        <v>25</v>
      </c>
      <c r="B33" s="79" t="s">
        <v>53</v>
      </c>
      <c r="C33" s="79" t="s">
        <v>54</v>
      </c>
      <c r="D33" s="79">
        <v>10.0</v>
      </c>
      <c r="F33" s="80"/>
      <c r="N33" s="71"/>
      <c r="O33" s="72"/>
      <c r="P33" s="73"/>
      <c r="Q33" s="74"/>
      <c r="R33" s="75"/>
      <c r="Z33" s="76"/>
      <c r="AA33" s="6"/>
      <c r="AB33" s="6"/>
    </row>
    <row r="34">
      <c r="A34" s="79" t="s">
        <v>35</v>
      </c>
      <c r="B34" s="79" t="s">
        <v>26</v>
      </c>
      <c r="C34" s="79" t="s">
        <v>54</v>
      </c>
      <c r="D34" s="79">
        <v>10.0</v>
      </c>
      <c r="F34" s="80"/>
      <c r="N34" s="71"/>
      <c r="O34" s="72"/>
      <c r="P34" s="73"/>
      <c r="Q34" s="74"/>
      <c r="R34" s="75"/>
      <c r="Z34" s="76"/>
      <c r="AA34" s="6"/>
      <c r="AB34" s="6"/>
    </row>
    <row r="35">
      <c r="B35" s="79" t="s">
        <v>19</v>
      </c>
      <c r="C35" s="79" t="s">
        <v>55</v>
      </c>
      <c r="D35" s="81">
        <v>43989.0</v>
      </c>
      <c r="F35" s="6"/>
      <c r="N35" s="71"/>
      <c r="O35" s="72"/>
      <c r="P35" s="73"/>
      <c r="Q35" s="74"/>
      <c r="R35" s="75"/>
      <c r="Z35" s="76"/>
      <c r="AA35" s="6"/>
      <c r="AB35" s="6"/>
    </row>
    <row r="36">
      <c r="B36" s="79" t="s">
        <v>12</v>
      </c>
      <c r="C36" s="79" t="s">
        <v>56</v>
      </c>
      <c r="D36" s="82" t="s">
        <v>57</v>
      </c>
      <c r="F36" s="6"/>
      <c r="N36" s="71"/>
      <c r="O36" s="72"/>
      <c r="P36" s="73"/>
      <c r="Q36" s="74"/>
      <c r="R36" s="75"/>
      <c r="Z36" s="76"/>
      <c r="AA36" s="6"/>
      <c r="AB36" s="6"/>
    </row>
    <row r="37">
      <c r="A37" s="79" t="s">
        <v>11</v>
      </c>
      <c r="B37" s="79" t="s">
        <v>19</v>
      </c>
      <c r="C37" s="79" t="s">
        <v>58</v>
      </c>
      <c r="D37" s="81">
        <v>43989.0</v>
      </c>
      <c r="F37" s="80"/>
      <c r="N37" s="71"/>
      <c r="O37" s="72"/>
      <c r="P37" s="73"/>
      <c r="Q37" s="74"/>
      <c r="R37" s="75"/>
      <c r="Z37" s="76"/>
      <c r="AA37" s="6"/>
      <c r="AB37" s="6"/>
    </row>
    <row r="38">
      <c r="B38" s="79" t="s">
        <v>12</v>
      </c>
      <c r="C38" s="79" t="s">
        <v>56</v>
      </c>
      <c r="D38" s="82" t="s">
        <v>57</v>
      </c>
      <c r="F38" s="80"/>
      <c r="N38" s="71"/>
      <c r="O38" s="72"/>
      <c r="P38" s="73"/>
      <c r="Q38" s="74"/>
      <c r="R38" s="75"/>
      <c r="Z38" s="76"/>
      <c r="AA38" s="6"/>
      <c r="AB38" s="6"/>
    </row>
    <row r="39">
      <c r="F39" s="6"/>
      <c r="N39" s="83"/>
      <c r="O39" s="84"/>
      <c r="P39" s="85"/>
      <c r="Q39" s="86"/>
      <c r="R39" s="87"/>
      <c r="Z39" s="76"/>
      <c r="AA39" s="6"/>
      <c r="AB39" s="6"/>
    </row>
    <row r="40">
      <c r="A40" s="77"/>
      <c r="D40" s="77"/>
      <c r="F40" s="6"/>
      <c r="N40" s="83"/>
      <c r="O40" s="84"/>
      <c r="P40" s="85"/>
      <c r="Q40" s="86"/>
      <c r="R40" s="87"/>
      <c r="Z40" s="76"/>
      <c r="AA40" s="6"/>
      <c r="AB40" s="6"/>
    </row>
    <row r="41">
      <c r="F41" s="80"/>
      <c r="N41" s="83"/>
      <c r="O41" s="84"/>
      <c r="P41" s="85"/>
      <c r="Q41" s="86"/>
      <c r="R41" s="87"/>
      <c r="Z41" s="76"/>
      <c r="AA41" s="6"/>
      <c r="AB41" s="6"/>
    </row>
    <row r="42">
      <c r="F42" s="80"/>
      <c r="N42" s="83"/>
      <c r="O42" s="84"/>
      <c r="P42" s="85"/>
      <c r="Q42" s="86"/>
      <c r="R42" s="87"/>
      <c r="Z42" s="76"/>
      <c r="AA42" s="6"/>
      <c r="AB42" s="6"/>
    </row>
    <row r="43">
      <c r="F43" s="6"/>
      <c r="N43" s="83"/>
      <c r="O43" s="84"/>
      <c r="P43" s="85"/>
      <c r="Q43" s="86"/>
      <c r="R43" s="87"/>
      <c r="Z43" s="76"/>
      <c r="AA43" s="6"/>
      <c r="AB43" s="6"/>
    </row>
    <row r="44">
      <c r="A44" s="77" t="s">
        <v>59</v>
      </c>
      <c r="F44" s="6"/>
      <c r="N44" s="83"/>
      <c r="O44" s="84"/>
      <c r="P44" s="85"/>
      <c r="Q44" s="86"/>
      <c r="R44" s="87"/>
      <c r="Z44" s="76"/>
      <c r="AA44" s="6"/>
      <c r="AB44" s="6"/>
    </row>
    <row r="45">
      <c r="N45" s="83"/>
      <c r="O45" s="84"/>
      <c r="P45" s="85"/>
      <c r="Q45" s="86"/>
      <c r="R45" s="87"/>
      <c r="Z45" s="76"/>
      <c r="AA45" s="6"/>
      <c r="AB45" s="6"/>
    </row>
    <row r="46">
      <c r="A46" s="88" t="s">
        <v>60</v>
      </c>
      <c r="N46" s="83"/>
      <c r="O46" s="84"/>
      <c r="P46" s="85"/>
      <c r="Q46" s="86"/>
      <c r="R46" s="87"/>
      <c r="Z46" s="76"/>
      <c r="AA46" s="6"/>
      <c r="AB46" s="6"/>
    </row>
    <row r="47">
      <c r="A47" s="88" t="s">
        <v>61</v>
      </c>
      <c r="N47" s="83"/>
      <c r="O47" s="84"/>
      <c r="P47" s="85"/>
      <c r="Q47" s="86"/>
      <c r="R47" s="87"/>
      <c r="Z47" s="76"/>
      <c r="AA47" s="6"/>
      <c r="AB47" s="6"/>
    </row>
    <row r="48">
      <c r="A48" s="88" t="s">
        <v>62</v>
      </c>
      <c r="N48" s="83"/>
      <c r="O48" s="84"/>
      <c r="P48" s="85"/>
      <c r="Q48" s="86"/>
      <c r="R48" s="87"/>
      <c r="Z48" s="76"/>
      <c r="AA48" s="6"/>
      <c r="AB48" s="6"/>
    </row>
    <row r="49">
      <c r="N49" s="83"/>
      <c r="O49" s="84"/>
      <c r="P49" s="85"/>
      <c r="Q49" s="86"/>
      <c r="R49" s="87"/>
      <c r="Z49" s="76"/>
      <c r="AA49" s="6"/>
      <c r="AB49" s="6"/>
    </row>
    <row r="50">
      <c r="A50" s="88" t="s">
        <v>63</v>
      </c>
      <c r="N50" s="83"/>
      <c r="O50" s="84"/>
      <c r="P50" s="85"/>
      <c r="Q50" s="86"/>
      <c r="R50" s="87"/>
      <c r="Z50" s="76"/>
      <c r="AA50" s="6"/>
      <c r="AB50" s="6"/>
    </row>
    <row r="51">
      <c r="N51" s="83"/>
      <c r="O51" s="84"/>
      <c r="P51" s="85"/>
      <c r="Q51" s="86"/>
      <c r="R51" s="87"/>
      <c r="Z51" s="76"/>
      <c r="AA51" s="6"/>
      <c r="AB51" s="6"/>
    </row>
    <row r="52">
      <c r="A52" s="77" t="s">
        <v>64</v>
      </c>
      <c r="N52" s="83"/>
      <c r="O52" s="84"/>
      <c r="P52" s="85"/>
      <c r="Q52" s="86"/>
      <c r="R52" s="87"/>
      <c r="Z52" s="76"/>
      <c r="AA52" s="6"/>
      <c r="AB52" s="6"/>
    </row>
    <row r="53">
      <c r="N53" s="83"/>
      <c r="O53" s="84"/>
      <c r="P53" s="85"/>
      <c r="Q53" s="86"/>
      <c r="R53" s="87"/>
      <c r="Z53" s="76"/>
      <c r="AA53" s="6"/>
      <c r="AB53" s="6"/>
    </row>
    <row r="54">
      <c r="A54" s="78" t="s">
        <v>65</v>
      </c>
      <c r="B54" s="78" t="s">
        <v>66</v>
      </c>
      <c r="C54" s="78" t="s">
        <v>67</v>
      </c>
      <c r="N54" s="83"/>
      <c r="O54" s="84"/>
      <c r="P54" s="85"/>
      <c r="Q54" s="86"/>
      <c r="R54" s="87"/>
      <c r="Z54" s="76"/>
      <c r="AA54" s="6"/>
      <c r="AB54" s="6"/>
    </row>
    <row r="55">
      <c r="A55" s="79" t="s">
        <v>68</v>
      </c>
      <c r="B55" s="79" t="s">
        <v>69</v>
      </c>
      <c r="C55" s="79" t="s">
        <v>70</v>
      </c>
      <c r="N55" s="71"/>
      <c r="O55" s="72"/>
      <c r="P55" s="73"/>
      <c r="Q55" s="74"/>
      <c r="R55" s="75"/>
      <c r="Z55" s="76"/>
      <c r="AA55" s="6"/>
      <c r="AB55" s="6"/>
    </row>
    <row r="56">
      <c r="F56" s="6"/>
      <c r="N56" s="71"/>
      <c r="O56" s="72"/>
      <c r="P56" s="73"/>
      <c r="Q56" s="74"/>
      <c r="R56" s="75"/>
      <c r="Z56" s="76"/>
      <c r="AA56" s="6"/>
      <c r="AB56" s="6"/>
    </row>
    <row r="57">
      <c r="F57" s="6"/>
      <c r="N57" s="71"/>
      <c r="O57" s="72"/>
      <c r="P57" s="73"/>
      <c r="Q57" s="74"/>
      <c r="R57" s="75"/>
      <c r="Z57" s="76"/>
      <c r="AA57" s="6"/>
      <c r="AB57" s="6"/>
    </row>
    <row r="58">
      <c r="A58" s="79" t="s">
        <v>71</v>
      </c>
      <c r="B58" s="79">
        <v>500.0</v>
      </c>
      <c r="F58" s="6"/>
      <c r="N58" s="71"/>
      <c r="O58" s="72"/>
      <c r="P58" s="73"/>
      <c r="Q58" s="74"/>
      <c r="R58" s="75"/>
      <c r="Z58" s="76"/>
      <c r="AA58" s="6"/>
      <c r="AB58" s="6"/>
    </row>
    <row r="59">
      <c r="D59" s="79" t="s">
        <v>72</v>
      </c>
      <c r="F59" s="6"/>
      <c r="N59" s="71"/>
      <c r="O59" s="72"/>
      <c r="P59" s="73"/>
      <c r="Q59" s="74"/>
      <c r="R59" s="75"/>
      <c r="Z59" s="76"/>
      <c r="AA59" s="6"/>
      <c r="AB59" s="6"/>
    </row>
    <row r="60">
      <c r="A60" s="79" t="s">
        <v>73</v>
      </c>
      <c r="C60" s="79">
        <v>560.0</v>
      </c>
      <c r="E60" s="79" t="s">
        <v>74</v>
      </c>
      <c r="F60" s="6"/>
      <c r="N60" s="71"/>
      <c r="O60" s="72"/>
      <c r="P60" s="73"/>
      <c r="Q60" s="74"/>
      <c r="R60" s="75"/>
      <c r="Z60" s="76"/>
      <c r="AA60" s="6"/>
      <c r="AB60" s="6"/>
    </row>
    <row r="61">
      <c r="F61" s="6"/>
      <c r="N61" s="71"/>
      <c r="O61" s="72"/>
      <c r="P61" s="73"/>
      <c r="Q61" s="74"/>
      <c r="R61" s="75"/>
      <c r="Z61" s="76"/>
      <c r="AA61" s="6"/>
      <c r="AB61" s="6"/>
    </row>
    <row r="62">
      <c r="A62" s="89" t="s">
        <v>75</v>
      </c>
      <c r="B62" s="89">
        <v>10.0</v>
      </c>
      <c r="C62" s="89">
        <v>30.0</v>
      </c>
      <c r="D62" s="89">
        <v>50.0</v>
      </c>
      <c r="E62" s="89" t="s">
        <v>76</v>
      </c>
      <c r="F62" s="90" t="s">
        <v>77</v>
      </c>
      <c r="N62" s="71"/>
      <c r="O62" s="72"/>
      <c r="P62" s="73"/>
      <c r="Q62" s="74"/>
      <c r="R62" s="75"/>
      <c r="Z62" s="76"/>
      <c r="AA62" s="6"/>
      <c r="AB62" s="6"/>
    </row>
    <row r="63">
      <c r="A63" s="79">
        <v>1.0</v>
      </c>
      <c r="B63" s="79">
        <v>1.0</v>
      </c>
      <c r="C63" s="79">
        <v>0.0</v>
      </c>
      <c r="D63" s="79">
        <v>11.0</v>
      </c>
      <c r="E63" s="31">
        <f t="shared" ref="E63:E69" si="3">Sum(D63*D$62)+(C$62*C63)+(B63*B$62)</f>
        <v>560</v>
      </c>
      <c r="F63" s="91">
        <f t="shared" ref="F63:F69" si="4">sum(B63:D63)*10</f>
        <v>120</v>
      </c>
      <c r="N63" s="71"/>
      <c r="O63" s="72"/>
      <c r="P63" s="73"/>
      <c r="Q63" s="74"/>
      <c r="R63" s="75"/>
      <c r="Z63" s="76"/>
      <c r="AA63" s="6"/>
      <c r="AB63" s="6"/>
    </row>
    <row r="64">
      <c r="A64" s="79">
        <v>2.0</v>
      </c>
      <c r="B64" s="79">
        <v>2.0</v>
      </c>
      <c r="C64" s="79">
        <v>1.0</v>
      </c>
      <c r="D64" s="79">
        <v>10.0</v>
      </c>
      <c r="E64" s="31">
        <f t="shared" si="3"/>
        <v>550</v>
      </c>
      <c r="F64" s="91">
        <f t="shared" si="4"/>
        <v>130</v>
      </c>
      <c r="N64" s="71"/>
      <c r="O64" s="72"/>
      <c r="P64" s="73"/>
      <c r="Q64" s="74"/>
      <c r="R64" s="75"/>
      <c r="Z64" s="76"/>
      <c r="AA64" s="6"/>
      <c r="AB64" s="6"/>
    </row>
    <row r="65">
      <c r="A65" s="79">
        <v>3.0</v>
      </c>
      <c r="B65" s="79">
        <v>5.0</v>
      </c>
      <c r="C65" s="79">
        <v>2.0</v>
      </c>
      <c r="D65" s="79">
        <v>9.0</v>
      </c>
      <c r="E65" s="31">
        <f t="shared" si="3"/>
        <v>560</v>
      </c>
      <c r="F65" s="91">
        <f t="shared" si="4"/>
        <v>160</v>
      </c>
      <c r="N65" s="71"/>
      <c r="O65" s="72"/>
      <c r="P65" s="73"/>
      <c r="Q65" s="74"/>
      <c r="R65" s="75"/>
      <c r="Z65" s="76"/>
      <c r="AA65" s="6"/>
      <c r="AB65" s="6"/>
    </row>
    <row r="66">
      <c r="A66" s="79">
        <v>4.0</v>
      </c>
      <c r="B66" s="79">
        <v>3.0</v>
      </c>
      <c r="C66" s="79">
        <v>4.0</v>
      </c>
      <c r="D66" s="79">
        <v>8.0</v>
      </c>
      <c r="E66" s="31">
        <f t="shared" si="3"/>
        <v>550</v>
      </c>
      <c r="F66" s="91">
        <f t="shared" si="4"/>
        <v>150</v>
      </c>
      <c r="N66" s="71"/>
      <c r="O66" s="72"/>
      <c r="P66" s="73"/>
      <c r="Q66" s="74"/>
      <c r="R66" s="75"/>
      <c r="Z66" s="76"/>
      <c r="AA66" s="6"/>
      <c r="AB66" s="6"/>
    </row>
    <row r="67">
      <c r="A67" s="79">
        <v>5.0</v>
      </c>
      <c r="B67" s="79">
        <v>6.0</v>
      </c>
      <c r="C67" s="79">
        <v>5.0</v>
      </c>
      <c r="D67" s="79">
        <v>7.0</v>
      </c>
      <c r="E67" s="31">
        <f t="shared" si="3"/>
        <v>560</v>
      </c>
      <c r="F67" s="91">
        <f t="shared" si="4"/>
        <v>180</v>
      </c>
      <c r="N67" s="71"/>
      <c r="O67" s="72"/>
      <c r="P67" s="73"/>
      <c r="Q67" s="74"/>
      <c r="R67" s="75"/>
      <c r="Z67" s="76"/>
      <c r="AA67" s="6"/>
      <c r="AB67" s="6"/>
    </row>
    <row r="68">
      <c r="A68" s="79">
        <v>6.0</v>
      </c>
      <c r="B68" s="79">
        <v>2.0</v>
      </c>
      <c r="C68" s="79">
        <v>8.0</v>
      </c>
      <c r="D68" s="79">
        <v>6.0</v>
      </c>
      <c r="E68" s="31">
        <f t="shared" si="3"/>
        <v>560</v>
      </c>
      <c r="F68" s="91">
        <f t="shared" si="4"/>
        <v>160</v>
      </c>
      <c r="N68" s="71"/>
      <c r="O68" s="72"/>
      <c r="P68" s="73"/>
      <c r="Q68" s="74"/>
      <c r="R68" s="75"/>
      <c r="Z68" s="76"/>
      <c r="AA68" s="6"/>
      <c r="AB68" s="6"/>
    </row>
    <row r="69">
      <c r="A69" s="92">
        <v>7.0</v>
      </c>
      <c r="B69" s="92">
        <v>9.0</v>
      </c>
      <c r="C69" s="92">
        <v>7.0</v>
      </c>
      <c r="D69" s="92">
        <v>4.0</v>
      </c>
      <c r="E69" s="93">
        <f t="shared" si="3"/>
        <v>500</v>
      </c>
      <c r="F69" s="94">
        <f t="shared" si="4"/>
        <v>200</v>
      </c>
      <c r="N69" s="71"/>
      <c r="O69" s="72"/>
      <c r="P69" s="73"/>
      <c r="Q69" s="74"/>
      <c r="R69" s="75"/>
      <c r="Z69" s="76"/>
      <c r="AA69" s="6"/>
      <c r="AB69" s="6"/>
    </row>
    <row r="70">
      <c r="A70" s="79">
        <v>8.0</v>
      </c>
      <c r="F70" s="91">
        <f t="shared" ref="F70:F76" si="5">sum(B70:D70)</f>
        <v>0</v>
      </c>
      <c r="N70" s="71"/>
      <c r="O70" s="72"/>
      <c r="P70" s="73"/>
      <c r="Q70" s="74"/>
      <c r="R70" s="75"/>
      <c r="Z70" s="76"/>
      <c r="AA70" s="6"/>
      <c r="AB70" s="6"/>
    </row>
    <row r="71">
      <c r="A71" s="79">
        <v>9.0</v>
      </c>
      <c r="F71" s="91">
        <f t="shared" si="5"/>
        <v>0</v>
      </c>
      <c r="N71" s="71"/>
      <c r="O71" s="72"/>
      <c r="P71" s="73"/>
      <c r="Q71" s="74"/>
      <c r="R71" s="75"/>
      <c r="Z71" s="76"/>
      <c r="AA71" s="6"/>
      <c r="AB71" s="6"/>
    </row>
    <row r="72">
      <c r="A72" s="79">
        <v>10.0</v>
      </c>
      <c r="F72" s="91">
        <f t="shared" si="5"/>
        <v>0</v>
      </c>
      <c r="N72" s="71"/>
      <c r="O72" s="72"/>
      <c r="P72" s="73"/>
      <c r="Q72" s="74"/>
      <c r="R72" s="75"/>
      <c r="Z72" s="76"/>
      <c r="AA72" s="6"/>
      <c r="AB72" s="6"/>
    </row>
    <row r="73">
      <c r="A73" s="79">
        <v>11.0</v>
      </c>
      <c r="F73" s="91">
        <f t="shared" si="5"/>
        <v>0</v>
      </c>
      <c r="N73" s="71"/>
      <c r="O73" s="72"/>
      <c r="P73" s="73"/>
      <c r="Q73" s="74"/>
      <c r="R73" s="75"/>
      <c r="Z73" s="76"/>
      <c r="AA73" s="6"/>
      <c r="AB73" s="6"/>
    </row>
    <row r="74">
      <c r="A74" s="79">
        <v>12.0</v>
      </c>
      <c r="F74" s="91">
        <f t="shared" si="5"/>
        <v>0</v>
      </c>
      <c r="N74" s="71"/>
      <c r="O74" s="72"/>
      <c r="P74" s="73"/>
      <c r="Q74" s="74"/>
      <c r="R74" s="75"/>
      <c r="Z74" s="76"/>
      <c r="AA74" s="6"/>
      <c r="AB74" s="6"/>
    </row>
    <row r="75">
      <c r="A75" s="79">
        <v>13.0</v>
      </c>
      <c r="F75" s="91">
        <f t="shared" si="5"/>
        <v>0</v>
      </c>
      <c r="N75" s="71"/>
      <c r="O75" s="72"/>
      <c r="P75" s="73"/>
      <c r="Q75" s="74"/>
      <c r="R75" s="75"/>
      <c r="Z75" s="76"/>
      <c r="AA75" s="6"/>
      <c r="AB75" s="6"/>
    </row>
    <row r="76">
      <c r="A76" s="79">
        <v>14.0</v>
      </c>
      <c r="F76" s="91">
        <f t="shared" si="5"/>
        <v>0</v>
      </c>
      <c r="N76" s="71"/>
      <c r="O76" s="72"/>
      <c r="P76" s="73"/>
      <c r="Q76" s="74"/>
      <c r="R76" s="75"/>
      <c r="Z76" s="76"/>
      <c r="AA76" s="6"/>
      <c r="AB76" s="6"/>
    </row>
    <row r="77">
      <c r="F77" s="6"/>
      <c r="N77" s="71"/>
      <c r="O77" s="72"/>
      <c r="P77" s="73"/>
      <c r="Q77" s="74"/>
      <c r="R77" s="75"/>
      <c r="Z77" s="76"/>
      <c r="AA77" s="6"/>
      <c r="AB77" s="6"/>
    </row>
    <row r="78">
      <c r="F78" s="6"/>
      <c r="N78" s="71"/>
      <c r="O78" s="72"/>
      <c r="P78" s="73"/>
      <c r="Q78" s="74"/>
      <c r="R78" s="75"/>
      <c r="Z78" s="76"/>
      <c r="AA78" s="6"/>
      <c r="AB78" s="6"/>
    </row>
    <row r="79">
      <c r="A79" s="78" t="s">
        <v>78</v>
      </c>
      <c r="B79" s="78">
        <v>25.0</v>
      </c>
      <c r="C79" s="78">
        <v>30.0</v>
      </c>
      <c r="D79" s="78">
        <v>35.0</v>
      </c>
      <c r="E79" s="95" t="s">
        <v>79</v>
      </c>
      <c r="F79" s="78" t="s">
        <v>80</v>
      </c>
      <c r="N79" s="71"/>
      <c r="O79" s="72"/>
      <c r="P79" s="73"/>
      <c r="Q79" s="74"/>
      <c r="R79" s="75"/>
      <c r="Z79" s="76"/>
      <c r="AA79" s="6"/>
      <c r="AB79" s="6"/>
    </row>
    <row r="80">
      <c r="A80" s="78">
        <v>1.0</v>
      </c>
      <c r="B80" s="31">
        <f t="shared" ref="B80:B87" si="7">B$79/A80</f>
        <v>25</v>
      </c>
      <c r="C80" s="31">
        <f t="shared" ref="C80:D80" si="6">C$79/$A80</f>
        <v>30</v>
      </c>
      <c r="D80" s="31">
        <f t="shared" si="6"/>
        <v>35</v>
      </c>
      <c r="E80" s="31">
        <v>1.6</v>
      </c>
      <c r="F80" s="31">
        <v>50.0</v>
      </c>
      <c r="N80" s="71"/>
      <c r="O80" s="72"/>
      <c r="P80" s="73"/>
      <c r="Q80" s="74"/>
      <c r="R80" s="75"/>
      <c r="Z80" s="76"/>
      <c r="AA80" s="6"/>
      <c r="AB80" s="6"/>
    </row>
    <row r="81">
      <c r="A81" s="78">
        <v>2.0</v>
      </c>
      <c r="B81" s="31">
        <f t="shared" si="7"/>
        <v>12.5</v>
      </c>
      <c r="C81" s="31">
        <f t="shared" ref="C81:D81" si="8">C$79/$A81</f>
        <v>15</v>
      </c>
      <c r="D81" s="31">
        <f t="shared" si="8"/>
        <v>17.5</v>
      </c>
      <c r="E81" s="31">
        <v>3.2</v>
      </c>
      <c r="F81" s="31">
        <v>25.0</v>
      </c>
      <c r="N81" s="71"/>
      <c r="O81" s="72"/>
      <c r="P81" s="73"/>
      <c r="Q81" s="74"/>
      <c r="R81" s="75"/>
      <c r="Z81" s="76"/>
      <c r="AA81" s="6"/>
      <c r="AB81" s="6"/>
    </row>
    <row r="82">
      <c r="A82" s="78">
        <v>3.0</v>
      </c>
      <c r="B82" s="31">
        <f t="shared" si="7"/>
        <v>8.333333333</v>
      </c>
      <c r="C82" s="31">
        <f t="shared" ref="C82:D82" si="9">C$79/$A82</f>
        <v>10</v>
      </c>
      <c r="D82" s="31">
        <f t="shared" si="9"/>
        <v>11.66666667</v>
      </c>
      <c r="E82" s="31">
        <v>4.8</v>
      </c>
      <c r="F82" s="31">
        <v>16.666666666666668</v>
      </c>
      <c r="N82" s="71"/>
      <c r="O82" s="72"/>
      <c r="P82" s="73"/>
      <c r="Q82" s="74"/>
      <c r="R82" s="75"/>
      <c r="Z82" s="76"/>
      <c r="AA82" s="6"/>
      <c r="AB82" s="6"/>
    </row>
    <row r="83">
      <c r="A83" s="78">
        <v>4.0</v>
      </c>
      <c r="B83" s="31">
        <f t="shared" si="7"/>
        <v>6.25</v>
      </c>
      <c r="C83" s="31">
        <f t="shared" ref="C83:D83" si="10">C$79/$A83</f>
        <v>7.5</v>
      </c>
      <c r="D83" s="31">
        <f t="shared" si="10"/>
        <v>8.75</v>
      </c>
      <c r="E83" s="31">
        <v>6.4</v>
      </c>
      <c r="F83" s="31">
        <v>12.5</v>
      </c>
      <c r="N83" s="71"/>
      <c r="O83" s="72"/>
      <c r="P83" s="73"/>
      <c r="Q83" s="74"/>
      <c r="R83" s="75"/>
      <c r="Z83" s="76"/>
      <c r="AA83" s="6"/>
      <c r="AB83" s="6"/>
    </row>
    <row r="84">
      <c r="A84" s="78">
        <v>5.0</v>
      </c>
      <c r="B84" s="31">
        <f t="shared" si="7"/>
        <v>5</v>
      </c>
      <c r="C84" s="31">
        <f t="shared" ref="C84:D84" si="11">C$79/$A84</f>
        <v>6</v>
      </c>
      <c r="D84" s="31">
        <f t="shared" si="11"/>
        <v>7</v>
      </c>
      <c r="E84" s="31">
        <v>8.0</v>
      </c>
      <c r="F84" s="31">
        <v>10.0</v>
      </c>
      <c r="N84" s="71"/>
      <c r="O84" s="72"/>
      <c r="P84" s="73"/>
      <c r="Q84" s="74"/>
      <c r="R84" s="75"/>
      <c r="Z84" s="76"/>
      <c r="AA84" s="6"/>
      <c r="AB84" s="6"/>
    </row>
    <row r="85">
      <c r="A85" s="78">
        <v>6.0</v>
      </c>
      <c r="B85" s="31">
        <f t="shared" si="7"/>
        <v>4.166666667</v>
      </c>
      <c r="C85" s="31">
        <f t="shared" ref="C85:D85" si="12">C$79/$A85</f>
        <v>5</v>
      </c>
      <c r="D85" s="31">
        <f t="shared" si="12"/>
        <v>5.833333333</v>
      </c>
      <c r="E85" s="31">
        <v>9.6</v>
      </c>
      <c r="F85" s="31">
        <v>8.333333333333334</v>
      </c>
      <c r="N85" s="71"/>
      <c r="O85" s="72"/>
      <c r="P85" s="73"/>
      <c r="Q85" s="74"/>
      <c r="R85" s="75"/>
      <c r="Z85" s="76"/>
      <c r="AA85" s="6"/>
      <c r="AB85" s="6"/>
    </row>
    <row r="86">
      <c r="A86" s="78">
        <v>7.0</v>
      </c>
      <c r="B86" s="31">
        <f t="shared" si="7"/>
        <v>3.571428571</v>
      </c>
      <c r="C86" s="31">
        <f t="shared" ref="C86:D86" si="13">C$79/$A86</f>
        <v>4.285714286</v>
      </c>
      <c r="D86" s="31">
        <f t="shared" si="13"/>
        <v>5</v>
      </c>
      <c r="E86" s="31">
        <v>11.2</v>
      </c>
      <c r="F86" s="31">
        <v>7.142857142857143</v>
      </c>
      <c r="N86" s="71"/>
      <c r="O86" s="72"/>
      <c r="P86" s="73"/>
      <c r="Q86" s="74"/>
      <c r="R86" s="75"/>
      <c r="Z86" s="76"/>
      <c r="AA86" s="6"/>
      <c r="AB86" s="6"/>
    </row>
    <row r="87">
      <c r="A87" s="78">
        <v>8.0</v>
      </c>
      <c r="B87" s="31">
        <f t="shared" si="7"/>
        <v>3.125</v>
      </c>
      <c r="C87" s="31">
        <f t="shared" ref="C87:D87" si="14">C$79/$A87</f>
        <v>3.75</v>
      </c>
      <c r="D87" s="31">
        <f t="shared" si="14"/>
        <v>4.375</v>
      </c>
      <c r="E87" s="31">
        <v>12.8</v>
      </c>
      <c r="F87" s="31">
        <v>6.25</v>
      </c>
      <c r="N87" s="71"/>
      <c r="O87" s="72"/>
      <c r="P87" s="73"/>
      <c r="Q87" s="74"/>
      <c r="R87" s="75"/>
      <c r="Z87" s="76"/>
      <c r="AA87" s="6"/>
      <c r="AB87" s="6"/>
    </row>
    <row r="88">
      <c r="F88" s="6"/>
      <c r="N88" s="71"/>
      <c r="O88" s="72"/>
      <c r="P88" s="73"/>
      <c r="Q88" s="74"/>
      <c r="R88" s="75"/>
      <c r="Z88" s="76"/>
      <c r="AA88" s="6"/>
      <c r="AB88" s="6"/>
    </row>
    <row r="89">
      <c r="F89" s="6"/>
      <c r="N89" s="71"/>
      <c r="O89" s="72"/>
      <c r="P89" s="73"/>
      <c r="Q89" s="74"/>
      <c r="R89" s="75"/>
      <c r="Z89" s="76"/>
      <c r="AA89" s="6"/>
      <c r="AB89" s="6"/>
    </row>
    <row r="90">
      <c r="F90" s="6"/>
      <c r="N90" s="71"/>
      <c r="O90" s="72"/>
      <c r="P90" s="73"/>
      <c r="Q90" s="74"/>
      <c r="R90" s="75"/>
      <c r="Z90" s="76"/>
      <c r="AA90" s="6"/>
      <c r="AB90" s="6"/>
    </row>
    <row r="91">
      <c r="F91" s="6"/>
      <c r="N91" s="71"/>
      <c r="O91" s="72"/>
      <c r="P91" s="73"/>
      <c r="Q91" s="74"/>
      <c r="R91" s="75"/>
      <c r="Z91" s="76"/>
      <c r="AA91" s="6"/>
      <c r="AB91" s="6"/>
    </row>
    <row r="92">
      <c r="F92" s="6"/>
      <c r="N92" s="71"/>
      <c r="O92" s="72"/>
      <c r="P92" s="73"/>
      <c r="Q92" s="74"/>
      <c r="R92" s="75"/>
      <c r="Z92" s="76"/>
      <c r="AA92" s="6"/>
      <c r="AB92" s="6"/>
    </row>
    <row r="93">
      <c r="F93" s="6"/>
      <c r="N93" s="71"/>
      <c r="O93" s="72"/>
      <c r="P93" s="73"/>
      <c r="Q93" s="74"/>
      <c r="R93" s="75"/>
      <c r="Z93" s="76"/>
      <c r="AA93" s="6"/>
      <c r="AB93" s="6"/>
    </row>
    <row r="94">
      <c r="F94" s="6"/>
      <c r="N94" s="71"/>
      <c r="O94" s="72"/>
      <c r="P94" s="73"/>
      <c r="Q94" s="74"/>
      <c r="R94" s="75"/>
      <c r="Z94" s="76"/>
      <c r="AA94" s="6"/>
      <c r="AB94" s="6"/>
    </row>
    <row r="95">
      <c r="F95" s="6"/>
      <c r="N95" s="71"/>
      <c r="O95" s="72"/>
      <c r="P95" s="73"/>
      <c r="Q95" s="74"/>
      <c r="R95" s="75"/>
      <c r="Z95" s="76"/>
      <c r="AA95" s="6"/>
      <c r="AB95" s="6"/>
    </row>
    <row r="96">
      <c r="F96" s="6"/>
      <c r="N96" s="71"/>
      <c r="O96" s="72"/>
      <c r="P96" s="73"/>
      <c r="Q96" s="74"/>
      <c r="R96" s="75"/>
      <c r="Z96" s="76"/>
      <c r="AA96" s="6"/>
      <c r="AB96" s="6"/>
    </row>
    <row r="97">
      <c r="F97" s="6"/>
      <c r="N97" s="71"/>
      <c r="O97" s="72"/>
      <c r="P97" s="73"/>
      <c r="Q97" s="74"/>
      <c r="R97" s="75"/>
      <c r="Z97" s="76"/>
      <c r="AA97" s="6"/>
      <c r="AB97" s="6"/>
    </row>
    <row r="98">
      <c r="F98" s="6"/>
      <c r="N98" s="71"/>
      <c r="O98" s="72"/>
      <c r="P98" s="73"/>
      <c r="Q98" s="74"/>
      <c r="R98" s="75"/>
      <c r="Z98" s="76"/>
      <c r="AA98" s="6"/>
      <c r="AB98" s="6"/>
    </row>
    <row r="99">
      <c r="F99" s="6"/>
      <c r="N99" s="71"/>
      <c r="O99" s="72"/>
      <c r="P99" s="73"/>
      <c r="Q99" s="74"/>
      <c r="R99" s="75"/>
      <c r="Z99" s="76"/>
      <c r="AA99" s="6"/>
      <c r="AB99" s="6"/>
    </row>
    <row r="100">
      <c r="F100" s="6"/>
      <c r="N100" s="71"/>
      <c r="O100" s="72"/>
      <c r="P100" s="73"/>
      <c r="Q100" s="74"/>
      <c r="R100" s="75"/>
      <c r="Z100" s="76"/>
      <c r="AA100" s="6"/>
      <c r="AB100" s="6"/>
    </row>
    <row r="101">
      <c r="F101" s="6"/>
      <c r="N101" s="71"/>
      <c r="O101" s="72"/>
      <c r="P101" s="73"/>
      <c r="Q101" s="74"/>
      <c r="R101" s="75"/>
      <c r="Z101" s="76"/>
      <c r="AA101" s="6"/>
      <c r="AB101" s="6"/>
    </row>
    <row r="102">
      <c r="F102" s="6"/>
      <c r="N102" s="71"/>
      <c r="O102" s="72"/>
      <c r="P102" s="73"/>
      <c r="Q102" s="74"/>
      <c r="R102" s="75"/>
      <c r="Z102" s="76"/>
      <c r="AA102" s="6"/>
      <c r="AB102" s="6"/>
    </row>
    <row r="103">
      <c r="F103" s="6"/>
      <c r="N103" s="71"/>
      <c r="O103" s="72"/>
      <c r="P103" s="73"/>
      <c r="Q103" s="74"/>
      <c r="R103" s="75"/>
      <c r="Z103" s="76"/>
      <c r="AA103" s="6"/>
      <c r="AB103" s="6"/>
    </row>
    <row r="104">
      <c r="F104" s="6"/>
      <c r="N104" s="71"/>
      <c r="O104" s="72"/>
      <c r="P104" s="73"/>
      <c r="Q104" s="74"/>
      <c r="R104" s="75"/>
      <c r="Z104" s="76"/>
      <c r="AA104" s="6"/>
      <c r="AB104" s="6"/>
    </row>
    <row r="105">
      <c r="F105" s="6"/>
      <c r="N105" s="71"/>
      <c r="O105" s="72"/>
      <c r="P105" s="73"/>
      <c r="Q105" s="74"/>
      <c r="R105" s="75"/>
      <c r="Z105" s="76"/>
      <c r="AA105" s="6"/>
      <c r="AB105" s="6"/>
    </row>
    <row r="106">
      <c r="F106" s="6"/>
      <c r="N106" s="71"/>
      <c r="O106" s="72"/>
      <c r="P106" s="73"/>
      <c r="Q106" s="74"/>
      <c r="R106" s="75"/>
      <c r="Z106" s="76"/>
      <c r="AA106" s="6"/>
      <c r="AB106" s="6"/>
    </row>
    <row r="107">
      <c r="F107" s="6"/>
      <c r="N107" s="71"/>
      <c r="O107" s="72"/>
      <c r="P107" s="73"/>
      <c r="Q107" s="74"/>
      <c r="R107" s="75"/>
      <c r="Z107" s="76"/>
      <c r="AA107" s="6"/>
      <c r="AB107" s="6"/>
    </row>
    <row r="108">
      <c r="F108" s="6"/>
      <c r="N108" s="71"/>
      <c r="O108" s="72"/>
      <c r="P108" s="73"/>
      <c r="Q108" s="74"/>
      <c r="R108" s="75"/>
      <c r="Z108" s="76"/>
      <c r="AA108" s="6"/>
      <c r="AB108" s="6"/>
    </row>
    <row r="109">
      <c r="F109" s="6"/>
      <c r="N109" s="71"/>
      <c r="O109" s="72"/>
      <c r="P109" s="73"/>
      <c r="Q109" s="74"/>
      <c r="R109" s="75"/>
      <c r="Z109" s="76"/>
      <c r="AA109" s="6"/>
      <c r="AB109" s="6"/>
    </row>
    <row r="110">
      <c r="F110" s="6"/>
      <c r="N110" s="71"/>
      <c r="O110" s="72"/>
      <c r="P110" s="73"/>
      <c r="Q110" s="74"/>
      <c r="R110" s="75"/>
      <c r="Z110" s="76"/>
      <c r="AA110" s="6"/>
      <c r="AB110" s="6"/>
    </row>
    <row r="111">
      <c r="F111" s="6"/>
      <c r="N111" s="71"/>
      <c r="O111" s="72"/>
      <c r="P111" s="73"/>
      <c r="Q111" s="74"/>
      <c r="R111" s="75"/>
      <c r="Z111" s="76"/>
      <c r="AA111" s="6"/>
      <c r="AB111" s="6"/>
    </row>
    <row r="112">
      <c r="F112" s="6"/>
      <c r="N112" s="71"/>
      <c r="O112" s="72"/>
      <c r="P112" s="73"/>
      <c r="Q112" s="74"/>
      <c r="R112" s="75"/>
      <c r="Z112" s="76"/>
      <c r="AA112" s="6"/>
      <c r="AB112" s="6"/>
    </row>
    <row r="113">
      <c r="F113" s="6"/>
      <c r="N113" s="71"/>
      <c r="O113" s="72"/>
      <c r="P113" s="73"/>
      <c r="Q113" s="74"/>
      <c r="R113" s="75"/>
      <c r="Z113" s="76"/>
      <c r="AA113" s="6"/>
      <c r="AB113" s="6"/>
    </row>
    <row r="114">
      <c r="F114" s="6"/>
      <c r="N114" s="71"/>
      <c r="O114" s="72"/>
      <c r="P114" s="73"/>
      <c r="Q114" s="74"/>
      <c r="R114" s="75"/>
      <c r="Z114" s="76"/>
      <c r="AA114" s="6"/>
      <c r="AB114" s="6"/>
    </row>
    <row r="115">
      <c r="F115" s="6"/>
      <c r="N115" s="71"/>
      <c r="O115" s="72"/>
      <c r="P115" s="73"/>
      <c r="Q115" s="74"/>
      <c r="R115" s="75"/>
      <c r="Z115" s="76"/>
      <c r="AA115" s="6"/>
      <c r="AB115" s="6"/>
    </row>
    <row r="116">
      <c r="F116" s="6"/>
      <c r="N116" s="71"/>
      <c r="O116" s="72"/>
      <c r="P116" s="73"/>
      <c r="Q116" s="74"/>
      <c r="R116" s="75"/>
      <c r="Z116" s="76"/>
      <c r="AA116" s="6"/>
      <c r="AB116" s="6"/>
    </row>
    <row r="117">
      <c r="F117" s="6"/>
      <c r="N117" s="71"/>
      <c r="O117" s="72"/>
      <c r="P117" s="73"/>
      <c r="Q117" s="74"/>
      <c r="R117" s="75"/>
      <c r="Z117" s="76"/>
      <c r="AA117" s="6"/>
      <c r="AB117" s="6"/>
    </row>
    <row r="118">
      <c r="F118" s="6"/>
      <c r="N118" s="71"/>
      <c r="O118" s="72"/>
      <c r="P118" s="73"/>
      <c r="Q118" s="74"/>
      <c r="R118" s="75"/>
      <c r="Z118" s="76"/>
      <c r="AA118" s="6"/>
      <c r="AB118" s="6"/>
    </row>
    <row r="119">
      <c r="F119" s="6"/>
      <c r="N119" s="71"/>
      <c r="O119" s="72"/>
      <c r="P119" s="73"/>
      <c r="Q119" s="74"/>
      <c r="R119" s="75"/>
      <c r="Z119" s="76"/>
      <c r="AA119" s="6"/>
      <c r="AB119" s="6"/>
    </row>
    <row r="120">
      <c r="F120" s="6"/>
      <c r="N120" s="71"/>
      <c r="O120" s="72"/>
      <c r="P120" s="73"/>
      <c r="Q120" s="74"/>
      <c r="R120" s="75"/>
      <c r="Z120" s="76"/>
      <c r="AA120" s="6"/>
      <c r="AB120" s="6"/>
    </row>
    <row r="121">
      <c r="F121" s="6"/>
      <c r="N121" s="71"/>
      <c r="O121" s="72"/>
      <c r="P121" s="73"/>
      <c r="Q121" s="74"/>
      <c r="R121" s="75"/>
      <c r="Z121" s="76"/>
      <c r="AA121" s="6"/>
      <c r="AB121" s="6"/>
    </row>
    <row r="122">
      <c r="F122" s="6"/>
      <c r="N122" s="71"/>
      <c r="O122" s="72"/>
      <c r="P122" s="73"/>
      <c r="Q122" s="74"/>
      <c r="R122" s="75"/>
      <c r="Z122" s="76"/>
      <c r="AA122" s="6"/>
      <c r="AB122" s="6"/>
    </row>
    <row r="123">
      <c r="F123" s="6"/>
      <c r="N123" s="71"/>
      <c r="O123" s="72"/>
      <c r="P123" s="73"/>
      <c r="Q123" s="74"/>
      <c r="R123" s="75"/>
      <c r="Z123" s="76"/>
      <c r="AA123" s="6"/>
      <c r="AB123" s="6"/>
    </row>
    <row r="124">
      <c r="F124" s="6"/>
      <c r="N124" s="71"/>
      <c r="O124" s="72"/>
      <c r="P124" s="73"/>
      <c r="Q124" s="74"/>
      <c r="R124" s="75"/>
      <c r="Z124" s="76"/>
      <c r="AA124" s="6"/>
      <c r="AB124" s="6"/>
    </row>
    <row r="125">
      <c r="F125" s="6"/>
      <c r="N125" s="71"/>
      <c r="O125" s="72"/>
      <c r="P125" s="73"/>
      <c r="Q125" s="74"/>
      <c r="R125" s="75"/>
      <c r="Z125" s="76"/>
      <c r="AA125" s="6"/>
      <c r="AB125" s="6"/>
    </row>
    <row r="126">
      <c r="F126" s="6"/>
      <c r="N126" s="71"/>
      <c r="O126" s="72"/>
      <c r="P126" s="73"/>
      <c r="Q126" s="74"/>
      <c r="R126" s="75"/>
      <c r="Z126" s="76"/>
      <c r="AA126" s="6"/>
      <c r="AB126" s="6"/>
    </row>
    <row r="127">
      <c r="F127" s="6"/>
      <c r="N127" s="71"/>
      <c r="O127" s="72"/>
      <c r="P127" s="73"/>
      <c r="Q127" s="74"/>
      <c r="R127" s="75"/>
      <c r="Z127" s="76"/>
      <c r="AA127" s="6"/>
      <c r="AB127" s="6"/>
    </row>
    <row r="128">
      <c r="F128" s="6"/>
      <c r="N128" s="71"/>
      <c r="O128" s="72"/>
      <c r="P128" s="73"/>
      <c r="Q128" s="74"/>
      <c r="R128" s="75"/>
      <c r="Z128" s="76"/>
      <c r="AA128" s="6"/>
      <c r="AB128" s="6"/>
    </row>
    <row r="129">
      <c r="F129" s="6"/>
      <c r="N129" s="71"/>
      <c r="O129" s="72"/>
      <c r="P129" s="73"/>
      <c r="Q129" s="74"/>
      <c r="R129" s="75"/>
      <c r="Z129" s="76"/>
      <c r="AA129" s="6"/>
      <c r="AB129" s="6"/>
    </row>
    <row r="130">
      <c r="F130" s="6"/>
      <c r="N130" s="71"/>
      <c r="O130" s="72"/>
      <c r="P130" s="73"/>
      <c r="Q130" s="74"/>
      <c r="R130" s="75"/>
      <c r="Z130" s="76"/>
      <c r="AA130" s="6"/>
      <c r="AB130" s="6"/>
    </row>
    <row r="131">
      <c r="F131" s="6"/>
      <c r="N131" s="71"/>
      <c r="O131" s="72"/>
      <c r="P131" s="73"/>
      <c r="Q131" s="74"/>
      <c r="R131" s="75"/>
      <c r="Z131" s="76"/>
      <c r="AA131" s="6"/>
      <c r="AB131" s="6"/>
    </row>
    <row r="132">
      <c r="F132" s="6"/>
      <c r="N132" s="71"/>
      <c r="O132" s="72"/>
      <c r="P132" s="73"/>
      <c r="Q132" s="74"/>
      <c r="R132" s="75"/>
      <c r="Z132" s="76"/>
      <c r="AA132" s="6"/>
      <c r="AB132" s="6"/>
    </row>
    <row r="133">
      <c r="F133" s="6"/>
      <c r="N133" s="71"/>
      <c r="O133" s="72"/>
      <c r="P133" s="73"/>
      <c r="Q133" s="74"/>
      <c r="R133" s="75"/>
      <c r="Z133" s="76"/>
      <c r="AA133" s="6"/>
      <c r="AB133" s="6"/>
    </row>
    <row r="134">
      <c r="F134" s="6"/>
      <c r="N134" s="71"/>
      <c r="O134" s="72"/>
      <c r="P134" s="73"/>
      <c r="Q134" s="74"/>
      <c r="R134" s="75"/>
      <c r="Z134" s="76"/>
      <c r="AA134" s="6"/>
      <c r="AB134" s="6"/>
    </row>
    <row r="135">
      <c r="F135" s="6"/>
      <c r="N135" s="71"/>
      <c r="O135" s="72"/>
      <c r="P135" s="73"/>
      <c r="Q135" s="74"/>
      <c r="R135" s="75"/>
      <c r="Z135" s="76"/>
      <c r="AA135" s="6"/>
      <c r="AB135" s="6"/>
    </row>
    <row r="136">
      <c r="F136" s="6"/>
      <c r="N136" s="71"/>
      <c r="O136" s="72"/>
      <c r="P136" s="73"/>
      <c r="Q136" s="74"/>
      <c r="R136" s="75"/>
      <c r="Z136" s="76"/>
      <c r="AA136" s="6"/>
      <c r="AB136" s="6"/>
    </row>
    <row r="137">
      <c r="F137" s="6"/>
      <c r="N137" s="71"/>
      <c r="O137" s="72"/>
      <c r="P137" s="73"/>
      <c r="Q137" s="74"/>
      <c r="R137" s="75"/>
      <c r="Z137" s="76"/>
      <c r="AA137" s="6"/>
      <c r="AB137" s="6"/>
    </row>
    <row r="138">
      <c r="F138" s="6"/>
      <c r="N138" s="71"/>
      <c r="O138" s="72"/>
      <c r="P138" s="73"/>
      <c r="Q138" s="74"/>
      <c r="R138" s="75"/>
      <c r="Z138" s="76"/>
      <c r="AA138" s="6"/>
      <c r="AB138" s="6"/>
    </row>
    <row r="139">
      <c r="F139" s="6"/>
      <c r="N139" s="71"/>
      <c r="O139" s="72"/>
      <c r="P139" s="73"/>
      <c r="Q139" s="74"/>
      <c r="R139" s="75"/>
      <c r="Z139" s="76"/>
      <c r="AA139" s="6"/>
      <c r="AB139" s="6"/>
    </row>
    <row r="140">
      <c r="F140" s="6"/>
      <c r="N140" s="71"/>
      <c r="O140" s="72"/>
      <c r="P140" s="73"/>
      <c r="Q140" s="74"/>
      <c r="R140" s="75"/>
      <c r="Z140" s="76"/>
      <c r="AA140" s="6"/>
      <c r="AB140" s="6"/>
    </row>
    <row r="141">
      <c r="F141" s="6"/>
      <c r="N141" s="71"/>
      <c r="O141" s="72"/>
      <c r="P141" s="73"/>
      <c r="Q141" s="74"/>
      <c r="R141" s="75"/>
      <c r="Z141" s="76"/>
      <c r="AA141" s="6"/>
      <c r="AB141" s="6"/>
    </row>
    <row r="142">
      <c r="F142" s="6"/>
      <c r="N142" s="71"/>
      <c r="O142" s="72"/>
      <c r="P142" s="73"/>
      <c r="Q142" s="74"/>
      <c r="R142" s="75"/>
      <c r="Z142" s="76"/>
      <c r="AA142" s="6"/>
      <c r="AB142" s="6"/>
    </row>
    <row r="143">
      <c r="F143" s="6"/>
      <c r="N143" s="71"/>
      <c r="O143" s="72"/>
      <c r="P143" s="73"/>
      <c r="Q143" s="74"/>
      <c r="R143" s="75"/>
      <c r="Z143" s="76"/>
      <c r="AA143" s="6"/>
      <c r="AB143" s="6"/>
    </row>
    <row r="144">
      <c r="F144" s="6"/>
      <c r="N144" s="71"/>
      <c r="O144" s="72"/>
      <c r="P144" s="73"/>
      <c r="Q144" s="74"/>
      <c r="R144" s="75"/>
      <c r="Z144" s="76"/>
      <c r="AA144" s="6"/>
      <c r="AB144" s="6"/>
    </row>
    <row r="145">
      <c r="F145" s="6"/>
      <c r="N145" s="71"/>
      <c r="O145" s="72"/>
      <c r="P145" s="73"/>
      <c r="Q145" s="74"/>
      <c r="R145" s="75"/>
      <c r="Z145" s="76"/>
      <c r="AA145" s="6"/>
      <c r="AB145" s="6"/>
    </row>
    <row r="146">
      <c r="F146" s="6"/>
      <c r="N146" s="71"/>
      <c r="O146" s="72"/>
      <c r="P146" s="73"/>
      <c r="Q146" s="74"/>
      <c r="R146" s="75"/>
      <c r="Z146" s="76"/>
      <c r="AA146" s="6"/>
      <c r="AB146" s="6"/>
    </row>
    <row r="147">
      <c r="F147" s="6"/>
      <c r="N147" s="71"/>
      <c r="O147" s="72"/>
      <c r="P147" s="73"/>
      <c r="Q147" s="74"/>
      <c r="R147" s="75"/>
      <c r="Z147" s="76"/>
      <c r="AA147" s="6"/>
      <c r="AB147" s="6"/>
    </row>
    <row r="148">
      <c r="F148" s="6"/>
      <c r="N148" s="71"/>
      <c r="O148" s="72"/>
      <c r="P148" s="73"/>
      <c r="Q148" s="74"/>
      <c r="R148" s="75"/>
      <c r="Z148" s="76"/>
      <c r="AA148" s="6"/>
      <c r="AB148" s="6"/>
    </row>
    <row r="149">
      <c r="F149" s="6"/>
      <c r="N149" s="71"/>
      <c r="O149" s="72"/>
      <c r="P149" s="73"/>
      <c r="Q149" s="74"/>
      <c r="R149" s="75"/>
      <c r="Z149" s="76"/>
      <c r="AA149" s="6"/>
      <c r="AB149" s="6"/>
    </row>
    <row r="150">
      <c r="F150" s="6"/>
      <c r="N150" s="71"/>
      <c r="O150" s="72"/>
      <c r="P150" s="73"/>
      <c r="Q150" s="74"/>
      <c r="R150" s="75"/>
      <c r="Z150" s="76"/>
      <c r="AA150" s="6"/>
      <c r="AB150" s="6"/>
    </row>
    <row r="151">
      <c r="F151" s="6"/>
      <c r="N151" s="71"/>
      <c r="O151" s="72"/>
      <c r="P151" s="73"/>
      <c r="Q151" s="74"/>
      <c r="R151" s="75"/>
      <c r="Z151" s="76"/>
      <c r="AA151" s="6"/>
      <c r="AB151" s="6"/>
    </row>
    <row r="152">
      <c r="F152" s="6"/>
      <c r="N152" s="71"/>
      <c r="O152" s="72"/>
      <c r="P152" s="73"/>
      <c r="Q152" s="74"/>
      <c r="R152" s="75"/>
      <c r="Z152" s="76"/>
      <c r="AA152" s="6"/>
      <c r="AB152" s="6"/>
    </row>
    <row r="153">
      <c r="F153" s="6"/>
      <c r="N153" s="71"/>
      <c r="O153" s="72"/>
      <c r="P153" s="73"/>
      <c r="Q153" s="74"/>
      <c r="R153" s="75"/>
      <c r="Z153" s="76"/>
      <c r="AA153" s="6"/>
      <c r="AB153" s="6"/>
    </row>
    <row r="154">
      <c r="F154" s="6"/>
      <c r="N154" s="71"/>
      <c r="O154" s="72"/>
      <c r="P154" s="73"/>
      <c r="Q154" s="74"/>
      <c r="R154" s="75"/>
      <c r="Z154" s="76"/>
      <c r="AA154" s="6"/>
      <c r="AB154" s="6"/>
    </row>
    <row r="155">
      <c r="F155" s="6"/>
      <c r="N155" s="71"/>
      <c r="O155" s="72"/>
      <c r="P155" s="73"/>
      <c r="Q155" s="74"/>
      <c r="R155" s="75"/>
      <c r="Z155" s="76"/>
      <c r="AA155" s="6"/>
      <c r="AB155" s="6"/>
    </row>
    <row r="156">
      <c r="F156" s="6"/>
      <c r="N156" s="71"/>
      <c r="O156" s="72"/>
      <c r="P156" s="73"/>
      <c r="Q156" s="74"/>
      <c r="R156" s="75"/>
      <c r="Z156" s="76"/>
      <c r="AA156" s="6"/>
      <c r="AB156" s="6"/>
    </row>
    <row r="157">
      <c r="F157" s="6"/>
      <c r="N157" s="71"/>
      <c r="O157" s="72"/>
      <c r="P157" s="73"/>
      <c r="Q157" s="74"/>
      <c r="R157" s="75"/>
      <c r="Z157" s="76"/>
      <c r="AA157" s="6"/>
      <c r="AB157" s="6"/>
    </row>
    <row r="158">
      <c r="F158" s="6"/>
      <c r="N158" s="71"/>
      <c r="O158" s="72"/>
      <c r="P158" s="73"/>
      <c r="Q158" s="74"/>
      <c r="R158" s="75"/>
      <c r="Z158" s="76"/>
      <c r="AA158" s="6"/>
      <c r="AB158" s="6"/>
    </row>
    <row r="159">
      <c r="F159" s="6"/>
      <c r="N159" s="71"/>
      <c r="O159" s="72"/>
      <c r="P159" s="73"/>
      <c r="Q159" s="74"/>
      <c r="R159" s="75"/>
      <c r="Z159" s="76"/>
      <c r="AA159" s="6"/>
      <c r="AB159" s="6"/>
    </row>
    <row r="160">
      <c r="F160" s="6"/>
      <c r="N160" s="71"/>
      <c r="O160" s="72"/>
      <c r="P160" s="73"/>
      <c r="Q160" s="74"/>
      <c r="R160" s="75"/>
      <c r="Z160" s="76"/>
      <c r="AA160" s="6"/>
      <c r="AB160" s="6"/>
    </row>
    <row r="161">
      <c r="F161" s="6"/>
      <c r="N161" s="71"/>
      <c r="O161" s="72"/>
      <c r="P161" s="73"/>
      <c r="Q161" s="74"/>
      <c r="R161" s="75"/>
      <c r="Z161" s="76"/>
      <c r="AA161" s="6"/>
      <c r="AB161" s="6"/>
    </row>
    <row r="162">
      <c r="F162" s="6"/>
      <c r="N162" s="71"/>
      <c r="O162" s="72"/>
      <c r="P162" s="73"/>
      <c r="Q162" s="74"/>
      <c r="R162" s="75"/>
      <c r="Z162" s="76"/>
      <c r="AA162" s="6"/>
      <c r="AB162" s="6"/>
    </row>
    <row r="163">
      <c r="F163" s="6"/>
      <c r="N163" s="71"/>
      <c r="O163" s="72"/>
      <c r="P163" s="73"/>
      <c r="Q163" s="74"/>
      <c r="R163" s="75"/>
      <c r="Z163" s="76"/>
      <c r="AA163" s="6"/>
      <c r="AB163" s="6"/>
    </row>
    <row r="164">
      <c r="F164" s="6"/>
      <c r="N164" s="71"/>
      <c r="O164" s="72"/>
      <c r="P164" s="73"/>
      <c r="Q164" s="74"/>
      <c r="R164" s="75"/>
      <c r="Z164" s="76"/>
      <c r="AA164" s="6"/>
      <c r="AB164" s="6"/>
    </row>
    <row r="165">
      <c r="F165" s="6"/>
      <c r="N165" s="71"/>
      <c r="O165" s="72"/>
      <c r="P165" s="73"/>
      <c r="Q165" s="74"/>
      <c r="R165" s="75"/>
      <c r="Z165" s="76"/>
      <c r="AA165" s="6"/>
      <c r="AB165" s="6"/>
    </row>
    <row r="166">
      <c r="F166" s="6"/>
      <c r="N166" s="71"/>
      <c r="O166" s="72"/>
      <c r="P166" s="73"/>
      <c r="Q166" s="74"/>
      <c r="R166" s="75"/>
      <c r="Z166" s="76"/>
      <c r="AA166" s="6"/>
      <c r="AB166" s="6"/>
    </row>
    <row r="167">
      <c r="F167" s="6"/>
      <c r="N167" s="71"/>
      <c r="O167" s="72"/>
      <c r="P167" s="73"/>
      <c r="Q167" s="74"/>
      <c r="R167" s="75"/>
      <c r="Z167" s="76"/>
      <c r="AA167" s="6"/>
      <c r="AB167" s="6"/>
    </row>
    <row r="168">
      <c r="F168" s="6"/>
      <c r="N168" s="71"/>
      <c r="O168" s="72"/>
      <c r="P168" s="73"/>
      <c r="Q168" s="74"/>
      <c r="R168" s="75"/>
      <c r="Z168" s="76"/>
      <c r="AA168" s="6"/>
      <c r="AB168" s="6"/>
    </row>
    <row r="169">
      <c r="F169" s="6"/>
      <c r="N169" s="71"/>
      <c r="O169" s="72"/>
      <c r="P169" s="73"/>
      <c r="Q169" s="74"/>
      <c r="R169" s="75"/>
      <c r="Z169" s="76"/>
      <c r="AA169" s="6"/>
      <c r="AB169" s="6"/>
    </row>
    <row r="170">
      <c r="F170" s="6"/>
      <c r="N170" s="71"/>
      <c r="O170" s="72"/>
      <c r="P170" s="73"/>
      <c r="Q170" s="74"/>
      <c r="R170" s="75"/>
      <c r="Z170" s="76"/>
      <c r="AA170" s="6"/>
      <c r="AB170" s="6"/>
    </row>
    <row r="171">
      <c r="F171" s="6"/>
      <c r="N171" s="71"/>
      <c r="O171" s="72"/>
      <c r="P171" s="73"/>
      <c r="Q171" s="74"/>
      <c r="R171" s="75"/>
      <c r="Z171" s="76"/>
      <c r="AA171" s="6"/>
      <c r="AB171" s="6"/>
    </row>
    <row r="172">
      <c r="F172" s="6"/>
      <c r="N172" s="71"/>
      <c r="O172" s="72"/>
      <c r="P172" s="73"/>
      <c r="Q172" s="74"/>
      <c r="R172" s="75"/>
      <c r="Z172" s="76"/>
      <c r="AA172" s="6"/>
      <c r="AB172" s="6"/>
    </row>
    <row r="173">
      <c r="F173" s="6"/>
      <c r="N173" s="71"/>
      <c r="O173" s="72"/>
      <c r="P173" s="73"/>
      <c r="Q173" s="74"/>
      <c r="R173" s="75"/>
      <c r="Z173" s="76"/>
      <c r="AA173" s="6"/>
      <c r="AB173" s="6"/>
    </row>
    <row r="174">
      <c r="F174" s="6"/>
      <c r="N174" s="71"/>
      <c r="O174" s="72"/>
      <c r="P174" s="73"/>
      <c r="Q174" s="74"/>
      <c r="R174" s="75"/>
      <c r="Z174" s="76"/>
      <c r="AA174" s="6"/>
      <c r="AB174" s="6"/>
    </row>
    <row r="175">
      <c r="F175" s="6"/>
      <c r="N175" s="71"/>
      <c r="O175" s="72"/>
      <c r="P175" s="73"/>
      <c r="Q175" s="74"/>
      <c r="R175" s="75"/>
      <c r="Z175" s="76"/>
      <c r="AA175" s="6"/>
      <c r="AB175" s="6"/>
    </row>
    <row r="176">
      <c r="F176" s="6"/>
      <c r="N176" s="71"/>
      <c r="O176" s="72"/>
      <c r="P176" s="73"/>
      <c r="Q176" s="74"/>
      <c r="R176" s="75"/>
      <c r="Z176" s="76"/>
      <c r="AA176" s="6"/>
      <c r="AB176" s="6"/>
    </row>
    <row r="177">
      <c r="F177" s="6"/>
      <c r="N177" s="71"/>
      <c r="O177" s="72"/>
      <c r="P177" s="73"/>
      <c r="Q177" s="74"/>
      <c r="R177" s="75"/>
      <c r="Z177" s="76"/>
      <c r="AA177" s="6"/>
      <c r="AB177" s="6"/>
    </row>
    <row r="178">
      <c r="F178" s="6"/>
      <c r="N178" s="71"/>
      <c r="O178" s="72"/>
      <c r="P178" s="73"/>
      <c r="Q178" s="74"/>
      <c r="R178" s="75"/>
      <c r="Z178" s="76"/>
      <c r="AA178" s="6"/>
      <c r="AB178" s="6"/>
    </row>
    <row r="179">
      <c r="F179" s="6"/>
      <c r="N179" s="71"/>
      <c r="O179" s="72"/>
      <c r="P179" s="73"/>
      <c r="Q179" s="74"/>
      <c r="R179" s="75"/>
      <c r="Z179" s="76"/>
      <c r="AA179" s="6"/>
      <c r="AB179" s="6"/>
    </row>
    <row r="180">
      <c r="F180" s="6"/>
      <c r="N180" s="71"/>
      <c r="O180" s="72"/>
      <c r="P180" s="73"/>
      <c r="Q180" s="74"/>
      <c r="R180" s="75"/>
      <c r="Z180" s="76"/>
      <c r="AA180" s="6"/>
      <c r="AB180" s="6"/>
    </row>
    <row r="181">
      <c r="F181" s="6"/>
      <c r="N181" s="71"/>
      <c r="O181" s="72"/>
      <c r="P181" s="73"/>
      <c r="Q181" s="74"/>
      <c r="R181" s="75"/>
      <c r="Z181" s="76"/>
      <c r="AA181" s="6"/>
      <c r="AB181" s="6"/>
    </row>
    <row r="182">
      <c r="F182" s="6"/>
      <c r="N182" s="71"/>
      <c r="O182" s="72"/>
      <c r="P182" s="73"/>
      <c r="Q182" s="74"/>
      <c r="R182" s="75"/>
      <c r="Z182" s="76"/>
      <c r="AA182" s="6"/>
      <c r="AB182" s="6"/>
    </row>
    <row r="183">
      <c r="F183" s="6"/>
      <c r="N183" s="71"/>
      <c r="O183" s="72"/>
      <c r="P183" s="73"/>
      <c r="Q183" s="74"/>
      <c r="R183" s="75"/>
      <c r="Z183" s="76"/>
      <c r="AA183" s="6"/>
      <c r="AB183" s="6"/>
    </row>
    <row r="184">
      <c r="F184" s="6"/>
      <c r="N184" s="71"/>
      <c r="O184" s="72"/>
      <c r="P184" s="73"/>
      <c r="Q184" s="74"/>
      <c r="R184" s="75"/>
      <c r="Z184" s="76"/>
      <c r="AA184" s="6"/>
      <c r="AB184" s="6"/>
    </row>
    <row r="185">
      <c r="F185" s="6"/>
      <c r="N185" s="71"/>
      <c r="O185" s="72"/>
      <c r="P185" s="73"/>
      <c r="Q185" s="74"/>
      <c r="R185" s="75"/>
      <c r="Z185" s="76"/>
      <c r="AA185" s="6"/>
      <c r="AB185" s="6"/>
    </row>
    <row r="186">
      <c r="F186" s="6"/>
      <c r="N186" s="71"/>
      <c r="O186" s="72"/>
      <c r="P186" s="73"/>
      <c r="Q186" s="74"/>
      <c r="R186" s="75"/>
      <c r="Z186" s="76"/>
      <c r="AA186" s="6"/>
      <c r="AB186" s="6"/>
    </row>
    <row r="187">
      <c r="F187" s="6"/>
      <c r="N187" s="71"/>
      <c r="O187" s="72"/>
      <c r="P187" s="73"/>
      <c r="Q187" s="74"/>
      <c r="R187" s="75"/>
      <c r="Z187" s="76"/>
      <c r="AA187" s="6"/>
      <c r="AB187" s="6"/>
    </row>
    <row r="188">
      <c r="F188" s="6"/>
      <c r="N188" s="71"/>
      <c r="O188" s="72"/>
      <c r="P188" s="73"/>
      <c r="Q188" s="74"/>
      <c r="R188" s="75"/>
      <c r="Z188" s="76"/>
      <c r="AA188" s="6"/>
      <c r="AB188" s="6"/>
    </row>
    <row r="189">
      <c r="F189" s="6"/>
      <c r="N189" s="71"/>
      <c r="O189" s="72"/>
      <c r="P189" s="73"/>
      <c r="Q189" s="74"/>
      <c r="R189" s="75"/>
      <c r="Z189" s="76"/>
      <c r="AA189" s="6"/>
      <c r="AB189" s="6"/>
    </row>
    <row r="190">
      <c r="F190" s="6"/>
      <c r="N190" s="71"/>
      <c r="O190" s="72"/>
      <c r="P190" s="73"/>
      <c r="Q190" s="74"/>
      <c r="R190" s="75"/>
      <c r="Z190" s="76"/>
      <c r="AA190" s="6"/>
      <c r="AB190" s="6"/>
    </row>
    <row r="191">
      <c r="F191" s="6"/>
      <c r="N191" s="71"/>
      <c r="O191" s="72"/>
      <c r="P191" s="73"/>
      <c r="Q191" s="74"/>
      <c r="R191" s="75"/>
      <c r="Z191" s="76"/>
      <c r="AA191" s="6"/>
      <c r="AB191" s="6"/>
    </row>
    <row r="192">
      <c r="F192" s="6"/>
      <c r="N192" s="71"/>
      <c r="O192" s="72"/>
      <c r="P192" s="73"/>
      <c r="Q192" s="74"/>
      <c r="R192" s="75"/>
      <c r="Z192" s="76"/>
      <c r="AA192" s="6"/>
      <c r="AB192" s="6"/>
    </row>
    <row r="193">
      <c r="F193" s="6"/>
      <c r="N193" s="71"/>
      <c r="O193" s="72"/>
      <c r="P193" s="73"/>
      <c r="Q193" s="74"/>
      <c r="R193" s="75"/>
      <c r="Z193" s="76"/>
      <c r="AA193" s="6"/>
      <c r="AB193" s="6"/>
    </row>
    <row r="194">
      <c r="F194" s="6"/>
      <c r="N194" s="71"/>
      <c r="O194" s="72"/>
      <c r="P194" s="73"/>
      <c r="Q194" s="74"/>
      <c r="R194" s="75"/>
      <c r="Z194" s="76"/>
      <c r="AA194" s="6"/>
      <c r="AB194" s="6"/>
    </row>
    <row r="195">
      <c r="F195" s="6"/>
      <c r="N195" s="71"/>
      <c r="O195" s="72"/>
      <c r="P195" s="73"/>
      <c r="Q195" s="74"/>
      <c r="R195" s="75"/>
      <c r="Z195" s="76"/>
      <c r="AA195" s="6"/>
      <c r="AB195" s="6"/>
    </row>
    <row r="196">
      <c r="F196" s="6"/>
      <c r="N196" s="71"/>
      <c r="O196" s="72"/>
      <c r="P196" s="73"/>
      <c r="Q196" s="74"/>
      <c r="R196" s="75"/>
      <c r="Z196" s="76"/>
      <c r="AA196" s="6"/>
      <c r="AB196" s="6"/>
    </row>
    <row r="197">
      <c r="F197" s="6"/>
      <c r="N197" s="71"/>
      <c r="O197" s="72"/>
      <c r="P197" s="73"/>
      <c r="Q197" s="74"/>
      <c r="R197" s="75"/>
      <c r="Z197" s="76"/>
      <c r="AA197" s="6"/>
      <c r="AB197" s="6"/>
    </row>
    <row r="198">
      <c r="F198" s="6"/>
      <c r="N198" s="71"/>
      <c r="O198" s="72"/>
      <c r="P198" s="73"/>
      <c r="Q198" s="74"/>
      <c r="R198" s="75"/>
      <c r="Z198" s="76"/>
      <c r="AA198" s="6"/>
      <c r="AB198" s="6"/>
    </row>
    <row r="199">
      <c r="F199" s="6"/>
      <c r="N199" s="71"/>
      <c r="O199" s="72"/>
      <c r="P199" s="73"/>
      <c r="Q199" s="74"/>
      <c r="R199" s="75"/>
      <c r="Z199" s="76"/>
      <c r="AA199" s="6"/>
      <c r="AB199" s="6"/>
    </row>
    <row r="200">
      <c r="F200" s="6"/>
      <c r="N200" s="71"/>
      <c r="O200" s="72"/>
      <c r="P200" s="73"/>
      <c r="Q200" s="74"/>
      <c r="R200" s="75"/>
      <c r="Z200" s="76"/>
      <c r="AA200" s="6"/>
      <c r="AB200" s="6"/>
    </row>
    <row r="201">
      <c r="F201" s="6"/>
      <c r="N201" s="71"/>
      <c r="O201" s="72"/>
      <c r="P201" s="73"/>
      <c r="Q201" s="74"/>
      <c r="R201" s="75"/>
      <c r="Z201" s="76"/>
      <c r="AA201" s="6"/>
      <c r="AB201" s="6"/>
    </row>
    <row r="202">
      <c r="F202" s="6"/>
      <c r="N202" s="71"/>
      <c r="O202" s="72"/>
      <c r="P202" s="73"/>
      <c r="Q202" s="74"/>
      <c r="R202" s="75"/>
      <c r="Z202" s="76"/>
      <c r="AA202" s="6"/>
      <c r="AB202" s="6"/>
    </row>
    <row r="203">
      <c r="F203" s="6"/>
      <c r="N203" s="71"/>
      <c r="O203" s="72"/>
      <c r="P203" s="73"/>
      <c r="Q203" s="74"/>
      <c r="R203" s="75"/>
      <c r="Z203" s="76"/>
      <c r="AA203" s="6"/>
      <c r="AB203" s="6"/>
    </row>
    <row r="204">
      <c r="F204" s="6"/>
      <c r="N204" s="71"/>
      <c r="O204" s="72"/>
      <c r="P204" s="73"/>
      <c r="Q204" s="74"/>
      <c r="R204" s="75"/>
      <c r="Z204" s="76"/>
      <c r="AA204" s="6"/>
      <c r="AB204" s="6"/>
    </row>
    <row r="205">
      <c r="F205" s="6"/>
      <c r="N205" s="71"/>
      <c r="O205" s="72"/>
      <c r="P205" s="73"/>
      <c r="Q205" s="74"/>
      <c r="R205" s="75"/>
      <c r="Z205" s="76"/>
      <c r="AA205" s="6"/>
      <c r="AB205" s="6"/>
    </row>
    <row r="206">
      <c r="F206" s="6"/>
      <c r="N206" s="71"/>
      <c r="O206" s="72"/>
      <c r="P206" s="73"/>
      <c r="Q206" s="74"/>
      <c r="R206" s="75"/>
      <c r="Z206" s="76"/>
      <c r="AA206" s="6"/>
      <c r="AB206" s="6"/>
    </row>
    <row r="207">
      <c r="F207" s="6"/>
      <c r="N207" s="71"/>
      <c r="O207" s="72"/>
      <c r="P207" s="73"/>
      <c r="Q207" s="74"/>
      <c r="R207" s="75"/>
      <c r="Z207" s="76"/>
      <c r="AA207" s="6"/>
      <c r="AB207" s="6"/>
    </row>
    <row r="208">
      <c r="F208" s="6"/>
      <c r="N208" s="71"/>
      <c r="O208" s="72"/>
      <c r="P208" s="73"/>
      <c r="Q208" s="74"/>
      <c r="R208" s="75"/>
      <c r="Z208" s="76"/>
      <c r="AA208" s="6"/>
      <c r="AB208" s="6"/>
    </row>
    <row r="209">
      <c r="F209" s="6"/>
      <c r="N209" s="71"/>
      <c r="O209" s="72"/>
      <c r="P209" s="73"/>
      <c r="Q209" s="74"/>
      <c r="R209" s="75"/>
      <c r="Z209" s="76"/>
      <c r="AA209" s="6"/>
      <c r="AB209" s="6"/>
    </row>
    <row r="210">
      <c r="F210" s="6"/>
      <c r="N210" s="71"/>
      <c r="O210" s="72"/>
      <c r="P210" s="73"/>
      <c r="Q210" s="74"/>
      <c r="R210" s="75"/>
      <c r="Z210" s="76"/>
      <c r="AA210" s="6"/>
      <c r="AB210" s="6"/>
    </row>
    <row r="211">
      <c r="F211" s="6"/>
      <c r="N211" s="71"/>
      <c r="O211" s="72"/>
      <c r="P211" s="73"/>
      <c r="Q211" s="74"/>
      <c r="R211" s="75"/>
      <c r="Z211" s="76"/>
      <c r="AA211" s="6"/>
      <c r="AB211" s="6"/>
    </row>
    <row r="212">
      <c r="F212" s="6"/>
      <c r="N212" s="71"/>
      <c r="O212" s="72"/>
      <c r="P212" s="73"/>
      <c r="Q212" s="74"/>
      <c r="R212" s="75"/>
      <c r="Z212" s="76"/>
      <c r="AA212" s="6"/>
      <c r="AB212" s="6"/>
    </row>
    <row r="213">
      <c r="F213" s="6"/>
      <c r="N213" s="71"/>
      <c r="O213" s="72"/>
      <c r="P213" s="73"/>
      <c r="Q213" s="74"/>
      <c r="R213" s="75"/>
      <c r="Z213" s="76"/>
      <c r="AA213" s="6"/>
      <c r="AB213" s="6"/>
    </row>
    <row r="214">
      <c r="F214" s="6"/>
      <c r="N214" s="71"/>
      <c r="O214" s="72"/>
      <c r="P214" s="73"/>
      <c r="Q214" s="74"/>
      <c r="R214" s="75"/>
      <c r="Z214" s="76"/>
      <c r="AA214" s="6"/>
      <c r="AB214" s="6"/>
    </row>
    <row r="215">
      <c r="F215" s="6"/>
      <c r="N215" s="71"/>
      <c r="O215" s="72"/>
      <c r="P215" s="73"/>
      <c r="Q215" s="74"/>
      <c r="R215" s="75"/>
      <c r="Z215" s="76"/>
      <c r="AA215" s="6"/>
      <c r="AB215" s="6"/>
    </row>
    <row r="216">
      <c r="F216" s="6"/>
      <c r="N216" s="71"/>
      <c r="O216" s="72"/>
      <c r="P216" s="73"/>
      <c r="Q216" s="74"/>
      <c r="R216" s="75"/>
      <c r="Z216" s="76"/>
      <c r="AA216" s="6"/>
      <c r="AB216" s="6"/>
    </row>
    <row r="217">
      <c r="F217" s="6"/>
      <c r="N217" s="71"/>
      <c r="O217" s="72"/>
      <c r="P217" s="73"/>
      <c r="Q217" s="74"/>
      <c r="R217" s="75"/>
      <c r="Z217" s="76"/>
      <c r="AA217" s="6"/>
      <c r="AB217" s="6"/>
    </row>
    <row r="218">
      <c r="F218" s="6"/>
      <c r="N218" s="71"/>
      <c r="O218" s="72"/>
      <c r="P218" s="73"/>
      <c r="Q218" s="74"/>
      <c r="R218" s="75"/>
      <c r="Z218" s="76"/>
      <c r="AA218" s="6"/>
      <c r="AB218" s="6"/>
    </row>
    <row r="219">
      <c r="F219" s="6"/>
      <c r="N219" s="71"/>
      <c r="O219" s="72"/>
      <c r="P219" s="73"/>
      <c r="Q219" s="74"/>
      <c r="R219" s="75"/>
      <c r="Z219" s="76"/>
      <c r="AA219" s="6"/>
      <c r="AB219" s="6"/>
    </row>
    <row r="220">
      <c r="F220" s="6"/>
      <c r="N220" s="71"/>
      <c r="O220" s="72"/>
      <c r="P220" s="73"/>
      <c r="Q220" s="74"/>
      <c r="R220" s="75"/>
      <c r="Z220" s="76"/>
      <c r="AA220" s="6"/>
      <c r="AB220" s="6"/>
    </row>
    <row r="221">
      <c r="F221" s="6"/>
      <c r="N221" s="71"/>
      <c r="O221" s="72"/>
      <c r="P221" s="73"/>
      <c r="Q221" s="74"/>
      <c r="R221" s="75"/>
      <c r="Z221" s="76"/>
      <c r="AA221" s="6"/>
      <c r="AB221" s="6"/>
    </row>
    <row r="222">
      <c r="F222" s="6"/>
      <c r="N222" s="71"/>
      <c r="O222" s="72"/>
      <c r="P222" s="73"/>
      <c r="Q222" s="74"/>
      <c r="R222" s="75"/>
      <c r="Z222" s="76"/>
      <c r="AA222" s="6"/>
      <c r="AB222" s="6"/>
    </row>
    <row r="223">
      <c r="F223" s="6"/>
      <c r="N223" s="71"/>
      <c r="O223" s="72"/>
      <c r="P223" s="73"/>
      <c r="Q223" s="74"/>
      <c r="R223" s="75"/>
      <c r="Z223" s="76"/>
      <c r="AA223" s="6"/>
      <c r="AB223" s="6"/>
    </row>
    <row r="224">
      <c r="F224" s="6"/>
      <c r="N224" s="71"/>
      <c r="O224" s="72"/>
      <c r="P224" s="73"/>
      <c r="Q224" s="74"/>
      <c r="R224" s="75"/>
      <c r="Z224" s="76"/>
      <c r="AA224" s="6"/>
      <c r="AB224" s="6"/>
    </row>
    <row r="225">
      <c r="F225" s="6"/>
      <c r="N225" s="71"/>
      <c r="O225" s="72"/>
      <c r="P225" s="73"/>
      <c r="Q225" s="74"/>
      <c r="R225" s="75"/>
      <c r="Z225" s="76"/>
      <c r="AA225" s="6"/>
      <c r="AB225" s="6"/>
    </row>
    <row r="226">
      <c r="F226" s="6"/>
      <c r="N226" s="71"/>
      <c r="O226" s="72"/>
      <c r="P226" s="73"/>
      <c r="Q226" s="74"/>
      <c r="R226" s="75"/>
      <c r="Z226" s="76"/>
      <c r="AA226" s="6"/>
      <c r="AB226" s="6"/>
    </row>
    <row r="227">
      <c r="F227" s="6"/>
      <c r="N227" s="71"/>
      <c r="O227" s="72"/>
      <c r="P227" s="73"/>
      <c r="Q227" s="74"/>
      <c r="R227" s="75"/>
      <c r="Z227" s="76"/>
      <c r="AA227" s="6"/>
      <c r="AB227" s="6"/>
    </row>
    <row r="228">
      <c r="F228" s="6"/>
      <c r="N228" s="71"/>
      <c r="O228" s="72"/>
      <c r="P228" s="73"/>
      <c r="Q228" s="74"/>
      <c r="R228" s="75"/>
      <c r="Z228" s="76"/>
      <c r="AA228" s="6"/>
      <c r="AB228" s="6"/>
    </row>
    <row r="229">
      <c r="F229" s="6"/>
      <c r="N229" s="71"/>
      <c r="O229" s="72"/>
      <c r="P229" s="73"/>
      <c r="Q229" s="74"/>
      <c r="R229" s="75"/>
      <c r="Z229" s="76"/>
      <c r="AA229" s="6"/>
      <c r="AB229" s="6"/>
    </row>
    <row r="230">
      <c r="F230" s="6"/>
      <c r="N230" s="71"/>
      <c r="O230" s="72"/>
      <c r="P230" s="73"/>
      <c r="Q230" s="74"/>
      <c r="R230" s="75"/>
      <c r="Z230" s="76"/>
      <c r="AA230" s="6"/>
      <c r="AB230" s="6"/>
    </row>
    <row r="231">
      <c r="F231" s="6"/>
      <c r="N231" s="71"/>
      <c r="O231" s="72"/>
      <c r="P231" s="73"/>
      <c r="Q231" s="74"/>
      <c r="R231" s="75"/>
      <c r="Z231" s="76"/>
      <c r="AA231" s="6"/>
      <c r="AB231" s="6"/>
    </row>
    <row r="232">
      <c r="F232" s="6"/>
      <c r="N232" s="71"/>
      <c r="O232" s="72"/>
      <c r="P232" s="73"/>
      <c r="Q232" s="74"/>
      <c r="R232" s="75"/>
      <c r="Z232" s="76"/>
      <c r="AA232" s="6"/>
      <c r="AB232" s="6"/>
    </row>
    <row r="233">
      <c r="F233" s="6"/>
      <c r="N233" s="71"/>
      <c r="O233" s="72"/>
      <c r="P233" s="73"/>
      <c r="Q233" s="74"/>
      <c r="R233" s="75"/>
      <c r="Z233" s="76"/>
      <c r="AA233" s="6"/>
      <c r="AB233" s="6"/>
    </row>
    <row r="234">
      <c r="F234" s="6"/>
      <c r="N234" s="71"/>
      <c r="O234" s="72"/>
      <c r="P234" s="73"/>
      <c r="Q234" s="74"/>
      <c r="R234" s="75"/>
      <c r="Z234" s="76"/>
      <c r="AA234" s="6"/>
      <c r="AB234" s="6"/>
    </row>
    <row r="235">
      <c r="F235" s="6"/>
      <c r="N235" s="71"/>
      <c r="O235" s="72"/>
      <c r="P235" s="73"/>
      <c r="Q235" s="74"/>
      <c r="R235" s="75"/>
      <c r="Z235" s="76"/>
      <c r="AA235" s="6"/>
      <c r="AB235" s="6"/>
    </row>
    <row r="236">
      <c r="F236" s="6"/>
      <c r="N236" s="71"/>
      <c r="O236" s="72"/>
      <c r="P236" s="73"/>
      <c r="Q236" s="74"/>
      <c r="R236" s="75"/>
      <c r="Z236" s="76"/>
      <c r="AA236" s="6"/>
      <c r="AB236" s="6"/>
    </row>
    <row r="237">
      <c r="F237" s="6"/>
      <c r="N237" s="71"/>
      <c r="O237" s="72"/>
      <c r="P237" s="73"/>
      <c r="Q237" s="74"/>
      <c r="R237" s="75"/>
      <c r="Z237" s="76"/>
      <c r="AA237" s="6"/>
      <c r="AB237" s="6"/>
    </row>
    <row r="238">
      <c r="F238" s="6"/>
      <c r="N238" s="71"/>
      <c r="O238" s="72"/>
      <c r="P238" s="73"/>
      <c r="Q238" s="74"/>
      <c r="R238" s="75"/>
      <c r="Z238" s="76"/>
      <c r="AA238" s="6"/>
      <c r="AB238" s="6"/>
    </row>
    <row r="239">
      <c r="F239" s="6"/>
      <c r="N239" s="71"/>
      <c r="O239" s="72"/>
      <c r="P239" s="73"/>
      <c r="Q239" s="74"/>
      <c r="R239" s="75"/>
      <c r="Z239" s="76"/>
      <c r="AA239" s="6"/>
      <c r="AB239" s="6"/>
    </row>
    <row r="240">
      <c r="F240" s="6"/>
      <c r="N240" s="71"/>
      <c r="O240" s="72"/>
      <c r="P240" s="73"/>
      <c r="Q240" s="74"/>
      <c r="R240" s="75"/>
      <c r="Z240" s="76"/>
      <c r="AA240" s="6"/>
      <c r="AB240" s="6"/>
    </row>
    <row r="241">
      <c r="F241" s="6"/>
      <c r="N241" s="71"/>
      <c r="O241" s="72"/>
      <c r="P241" s="73"/>
      <c r="Q241" s="74"/>
      <c r="R241" s="75"/>
      <c r="Z241" s="76"/>
      <c r="AA241" s="6"/>
      <c r="AB241" s="6"/>
    </row>
    <row r="242">
      <c r="F242" s="6"/>
      <c r="N242" s="71"/>
      <c r="O242" s="72"/>
      <c r="P242" s="73"/>
      <c r="Q242" s="74"/>
      <c r="R242" s="75"/>
      <c r="Z242" s="76"/>
      <c r="AA242" s="6"/>
      <c r="AB242" s="6"/>
    </row>
    <row r="243">
      <c r="F243" s="6"/>
      <c r="N243" s="71"/>
      <c r="O243" s="72"/>
      <c r="P243" s="73"/>
      <c r="Q243" s="74"/>
      <c r="R243" s="75"/>
      <c r="Z243" s="76"/>
      <c r="AA243" s="6"/>
      <c r="AB243" s="6"/>
    </row>
    <row r="244">
      <c r="F244" s="6"/>
      <c r="N244" s="71"/>
      <c r="O244" s="72"/>
      <c r="P244" s="73"/>
      <c r="Q244" s="74"/>
      <c r="R244" s="75"/>
      <c r="Z244" s="76"/>
      <c r="AA244" s="6"/>
      <c r="AB244" s="6"/>
    </row>
    <row r="245">
      <c r="F245" s="6"/>
      <c r="N245" s="71"/>
      <c r="O245" s="72"/>
      <c r="P245" s="73"/>
      <c r="Q245" s="74"/>
      <c r="R245" s="75"/>
      <c r="Z245" s="76"/>
      <c r="AA245" s="6"/>
      <c r="AB245" s="6"/>
    </row>
    <row r="246">
      <c r="F246" s="6"/>
      <c r="N246" s="71"/>
      <c r="O246" s="72"/>
      <c r="P246" s="73"/>
      <c r="Q246" s="74"/>
      <c r="R246" s="75"/>
      <c r="Z246" s="76"/>
      <c r="AA246" s="6"/>
      <c r="AB246" s="6"/>
    </row>
    <row r="247">
      <c r="F247" s="6"/>
      <c r="N247" s="71"/>
      <c r="O247" s="72"/>
      <c r="P247" s="73"/>
      <c r="Q247" s="74"/>
      <c r="R247" s="75"/>
      <c r="Z247" s="76"/>
      <c r="AA247" s="6"/>
      <c r="AB247" s="6"/>
    </row>
    <row r="248">
      <c r="F248" s="6"/>
      <c r="N248" s="71"/>
      <c r="O248" s="72"/>
      <c r="P248" s="73"/>
      <c r="Q248" s="74"/>
      <c r="R248" s="75"/>
      <c r="Z248" s="76"/>
      <c r="AA248" s="6"/>
      <c r="AB248" s="6"/>
    </row>
    <row r="249">
      <c r="F249" s="6"/>
      <c r="N249" s="71"/>
      <c r="O249" s="72"/>
      <c r="P249" s="73"/>
      <c r="Q249" s="74"/>
      <c r="R249" s="75"/>
      <c r="Z249" s="76"/>
      <c r="AA249" s="6"/>
      <c r="AB249" s="6"/>
    </row>
    <row r="250">
      <c r="F250" s="6"/>
      <c r="N250" s="71"/>
      <c r="O250" s="72"/>
      <c r="P250" s="73"/>
      <c r="Q250" s="74"/>
      <c r="R250" s="75"/>
      <c r="Z250" s="76"/>
      <c r="AA250" s="6"/>
      <c r="AB250" s="6"/>
    </row>
    <row r="251">
      <c r="F251" s="6"/>
      <c r="N251" s="71"/>
      <c r="O251" s="72"/>
      <c r="P251" s="73"/>
      <c r="Q251" s="74"/>
      <c r="R251" s="75"/>
      <c r="Z251" s="76"/>
      <c r="AA251" s="6"/>
      <c r="AB251" s="6"/>
    </row>
    <row r="252">
      <c r="F252" s="6"/>
      <c r="N252" s="71"/>
      <c r="O252" s="72"/>
      <c r="P252" s="73"/>
      <c r="Q252" s="74"/>
      <c r="R252" s="75"/>
      <c r="Z252" s="76"/>
      <c r="AA252" s="6"/>
      <c r="AB252" s="6"/>
    </row>
    <row r="253">
      <c r="F253" s="6"/>
      <c r="N253" s="71"/>
      <c r="O253" s="72"/>
      <c r="P253" s="73"/>
      <c r="Q253" s="74"/>
      <c r="R253" s="75"/>
      <c r="Z253" s="76"/>
      <c r="AA253" s="6"/>
      <c r="AB253" s="6"/>
    </row>
    <row r="254">
      <c r="F254" s="6"/>
      <c r="N254" s="71"/>
      <c r="O254" s="72"/>
      <c r="P254" s="73"/>
      <c r="Q254" s="74"/>
      <c r="R254" s="75"/>
      <c r="Z254" s="76"/>
      <c r="AA254" s="6"/>
      <c r="AB254" s="6"/>
    </row>
    <row r="255">
      <c r="F255" s="6"/>
      <c r="N255" s="71"/>
      <c r="O255" s="72"/>
      <c r="P255" s="73"/>
      <c r="Q255" s="74"/>
      <c r="R255" s="75"/>
      <c r="Z255" s="76"/>
      <c r="AA255" s="6"/>
      <c r="AB255" s="6"/>
    </row>
    <row r="256">
      <c r="F256" s="6"/>
      <c r="N256" s="71"/>
      <c r="O256" s="72"/>
      <c r="P256" s="73"/>
      <c r="Q256" s="74"/>
      <c r="R256" s="75"/>
      <c r="Z256" s="76"/>
      <c r="AA256" s="6"/>
      <c r="AB256" s="6"/>
    </row>
    <row r="257">
      <c r="F257" s="6"/>
      <c r="N257" s="71"/>
      <c r="O257" s="72"/>
      <c r="P257" s="73"/>
      <c r="Q257" s="74"/>
      <c r="R257" s="75"/>
      <c r="Z257" s="76"/>
      <c r="AA257" s="6"/>
      <c r="AB257" s="6"/>
    </row>
    <row r="258">
      <c r="F258" s="6"/>
      <c r="N258" s="71"/>
      <c r="O258" s="72"/>
      <c r="P258" s="73"/>
      <c r="Q258" s="74"/>
      <c r="R258" s="75"/>
      <c r="Z258" s="76"/>
      <c r="AA258" s="6"/>
      <c r="AB258" s="6"/>
    </row>
    <row r="259">
      <c r="F259" s="6"/>
      <c r="N259" s="71"/>
      <c r="O259" s="72"/>
      <c r="P259" s="73"/>
      <c r="Q259" s="74"/>
      <c r="R259" s="75"/>
      <c r="Z259" s="76"/>
      <c r="AA259" s="6"/>
      <c r="AB259" s="6"/>
    </row>
    <row r="260">
      <c r="F260" s="6"/>
      <c r="N260" s="71"/>
      <c r="O260" s="72"/>
      <c r="P260" s="73"/>
      <c r="Q260" s="74"/>
      <c r="R260" s="75"/>
      <c r="Z260" s="76"/>
      <c r="AA260" s="6"/>
      <c r="AB260" s="6"/>
    </row>
    <row r="261">
      <c r="F261" s="6"/>
      <c r="N261" s="71"/>
      <c r="O261" s="72"/>
      <c r="P261" s="73"/>
      <c r="Q261" s="74"/>
      <c r="R261" s="75"/>
      <c r="Z261" s="76"/>
      <c r="AA261" s="6"/>
      <c r="AB261" s="6"/>
    </row>
    <row r="262">
      <c r="F262" s="6"/>
      <c r="N262" s="71"/>
      <c r="O262" s="72"/>
      <c r="P262" s="73"/>
      <c r="Q262" s="74"/>
      <c r="R262" s="75"/>
      <c r="Z262" s="76"/>
      <c r="AA262" s="6"/>
      <c r="AB262" s="6"/>
    </row>
    <row r="263">
      <c r="F263" s="6"/>
      <c r="N263" s="71"/>
      <c r="O263" s="72"/>
      <c r="P263" s="73"/>
      <c r="Q263" s="74"/>
      <c r="R263" s="75"/>
      <c r="Z263" s="76"/>
      <c r="AA263" s="6"/>
      <c r="AB263" s="6"/>
    </row>
    <row r="264">
      <c r="F264" s="6"/>
      <c r="N264" s="71"/>
      <c r="O264" s="72"/>
      <c r="P264" s="73"/>
      <c r="Q264" s="74"/>
      <c r="R264" s="75"/>
      <c r="Z264" s="76"/>
      <c r="AA264" s="6"/>
      <c r="AB264" s="6"/>
    </row>
    <row r="265">
      <c r="F265" s="6"/>
      <c r="N265" s="71"/>
      <c r="O265" s="72"/>
      <c r="P265" s="73"/>
      <c r="Q265" s="74"/>
      <c r="R265" s="75"/>
      <c r="Z265" s="76"/>
      <c r="AA265" s="6"/>
      <c r="AB265" s="6"/>
    </row>
    <row r="266">
      <c r="F266" s="6"/>
      <c r="N266" s="71"/>
      <c r="O266" s="72"/>
      <c r="P266" s="73"/>
      <c r="Q266" s="74"/>
      <c r="R266" s="75"/>
      <c r="Z266" s="76"/>
      <c r="AA266" s="6"/>
      <c r="AB266" s="6"/>
    </row>
    <row r="267">
      <c r="F267" s="6"/>
      <c r="N267" s="71"/>
      <c r="O267" s="72"/>
      <c r="P267" s="73"/>
      <c r="Q267" s="74"/>
      <c r="R267" s="75"/>
      <c r="Z267" s="76"/>
      <c r="AA267" s="6"/>
      <c r="AB267" s="6"/>
    </row>
    <row r="268">
      <c r="F268" s="6"/>
      <c r="N268" s="71"/>
      <c r="O268" s="72"/>
      <c r="P268" s="73"/>
      <c r="Q268" s="74"/>
      <c r="R268" s="75"/>
      <c r="Z268" s="76"/>
      <c r="AA268" s="6"/>
      <c r="AB268" s="6"/>
    </row>
    <row r="269">
      <c r="F269" s="6"/>
      <c r="N269" s="71"/>
      <c r="O269" s="72"/>
      <c r="P269" s="73"/>
      <c r="Q269" s="74"/>
      <c r="R269" s="75"/>
      <c r="Z269" s="76"/>
      <c r="AA269" s="6"/>
      <c r="AB269" s="6"/>
    </row>
    <row r="270">
      <c r="F270" s="6"/>
      <c r="N270" s="71"/>
      <c r="O270" s="72"/>
      <c r="P270" s="73"/>
      <c r="Q270" s="74"/>
      <c r="R270" s="75"/>
      <c r="Z270" s="76"/>
      <c r="AA270" s="6"/>
      <c r="AB270" s="6"/>
    </row>
    <row r="271">
      <c r="F271" s="6"/>
      <c r="N271" s="71"/>
      <c r="O271" s="72"/>
      <c r="P271" s="73"/>
      <c r="Q271" s="74"/>
      <c r="R271" s="75"/>
      <c r="Z271" s="76"/>
      <c r="AA271" s="6"/>
      <c r="AB271" s="6"/>
    </row>
    <row r="272">
      <c r="F272" s="6"/>
      <c r="N272" s="71"/>
      <c r="O272" s="72"/>
      <c r="P272" s="73"/>
      <c r="Q272" s="74"/>
      <c r="R272" s="75"/>
      <c r="Z272" s="76"/>
      <c r="AA272" s="6"/>
      <c r="AB272" s="6"/>
    </row>
    <row r="273">
      <c r="F273" s="6"/>
      <c r="N273" s="71"/>
      <c r="O273" s="72"/>
      <c r="P273" s="73"/>
      <c r="Q273" s="74"/>
      <c r="R273" s="75"/>
      <c r="Z273" s="76"/>
      <c r="AA273" s="6"/>
      <c r="AB273" s="6"/>
    </row>
    <row r="274">
      <c r="F274" s="6"/>
      <c r="N274" s="71"/>
      <c r="O274" s="72"/>
      <c r="P274" s="73"/>
      <c r="Q274" s="74"/>
      <c r="R274" s="75"/>
      <c r="Z274" s="76"/>
      <c r="AA274" s="6"/>
      <c r="AB274" s="6"/>
    </row>
    <row r="275">
      <c r="F275" s="6"/>
      <c r="N275" s="71"/>
      <c r="O275" s="72"/>
      <c r="P275" s="73"/>
      <c r="Q275" s="74"/>
      <c r="R275" s="75"/>
      <c r="Z275" s="76"/>
      <c r="AA275" s="6"/>
      <c r="AB275" s="6"/>
    </row>
    <row r="276">
      <c r="F276" s="6"/>
      <c r="N276" s="71"/>
      <c r="O276" s="72"/>
      <c r="P276" s="73"/>
      <c r="Q276" s="74"/>
      <c r="R276" s="75"/>
      <c r="Z276" s="76"/>
      <c r="AA276" s="6"/>
      <c r="AB276" s="6"/>
    </row>
    <row r="277">
      <c r="F277" s="6"/>
      <c r="N277" s="71"/>
      <c r="O277" s="72"/>
      <c r="P277" s="73"/>
      <c r="Q277" s="74"/>
      <c r="R277" s="75"/>
      <c r="Z277" s="76"/>
      <c r="AA277" s="6"/>
      <c r="AB277" s="6"/>
    </row>
    <row r="278">
      <c r="F278" s="6"/>
      <c r="N278" s="71"/>
      <c r="O278" s="72"/>
      <c r="P278" s="73"/>
      <c r="Q278" s="74"/>
      <c r="R278" s="75"/>
      <c r="Z278" s="76"/>
      <c r="AA278" s="6"/>
      <c r="AB278" s="6"/>
    </row>
    <row r="279">
      <c r="F279" s="6"/>
      <c r="N279" s="71"/>
      <c r="O279" s="72"/>
      <c r="P279" s="73"/>
      <c r="Q279" s="74"/>
      <c r="R279" s="75"/>
      <c r="Z279" s="76"/>
      <c r="AA279" s="6"/>
      <c r="AB279" s="6"/>
    </row>
    <row r="280">
      <c r="F280" s="6"/>
      <c r="N280" s="71"/>
      <c r="O280" s="72"/>
      <c r="P280" s="73"/>
      <c r="Q280" s="74"/>
      <c r="R280" s="75"/>
      <c r="Z280" s="76"/>
      <c r="AA280" s="6"/>
      <c r="AB280" s="6"/>
    </row>
    <row r="281">
      <c r="F281" s="6"/>
      <c r="N281" s="71"/>
      <c r="O281" s="72"/>
      <c r="P281" s="73"/>
      <c r="Q281" s="74"/>
      <c r="R281" s="75"/>
      <c r="Z281" s="76"/>
      <c r="AA281" s="6"/>
      <c r="AB281" s="6"/>
    </row>
    <row r="282">
      <c r="F282" s="6"/>
      <c r="N282" s="71"/>
      <c r="O282" s="72"/>
      <c r="P282" s="73"/>
      <c r="Q282" s="74"/>
      <c r="R282" s="75"/>
      <c r="Z282" s="76"/>
      <c r="AA282" s="6"/>
      <c r="AB282" s="6"/>
    </row>
    <row r="283">
      <c r="F283" s="6"/>
      <c r="N283" s="71"/>
      <c r="O283" s="72"/>
      <c r="P283" s="73"/>
      <c r="Q283" s="74"/>
      <c r="R283" s="75"/>
      <c r="Z283" s="76"/>
      <c r="AA283" s="6"/>
      <c r="AB283" s="6"/>
    </row>
    <row r="284">
      <c r="F284" s="6"/>
      <c r="N284" s="71"/>
      <c r="O284" s="72"/>
      <c r="P284" s="73"/>
      <c r="Q284" s="74"/>
      <c r="R284" s="75"/>
      <c r="Z284" s="76"/>
      <c r="AA284" s="6"/>
      <c r="AB284" s="6"/>
    </row>
    <row r="285">
      <c r="F285" s="6"/>
      <c r="N285" s="71"/>
      <c r="O285" s="72"/>
      <c r="P285" s="73"/>
      <c r="Q285" s="74"/>
      <c r="R285" s="75"/>
      <c r="Z285" s="76"/>
      <c r="AA285" s="6"/>
      <c r="AB285" s="6"/>
    </row>
    <row r="286">
      <c r="F286" s="6"/>
      <c r="N286" s="71"/>
      <c r="O286" s="72"/>
      <c r="P286" s="73"/>
      <c r="Q286" s="74"/>
      <c r="R286" s="75"/>
      <c r="Z286" s="76"/>
      <c r="AA286" s="6"/>
      <c r="AB286" s="6"/>
    </row>
    <row r="287">
      <c r="F287" s="6"/>
      <c r="N287" s="71"/>
      <c r="O287" s="72"/>
      <c r="P287" s="73"/>
      <c r="Q287" s="74"/>
      <c r="R287" s="75"/>
      <c r="Z287" s="76"/>
      <c r="AA287" s="6"/>
      <c r="AB287" s="6"/>
    </row>
    <row r="288">
      <c r="F288" s="6"/>
      <c r="N288" s="71"/>
      <c r="O288" s="72"/>
      <c r="P288" s="73"/>
      <c r="Q288" s="74"/>
      <c r="R288" s="75"/>
      <c r="Z288" s="76"/>
      <c r="AA288" s="6"/>
      <c r="AB288" s="6"/>
    </row>
    <row r="289">
      <c r="F289" s="6"/>
      <c r="N289" s="71"/>
      <c r="O289" s="72"/>
      <c r="P289" s="73"/>
      <c r="Q289" s="74"/>
      <c r="R289" s="75"/>
      <c r="Z289" s="76"/>
      <c r="AA289" s="6"/>
      <c r="AB289" s="6"/>
    </row>
    <row r="290">
      <c r="F290" s="6"/>
      <c r="N290" s="71"/>
      <c r="O290" s="72"/>
      <c r="P290" s="73"/>
      <c r="Q290" s="74"/>
      <c r="R290" s="75"/>
      <c r="Z290" s="76"/>
      <c r="AA290" s="6"/>
      <c r="AB290" s="6"/>
    </row>
    <row r="291">
      <c r="F291" s="6"/>
      <c r="N291" s="71"/>
      <c r="O291" s="72"/>
      <c r="P291" s="73"/>
      <c r="Q291" s="74"/>
      <c r="R291" s="75"/>
      <c r="Z291" s="76"/>
      <c r="AA291" s="6"/>
      <c r="AB291" s="6"/>
    </row>
    <row r="292">
      <c r="F292" s="6"/>
      <c r="N292" s="71"/>
      <c r="O292" s="72"/>
      <c r="P292" s="73"/>
      <c r="Q292" s="74"/>
      <c r="R292" s="75"/>
      <c r="Z292" s="76"/>
      <c r="AA292" s="6"/>
      <c r="AB292" s="6"/>
    </row>
    <row r="293">
      <c r="F293" s="6"/>
      <c r="N293" s="71"/>
      <c r="O293" s="72"/>
      <c r="P293" s="73"/>
      <c r="Q293" s="74"/>
      <c r="R293" s="75"/>
      <c r="Z293" s="76"/>
      <c r="AA293" s="6"/>
      <c r="AB293" s="6"/>
    </row>
    <row r="294">
      <c r="F294" s="6"/>
      <c r="N294" s="71"/>
      <c r="O294" s="72"/>
      <c r="P294" s="73"/>
      <c r="Q294" s="74"/>
      <c r="R294" s="75"/>
      <c r="Z294" s="76"/>
      <c r="AA294" s="6"/>
      <c r="AB294" s="6"/>
    </row>
    <row r="295">
      <c r="F295" s="6"/>
      <c r="N295" s="71"/>
      <c r="O295" s="72"/>
      <c r="P295" s="73"/>
      <c r="Q295" s="74"/>
      <c r="R295" s="75"/>
      <c r="Z295" s="76"/>
      <c r="AA295" s="6"/>
      <c r="AB295" s="6"/>
    </row>
    <row r="296">
      <c r="F296" s="6"/>
      <c r="N296" s="71"/>
      <c r="O296" s="72"/>
      <c r="P296" s="73"/>
      <c r="Q296" s="74"/>
      <c r="R296" s="75"/>
      <c r="Z296" s="76"/>
      <c r="AA296" s="6"/>
      <c r="AB296" s="6"/>
    </row>
    <row r="297">
      <c r="F297" s="6"/>
      <c r="N297" s="71"/>
      <c r="O297" s="72"/>
      <c r="P297" s="73"/>
      <c r="Q297" s="74"/>
      <c r="R297" s="75"/>
      <c r="Z297" s="76"/>
      <c r="AA297" s="6"/>
      <c r="AB297" s="6"/>
    </row>
    <row r="298">
      <c r="F298" s="6"/>
      <c r="N298" s="71"/>
      <c r="O298" s="72"/>
      <c r="P298" s="73"/>
      <c r="Q298" s="74"/>
      <c r="R298" s="75"/>
      <c r="Z298" s="76"/>
      <c r="AA298" s="6"/>
      <c r="AB298" s="6"/>
    </row>
    <row r="299">
      <c r="F299" s="6"/>
      <c r="N299" s="71"/>
      <c r="O299" s="72"/>
      <c r="P299" s="73"/>
      <c r="Q299" s="74"/>
      <c r="R299" s="75"/>
      <c r="Z299" s="76"/>
      <c r="AA299" s="6"/>
      <c r="AB299" s="6"/>
    </row>
    <row r="300">
      <c r="F300" s="6"/>
      <c r="N300" s="71"/>
      <c r="O300" s="72"/>
      <c r="P300" s="73"/>
      <c r="Q300" s="74"/>
      <c r="R300" s="75"/>
      <c r="Z300" s="76"/>
      <c r="AA300" s="6"/>
      <c r="AB300" s="6"/>
    </row>
    <row r="301">
      <c r="F301" s="6"/>
      <c r="N301" s="71"/>
      <c r="O301" s="72"/>
      <c r="P301" s="73"/>
      <c r="Q301" s="74"/>
      <c r="R301" s="75"/>
      <c r="Z301" s="76"/>
      <c r="AA301" s="6"/>
      <c r="AB301" s="6"/>
    </row>
    <row r="302">
      <c r="F302" s="6"/>
      <c r="N302" s="71"/>
      <c r="O302" s="72"/>
      <c r="P302" s="73"/>
      <c r="Q302" s="74"/>
      <c r="R302" s="75"/>
      <c r="Z302" s="76"/>
      <c r="AA302" s="6"/>
      <c r="AB302" s="6"/>
    </row>
    <row r="303">
      <c r="F303" s="6"/>
      <c r="N303" s="71"/>
      <c r="O303" s="72"/>
      <c r="P303" s="73"/>
      <c r="Q303" s="74"/>
      <c r="R303" s="75"/>
      <c r="Z303" s="76"/>
      <c r="AA303" s="6"/>
      <c r="AB303" s="6"/>
    </row>
    <row r="304">
      <c r="F304" s="6"/>
      <c r="N304" s="71"/>
      <c r="O304" s="72"/>
      <c r="P304" s="73"/>
      <c r="Q304" s="74"/>
      <c r="R304" s="75"/>
      <c r="Z304" s="76"/>
      <c r="AA304" s="6"/>
      <c r="AB304" s="6"/>
    </row>
    <row r="305">
      <c r="F305" s="6"/>
      <c r="N305" s="71"/>
      <c r="O305" s="72"/>
      <c r="P305" s="73"/>
      <c r="Q305" s="74"/>
      <c r="R305" s="75"/>
      <c r="Z305" s="76"/>
      <c r="AA305" s="6"/>
      <c r="AB305" s="6"/>
    </row>
    <row r="306">
      <c r="F306" s="6"/>
      <c r="N306" s="71"/>
      <c r="O306" s="72"/>
      <c r="P306" s="73"/>
      <c r="Q306" s="74"/>
      <c r="R306" s="75"/>
      <c r="Z306" s="76"/>
      <c r="AA306" s="6"/>
      <c r="AB306" s="6"/>
    </row>
    <row r="307">
      <c r="F307" s="6"/>
      <c r="N307" s="71"/>
      <c r="O307" s="72"/>
      <c r="P307" s="73"/>
      <c r="Q307" s="74"/>
      <c r="R307" s="75"/>
      <c r="Z307" s="76"/>
      <c r="AA307" s="6"/>
      <c r="AB307" s="6"/>
    </row>
    <row r="308">
      <c r="F308" s="6"/>
      <c r="N308" s="71"/>
      <c r="O308" s="72"/>
      <c r="P308" s="73"/>
      <c r="Q308" s="74"/>
      <c r="R308" s="75"/>
      <c r="Z308" s="76"/>
      <c r="AA308" s="6"/>
      <c r="AB308" s="6"/>
    </row>
    <row r="309">
      <c r="F309" s="6"/>
      <c r="N309" s="71"/>
      <c r="O309" s="72"/>
      <c r="P309" s="73"/>
      <c r="Q309" s="74"/>
      <c r="R309" s="75"/>
      <c r="Z309" s="76"/>
      <c r="AA309" s="6"/>
      <c r="AB309" s="6"/>
    </row>
    <row r="310">
      <c r="F310" s="6"/>
      <c r="N310" s="71"/>
      <c r="O310" s="72"/>
      <c r="P310" s="73"/>
      <c r="Q310" s="74"/>
      <c r="R310" s="75"/>
      <c r="Z310" s="76"/>
      <c r="AA310" s="6"/>
      <c r="AB310" s="6"/>
    </row>
    <row r="311">
      <c r="F311" s="6"/>
      <c r="N311" s="71"/>
      <c r="O311" s="72"/>
      <c r="P311" s="73"/>
      <c r="Q311" s="74"/>
      <c r="R311" s="75"/>
      <c r="Z311" s="76"/>
      <c r="AA311" s="6"/>
      <c r="AB311" s="6"/>
    </row>
    <row r="312">
      <c r="F312" s="6"/>
      <c r="N312" s="71"/>
      <c r="O312" s="72"/>
      <c r="P312" s="73"/>
      <c r="Q312" s="74"/>
      <c r="R312" s="75"/>
      <c r="Z312" s="76"/>
      <c r="AA312" s="6"/>
      <c r="AB312" s="6"/>
    </row>
    <row r="313">
      <c r="F313" s="6"/>
      <c r="N313" s="71"/>
      <c r="O313" s="72"/>
      <c r="P313" s="73"/>
      <c r="Q313" s="74"/>
      <c r="R313" s="75"/>
      <c r="Z313" s="76"/>
      <c r="AA313" s="6"/>
      <c r="AB313" s="6"/>
    </row>
    <row r="314">
      <c r="F314" s="6"/>
      <c r="N314" s="71"/>
      <c r="O314" s="72"/>
      <c r="P314" s="73"/>
      <c r="Q314" s="74"/>
      <c r="R314" s="75"/>
      <c r="Z314" s="76"/>
      <c r="AA314" s="6"/>
      <c r="AB314" s="6"/>
    </row>
    <row r="315">
      <c r="F315" s="6"/>
      <c r="N315" s="71"/>
      <c r="O315" s="72"/>
      <c r="P315" s="73"/>
      <c r="Q315" s="74"/>
      <c r="R315" s="75"/>
      <c r="Z315" s="76"/>
      <c r="AA315" s="6"/>
      <c r="AB315" s="6"/>
    </row>
    <row r="316">
      <c r="F316" s="6"/>
      <c r="N316" s="71"/>
      <c r="O316" s="72"/>
      <c r="P316" s="73"/>
      <c r="Q316" s="74"/>
      <c r="R316" s="75"/>
      <c r="Z316" s="76"/>
      <c r="AA316" s="6"/>
      <c r="AB316" s="6"/>
    </row>
    <row r="317">
      <c r="F317" s="6"/>
      <c r="N317" s="71"/>
      <c r="O317" s="72"/>
      <c r="P317" s="73"/>
      <c r="Q317" s="74"/>
      <c r="R317" s="75"/>
      <c r="Z317" s="76"/>
      <c r="AA317" s="6"/>
      <c r="AB317" s="6"/>
    </row>
    <row r="318">
      <c r="F318" s="6"/>
      <c r="N318" s="71"/>
      <c r="O318" s="72"/>
      <c r="P318" s="73"/>
      <c r="Q318" s="74"/>
      <c r="R318" s="75"/>
      <c r="Z318" s="76"/>
      <c r="AA318" s="6"/>
      <c r="AB318" s="6"/>
    </row>
    <row r="319">
      <c r="F319" s="6"/>
      <c r="N319" s="71"/>
      <c r="O319" s="72"/>
      <c r="P319" s="73"/>
      <c r="Q319" s="74"/>
      <c r="R319" s="75"/>
      <c r="Z319" s="76"/>
      <c r="AA319" s="6"/>
      <c r="AB319" s="6"/>
    </row>
    <row r="320">
      <c r="F320" s="6"/>
      <c r="N320" s="71"/>
      <c r="O320" s="72"/>
      <c r="P320" s="73"/>
      <c r="Q320" s="74"/>
      <c r="R320" s="75"/>
      <c r="Z320" s="76"/>
      <c r="AA320" s="6"/>
      <c r="AB320" s="6"/>
    </row>
    <row r="321">
      <c r="F321" s="6"/>
      <c r="N321" s="71"/>
      <c r="O321" s="72"/>
      <c r="P321" s="73"/>
      <c r="Q321" s="74"/>
      <c r="R321" s="75"/>
      <c r="Z321" s="76"/>
      <c r="AA321" s="6"/>
      <c r="AB321" s="6"/>
    </row>
    <row r="322">
      <c r="F322" s="6"/>
      <c r="N322" s="71"/>
      <c r="O322" s="72"/>
      <c r="P322" s="73"/>
      <c r="Q322" s="74"/>
      <c r="R322" s="75"/>
      <c r="Z322" s="76"/>
      <c r="AA322" s="6"/>
      <c r="AB322" s="6"/>
    </row>
    <row r="323">
      <c r="F323" s="6"/>
      <c r="N323" s="71"/>
      <c r="O323" s="72"/>
      <c r="P323" s="73"/>
      <c r="Q323" s="74"/>
      <c r="R323" s="75"/>
      <c r="Z323" s="76"/>
      <c r="AA323" s="6"/>
      <c r="AB323" s="6"/>
    </row>
    <row r="324">
      <c r="F324" s="6"/>
      <c r="N324" s="71"/>
      <c r="O324" s="72"/>
      <c r="P324" s="73"/>
      <c r="Q324" s="74"/>
      <c r="R324" s="75"/>
      <c r="Z324" s="76"/>
      <c r="AA324" s="6"/>
      <c r="AB324" s="6"/>
    </row>
    <row r="325">
      <c r="F325" s="6"/>
      <c r="N325" s="71"/>
      <c r="O325" s="72"/>
      <c r="P325" s="73"/>
      <c r="Q325" s="74"/>
      <c r="R325" s="75"/>
      <c r="Z325" s="76"/>
      <c r="AA325" s="6"/>
      <c r="AB325" s="6"/>
    </row>
    <row r="326">
      <c r="F326" s="6"/>
      <c r="N326" s="71"/>
      <c r="O326" s="72"/>
      <c r="P326" s="73"/>
      <c r="Q326" s="74"/>
      <c r="R326" s="75"/>
      <c r="Z326" s="76"/>
      <c r="AA326" s="6"/>
      <c r="AB326" s="6"/>
    </row>
    <row r="327">
      <c r="F327" s="6"/>
      <c r="N327" s="71"/>
      <c r="O327" s="72"/>
      <c r="P327" s="73"/>
      <c r="Q327" s="74"/>
      <c r="R327" s="75"/>
      <c r="Z327" s="76"/>
      <c r="AA327" s="6"/>
      <c r="AB327" s="6"/>
    </row>
    <row r="328">
      <c r="F328" s="6"/>
      <c r="N328" s="71"/>
      <c r="O328" s="72"/>
      <c r="P328" s="73"/>
      <c r="Q328" s="74"/>
      <c r="R328" s="75"/>
      <c r="Z328" s="76"/>
      <c r="AA328" s="6"/>
      <c r="AB328" s="6"/>
    </row>
    <row r="329">
      <c r="F329" s="6"/>
      <c r="N329" s="71"/>
      <c r="O329" s="72"/>
      <c r="P329" s="73"/>
      <c r="Q329" s="74"/>
      <c r="R329" s="75"/>
      <c r="Z329" s="76"/>
      <c r="AA329" s="6"/>
      <c r="AB329" s="6"/>
    </row>
    <row r="330">
      <c r="F330" s="6"/>
      <c r="N330" s="71"/>
      <c r="O330" s="72"/>
      <c r="P330" s="73"/>
      <c r="Q330" s="74"/>
      <c r="R330" s="75"/>
      <c r="Z330" s="76"/>
      <c r="AA330" s="6"/>
      <c r="AB330" s="6"/>
    </row>
    <row r="331">
      <c r="F331" s="6"/>
      <c r="N331" s="71"/>
      <c r="O331" s="72"/>
      <c r="P331" s="73"/>
      <c r="Q331" s="74"/>
      <c r="R331" s="75"/>
      <c r="Z331" s="76"/>
      <c r="AA331" s="6"/>
      <c r="AB331" s="6"/>
    </row>
    <row r="332">
      <c r="F332" s="6"/>
      <c r="N332" s="71"/>
      <c r="O332" s="72"/>
      <c r="P332" s="73"/>
      <c r="Q332" s="74"/>
      <c r="R332" s="75"/>
      <c r="Z332" s="76"/>
      <c r="AA332" s="6"/>
      <c r="AB332" s="6"/>
    </row>
    <row r="333">
      <c r="F333" s="6"/>
      <c r="N333" s="71"/>
      <c r="O333" s="72"/>
      <c r="P333" s="73"/>
      <c r="Q333" s="74"/>
      <c r="R333" s="75"/>
      <c r="Z333" s="76"/>
      <c r="AA333" s="6"/>
      <c r="AB333" s="6"/>
    </row>
    <row r="334">
      <c r="F334" s="6"/>
      <c r="N334" s="71"/>
      <c r="O334" s="72"/>
      <c r="P334" s="73"/>
      <c r="Q334" s="74"/>
      <c r="R334" s="75"/>
      <c r="Z334" s="76"/>
      <c r="AA334" s="6"/>
      <c r="AB334" s="6"/>
    </row>
    <row r="335">
      <c r="F335" s="6"/>
      <c r="N335" s="71"/>
      <c r="O335" s="72"/>
      <c r="P335" s="73"/>
      <c r="Q335" s="74"/>
      <c r="R335" s="75"/>
      <c r="Z335" s="76"/>
      <c r="AA335" s="6"/>
      <c r="AB335" s="6"/>
    </row>
    <row r="336">
      <c r="F336" s="6"/>
      <c r="N336" s="71"/>
      <c r="O336" s="72"/>
      <c r="P336" s="73"/>
      <c r="Q336" s="74"/>
      <c r="R336" s="75"/>
      <c r="Z336" s="76"/>
      <c r="AA336" s="6"/>
      <c r="AB336" s="6"/>
    </row>
    <row r="337">
      <c r="F337" s="6"/>
      <c r="N337" s="71"/>
      <c r="O337" s="72"/>
      <c r="P337" s="73"/>
      <c r="Q337" s="74"/>
      <c r="R337" s="75"/>
      <c r="Z337" s="76"/>
      <c r="AA337" s="6"/>
      <c r="AB337" s="6"/>
    </row>
    <row r="338">
      <c r="F338" s="6"/>
      <c r="N338" s="71"/>
      <c r="O338" s="72"/>
      <c r="P338" s="73"/>
      <c r="Q338" s="74"/>
      <c r="R338" s="75"/>
      <c r="Z338" s="76"/>
      <c r="AA338" s="6"/>
      <c r="AB338" s="6"/>
    </row>
    <row r="339">
      <c r="F339" s="6"/>
      <c r="N339" s="71"/>
      <c r="O339" s="72"/>
      <c r="P339" s="73"/>
      <c r="Q339" s="74"/>
      <c r="R339" s="75"/>
      <c r="Z339" s="76"/>
      <c r="AA339" s="6"/>
      <c r="AB339" s="6"/>
    </row>
    <row r="340">
      <c r="F340" s="6"/>
      <c r="N340" s="71"/>
      <c r="O340" s="72"/>
      <c r="P340" s="73"/>
      <c r="Q340" s="74"/>
      <c r="R340" s="75"/>
      <c r="Z340" s="76"/>
      <c r="AA340" s="6"/>
      <c r="AB340" s="6"/>
    </row>
    <row r="341">
      <c r="F341" s="6"/>
      <c r="N341" s="71"/>
      <c r="O341" s="72"/>
      <c r="P341" s="73"/>
      <c r="Q341" s="74"/>
      <c r="R341" s="75"/>
      <c r="Z341" s="76"/>
      <c r="AA341" s="6"/>
      <c r="AB341" s="6"/>
    </row>
    <row r="342">
      <c r="F342" s="6"/>
      <c r="N342" s="71"/>
      <c r="O342" s="72"/>
      <c r="P342" s="73"/>
      <c r="Q342" s="74"/>
      <c r="R342" s="75"/>
      <c r="Z342" s="76"/>
      <c r="AA342" s="6"/>
      <c r="AB342" s="6"/>
    </row>
    <row r="343">
      <c r="F343" s="6"/>
      <c r="N343" s="71"/>
      <c r="O343" s="72"/>
      <c r="P343" s="73"/>
      <c r="Q343" s="74"/>
      <c r="R343" s="75"/>
      <c r="Z343" s="76"/>
      <c r="AA343" s="6"/>
      <c r="AB343" s="6"/>
    </row>
    <row r="344">
      <c r="F344" s="6"/>
      <c r="N344" s="71"/>
      <c r="O344" s="72"/>
      <c r="P344" s="73"/>
      <c r="Q344" s="74"/>
      <c r="R344" s="75"/>
      <c r="Z344" s="76"/>
      <c r="AA344" s="6"/>
      <c r="AB344" s="6"/>
    </row>
    <row r="345">
      <c r="F345" s="6"/>
      <c r="N345" s="71"/>
      <c r="O345" s="72"/>
      <c r="P345" s="73"/>
      <c r="Q345" s="74"/>
      <c r="R345" s="75"/>
      <c r="Z345" s="76"/>
      <c r="AA345" s="6"/>
      <c r="AB345" s="6"/>
    </row>
    <row r="346">
      <c r="F346" s="6"/>
      <c r="N346" s="71"/>
      <c r="O346" s="72"/>
      <c r="P346" s="73"/>
      <c r="Q346" s="74"/>
      <c r="R346" s="75"/>
      <c r="Z346" s="76"/>
      <c r="AA346" s="6"/>
      <c r="AB346" s="6"/>
    </row>
    <row r="347">
      <c r="F347" s="6"/>
      <c r="N347" s="71"/>
      <c r="O347" s="72"/>
      <c r="P347" s="73"/>
      <c r="Q347" s="74"/>
      <c r="R347" s="75"/>
      <c r="Z347" s="76"/>
      <c r="AA347" s="6"/>
      <c r="AB347" s="6"/>
    </row>
    <row r="348">
      <c r="F348" s="6"/>
      <c r="N348" s="71"/>
      <c r="O348" s="72"/>
      <c r="P348" s="73"/>
      <c r="Q348" s="74"/>
      <c r="R348" s="75"/>
      <c r="Z348" s="76"/>
      <c r="AA348" s="6"/>
      <c r="AB348" s="6"/>
    </row>
    <row r="349">
      <c r="F349" s="6"/>
      <c r="N349" s="71"/>
      <c r="O349" s="72"/>
      <c r="P349" s="73"/>
      <c r="Q349" s="74"/>
      <c r="R349" s="75"/>
      <c r="Z349" s="76"/>
      <c r="AA349" s="6"/>
      <c r="AB349" s="6"/>
    </row>
    <row r="350">
      <c r="F350" s="6"/>
      <c r="N350" s="71"/>
      <c r="O350" s="72"/>
      <c r="P350" s="73"/>
      <c r="Q350" s="74"/>
      <c r="R350" s="75"/>
      <c r="Z350" s="76"/>
      <c r="AA350" s="6"/>
      <c r="AB350" s="6"/>
    </row>
    <row r="351">
      <c r="F351" s="6"/>
      <c r="N351" s="71"/>
      <c r="O351" s="72"/>
      <c r="P351" s="73"/>
      <c r="Q351" s="74"/>
      <c r="R351" s="75"/>
      <c r="Z351" s="76"/>
      <c r="AA351" s="6"/>
      <c r="AB351" s="6"/>
    </row>
    <row r="352">
      <c r="F352" s="6"/>
      <c r="N352" s="71"/>
      <c r="O352" s="72"/>
      <c r="P352" s="73"/>
      <c r="Q352" s="74"/>
      <c r="R352" s="75"/>
      <c r="Z352" s="76"/>
      <c r="AA352" s="6"/>
      <c r="AB352" s="6"/>
    </row>
    <row r="353">
      <c r="F353" s="6"/>
      <c r="N353" s="71"/>
      <c r="O353" s="72"/>
      <c r="P353" s="73"/>
      <c r="Q353" s="74"/>
      <c r="R353" s="75"/>
      <c r="Z353" s="76"/>
      <c r="AA353" s="6"/>
      <c r="AB353" s="6"/>
    </row>
    <row r="354">
      <c r="F354" s="6"/>
      <c r="N354" s="71"/>
      <c r="O354" s="72"/>
      <c r="P354" s="73"/>
      <c r="Q354" s="74"/>
      <c r="R354" s="75"/>
      <c r="Z354" s="76"/>
      <c r="AA354" s="6"/>
      <c r="AB354" s="6"/>
    </row>
    <row r="355">
      <c r="F355" s="6"/>
      <c r="N355" s="71"/>
      <c r="O355" s="72"/>
      <c r="P355" s="73"/>
      <c r="Q355" s="74"/>
      <c r="R355" s="75"/>
      <c r="Z355" s="76"/>
      <c r="AA355" s="6"/>
      <c r="AB355" s="6"/>
    </row>
    <row r="356">
      <c r="F356" s="6"/>
      <c r="N356" s="71"/>
      <c r="O356" s="72"/>
      <c r="P356" s="73"/>
      <c r="Q356" s="74"/>
      <c r="R356" s="75"/>
      <c r="Z356" s="76"/>
      <c r="AA356" s="6"/>
      <c r="AB356" s="6"/>
    </row>
    <row r="357">
      <c r="F357" s="6"/>
      <c r="N357" s="71"/>
      <c r="O357" s="72"/>
      <c r="P357" s="73"/>
      <c r="Q357" s="74"/>
      <c r="R357" s="75"/>
      <c r="Z357" s="76"/>
      <c r="AA357" s="6"/>
      <c r="AB357" s="6"/>
    </row>
    <row r="358">
      <c r="F358" s="6"/>
      <c r="N358" s="71"/>
      <c r="O358" s="72"/>
      <c r="P358" s="73"/>
      <c r="Q358" s="74"/>
      <c r="R358" s="75"/>
      <c r="Z358" s="76"/>
      <c r="AA358" s="6"/>
      <c r="AB358" s="6"/>
    </row>
    <row r="359">
      <c r="F359" s="6"/>
      <c r="N359" s="71"/>
      <c r="O359" s="72"/>
      <c r="P359" s="73"/>
      <c r="Q359" s="74"/>
      <c r="R359" s="75"/>
      <c r="Z359" s="76"/>
      <c r="AA359" s="6"/>
      <c r="AB359" s="6"/>
    </row>
    <row r="360">
      <c r="F360" s="6"/>
      <c r="N360" s="71"/>
      <c r="O360" s="72"/>
      <c r="P360" s="73"/>
      <c r="Q360" s="74"/>
      <c r="R360" s="75"/>
      <c r="Z360" s="76"/>
      <c r="AA360" s="6"/>
      <c r="AB360" s="6"/>
    </row>
    <row r="361">
      <c r="F361" s="6"/>
      <c r="N361" s="71"/>
      <c r="O361" s="72"/>
      <c r="P361" s="73"/>
      <c r="Q361" s="74"/>
      <c r="R361" s="75"/>
      <c r="Z361" s="76"/>
      <c r="AA361" s="6"/>
      <c r="AB361" s="6"/>
    </row>
    <row r="362">
      <c r="F362" s="6"/>
      <c r="N362" s="71"/>
      <c r="O362" s="72"/>
      <c r="P362" s="73"/>
      <c r="Q362" s="74"/>
      <c r="R362" s="75"/>
      <c r="Z362" s="76"/>
      <c r="AA362" s="6"/>
      <c r="AB362" s="6"/>
    </row>
    <row r="363">
      <c r="F363" s="6"/>
      <c r="N363" s="71"/>
      <c r="O363" s="72"/>
      <c r="P363" s="73"/>
      <c r="Q363" s="74"/>
      <c r="R363" s="75"/>
      <c r="Z363" s="76"/>
      <c r="AA363" s="6"/>
      <c r="AB363" s="6"/>
    </row>
    <row r="364">
      <c r="F364" s="6"/>
      <c r="N364" s="71"/>
      <c r="O364" s="72"/>
      <c r="P364" s="73"/>
      <c r="Q364" s="74"/>
      <c r="R364" s="75"/>
      <c r="Z364" s="76"/>
      <c r="AA364" s="6"/>
      <c r="AB364" s="6"/>
    </row>
    <row r="365">
      <c r="F365" s="6"/>
      <c r="N365" s="71"/>
      <c r="O365" s="72"/>
      <c r="P365" s="73"/>
      <c r="Q365" s="74"/>
      <c r="R365" s="75"/>
      <c r="Z365" s="76"/>
      <c r="AA365" s="6"/>
      <c r="AB365" s="6"/>
    </row>
    <row r="366">
      <c r="F366" s="6"/>
      <c r="N366" s="71"/>
      <c r="O366" s="72"/>
      <c r="P366" s="73"/>
      <c r="Q366" s="74"/>
      <c r="R366" s="75"/>
      <c r="Z366" s="76"/>
      <c r="AA366" s="6"/>
      <c r="AB366" s="6"/>
    </row>
    <row r="367">
      <c r="F367" s="6"/>
      <c r="N367" s="71"/>
      <c r="O367" s="72"/>
      <c r="P367" s="73"/>
      <c r="Q367" s="74"/>
      <c r="R367" s="75"/>
      <c r="Z367" s="76"/>
      <c r="AA367" s="6"/>
      <c r="AB367" s="6"/>
    </row>
    <row r="368">
      <c r="F368" s="6"/>
      <c r="N368" s="71"/>
      <c r="O368" s="72"/>
      <c r="P368" s="73"/>
      <c r="Q368" s="74"/>
      <c r="R368" s="75"/>
      <c r="Z368" s="76"/>
      <c r="AA368" s="6"/>
      <c r="AB368" s="6"/>
    </row>
    <row r="369">
      <c r="F369" s="6"/>
      <c r="N369" s="71"/>
      <c r="O369" s="72"/>
      <c r="P369" s="73"/>
      <c r="Q369" s="74"/>
      <c r="R369" s="75"/>
      <c r="Z369" s="76"/>
      <c r="AA369" s="6"/>
      <c r="AB369" s="6"/>
    </row>
    <row r="370">
      <c r="F370" s="6"/>
      <c r="N370" s="71"/>
      <c r="O370" s="72"/>
      <c r="P370" s="73"/>
      <c r="Q370" s="74"/>
      <c r="R370" s="75"/>
      <c r="Z370" s="76"/>
      <c r="AA370" s="6"/>
      <c r="AB370" s="6"/>
    </row>
    <row r="371">
      <c r="F371" s="6"/>
      <c r="N371" s="71"/>
      <c r="O371" s="72"/>
      <c r="P371" s="73"/>
      <c r="Q371" s="74"/>
      <c r="R371" s="75"/>
      <c r="Z371" s="76"/>
      <c r="AA371" s="6"/>
      <c r="AB371" s="6"/>
    </row>
    <row r="372">
      <c r="F372" s="6"/>
      <c r="N372" s="71"/>
      <c r="O372" s="72"/>
      <c r="P372" s="73"/>
      <c r="Q372" s="74"/>
      <c r="R372" s="75"/>
      <c r="Z372" s="76"/>
      <c r="AA372" s="6"/>
      <c r="AB372" s="6"/>
    </row>
    <row r="373">
      <c r="F373" s="6"/>
      <c r="N373" s="71"/>
      <c r="O373" s="72"/>
      <c r="P373" s="73"/>
      <c r="Q373" s="74"/>
      <c r="R373" s="75"/>
      <c r="Z373" s="76"/>
      <c r="AA373" s="6"/>
      <c r="AB373" s="6"/>
    </row>
    <row r="374">
      <c r="F374" s="6"/>
      <c r="N374" s="71"/>
      <c r="O374" s="72"/>
      <c r="P374" s="73"/>
      <c r="Q374" s="74"/>
      <c r="R374" s="75"/>
      <c r="Z374" s="76"/>
      <c r="AA374" s="6"/>
      <c r="AB374" s="6"/>
    </row>
    <row r="375">
      <c r="F375" s="6"/>
      <c r="N375" s="71"/>
      <c r="O375" s="72"/>
      <c r="P375" s="73"/>
      <c r="Q375" s="74"/>
      <c r="R375" s="75"/>
      <c r="Z375" s="76"/>
      <c r="AA375" s="6"/>
      <c r="AB375" s="6"/>
    </row>
    <row r="376">
      <c r="F376" s="6"/>
      <c r="N376" s="71"/>
      <c r="O376" s="72"/>
      <c r="P376" s="73"/>
      <c r="Q376" s="74"/>
      <c r="R376" s="75"/>
      <c r="Z376" s="76"/>
      <c r="AA376" s="6"/>
      <c r="AB376" s="6"/>
    </row>
    <row r="377">
      <c r="F377" s="6"/>
      <c r="N377" s="71"/>
      <c r="O377" s="72"/>
      <c r="P377" s="73"/>
      <c r="Q377" s="74"/>
      <c r="R377" s="75"/>
      <c r="Z377" s="76"/>
      <c r="AA377" s="6"/>
      <c r="AB377" s="6"/>
    </row>
    <row r="378">
      <c r="F378" s="6"/>
      <c r="N378" s="71"/>
      <c r="O378" s="72"/>
      <c r="P378" s="73"/>
      <c r="Q378" s="74"/>
      <c r="R378" s="75"/>
      <c r="Z378" s="76"/>
      <c r="AA378" s="6"/>
      <c r="AB378" s="6"/>
    </row>
    <row r="379">
      <c r="F379" s="6"/>
      <c r="N379" s="71"/>
      <c r="O379" s="72"/>
      <c r="P379" s="73"/>
      <c r="Q379" s="74"/>
      <c r="R379" s="75"/>
      <c r="Z379" s="76"/>
      <c r="AA379" s="6"/>
      <c r="AB379" s="6"/>
    </row>
    <row r="380">
      <c r="F380" s="6"/>
      <c r="N380" s="71"/>
      <c r="O380" s="72"/>
      <c r="P380" s="73"/>
      <c r="Q380" s="74"/>
      <c r="R380" s="75"/>
      <c r="Z380" s="76"/>
      <c r="AA380" s="6"/>
      <c r="AB380" s="6"/>
    </row>
    <row r="381">
      <c r="F381" s="6"/>
      <c r="N381" s="71"/>
      <c r="O381" s="72"/>
      <c r="P381" s="73"/>
      <c r="Q381" s="74"/>
      <c r="R381" s="75"/>
      <c r="Z381" s="76"/>
      <c r="AA381" s="6"/>
      <c r="AB381" s="6"/>
    </row>
    <row r="382">
      <c r="F382" s="6"/>
      <c r="N382" s="71"/>
      <c r="O382" s="72"/>
      <c r="P382" s="73"/>
      <c r="Q382" s="74"/>
      <c r="R382" s="75"/>
      <c r="Z382" s="76"/>
      <c r="AA382" s="6"/>
      <c r="AB382" s="6"/>
    </row>
    <row r="383">
      <c r="F383" s="6"/>
      <c r="N383" s="71"/>
      <c r="O383" s="72"/>
      <c r="P383" s="73"/>
      <c r="Q383" s="74"/>
      <c r="R383" s="75"/>
      <c r="Z383" s="76"/>
      <c r="AA383" s="6"/>
      <c r="AB383" s="6"/>
    </row>
    <row r="384">
      <c r="F384" s="6"/>
      <c r="N384" s="71"/>
      <c r="O384" s="72"/>
      <c r="P384" s="73"/>
      <c r="Q384" s="74"/>
      <c r="R384" s="75"/>
      <c r="Z384" s="76"/>
      <c r="AA384" s="6"/>
      <c r="AB384" s="6"/>
    </row>
    <row r="385">
      <c r="F385" s="6"/>
      <c r="N385" s="71"/>
      <c r="O385" s="72"/>
      <c r="P385" s="73"/>
      <c r="Q385" s="74"/>
      <c r="R385" s="75"/>
      <c r="Z385" s="76"/>
      <c r="AA385" s="6"/>
      <c r="AB385" s="6"/>
    </row>
    <row r="386">
      <c r="F386" s="6"/>
      <c r="N386" s="71"/>
      <c r="O386" s="72"/>
      <c r="P386" s="73"/>
      <c r="Q386" s="74"/>
      <c r="R386" s="75"/>
      <c r="Z386" s="76"/>
      <c r="AA386" s="6"/>
      <c r="AB386" s="6"/>
    </row>
    <row r="387">
      <c r="F387" s="6"/>
      <c r="N387" s="71"/>
      <c r="O387" s="72"/>
      <c r="P387" s="73"/>
      <c r="Q387" s="74"/>
      <c r="R387" s="75"/>
      <c r="Z387" s="76"/>
      <c r="AA387" s="6"/>
      <c r="AB387" s="6"/>
    </row>
    <row r="388">
      <c r="F388" s="6"/>
      <c r="N388" s="71"/>
      <c r="O388" s="72"/>
      <c r="P388" s="73"/>
      <c r="Q388" s="74"/>
      <c r="R388" s="75"/>
      <c r="Z388" s="76"/>
      <c r="AA388" s="6"/>
      <c r="AB388" s="6"/>
    </row>
    <row r="389">
      <c r="F389" s="6"/>
      <c r="N389" s="71"/>
      <c r="O389" s="72"/>
      <c r="P389" s="73"/>
      <c r="Q389" s="74"/>
      <c r="R389" s="75"/>
      <c r="Z389" s="76"/>
      <c r="AA389" s="6"/>
      <c r="AB389" s="6"/>
    </row>
    <row r="390">
      <c r="F390" s="6"/>
      <c r="N390" s="71"/>
      <c r="O390" s="72"/>
      <c r="P390" s="73"/>
      <c r="Q390" s="74"/>
      <c r="R390" s="75"/>
      <c r="Z390" s="76"/>
      <c r="AA390" s="6"/>
      <c r="AB390" s="6"/>
    </row>
    <row r="391">
      <c r="F391" s="6"/>
      <c r="N391" s="71"/>
      <c r="O391" s="72"/>
      <c r="P391" s="73"/>
      <c r="Q391" s="74"/>
      <c r="R391" s="75"/>
      <c r="Z391" s="76"/>
      <c r="AA391" s="6"/>
      <c r="AB391" s="6"/>
    </row>
    <row r="392">
      <c r="F392" s="6"/>
      <c r="N392" s="71"/>
      <c r="O392" s="72"/>
      <c r="P392" s="73"/>
      <c r="Q392" s="74"/>
      <c r="R392" s="75"/>
      <c r="Z392" s="76"/>
      <c r="AA392" s="6"/>
      <c r="AB392" s="6"/>
    </row>
    <row r="393">
      <c r="F393" s="6"/>
      <c r="N393" s="71"/>
      <c r="O393" s="72"/>
      <c r="P393" s="73"/>
      <c r="Q393" s="74"/>
      <c r="R393" s="75"/>
      <c r="Z393" s="76"/>
      <c r="AA393" s="6"/>
      <c r="AB393" s="6"/>
    </row>
    <row r="394">
      <c r="F394" s="6"/>
      <c r="N394" s="71"/>
      <c r="O394" s="72"/>
      <c r="P394" s="73"/>
      <c r="Q394" s="74"/>
      <c r="R394" s="75"/>
      <c r="Z394" s="76"/>
      <c r="AA394" s="6"/>
      <c r="AB394" s="6"/>
    </row>
    <row r="395">
      <c r="F395" s="6"/>
      <c r="N395" s="71"/>
      <c r="O395" s="72"/>
      <c r="P395" s="73"/>
      <c r="Q395" s="74"/>
      <c r="R395" s="75"/>
      <c r="Z395" s="76"/>
      <c r="AA395" s="6"/>
      <c r="AB395" s="6"/>
    </row>
    <row r="396">
      <c r="F396" s="6"/>
      <c r="N396" s="71"/>
      <c r="O396" s="72"/>
      <c r="P396" s="73"/>
      <c r="Q396" s="74"/>
      <c r="R396" s="75"/>
      <c r="Z396" s="76"/>
      <c r="AA396" s="6"/>
      <c r="AB396" s="6"/>
    </row>
    <row r="397">
      <c r="F397" s="6"/>
      <c r="N397" s="71"/>
      <c r="O397" s="72"/>
      <c r="P397" s="73"/>
      <c r="Q397" s="74"/>
      <c r="R397" s="75"/>
      <c r="Z397" s="76"/>
      <c r="AA397" s="6"/>
      <c r="AB397" s="6"/>
    </row>
    <row r="398">
      <c r="F398" s="6"/>
      <c r="N398" s="71"/>
      <c r="O398" s="72"/>
      <c r="P398" s="73"/>
      <c r="Q398" s="74"/>
      <c r="R398" s="75"/>
      <c r="Z398" s="76"/>
      <c r="AA398" s="6"/>
      <c r="AB398" s="6"/>
    </row>
    <row r="399">
      <c r="F399" s="6"/>
      <c r="N399" s="71"/>
      <c r="O399" s="72"/>
      <c r="P399" s="73"/>
      <c r="Q399" s="74"/>
      <c r="R399" s="75"/>
      <c r="Z399" s="76"/>
      <c r="AA399" s="6"/>
      <c r="AB399" s="6"/>
    </row>
    <row r="400">
      <c r="F400" s="6"/>
      <c r="N400" s="71"/>
      <c r="O400" s="72"/>
      <c r="P400" s="73"/>
      <c r="Q400" s="74"/>
      <c r="R400" s="75"/>
      <c r="Z400" s="76"/>
      <c r="AA400" s="6"/>
      <c r="AB400" s="6"/>
    </row>
    <row r="401">
      <c r="F401" s="6"/>
      <c r="N401" s="71"/>
      <c r="O401" s="72"/>
      <c r="P401" s="73"/>
      <c r="Q401" s="74"/>
      <c r="R401" s="75"/>
      <c r="Z401" s="76"/>
      <c r="AA401" s="6"/>
      <c r="AB401" s="6"/>
    </row>
    <row r="402">
      <c r="F402" s="6"/>
      <c r="N402" s="71"/>
      <c r="O402" s="72"/>
      <c r="P402" s="73"/>
      <c r="Q402" s="74"/>
      <c r="R402" s="75"/>
      <c r="Z402" s="76"/>
      <c r="AA402" s="6"/>
      <c r="AB402" s="6"/>
    </row>
    <row r="403">
      <c r="F403" s="6"/>
      <c r="N403" s="71"/>
      <c r="O403" s="72"/>
      <c r="P403" s="73"/>
      <c r="Q403" s="74"/>
      <c r="R403" s="75"/>
      <c r="Z403" s="76"/>
      <c r="AA403" s="6"/>
      <c r="AB403" s="6"/>
    </row>
    <row r="404">
      <c r="F404" s="6"/>
      <c r="N404" s="71"/>
      <c r="O404" s="72"/>
      <c r="P404" s="73"/>
      <c r="Q404" s="74"/>
      <c r="R404" s="75"/>
      <c r="Z404" s="76"/>
      <c r="AA404" s="6"/>
      <c r="AB404" s="6"/>
    </row>
    <row r="405">
      <c r="F405" s="6"/>
      <c r="N405" s="71"/>
      <c r="O405" s="72"/>
      <c r="P405" s="73"/>
      <c r="Q405" s="74"/>
      <c r="R405" s="75"/>
      <c r="Z405" s="76"/>
      <c r="AA405" s="6"/>
      <c r="AB405" s="6"/>
    </row>
    <row r="406">
      <c r="F406" s="6"/>
      <c r="N406" s="71"/>
      <c r="O406" s="72"/>
      <c r="P406" s="73"/>
      <c r="Q406" s="74"/>
      <c r="R406" s="75"/>
      <c r="Z406" s="76"/>
      <c r="AA406" s="6"/>
      <c r="AB406" s="6"/>
    </row>
    <row r="407">
      <c r="F407" s="6"/>
      <c r="N407" s="71"/>
      <c r="O407" s="72"/>
      <c r="P407" s="73"/>
      <c r="Q407" s="74"/>
      <c r="R407" s="75"/>
      <c r="Z407" s="76"/>
      <c r="AA407" s="6"/>
      <c r="AB407" s="6"/>
    </row>
    <row r="408">
      <c r="F408" s="6"/>
      <c r="N408" s="71"/>
      <c r="O408" s="72"/>
      <c r="P408" s="73"/>
      <c r="Q408" s="74"/>
      <c r="R408" s="75"/>
      <c r="Z408" s="76"/>
      <c r="AA408" s="6"/>
      <c r="AB408" s="6"/>
    </row>
    <row r="409">
      <c r="F409" s="6"/>
      <c r="N409" s="71"/>
      <c r="O409" s="72"/>
      <c r="P409" s="73"/>
      <c r="Q409" s="74"/>
      <c r="R409" s="75"/>
      <c r="Z409" s="76"/>
      <c r="AA409" s="6"/>
      <c r="AB409" s="6"/>
    </row>
    <row r="410">
      <c r="F410" s="6"/>
      <c r="N410" s="71"/>
      <c r="O410" s="72"/>
      <c r="P410" s="73"/>
      <c r="Q410" s="74"/>
      <c r="R410" s="75"/>
      <c r="Z410" s="76"/>
      <c r="AA410" s="6"/>
      <c r="AB410" s="6"/>
    </row>
    <row r="411">
      <c r="F411" s="6"/>
      <c r="N411" s="71"/>
      <c r="O411" s="72"/>
      <c r="P411" s="73"/>
      <c r="Q411" s="74"/>
      <c r="R411" s="75"/>
      <c r="Z411" s="76"/>
      <c r="AA411" s="6"/>
      <c r="AB411" s="6"/>
    </row>
    <row r="412">
      <c r="F412" s="6"/>
      <c r="N412" s="71"/>
      <c r="O412" s="72"/>
      <c r="P412" s="73"/>
      <c r="Q412" s="74"/>
      <c r="R412" s="75"/>
      <c r="Z412" s="76"/>
      <c r="AA412" s="6"/>
      <c r="AB412" s="6"/>
    </row>
    <row r="413">
      <c r="F413" s="6"/>
      <c r="N413" s="71"/>
      <c r="O413" s="72"/>
      <c r="P413" s="73"/>
      <c r="Q413" s="74"/>
      <c r="R413" s="75"/>
      <c r="Z413" s="76"/>
      <c r="AA413" s="6"/>
      <c r="AB413" s="6"/>
    </row>
    <row r="414">
      <c r="F414" s="6"/>
      <c r="N414" s="71"/>
      <c r="O414" s="72"/>
      <c r="P414" s="73"/>
      <c r="Q414" s="74"/>
      <c r="R414" s="75"/>
      <c r="Z414" s="76"/>
      <c r="AA414" s="6"/>
      <c r="AB414" s="6"/>
    </row>
    <row r="415">
      <c r="F415" s="6"/>
      <c r="N415" s="71"/>
      <c r="O415" s="72"/>
      <c r="P415" s="73"/>
      <c r="Q415" s="74"/>
      <c r="R415" s="75"/>
      <c r="Z415" s="76"/>
      <c r="AA415" s="6"/>
      <c r="AB415" s="6"/>
    </row>
    <row r="416">
      <c r="F416" s="6"/>
      <c r="N416" s="71"/>
      <c r="O416" s="72"/>
      <c r="P416" s="73"/>
      <c r="Q416" s="74"/>
      <c r="R416" s="75"/>
      <c r="Z416" s="76"/>
      <c r="AA416" s="6"/>
      <c r="AB416" s="6"/>
    </row>
    <row r="417">
      <c r="F417" s="6"/>
      <c r="N417" s="71"/>
      <c r="O417" s="72"/>
      <c r="P417" s="73"/>
      <c r="Q417" s="74"/>
      <c r="R417" s="75"/>
      <c r="Z417" s="76"/>
      <c r="AA417" s="6"/>
      <c r="AB417" s="6"/>
    </row>
    <row r="418">
      <c r="F418" s="6"/>
      <c r="N418" s="71"/>
      <c r="O418" s="72"/>
      <c r="P418" s="73"/>
      <c r="Q418" s="74"/>
      <c r="R418" s="75"/>
      <c r="Z418" s="76"/>
      <c r="AA418" s="6"/>
      <c r="AB418" s="6"/>
    </row>
    <row r="419">
      <c r="F419" s="6"/>
      <c r="N419" s="71"/>
      <c r="O419" s="72"/>
      <c r="P419" s="73"/>
      <c r="Q419" s="74"/>
      <c r="R419" s="75"/>
      <c r="Z419" s="76"/>
      <c r="AA419" s="6"/>
      <c r="AB419" s="6"/>
    </row>
    <row r="420">
      <c r="F420" s="6"/>
      <c r="N420" s="71"/>
      <c r="O420" s="72"/>
      <c r="P420" s="73"/>
      <c r="Q420" s="74"/>
      <c r="R420" s="75"/>
      <c r="Z420" s="76"/>
      <c r="AA420" s="6"/>
      <c r="AB420" s="6"/>
    </row>
    <row r="421">
      <c r="F421" s="6"/>
      <c r="N421" s="71"/>
      <c r="O421" s="72"/>
      <c r="P421" s="73"/>
      <c r="Q421" s="74"/>
      <c r="R421" s="75"/>
      <c r="Z421" s="76"/>
      <c r="AA421" s="6"/>
      <c r="AB421" s="6"/>
    </row>
    <row r="422">
      <c r="F422" s="6"/>
      <c r="N422" s="71"/>
      <c r="O422" s="72"/>
      <c r="P422" s="73"/>
      <c r="Q422" s="74"/>
      <c r="R422" s="75"/>
      <c r="Z422" s="76"/>
      <c r="AA422" s="6"/>
      <c r="AB422" s="6"/>
    </row>
    <row r="423">
      <c r="F423" s="6"/>
      <c r="N423" s="71"/>
      <c r="O423" s="72"/>
      <c r="P423" s="73"/>
      <c r="Q423" s="74"/>
      <c r="R423" s="75"/>
      <c r="Z423" s="76"/>
      <c r="AA423" s="6"/>
      <c r="AB423" s="6"/>
    </row>
    <row r="424">
      <c r="F424" s="6"/>
      <c r="N424" s="71"/>
      <c r="O424" s="72"/>
      <c r="P424" s="73"/>
      <c r="Q424" s="74"/>
      <c r="R424" s="75"/>
      <c r="Z424" s="76"/>
      <c r="AA424" s="6"/>
      <c r="AB424" s="6"/>
    </row>
    <row r="425">
      <c r="F425" s="6"/>
      <c r="N425" s="71"/>
      <c r="O425" s="72"/>
      <c r="P425" s="73"/>
      <c r="Q425" s="74"/>
      <c r="R425" s="75"/>
      <c r="Z425" s="76"/>
      <c r="AA425" s="6"/>
      <c r="AB425" s="6"/>
    </row>
    <row r="426">
      <c r="F426" s="6"/>
      <c r="N426" s="71"/>
      <c r="O426" s="72"/>
      <c r="P426" s="73"/>
      <c r="Q426" s="74"/>
      <c r="R426" s="75"/>
      <c r="Z426" s="76"/>
      <c r="AA426" s="6"/>
      <c r="AB426" s="6"/>
    </row>
    <row r="427">
      <c r="F427" s="6"/>
      <c r="N427" s="71"/>
      <c r="O427" s="72"/>
      <c r="P427" s="73"/>
      <c r="Q427" s="74"/>
      <c r="R427" s="75"/>
      <c r="Z427" s="76"/>
      <c r="AA427" s="6"/>
      <c r="AB427" s="6"/>
    </row>
    <row r="428">
      <c r="F428" s="6"/>
      <c r="N428" s="71"/>
      <c r="O428" s="72"/>
      <c r="P428" s="73"/>
      <c r="Q428" s="74"/>
      <c r="R428" s="75"/>
      <c r="Z428" s="76"/>
      <c r="AA428" s="6"/>
      <c r="AB428" s="6"/>
    </row>
    <row r="429">
      <c r="F429" s="6"/>
      <c r="N429" s="71"/>
      <c r="O429" s="72"/>
      <c r="P429" s="73"/>
      <c r="Q429" s="74"/>
      <c r="R429" s="75"/>
      <c r="Z429" s="76"/>
      <c r="AA429" s="6"/>
      <c r="AB429" s="6"/>
    </row>
    <row r="430">
      <c r="F430" s="6"/>
      <c r="N430" s="71"/>
      <c r="O430" s="72"/>
      <c r="P430" s="73"/>
      <c r="Q430" s="74"/>
      <c r="R430" s="75"/>
      <c r="Z430" s="76"/>
      <c r="AA430" s="6"/>
      <c r="AB430" s="6"/>
    </row>
    <row r="431">
      <c r="F431" s="6"/>
      <c r="N431" s="71"/>
      <c r="O431" s="72"/>
      <c r="P431" s="73"/>
      <c r="Q431" s="74"/>
      <c r="R431" s="75"/>
      <c r="Z431" s="76"/>
      <c r="AA431" s="6"/>
      <c r="AB431" s="6"/>
    </row>
    <row r="432">
      <c r="F432" s="6"/>
      <c r="N432" s="71"/>
      <c r="O432" s="72"/>
      <c r="P432" s="73"/>
      <c r="Q432" s="74"/>
      <c r="R432" s="75"/>
      <c r="Z432" s="76"/>
      <c r="AA432" s="6"/>
      <c r="AB432" s="6"/>
    </row>
    <row r="433">
      <c r="F433" s="6"/>
      <c r="N433" s="71"/>
      <c r="O433" s="72"/>
      <c r="P433" s="73"/>
      <c r="Q433" s="74"/>
      <c r="R433" s="75"/>
      <c r="Z433" s="76"/>
      <c r="AA433" s="6"/>
      <c r="AB433" s="6"/>
    </row>
    <row r="434">
      <c r="F434" s="6"/>
      <c r="N434" s="71"/>
      <c r="O434" s="72"/>
      <c r="P434" s="73"/>
      <c r="Q434" s="74"/>
      <c r="R434" s="75"/>
      <c r="Z434" s="76"/>
      <c r="AA434" s="6"/>
      <c r="AB434" s="6"/>
    </row>
    <row r="435">
      <c r="F435" s="6"/>
      <c r="N435" s="71"/>
      <c r="O435" s="72"/>
      <c r="P435" s="73"/>
      <c r="Q435" s="74"/>
      <c r="R435" s="75"/>
      <c r="Z435" s="76"/>
      <c r="AA435" s="6"/>
      <c r="AB435" s="6"/>
    </row>
    <row r="436">
      <c r="F436" s="6"/>
      <c r="N436" s="71"/>
      <c r="O436" s="72"/>
      <c r="P436" s="73"/>
      <c r="Q436" s="74"/>
      <c r="R436" s="75"/>
      <c r="Z436" s="76"/>
      <c r="AA436" s="6"/>
      <c r="AB436" s="6"/>
    </row>
    <row r="437">
      <c r="F437" s="6"/>
      <c r="N437" s="71"/>
      <c r="O437" s="72"/>
      <c r="P437" s="73"/>
      <c r="Q437" s="74"/>
      <c r="R437" s="75"/>
      <c r="Z437" s="76"/>
      <c r="AA437" s="6"/>
      <c r="AB437" s="6"/>
    </row>
    <row r="438">
      <c r="F438" s="6"/>
      <c r="N438" s="71"/>
      <c r="O438" s="72"/>
      <c r="P438" s="73"/>
      <c r="Q438" s="74"/>
      <c r="R438" s="75"/>
      <c r="Z438" s="76"/>
      <c r="AA438" s="6"/>
      <c r="AB438" s="6"/>
    </row>
    <row r="439">
      <c r="F439" s="6"/>
      <c r="N439" s="71"/>
      <c r="O439" s="72"/>
      <c r="P439" s="73"/>
      <c r="Q439" s="74"/>
      <c r="R439" s="75"/>
      <c r="Z439" s="76"/>
      <c r="AA439" s="6"/>
      <c r="AB439" s="6"/>
    </row>
    <row r="440">
      <c r="F440" s="6"/>
      <c r="N440" s="71"/>
      <c r="O440" s="72"/>
      <c r="P440" s="73"/>
      <c r="Q440" s="74"/>
      <c r="R440" s="75"/>
      <c r="Z440" s="76"/>
      <c r="AA440" s="6"/>
      <c r="AB440" s="6"/>
    </row>
    <row r="441">
      <c r="F441" s="6"/>
      <c r="N441" s="71"/>
      <c r="O441" s="72"/>
      <c r="P441" s="73"/>
      <c r="Q441" s="74"/>
      <c r="R441" s="75"/>
      <c r="Z441" s="76"/>
      <c r="AA441" s="6"/>
      <c r="AB441" s="6"/>
    </row>
    <row r="442">
      <c r="F442" s="6"/>
      <c r="N442" s="71"/>
      <c r="O442" s="72"/>
      <c r="P442" s="73"/>
      <c r="Q442" s="74"/>
      <c r="R442" s="75"/>
      <c r="Z442" s="76"/>
      <c r="AA442" s="6"/>
      <c r="AB442" s="6"/>
    </row>
    <row r="443">
      <c r="F443" s="6"/>
      <c r="N443" s="71"/>
      <c r="O443" s="72"/>
      <c r="P443" s="73"/>
      <c r="Q443" s="74"/>
      <c r="R443" s="75"/>
      <c r="Z443" s="76"/>
      <c r="AA443" s="6"/>
      <c r="AB443" s="6"/>
    </row>
    <row r="444">
      <c r="F444" s="6"/>
      <c r="N444" s="71"/>
      <c r="O444" s="72"/>
      <c r="P444" s="73"/>
      <c r="Q444" s="74"/>
      <c r="R444" s="75"/>
      <c r="Z444" s="76"/>
      <c r="AA444" s="6"/>
      <c r="AB444" s="6"/>
    </row>
    <row r="445">
      <c r="F445" s="6"/>
      <c r="N445" s="71"/>
      <c r="O445" s="72"/>
      <c r="P445" s="73"/>
      <c r="Q445" s="74"/>
      <c r="R445" s="75"/>
      <c r="Z445" s="76"/>
      <c r="AA445" s="6"/>
      <c r="AB445" s="6"/>
    </row>
    <row r="446">
      <c r="F446" s="6"/>
      <c r="N446" s="71"/>
      <c r="O446" s="72"/>
      <c r="P446" s="73"/>
      <c r="Q446" s="74"/>
      <c r="R446" s="75"/>
      <c r="Z446" s="76"/>
      <c r="AA446" s="6"/>
      <c r="AB446" s="6"/>
    </row>
    <row r="447">
      <c r="F447" s="6"/>
      <c r="N447" s="71"/>
      <c r="O447" s="72"/>
      <c r="P447" s="73"/>
      <c r="Q447" s="74"/>
      <c r="R447" s="75"/>
      <c r="Z447" s="76"/>
      <c r="AA447" s="6"/>
      <c r="AB447" s="6"/>
    </row>
    <row r="448">
      <c r="F448" s="6"/>
      <c r="N448" s="71"/>
      <c r="O448" s="72"/>
      <c r="P448" s="73"/>
      <c r="Q448" s="74"/>
      <c r="R448" s="75"/>
      <c r="Z448" s="76"/>
      <c r="AA448" s="6"/>
      <c r="AB448" s="6"/>
    </row>
    <row r="449">
      <c r="F449" s="6"/>
      <c r="N449" s="71"/>
      <c r="O449" s="72"/>
      <c r="P449" s="73"/>
      <c r="Q449" s="74"/>
      <c r="R449" s="75"/>
      <c r="Z449" s="76"/>
      <c r="AA449" s="6"/>
      <c r="AB449" s="6"/>
    </row>
    <row r="450">
      <c r="F450" s="6"/>
      <c r="N450" s="71"/>
      <c r="O450" s="72"/>
      <c r="P450" s="73"/>
      <c r="Q450" s="74"/>
      <c r="R450" s="75"/>
      <c r="Z450" s="76"/>
      <c r="AA450" s="6"/>
      <c r="AB450" s="6"/>
    </row>
    <row r="451">
      <c r="F451" s="6"/>
      <c r="N451" s="71"/>
      <c r="O451" s="72"/>
      <c r="P451" s="73"/>
      <c r="Q451" s="74"/>
      <c r="R451" s="75"/>
      <c r="Z451" s="76"/>
      <c r="AA451" s="6"/>
      <c r="AB451" s="6"/>
    </row>
    <row r="452">
      <c r="F452" s="6"/>
      <c r="N452" s="71"/>
      <c r="O452" s="72"/>
      <c r="P452" s="73"/>
      <c r="Q452" s="74"/>
      <c r="R452" s="75"/>
      <c r="Z452" s="76"/>
      <c r="AA452" s="6"/>
      <c r="AB452" s="6"/>
    </row>
    <row r="453">
      <c r="F453" s="6"/>
      <c r="N453" s="71"/>
      <c r="O453" s="72"/>
      <c r="P453" s="73"/>
      <c r="Q453" s="74"/>
      <c r="R453" s="75"/>
      <c r="Z453" s="76"/>
      <c r="AA453" s="6"/>
      <c r="AB453" s="6"/>
    </row>
    <row r="454">
      <c r="F454" s="6"/>
      <c r="N454" s="71"/>
      <c r="O454" s="72"/>
      <c r="P454" s="73"/>
      <c r="Q454" s="74"/>
      <c r="R454" s="75"/>
      <c r="Z454" s="76"/>
      <c r="AA454" s="6"/>
      <c r="AB454" s="6"/>
    </row>
    <row r="455">
      <c r="F455" s="6"/>
      <c r="N455" s="71"/>
      <c r="O455" s="72"/>
      <c r="P455" s="73"/>
      <c r="Q455" s="74"/>
      <c r="R455" s="75"/>
      <c r="Z455" s="76"/>
      <c r="AA455" s="6"/>
      <c r="AB455" s="6"/>
    </row>
    <row r="456">
      <c r="F456" s="6"/>
      <c r="N456" s="71"/>
      <c r="O456" s="72"/>
      <c r="P456" s="73"/>
      <c r="Q456" s="74"/>
      <c r="R456" s="75"/>
      <c r="Z456" s="76"/>
      <c r="AA456" s="6"/>
      <c r="AB456" s="6"/>
    </row>
    <row r="457">
      <c r="F457" s="6"/>
      <c r="N457" s="71"/>
      <c r="O457" s="72"/>
      <c r="P457" s="73"/>
      <c r="Q457" s="74"/>
      <c r="R457" s="75"/>
      <c r="Z457" s="76"/>
      <c r="AA457" s="6"/>
      <c r="AB457" s="6"/>
    </row>
    <row r="458">
      <c r="F458" s="6"/>
      <c r="N458" s="71"/>
      <c r="O458" s="72"/>
      <c r="P458" s="73"/>
      <c r="Q458" s="74"/>
      <c r="R458" s="75"/>
      <c r="Z458" s="76"/>
      <c r="AA458" s="6"/>
      <c r="AB458" s="6"/>
    </row>
    <row r="459">
      <c r="F459" s="6"/>
      <c r="N459" s="71"/>
      <c r="O459" s="72"/>
      <c r="P459" s="73"/>
      <c r="Q459" s="74"/>
      <c r="R459" s="75"/>
      <c r="Z459" s="76"/>
      <c r="AA459" s="6"/>
      <c r="AB459" s="6"/>
    </row>
    <row r="460">
      <c r="F460" s="6"/>
      <c r="N460" s="71"/>
      <c r="O460" s="72"/>
      <c r="P460" s="73"/>
      <c r="Q460" s="74"/>
      <c r="R460" s="75"/>
      <c r="Z460" s="76"/>
      <c r="AA460" s="6"/>
      <c r="AB460" s="6"/>
    </row>
    <row r="461">
      <c r="F461" s="6"/>
      <c r="N461" s="71"/>
      <c r="O461" s="72"/>
      <c r="P461" s="73"/>
      <c r="Q461" s="74"/>
      <c r="R461" s="75"/>
      <c r="Z461" s="76"/>
      <c r="AA461" s="6"/>
      <c r="AB461" s="6"/>
    </row>
    <row r="462">
      <c r="F462" s="6"/>
      <c r="N462" s="71"/>
      <c r="O462" s="72"/>
      <c r="P462" s="73"/>
      <c r="Q462" s="74"/>
      <c r="R462" s="75"/>
      <c r="Z462" s="76"/>
      <c r="AA462" s="6"/>
      <c r="AB462" s="6"/>
    </row>
    <row r="463">
      <c r="F463" s="6"/>
      <c r="N463" s="71"/>
      <c r="O463" s="72"/>
      <c r="P463" s="73"/>
      <c r="Q463" s="74"/>
      <c r="R463" s="75"/>
      <c r="Z463" s="76"/>
      <c r="AA463" s="6"/>
      <c r="AB463" s="6"/>
    </row>
    <row r="464">
      <c r="F464" s="6"/>
      <c r="N464" s="71"/>
      <c r="O464" s="72"/>
      <c r="P464" s="73"/>
      <c r="Q464" s="74"/>
      <c r="R464" s="75"/>
      <c r="Z464" s="76"/>
      <c r="AA464" s="6"/>
      <c r="AB464" s="6"/>
    </row>
    <row r="465">
      <c r="F465" s="6"/>
      <c r="N465" s="71"/>
      <c r="O465" s="72"/>
      <c r="P465" s="73"/>
      <c r="Q465" s="74"/>
      <c r="R465" s="75"/>
      <c r="Z465" s="76"/>
      <c r="AA465" s="6"/>
      <c r="AB465" s="6"/>
    </row>
    <row r="466">
      <c r="F466" s="6"/>
      <c r="N466" s="71"/>
      <c r="O466" s="72"/>
      <c r="P466" s="73"/>
      <c r="Q466" s="74"/>
      <c r="R466" s="75"/>
      <c r="Z466" s="76"/>
      <c r="AA466" s="6"/>
      <c r="AB466" s="6"/>
    </row>
    <row r="467">
      <c r="F467" s="6"/>
      <c r="N467" s="71"/>
      <c r="O467" s="72"/>
      <c r="P467" s="73"/>
      <c r="Q467" s="74"/>
      <c r="R467" s="75"/>
      <c r="Z467" s="76"/>
      <c r="AA467" s="6"/>
      <c r="AB467" s="6"/>
    </row>
    <row r="468">
      <c r="F468" s="6"/>
      <c r="N468" s="71"/>
      <c r="O468" s="72"/>
      <c r="P468" s="73"/>
      <c r="Q468" s="74"/>
      <c r="R468" s="75"/>
      <c r="Z468" s="76"/>
      <c r="AA468" s="6"/>
      <c r="AB468" s="6"/>
    </row>
    <row r="469">
      <c r="F469" s="6"/>
      <c r="N469" s="71"/>
      <c r="O469" s="72"/>
      <c r="P469" s="73"/>
      <c r="Q469" s="74"/>
      <c r="R469" s="75"/>
      <c r="Z469" s="76"/>
      <c r="AA469" s="6"/>
      <c r="AB469" s="6"/>
    </row>
    <row r="470">
      <c r="F470" s="6"/>
      <c r="N470" s="71"/>
      <c r="O470" s="72"/>
      <c r="P470" s="73"/>
      <c r="Q470" s="74"/>
      <c r="R470" s="75"/>
      <c r="Z470" s="76"/>
      <c r="AA470" s="6"/>
      <c r="AB470" s="6"/>
    </row>
    <row r="471">
      <c r="F471" s="6"/>
      <c r="N471" s="71"/>
      <c r="O471" s="72"/>
      <c r="P471" s="73"/>
      <c r="Q471" s="74"/>
      <c r="R471" s="75"/>
      <c r="Z471" s="76"/>
      <c r="AA471" s="6"/>
      <c r="AB471" s="6"/>
    </row>
    <row r="472">
      <c r="F472" s="6"/>
      <c r="N472" s="71"/>
      <c r="O472" s="72"/>
      <c r="P472" s="73"/>
      <c r="Q472" s="74"/>
      <c r="R472" s="75"/>
      <c r="Z472" s="76"/>
      <c r="AA472" s="6"/>
      <c r="AB472" s="6"/>
    </row>
    <row r="473">
      <c r="F473" s="6"/>
      <c r="N473" s="71"/>
      <c r="O473" s="72"/>
      <c r="P473" s="73"/>
      <c r="Q473" s="74"/>
      <c r="R473" s="75"/>
      <c r="Z473" s="76"/>
      <c r="AA473" s="6"/>
      <c r="AB473" s="6"/>
    </row>
    <row r="474">
      <c r="F474" s="6"/>
      <c r="N474" s="71"/>
      <c r="O474" s="72"/>
      <c r="P474" s="73"/>
      <c r="Q474" s="74"/>
      <c r="R474" s="75"/>
      <c r="Z474" s="76"/>
      <c r="AA474" s="6"/>
      <c r="AB474" s="6"/>
    </row>
    <row r="475">
      <c r="F475" s="6"/>
      <c r="N475" s="71"/>
      <c r="O475" s="72"/>
      <c r="P475" s="73"/>
      <c r="Q475" s="74"/>
      <c r="R475" s="75"/>
      <c r="Z475" s="76"/>
      <c r="AA475" s="6"/>
      <c r="AB475" s="6"/>
    </row>
    <row r="476">
      <c r="F476" s="6"/>
      <c r="N476" s="71"/>
      <c r="O476" s="72"/>
      <c r="P476" s="73"/>
      <c r="Q476" s="74"/>
      <c r="R476" s="75"/>
      <c r="Z476" s="76"/>
      <c r="AA476" s="6"/>
      <c r="AB476" s="6"/>
    </row>
    <row r="477">
      <c r="F477" s="6"/>
      <c r="N477" s="71"/>
      <c r="O477" s="72"/>
      <c r="P477" s="73"/>
      <c r="Q477" s="74"/>
      <c r="R477" s="75"/>
      <c r="Z477" s="76"/>
      <c r="AA477" s="6"/>
      <c r="AB477" s="6"/>
    </row>
    <row r="478">
      <c r="F478" s="6"/>
      <c r="N478" s="71"/>
      <c r="O478" s="72"/>
      <c r="P478" s="73"/>
      <c r="Q478" s="74"/>
      <c r="R478" s="75"/>
      <c r="Z478" s="76"/>
      <c r="AA478" s="6"/>
      <c r="AB478" s="6"/>
    </row>
    <row r="479">
      <c r="F479" s="6"/>
      <c r="N479" s="71"/>
      <c r="O479" s="72"/>
      <c r="P479" s="73"/>
      <c r="Q479" s="74"/>
      <c r="R479" s="75"/>
      <c r="Z479" s="76"/>
      <c r="AA479" s="6"/>
      <c r="AB479" s="6"/>
    </row>
    <row r="480">
      <c r="F480" s="6"/>
      <c r="N480" s="71"/>
      <c r="O480" s="72"/>
      <c r="P480" s="73"/>
      <c r="Q480" s="74"/>
      <c r="R480" s="75"/>
      <c r="Z480" s="76"/>
      <c r="AA480" s="6"/>
      <c r="AB480" s="6"/>
    </row>
    <row r="481">
      <c r="F481" s="6"/>
      <c r="N481" s="71"/>
      <c r="O481" s="72"/>
      <c r="P481" s="73"/>
      <c r="Q481" s="74"/>
      <c r="R481" s="75"/>
      <c r="Z481" s="76"/>
      <c r="AA481" s="6"/>
      <c r="AB481" s="6"/>
    </row>
    <row r="482">
      <c r="F482" s="6"/>
      <c r="N482" s="71"/>
      <c r="O482" s="72"/>
      <c r="P482" s="73"/>
      <c r="Q482" s="74"/>
      <c r="R482" s="75"/>
      <c r="Z482" s="76"/>
      <c r="AA482" s="6"/>
      <c r="AB482" s="6"/>
    </row>
    <row r="483">
      <c r="F483" s="6"/>
      <c r="N483" s="71"/>
      <c r="O483" s="72"/>
      <c r="P483" s="73"/>
      <c r="Q483" s="74"/>
      <c r="R483" s="75"/>
      <c r="Z483" s="76"/>
      <c r="AA483" s="6"/>
      <c r="AB483" s="6"/>
    </row>
    <row r="484">
      <c r="F484" s="6"/>
      <c r="N484" s="71"/>
      <c r="O484" s="72"/>
      <c r="P484" s="73"/>
      <c r="Q484" s="74"/>
      <c r="R484" s="75"/>
      <c r="Z484" s="76"/>
      <c r="AA484" s="6"/>
      <c r="AB484" s="6"/>
    </row>
    <row r="485">
      <c r="F485" s="6"/>
      <c r="N485" s="71"/>
      <c r="O485" s="72"/>
      <c r="P485" s="73"/>
      <c r="Q485" s="74"/>
      <c r="R485" s="75"/>
      <c r="Z485" s="76"/>
      <c r="AA485" s="6"/>
      <c r="AB485" s="6"/>
    </row>
    <row r="486">
      <c r="F486" s="6"/>
      <c r="N486" s="71"/>
      <c r="O486" s="72"/>
      <c r="P486" s="73"/>
      <c r="Q486" s="74"/>
      <c r="R486" s="75"/>
      <c r="Z486" s="76"/>
      <c r="AA486" s="6"/>
      <c r="AB486" s="6"/>
    </row>
    <row r="487">
      <c r="F487" s="6"/>
      <c r="N487" s="71"/>
      <c r="O487" s="72"/>
      <c r="P487" s="73"/>
      <c r="Q487" s="74"/>
      <c r="R487" s="75"/>
      <c r="Z487" s="76"/>
      <c r="AA487" s="6"/>
      <c r="AB487" s="6"/>
    </row>
    <row r="488">
      <c r="F488" s="6"/>
      <c r="N488" s="71"/>
      <c r="O488" s="72"/>
      <c r="P488" s="73"/>
      <c r="Q488" s="74"/>
      <c r="R488" s="75"/>
      <c r="Z488" s="76"/>
      <c r="AA488" s="6"/>
      <c r="AB488" s="6"/>
    </row>
    <row r="489">
      <c r="F489" s="6"/>
      <c r="N489" s="71"/>
      <c r="O489" s="72"/>
      <c r="P489" s="73"/>
      <c r="Q489" s="74"/>
      <c r="R489" s="75"/>
      <c r="Z489" s="76"/>
      <c r="AA489" s="6"/>
      <c r="AB489" s="6"/>
    </row>
    <row r="490">
      <c r="F490" s="6"/>
      <c r="N490" s="71"/>
      <c r="O490" s="72"/>
      <c r="P490" s="73"/>
      <c r="Q490" s="74"/>
      <c r="R490" s="75"/>
      <c r="Z490" s="76"/>
      <c r="AA490" s="6"/>
      <c r="AB490" s="6"/>
    </row>
    <row r="491">
      <c r="F491" s="6"/>
      <c r="N491" s="71"/>
      <c r="O491" s="72"/>
      <c r="P491" s="73"/>
      <c r="Q491" s="74"/>
      <c r="R491" s="75"/>
      <c r="Z491" s="76"/>
      <c r="AA491" s="6"/>
      <c r="AB491" s="6"/>
    </row>
    <row r="492">
      <c r="F492" s="6"/>
      <c r="N492" s="71"/>
      <c r="O492" s="72"/>
      <c r="P492" s="73"/>
      <c r="Q492" s="74"/>
      <c r="R492" s="75"/>
      <c r="Z492" s="76"/>
      <c r="AA492" s="6"/>
      <c r="AB492" s="6"/>
    </row>
    <row r="493">
      <c r="F493" s="6"/>
      <c r="N493" s="71"/>
      <c r="O493" s="72"/>
      <c r="P493" s="73"/>
      <c r="Q493" s="74"/>
      <c r="R493" s="75"/>
      <c r="Z493" s="76"/>
      <c r="AA493" s="6"/>
      <c r="AB493" s="6"/>
    </row>
    <row r="494">
      <c r="F494" s="6"/>
      <c r="N494" s="71"/>
      <c r="O494" s="72"/>
      <c r="P494" s="73"/>
      <c r="Q494" s="74"/>
      <c r="R494" s="75"/>
      <c r="Z494" s="76"/>
      <c r="AA494" s="6"/>
      <c r="AB494" s="6"/>
    </row>
    <row r="495">
      <c r="F495" s="6"/>
      <c r="N495" s="71"/>
      <c r="O495" s="72"/>
      <c r="P495" s="73"/>
      <c r="Q495" s="74"/>
      <c r="R495" s="75"/>
      <c r="Z495" s="76"/>
      <c r="AA495" s="6"/>
      <c r="AB495" s="6"/>
    </row>
    <row r="496">
      <c r="F496" s="6"/>
      <c r="N496" s="71"/>
      <c r="O496" s="72"/>
      <c r="P496" s="73"/>
      <c r="Q496" s="74"/>
      <c r="R496" s="75"/>
      <c r="Z496" s="76"/>
      <c r="AA496" s="6"/>
      <c r="AB496" s="6"/>
    </row>
    <row r="497">
      <c r="F497" s="6"/>
      <c r="N497" s="71"/>
      <c r="O497" s="72"/>
      <c r="P497" s="73"/>
      <c r="Q497" s="74"/>
      <c r="R497" s="75"/>
      <c r="Z497" s="76"/>
      <c r="AA497" s="6"/>
      <c r="AB497" s="6"/>
    </row>
    <row r="498">
      <c r="F498" s="6"/>
      <c r="N498" s="71"/>
      <c r="O498" s="72"/>
      <c r="P498" s="73"/>
      <c r="Q498" s="74"/>
      <c r="R498" s="75"/>
      <c r="Z498" s="76"/>
      <c r="AA498" s="6"/>
      <c r="AB498" s="6"/>
    </row>
    <row r="499">
      <c r="F499" s="6"/>
      <c r="N499" s="71"/>
      <c r="O499" s="72"/>
      <c r="P499" s="73"/>
      <c r="Q499" s="74"/>
      <c r="R499" s="75"/>
      <c r="Z499" s="76"/>
      <c r="AA499" s="6"/>
      <c r="AB499" s="6"/>
    </row>
    <row r="500">
      <c r="F500" s="6"/>
      <c r="N500" s="71"/>
      <c r="O500" s="72"/>
      <c r="P500" s="73"/>
      <c r="Q500" s="74"/>
      <c r="R500" s="75"/>
      <c r="Z500" s="76"/>
      <c r="AA500" s="6"/>
      <c r="AB500" s="6"/>
    </row>
    <row r="501">
      <c r="F501" s="6"/>
      <c r="N501" s="71"/>
      <c r="O501" s="72"/>
      <c r="P501" s="73"/>
      <c r="Q501" s="74"/>
      <c r="R501" s="75"/>
      <c r="Z501" s="76"/>
      <c r="AA501" s="6"/>
      <c r="AB501" s="6"/>
    </row>
    <row r="502">
      <c r="F502" s="6"/>
      <c r="N502" s="71"/>
      <c r="O502" s="72"/>
      <c r="P502" s="73"/>
      <c r="Q502" s="74"/>
      <c r="R502" s="75"/>
      <c r="Z502" s="76"/>
      <c r="AA502" s="6"/>
      <c r="AB502" s="6"/>
    </row>
    <row r="503">
      <c r="F503" s="6"/>
      <c r="N503" s="71"/>
      <c r="O503" s="72"/>
      <c r="P503" s="73"/>
      <c r="Q503" s="74"/>
      <c r="R503" s="75"/>
      <c r="Z503" s="76"/>
      <c r="AA503" s="6"/>
      <c r="AB503" s="6"/>
    </row>
    <row r="504">
      <c r="F504" s="6"/>
      <c r="N504" s="71"/>
      <c r="O504" s="72"/>
      <c r="P504" s="73"/>
      <c r="Q504" s="74"/>
      <c r="R504" s="75"/>
      <c r="Z504" s="76"/>
      <c r="AA504" s="6"/>
      <c r="AB504" s="6"/>
    </row>
    <row r="505">
      <c r="F505" s="6"/>
      <c r="N505" s="71"/>
      <c r="O505" s="72"/>
      <c r="P505" s="73"/>
      <c r="Q505" s="74"/>
      <c r="R505" s="75"/>
      <c r="Z505" s="76"/>
      <c r="AA505" s="6"/>
      <c r="AB505" s="6"/>
    </row>
    <row r="506">
      <c r="F506" s="6"/>
      <c r="N506" s="71"/>
      <c r="O506" s="72"/>
      <c r="P506" s="73"/>
      <c r="Q506" s="74"/>
      <c r="R506" s="75"/>
      <c r="Z506" s="76"/>
      <c r="AA506" s="6"/>
      <c r="AB506" s="6"/>
    </row>
    <row r="507">
      <c r="F507" s="6"/>
      <c r="N507" s="71"/>
      <c r="O507" s="72"/>
      <c r="P507" s="73"/>
      <c r="Q507" s="74"/>
      <c r="R507" s="75"/>
      <c r="Z507" s="76"/>
      <c r="AA507" s="6"/>
      <c r="AB507" s="6"/>
    </row>
    <row r="508">
      <c r="F508" s="6"/>
      <c r="N508" s="71"/>
      <c r="O508" s="72"/>
      <c r="P508" s="73"/>
      <c r="Q508" s="74"/>
      <c r="R508" s="75"/>
      <c r="Z508" s="76"/>
      <c r="AA508" s="6"/>
      <c r="AB508" s="6"/>
    </row>
    <row r="509">
      <c r="F509" s="6"/>
      <c r="N509" s="71"/>
      <c r="O509" s="72"/>
      <c r="P509" s="73"/>
      <c r="Q509" s="74"/>
      <c r="R509" s="75"/>
      <c r="Z509" s="76"/>
      <c r="AA509" s="6"/>
      <c r="AB509" s="6"/>
    </row>
    <row r="510">
      <c r="F510" s="6"/>
      <c r="N510" s="71"/>
      <c r="O510" s="72"/>
      <c r="P510" s="73"/>
      <c r="Q510" s="74"/>
      <c r="R510" s="75"/>
      <c r="Z510" s="76"/>
      <c r="AA510" s="6"/>
      <c r="AB510" s="6"/>
    </row>
    <row r="511">
      <c r="F511" s="6"/>
      <c r="N511" s="71"/>
      <c r="O511" s="72"/>
      <c r="P511" s="73"/>
      <c r="Q511" s="74"/>
      <c r="R511" s="75"/>
      <c r="Z511" s="76"/>
      <c r="AA511" s="6"/>
      <c r="AB511" s="6"/>
    </row>
    <row r="512">
      <c r="F512" s="6"/>
      <c r="N512" s="71"/>
      <c r="O512" s="72"/>
      <c r="P512" s="73"/>
      <c r="Q512" s="74"/>
      <c r="R512" s="75"/>
      <c r="Z512" s="76"/>
      <c r="AA512" s="6"/>
      <c r="AB512" s="6"/>
    </row>
    <row r="513">
      <c r="F513" s="6"/>
      <c r="N513" s="71"/>
      <c r="O513" s="72"/>
      <c r="P513" s="73"/>
      <c r="Q513" s="74"/>
      <c r="R513" s="75"/>
      <c r="Z513" s="76"/>
      <c r="AA513" s="6"/>
      <c r="AB513" s="6"/>
    </row>
    <row r="514">
      <c r="F514" s="6"/>
      <c r="N514" s="71"/>
      <c r="O514" s="72"/>
      <c r="P514" s="73"/>
      <c r="Q514" s="74"/>
      <c r="R514" s="75"/>
      <c r="Z514" s="76"/>
      <c r="AA514" s="6"/>
      <c r="AB514" s="6"/>
    </row>
    <row r="515">
      <c r="F515" s="6"/>
      <c r="N515" s="71"/>
      <c r="O515" s="72"/>
      <c r="P515" s="73"/>
      <c r="Q515" s="74"/>
      <c r="R515" s="75"/>
      <c r="Z515" s="76"/>
      <c r="AA515" s="6"/>
      <c r="AB515" s="6"/>
    </row>
    <row r="516">
      <c r="F516" s="6"/>
      <c r="N516" s="71"/>
      <c r="O516" s="72"/>
      <c r="P516" s="73"/>
      <c r="Q516" s="74"/>
      <c r="R516" s="75"/>
      <c r="Z516" s="76"/>
      <c r="AA516" s="6"/>
      <c r="AB516" s="6"/>
    </row>
    <row r="517">
      <c r="F517" s="6"/>
      <c r="N517" s="71"/>
      <c r="O517" s="72"/>
      <c r="P517" s="73"/>
      <c r="Q517" s="74"/>
      <c r="R517" s="75"/>
      <c r="Z517" s="76"/>
      <c r="AA517" s="6"/>
      <c r="AB517" s="6"/>
    </row>
    <row r="518">
      <c r="F518" s="6"/>
      <c r="N518" s="71"/>
      <c r="O518" s="72"/>
      <c r="P518" s="73"/>
      <c r="Q518" s="74"/>
      <c r="R518" s="75"/>
      <c r="Z518" s="76"/>
      <c r="AA518" s="6"/>
      <c r="AB518" s="6"/>
    </row>
    <row r="519">
      <c r="F519" s="6"/>
      <c r="N519" s="71"/>
      <c r="O519" s="72"/>
      <c r="P519" s="73"/>
      <c r="Q519" s="74"/>
      <c r="R519" s="75"/>
      <c r="Z519" s="76"/>
      <c r="AA519" s="6"/>
      <c r="AB519" s="6"/>
    </row>
    <row r="520">
      <c r="F520" s="6"/>
      <c r="N520" s="71"/>
      <c r="O520" s="72"/>
      <c r="P520" s="73"/>
      <c r="Q520" s="74"/>
      <c r="R520" s="75"/>
      <c r="Z520" s="76"/>
      <c r="AA520" s="6"/>
      <c r="AB520" s="6"/>
    </row>
    <row r="521">
      <c r="F521" s="6"/>
      <c r="N521" s="71"/>
      <c r="O521" s="72"/>
      <c r="P521" s="73"/>
      <c r="Q521" s="74"/>
      <c r="R521" s="75"/>
      <c r="Z521" s="76"/>
      <c r="AA521" s="6"/>
      <c r="AB521" s="6"/>
    </row>
    <row r="522">
      <c r="F522" s="6"/>
      <c r="N522" s="71"/>
      <c r="O522" s="72"/>
      <c r="P522" s="73"/>
      <c r="Q522" s="74"/>
      <c r="R522" s="75"/>
      <c r="Z522" s="76"/>
      <c r="AA522" s="6"/>
      <c r="AB522" s="6"/>
    </row>
    <row r="523">
      <c r="F523" s="6"/>
      <c r="N523" s="71"/>
      <c r="O523" s="72"/>
      <c r="P523" s="73"/>
      <c r="Q523" s="74"/>
      <c r="R523" s="75"/>
      <c r="Z523" s="76"/>
      <c r="AA523" s="6"/>
      <c r="AB523" s="6"/>
    </row>
    <row r="524">
      <c r="F524" s="6"/>
      <c r="N524" s="71"/>
      <c r="O524" s="72"/>
      <c r="P524" s="73"/>
      <c r="Q524" s="74"/>
      <c r="R524" s="75"/>
      <c r="Z524" s="76"/>
      <c r="AA524" s="6"/>
      <c r="AB524" s="6"/>
    </row>
    <row r="525">
      <c r="F525" s="6"/>
      <c r="N525" s="71"/>
      <c r="O525" s="72"/>
      <c r="P525" s="73"/>
      <c r="Q525" s="74"/>
      <c r="R525" s="75"/>
      <c r="Z525" s="76"/>
      <c r="AA525" s="6"/>
      <c r="AB525" s="6"/>
    </row>
    <row r="526">
      <c r="F526" s="6"/>
      <c r="N526" s="71"/>
      <c r="O526" s="72"/>
      <c r="P526" s="73"/>
      <c r="Q526" s="74"/>
      <c r="R526" s="75"/>
      <c r="Z526" s="76"/>
      <c r="AA526" s="6"/>
      <c r="AB526" s="6"/>
    </row>
    <row r="527">
      <c r="F527" s="6"/>
      <c r="N527" s="71"/>
      <c r="O527" s="72"/>
      <c r="P527" s="73"/>
      <c r="Q527" s="74"/>
      <c r="R527" s="75"/>
      <c r="Z527" s="76"/>
      <c r="AA527" s="6"/>
      <c r="AB527" s="6"/>
    </row>
    <row r="528">
      <c r="F528" s="6"/>
      <c r="N528" s="71"/>
      <c r="O528" s="72"/>
      <c r="P528" s="73"/>
      <c r="Q528" s="74"/>
      <c r="R528" s="75"/>
      <c r="Z528" s="76"/>
      <c r="AA528" s="6"/>
      <c r="AB528" s="6"/>
    </row>
    <row r="529">
      <c r="F529" s="6"/>
      <c r="N529" s="71"/>
      <c r="O529" s="72"/>
      <c r="P529" s="73"/>
      <c r="Q529" s="74"/>
      <c r="R529" s="75"/>
      <c r="Z529" s="76"/>
      <c r="AA529" s="6"/>
      <c r="AB529" s="6"/>
    </row>
    <row r="530">
      <c r="F530" s="6"/>
      <c r="N530" s="71"/>
      <c r="O530" s="72"/>
      <c r="P530" s="73"/>
      <c r="Q530" s="74"/>
      <c r="R530" s="75"/>
      <c r="Z530" s="76"/>
      <c r="AA530" s="6"/>
      <c r="AB530" s="6"/>
    </row>
    <row r="531">
      <c r="F531" s="6"/>
      <c r="N531" s="71"/>
      <c r="O531" s="72"/>
      <c r="P531" s="73"/>
      <c r="Q531" s="74"/>
      <c r="R531" s="75"/>
      <c r="Z531" s="76"/>
      <c r="AA531" s="6"/>
      <c r="AB531" s="6"/>
    </row>
    <row r="532">
      <c r="F532" s="6"/>
      <c r="N532" s="71"/>
      <c r="O532" s="72"/>
      <c r="P532" s="73"/>
      <c r="Q532" s="74"/>
      <c r="R532" s="75"/>
      <c r="Z532" s="76"/>
      <c r="AA532" s="6"/>
      <c r="AB532" s="6"/>
    </row>
    <row r="533">
      <c r="F533" s="6"/>
      <c r="N533" s="71"/>
      <c r="O533" s="72"/>
      <c r="P533" s="73"/>
      <c r="Q533" s="74"/>
      <c r="R533" s="75"/>
      <c r="Z533" s="76"/>
      <c r="AA533" s="6"/>
      <c r="AB533" s="6"/>
    </row>
    <row r="534">
      <c r="F534" s="6"/>
      <c r="N534" s="71"/>
      <c r="O534" s="72"/>
      <c r="P534" s="73"/>
      <c r="Q534" s="74"/>
      <c r="R534" s="75"/>
      <c r="Z534" s="76"/>
      <c r="AA534" s="6"/>
      <c r="AB534" s="6"/>
    </row>
    <row r="535">
      <c r="F535" s="6"/>
      <c r="N535" s="71"/>
      <c r="O535" s="72"/>
      <c r="P535" s="73"/>
      <c r="Q535" s="74"/>
      <c r="R535" s="75"/>
      <c r="Z535" s="76"/>
      <c r="AA535" s="6"/>
      <c r="AB535" s="6"/>
    </row>
    <row r="536">
      <c r="F536" s="6"/>
      <c r="N536" s="71"/>
      <c r="O536" s="72"/>
      <c r="P536" s="73"/>
      <c r="Q536" s="74"/>
      <c r="R536" s="75"/>
      <c r="Z536" s="76"/>
      <c r="AA536" s="6"/>
      <c r="AB536" s="6"/>
    </row>
    <row r="537">
      <c r="F537" s="6"/>
      <c r="N537" s="71"/>
      <c r="O537" s="72"/>
      <c r="P537" s="73"/>
      <c r="Q537" s="74"/>
      <c r="R537" s="75"/>
      <c r="Z537" s="76"/>
      <c r="AA537" s="6"/>
      <c r="AB537" s="6"/>
    </row>
    <row r="538">
      <c r="F538" s="6"/>
      <c r="N538" s="71"/>
      <c r="O538" s="72"/>
      <c r="P538" s="73"/>
      <c r="Q538" s="74"/>
      <c r="R538" s="75"/>
      <c r="Z538" s="76"/>
      <c r="AA538" s="6"/>
      <c r="AB538" s="6"/>
    </row>
    <row r="539">
      <c r="F539" s="6"/>
      <c r="N539" s="71"/>
      <c r="O539" s="72"/>
      <c r="P539" s="73"/>
      <c r="Q539" s="74"/>
      <c r="R539" s="75"/>
      <c r="Z539" s="76"/>
      <c r="AA539" s="6"/>
      <c r="AB539" s="6"/>
    </row>
    <row r="540">
      <c r="F540" s="6"/>
      <c r="N540" s="71"/>
      <c r="O540" s="72"/>
      <c r="P540" s="73"/>
      <c r="Q540" s="74"/>
      <c r="R540" s="75"/>
      <c r="Z540" s="76"/>
      <c r="AA540" s="6"/>
      <c r="AB540" s="6"/>
    </row>
    <row r="541">
      <c r="F541" s="6"/>
      <c r="N541" s="71"/>
      <c r="O541" s="72"/>
      <c r="P541" s="73"/>
      <c r="Q541" s="74"/>
      <c r="R541" s="75"/>
      <c r="Z541" s="76"/>
      <c r="AA541" s="6"/>
      <c r="AB541" s="6"/>
    </row>
    <row r="542">
      <c r="F542" s="6"/>
      <c r="N542" s="71"/>
      <c r="O542" s="72"/>
      <c r="P542" s="73"/>
      <c r="Q542" s="74"/>
      <c r="R542" s="75"/>
      <c r="Z542" s="76"/>
      <c r="AA542" s="6"/>
      <c r="AB542" s="6"/>
    </row>
    <row r="543">
      <c r="F543" s="6"/>
      <c r="N543" s="71"/>
      <c r="O543" s="72"/>
      <c r="P543" s="73"/>
      <c r="Q543" s="74"/>
      <c r="R543" s="75"/>
      <c r="Z543" s="76"/>
      <c r="AA543" s="6"/>
      <c r="AB543" s="6"/>
    </row>
    <row r="544">
      <c r="F544" s="6"/>
      <c r="N544" s="71"/>
      <c r="O544" s="72"/>
      <c r="P544" s="73"/>
      <c r="Q544" s="74"/>
      <c r="R544" s="75"/>
      <c r="Z544" s="76"/>
      <c r="AA544" s="6"/>
      <c r="AB544" s="6"/>
    </row>
    <row r="545">
      <c r="F545" s="6"/>
      <c r="N545" s="71"/>
      <c r="O545" s="72"/>
      <c r="P545" s="73"/>
      <c r="Q545" s="74"/>
      <c r="R545" s="75"/>
      <c r="Z545" s="76"/>
      <c r="AA545" s="6"/>
      <c r="AB545" s="6"/>
    </row>
    <row r="546">
      <c r="F546" s="6"/>
      <c r="N546" s="71"/>
      <c r="O546" s="72"/>
      <c r="P546" s="73"/>
      <c r="Q546" s="74"/>
      <c r="R546" s="75"/>
      <c r="Z546" s="76"/>
      <c r="AA546" s="6"/>
      <c r="AB546" s="6"/>
    </row>
    <row r="547">
      <c r="F547" s="6"/>
      <c r="N547" s="71"/>
      <c r="O547" s="72"/>
      <c r="P547" s="73"/>
      <c r="Q547" s="74"/>
      <c r="R547" s="75"/>
      <c r="Z547" s="76"/>
      <c r="AA547" s="6"/>
      <c r="AB547" s="6"/>
    </row>
    <row r="548">
      <c r="F548" s="6"/>
      <c r="N548" s="71"/>
      <c r="O548" s="72"/>
      <c r="P548" s="73"/>
      <c r="Q548" s="74"/>
      <c r="R548" s="75"/>
      <c r="Z548" s="76"/>
      <c r="AA548" s="6"/>
      <c r="AB548" s="6"/>
    </row>
    <row r="549">
      <c r="F549" s="6"/>
      <c r="N549" s="71"/>
      <c r="O549" s="72"/>
      <c r="P549" s="73"/>
      <c r="Q549" s="74"/>
      <c r="R549" s="75"/>
      <c r="Z549" s="76"/>
      <c r="AA549" s="6"/>
      <c r="AB549" s="6"/>
    </row>
    <row r="550">
      <c r="F550" s="6"/>
      <c r="N550" s="71"/>
      <c r="O550" s="72"/>
      <c r="P550" s="73"/>
      <c r="Q550" s="74"/>
      <c r="R550" s="75"/>
      <c r="Z550" s="76"/>
      <c r="AA550" s="6"/>
      <c r="AB550" s="6"/>
    </row>
    <row r="551">
      <c r="F551" s="6"/>
      <c r="N551" s="71"/>
      <c r="O551" s="72"/>
      <c r="P551" s="73"/>
      <c r="Q551" s="74"/>
      <c r="R551" s="75"/>
      <c r="Z551" s="76"/>
      <c r="AA551" s="6"/>
      <c r="AB551" s="6"/>
    </row>
    <row r="552">
      <c r="F552" s="6"/>
      <c r="N552" s="71"/>
      <c r="O552" s="72"/>
      <c r="P552" s="73"/>
      <c r="Q552" s="74"/>
      <c r="R552" s="75"/>
      <c r="Z552" s="76"/>
      <c r="AA552" s="6"/>
      <c r="AB552" s="6"/>
    </row>
    <row r="553">
      <c r="F553" s="6"/>
      <c r="N553" s="71"/>
      <c r="O553" s="72"/>
      <c r="P553" s="73"/>
      <c r="Q553" s="74"/>
      <c r="R553" s="75"/>
      <c r="Z553" s="76"/>
      <c r="AA553" s="6"/>
      <c r="AB553" s="6"/>
    </row>
    <row r="554">
      <c r="F554" s="6"/>
      <c r="N554" s="71"/>
      <c r="O554" s="72"/>
      <c r="P554" s="73"/>
      <c r="Q554" s="74"/>
      <c r="R554" s="75"/>
      <c r="Z554" s="76"/>
      <c r="AA554" s="6"/>
      <c r="AB554" s="6"/>
    </row>
    <row r="555">
      <c r="F555" s="6"/>
      <c r="N555" s="71"/>
      <c r="O555" s="72"/>
      <c r="P555" s="73"/>
      <c r="Q555" s="74"/>
      <c r="R555" s="75"/>
      <c r="Z555" s="76"/>
      <c r="AA555" s="6"/>
      <c r="AB555" s="6"/>
    </row>
    <row r="556">
      <c r="F556" s="6"/>
      <c r="N556" s="71"/>
      <c r="O556" s="72"/>
      <c r="P556" s="73"/>
      <c r="Q556" s="74"/>
      <c r="R556" s="75"/>
      <c r="Z556" s="76"/>
      <c r="AA556" s="6"/>
      <c r="AB556" s="6"/>
    </row>
    <row r="557">
      <c r="F557" s="6"/>
      <c r="N557" s="71"/>
      <c r="O557" s="72"/>
      <c r="P557" s="73"/>
      <c r="Q557" s="74"/>
      <c r="R557" s="75"/>
      <c r="Z557" s="76"/>
      <c r="AA557" s="6"/>
      <c r="AB557" s="6"/>
    </row>
    <row r="558">
      <c r="F558" s="6"/>
      <c r="N558" s="71"/>
      <c r="O558" s="72"/>
      <c r="P558" s="73"/>
      <c r="Q558" s="74"/>
      <c r="R558" s="75"/>
      <c r="Z558" s="76"/>
      <c r="AA558" s="6"/>
      <c r="AB558" s="6"/>
    </row>
    <row r="559">
      <c r="F559" s="6"/>
      <c r="N559" s="71"/>
      <c r="O559" s="72"/>
      <c r="P559" s="73"/>
      <c r="Q559" s="74"/>
      <c r="R559" s="75"/>
      <c r="Z559" s="76"/>
      <c r="AA559" s="6"/>
      <c r="AB559" s="6"/>
    </row>
    <row r="560">
      <c r="F560" s="6"/>
      <c r="N560" s="71"/>
      <c r="O560" s="72"/>
      <c r="P560" s="73"/>
      <c r="Q560" s="74"/>
      <c r="R560" s="75"/>
      <c r="Z560" s="76"/>
      <c r="AA560" s="6"/>
      <c r="AB560" s="6"/>
    </row>
    <row r="561">
      <c r="F561" s="6"/>
      <c r="N561" s="71"/>
      <c r="O561" s="72"/>
      <c r="P561" s="73"/>
      <c r="Q561" s="74"/>
      <c r="R561" s="75"/>
      <c r="Z561" s="76"/>
      <c r="AA561" s="6"/>
      <c r="AB561" s="6"/>
    </row>
    <row r="562">
      <c r="F562" s="6"/>
      <c r="N562" s="71"/>
      <c r="O562" s="72"/>
      <c r="P562" s="73"/>
      <c r="Q562" s="74"/>
      <c r="R562" s="75"/>
      <c r="Z562" s="76"/>
      <c r="AA562" s="6"/>
      <c r="AB562" s="6"/>
    </row>
    <row r="563">
      <c r="F563" s="6"/>
      <c r="N563" s="71"/>
      <c r="O563" s="72"/>
      <c r="P563" s="73"/>
      <c r="Q563" s="74"/>
      <c r="R563" s="75"/>
      <c r="Z563" s="76"/>
      <c r="AA563" s="6"/>
      <c r="AB563" s="6"/>
    </row>
    <row r="564">
      <c r="F564" s="6"/>
      <c r="N564" s="71"/>
      <c r="O564" s="72"/>
      <c r="P564" s="73"/>
      <c r="Q564" s="74"/>
      <c r="R564" s="75"/>
      <c r="Z564" s="76"/>
      <c r="AA564" s="6"/>
      <c r="AB564" s="6"/>
    </row>
    <row r="565">
      <c r="F565" s="6"/>
      <c r="N565" s="71"/>
      <c r="O565" s="72"/>
      <c r="P565" s="73"/>
      <c r="Q565" s="74"/>
      <c r="R565" s="75"/>
      <c r="Z565" s="76"/>
      <c r="AA565" s="6"/>
      <c r="AB565" s="6"/>
    </row>
    <row r="566">
      <c r="F566" s="6"/>
      <c r="N566" s="71"/>
      <c r="O566" s="72"/>
      <c r="P566" s="73"/>
      <c r="Q566" s="74"/>
      <c r="R566" s="75"/>
      <c r="Z566" s="76"/>
      <c r="AA566" s="6"/>
      <c r="AB566" s="6"/>
    </row>
    <row r="567">
      <c r="F567" s="6"/>
      <c r="N567" s="71"/>
      <c r="O567" s="72"/>
      <c r="P567" s="73"/>
      <c r="Q567" s="74"/>
      <c r="R567" s="75"/>
      <c r="Z567" s="76"/>
      <c r="AA567" s="6"/>
      <c r="AB567" s="6"/>
    </row>
    <row r="568">
      <c r="F568" s="6"/>
      <c r="N568" s="71"/>
      <c r="O568" s="72"/>
      <c r="P568" s="73"/>
      <c r="Q568" s="74"/>
      <c r="R568" s="75"/>
      <c r="Z568" s="76"/>
      <c r="AA568" s="6"/>
      <c r="AB568" s="6"/>
    </row>
    <row r="569">
      <c r="F569" s="6"/>
      <c r="N569" s="71"/>
      <c r="O569" s="72"/>
      <c r="P569" s="73"/>
      <c r="Q569" s="74"/>
      <c r="R569" s="75"/>
      <c r="Z569" s="76"/>
      <c r="AA569" s="6"/>
      <c r="AB569" s="6"/>
    </row>
    <row r="570">
      <c r="F570" s="6"/>
      <c r="N570" s="71"/>
      <c r="O570" s="72"/>
      <c r="P570" s="73"/>
      <c r="Q570" s="74"/>
      <c r="R570" s="75"/>
      <c r="Z570" s="76"/>
      <c r="AA570" s="6"/>
      <c r="AB570" s="6"/>
    </row>
    <row r="571">
      <c r="F571" s="6"/>
      <c r="N571" s="71"/>
      <c r="O571" s="72"/>
      <c r="P571" s="73"/>
      <c r="Q571" s="74"/>
      <c r="R571" s="75"/>
      <c r="Z571" s="76"/>
      <c r="AA571" s="6"/>
      <c r="AB571" s="6"/>
    </row>
    <row r="572">
      <c r="F572" s="6"/>
      <c r="N572" s="71"/>
      <c r="O572" s="72"/>
      <c r="P572" s="73"/>
      <c r="Q572" s="74"/>
      <c r="R572" s="75"/>
      <c r="Z572" s="76"/>
      <c r="AA572" s="6"/>
      <c r="AB572" s="6"/>
    </row>
    <row r="573">
      <c r="F573" s="6"/>
      <c r="N573" s="71"/>
      <c r="O573" s="72"/>
      <c r="P573" s="73"/>
      <c r="Q573" s="74"/>
      <c r="R573" s="75"/>
      <c r="Z573" s="76"/>
      <c r="AA573" s="6"/>
      <c r="AB573" s="6"/>
    </row>
    <row r="574">
      <c r="F574" s="6"/>
      <c r="N574" s="71"/>
      <c r="O574" s="72"/>
      <c r="P574" s="73"/>
      <c r="Q574" s="74"/>
      <c r="R574" s="75"/>
      <c r="Z574" s="76"/>
      <c r="AA574" s="6"/>
      <c r="AB574" s="6"/>
    </row>
    <row r="575">
      <c r="F575" s="6"/>
      <c r="N575" s="71"/>
      <c r="O575" s="72"/>
      <c r="P575" s="73"/>
      <c r="Q575" s="74"/>
      <c r="R575" s="75"/>
      <c r="Z575" s="76"/>
      <c r="AA575" s="6"/>
      <c r="AB575" s="6"/>
    </row>
    <row r="576">
      <c r="F576" s="6"/>
      <c r="N576" s="71"/>
      <c r="O576" s="72"/>
      <c r="P576" s="73"/>
      <c r="Q576" s="74"/>
      <c r="R576" s="75"/>
      <c r="Z576" s="76"/>
      <c r="AA576" s="6"/>
      <c r="AB576" s="6"/>
    </row>
    <row r="577">
      <c r="F577" s="6"/>
      <c r="N577" s="71"/>
      <c r="O577" s="72"/>
      <c r="P577" s="73"/>
      <c r="Q577" s="74"/>
      <c r="R577" s="75"/>
      <c r="Z577" s="76"/>
      <c r="AA577" s="6"/>
      <c r="AB577" s="6"/>
    </row>
    <row r="578">
      <c r="F578" s="6"/>
      <c r="N578" s="71"/>
      <c r="O578" s="72"/>
      <c r="P578" s="73"/>
      <c r="Q578" s="74"/>
      <c r="R578" s="75"/>
      <c r="Z578" s="76"/>
      <c r="AA578" s="6"/>
      <c r="AB578" s="6"/>
    </row>
    <row r="579">
      <c r="F579" s="6"/>
      <c r="N579" s="71"/>
      <c r="O579" s="72"/>
      <c r="P579" s="73"/>
      <c r="Q579" s="74"/>
      <c r="R579" s="75"/>
      <c r="Z579" s="76"/>
      <c r="AA579" s="6"/>
      <c r="AB579" s="6"/>
    </row>
    <row r="580">
      <c r="F580" s="6"/>
      <c r="N580" s="71"/>
      <c r="O580" s="72"/>
      <c r="P580" s="73"/>
      <c r="Q580" s="74"/>
      <c r="R580" s="75"/>
      <c r="Z580" s="76"/>
      <c r="AA580" s="6"/>
      <c r="AB580" s="6"/>
    </row>
    <row r="581">
      <c r="F581" s="6"/>
      <c r="N581" s="71"/>
      <c r="O581" s="72"/>
      <c r="P581" s="73"/>
      <c r="Q581" s="74"/>
      <c r="R581" s="75"/>
      <c r="Z581" s="76"/>
      <c r="AA581" s="6"/>
      <c r="AB581" s="6"/>
    </row>
    <row r="582">
      <c r="F582" s="6"/>
      <c r="N582" s="71"/>
      <c r="O582" s="72"/>
      <c r="P582" s="73"/>
      <c r="Q582" s="74"/>
      <c r="R582" s="75"/>
      <c r="Z582" s="76"/>
      <c r="AA582" s="6"/>
      <c r="AB582" s="6"/>
    </row>
    <row r="583">
      <c r="F583" s="6"/>
      <c r="N583" s="71"/>
      <c r="O583" s="72"/>
      <c r="P583" s="73"/>
      <c r="Q583" s="74"/>
      <c r="R583" s="75"/>
      <c r="Z583" s="76"/>
      <c r="AA583" s="6"/>
      <c r="AB583" s="6"/>
    </row>
    <row r="584">
      <c r="F584" s="6"/>
      <c r="N584" s="71"/>
      <c r="O584" s="72"/>
      <c r="P584" s="73"/>
      <c r="Q584" s="74"/>
      <c r="R584" s="75"/>
      <c r="Z584" s="76"/>
      <c r="AA584" s="6"/>
      <c r="AB584" s="6"/>
    </row>
    <row r="585">
      <c r="F585" s="6"/>
      <c r="N585" s="71"/>
      <c r="O585" s="72"/>
      <c r="P585" s="73"/>
      <c r="Q585" s="74"/>
      <c r="R585" s="75"/>
      <c r="Z585" s="76"/>
      <c r="AA585" s="6"/>
      <c r="AB585" s="6"/>
    </row>
    <row r="586">
      <c r="F586" s="6"/>
      <c r="N586" s="71"/>
      <c r="O586" s="72"/>
      <c r="P586" s="73"/>
      <c r="Q586" s="74"/>
      <c r="R586" s="75"/>
      <c r="Z586" s="76"/>
      <c r="AA586" s="6"/>
      <c r="AB586" s="6"/>
    </row>
    <row r="587">
      <c r="F587" s="6"/>
      <c r="N587" s="71"/>
      <c r="O587" s="72"/>
      <c r="P587" s="73"/>
      <c r="Q587" s="74"/>
      <c r="R587" s="75"/>
      <c r="Z587" s="76"/>
      <c r="AA587" s="6"/>
      <c r="AB587" s="6"/>
    </row>
    <row r="588">
      <c r="F588" s="6"/>
      <c r="N588" s="71"/>
      <c r="O588" s="72"/>
      <c r="P588" s="73"/>
      <c r="Q588" s="74"/>
      <c r="R588" s="75"/>
      <c r="Z588" s="76"/>
      <c r="AA588" s="6"/>
      <c r="AB588" s="6"/>
    </row>
    <row r="589">
      <c r="F589" s="6"/>
      <c r="N589" s="71"/>
      <c r="O589" s="72"/>
      <c r="P589" s="73"/>
      <c r="Q589" s="74"/>
      <c r="R589" s="75"/>
      <c r="Z589" s="76"/>
      <c r="AA589" s="6"/>
      <c r="AB589" s="6"/>
    </row>
    <row r="590">
      <c r="F590" s="6"/>
      <c r="N590" s="71"/>
      <c r="O590" s="72"/>
      <c r="P590" s="73"/>
      <c r="Q590" s="74"/>
      <c r="R590" s="75"/>
      <c r="Z590" s="76"/>
      <c r="AA590" s="6"/>
      <c r="AB590" s="6"/>
    </row>
    <row r="591">
      <c r="F591" s="6"/>
      <c r="N591" s="71"/>
      <c r="O591" s="72"/>
      <c r="P591" s="73"/>
      <c r="Q591" s="74"/>
      <c r="R591" s="75"/>
      <c r="Z591" s="76"/>
      <c r="AA591" s="6"/>
      <c r="AB591" s="6"/>
    </row>
    <row r="592">
      <c r="F592" s="6"/>
      <c r="N592" s="71"/>
      <c r="O592" s="72"/>
      <c r="P592" s="73"/>
      <c r="Q592" s="74"/>
      <c r="R592" s="75"/>
      <c r="Z592" s="76"/>
      <c r="AA592" s="6"/>
      <c r="AB592" s="6"/>
    </row>
    <row r="593">
      <c r="F593" s="6"/>
      <c r="N593" s="71"/>
      <c r="O593" s="72"/>
      <c r="P593" s="73"/>
      <c r="Q593" s="74"/>
      <c r="R593" s="75"/>
      <c r="Z593" s="76"/>
      <c r="AA593" s="6"/>
      <c r="AB593" s="6"/>
    </row>
    <row r="594">
      <c r="F594" s="6"/>
      <c r="N594" s="71"/>
      <c r="O594" s="72"/>
      <c r="P594" s="73"/>
      <c r="Q594" s="74"/>
      <c r="R594" s="75"/>
      <c r="Z594" s="76"/>
      <c r="AA594" s="6"/>
      <c r="AB594" s="6"/>
    </row>
    <row r="595">
      <c r="F595" s="6"/>
      <c r="N595" s="71"/>
      <c r="O595" s="72"/>
      <c r="P595" s="73"/>
      <c r="Q595" s="74"/>
      <c r="R595" s="75"/>
      <c r="Z595" s="76"/>
      <c r="AA595" s="6"/>
      <c r="AB595" s="6"/>
    </row>
    <row r="596">
      <c r="F596" s="6"/>
      <c r="N596" s="71"/>
      <c r="O596" s="72"/>
      <c r="P596" s="73"/>
      <c r="Q596" s="74"/>
      <c r="R596" s="75"/>
      <c r="Z596" s="76"/>
      <c r="AA596" s="6"/>
      <c r="AB596" s="6"/>
    </row>
    <row r="597">
      <c r="F597" s="6"/>
      <c r="N597" s="71"/>
      <c r="O597" s="72"/>
      <c r="P597" s="73"/>
      <c r="Q597" s="74"/>
      <c r="R597" s="75"/>
      <c r="Z597" s="76"/>
      <c r="AA597" s="6"/>
      <c r="AB597" s="6"/>
    </row>
    <row r="598">
      <c r="F598" s="6"/>
      <c r="N598" s="71"/>
      <c r="O598" s="72"/>
      <c r="P598" s="73"/>
      <c r="Q598" s="74"/>
      <c r="R598" s="75"/>
      <c r="Z598" s="76"/>
      <c r="AA598" s="6"/>
      <c r="AB598" s="6"/>
    </row>
    <row r="599">
      <c r="F599" s="6"/>
      <c r="N599" s="71"/>
      <c r="O599" s="72"/>
      <c r="P599" s="73"/>
      <c r="Q599" s="74"/>
      <c r="R599" s="75"/>
      <c r="Z599" s="76"/>
      <c r="AA599" s="6"/>
      <c r="AB599" s="6"/>
    </row>
    <row r="600">
      <c r="F600" s="6"/>
      <c r="N600" s="71"/>
      <c r="O600" s="72"/>
      <c r="P600" s="73"/>
      <c r="Q600" s="74"/>
      <c r="R600" s="75"/>
      <c r="Z600" s="76"/>
      <c r="AA600" s="6"/>
      <c r="AB600" s="6"/>
    </row>
    <row r="601">
      <c r="F601" s="6"/>
      <c r="N601" s="71"/>
      <c r="O601" s="72"/>
      <c r="P601" s="73"/>
      <c r="Q601" s="74"/>
      <c r="R601" s="75"/>
      <c r="Z601" s="76"/>
      <c r="AA601" s="6"/>
      <c r="AB601" s="6"/>
    </row>
    <row r="602">
      <c r="F602" s="6"/>
      <c r="N602" s="71"/>
      <c r="O602" s="72"/>
      <c r="P602" s="73"/>
      <c r="Q602" s="74"/>
      <c r="R602" s="75"/>
      <c r="Z602" s="76"/>
      <c r="AA602" s="6"/>
      <c r="AB602" s="6"/>
    </row>
    <row r="603">
      <c r="F603" s="6"/>
      <c r="N603" s="71"/>
      <c r="O603" s="72"/>
      <c r="P603" s="73"/>
      <c r="Q603" s="74"/>
      <c r="R603" s="75"/>
      <c r="Z603" s="76"/>
      <c r="AA603" s="6"/>
      <c r="AB603" s="6"/>
    </row>
    <row r="604">
      <c r="F604" s="6"/>
      <c r="N604" s="71"/>
      <c r="O604" s="72"/>
      <c r="P604" s="73"/>
      <c r="Q604" s="74"/>
      <c r="R604" s="75"/>
      <c r="Z604" s="76"/>
      <c r="AA604" s="6"/>
      <c r="AB604" s="6"/>
    </row>
    <row r="605">
      <c r="F605" s="6"/>
      <c r="N605" s="71"/>
      <c r="O605" s="72"/>
      <c r="P605" s="73"/>
      <c r="Q605" s="74"/>
      <c r="R605" s="75"/>
      <c r="Z605" s="76"/>
      <c r="AA605" s="6"/>
      <c r="AB605" s="6"/>
    </row>
    <row r="606">
      <c r="F606" s="6"/>
      <c r="N606" s="71"/>
      <c r="O606" s="72"/>
      <c r="P606" s="73"/>
      <c r="Q606" s="74"/>
      <c r="R606" s="75"/>
      <c r="Z606" s="76"/>
      <c r="AA606" s="6"/>
      <c r="AB606" s="6"/>
    </row>
    <row r="607">
      <c r="F607" s="6"/>
      <c r="N607" s="71"/>
      <c r="O607" s="72"/>
      <c r="P607" s="73"/>
      <c r="Q607" s="74"/>
      <c r="R607" s="75"/>
      <c r="Z607" s="76"/>
      <c r="AA607" s="6"/>
      <c r="AB607" s="6"/>
    </row>
    <row r="608">
      <c r="F608" s="6"/>
      <c r="N608" s="71"/>
      <c r="O608" s="72"/>
      <c r="P608" s="73"/>
      <c r="Q608" s="74"/>
      <c r="R608" s="75"/>
      <c r="Z608" s="76"/>
      <c r="AA608" s="6"/>
      <c r="AB608" s="6"/>
    </row>
    <row r="609">
      <c r="F609" s="6"/>
      <c r="N609" s="71"/>
      <c r="O609" s="72"/>
      <c r="P609" s="73"/>
      <c r="Q609" s="74"/>
      <c r="R609" s="75"/>
      <c r="Z609" s="76"/>
      <c r="AA609" s="6"/>
      <c r="AB609" s="6"/>
    </row>
    <row r="610">
      <c r="F610" s="6"/>
      <c r="N610" s="71"/>
      <c r="O610" s="72"/>
      <c r="P610" s="73"/>
      <c r="Q610" s="74"/>
      <c r="R610" s="75"/>
      <c r="Z610" s="76"/>
      <c r="AA610" s="6"/>
      <c r="AB610" s="6"/>
    </row>
    <row r="611">
      <c r="F611" s="6"/>
      <c r="N611" s="71"/>
      <c r="O611" s="72"/>
      <c r="P611" s="73"/>
      <c r="Q611" s="74"/>
      <c r="R611" s="75"/>
      <c r="Z611" s="76"/>
      <c r="AA611" s="6"/>
      <c r="AB611" s="6"/>
    </row>
    <row r="612">
      <c r="F612" s="6"/>
      <c r="N612" s="71"/>
      <c r="O612" s="72"/>
      <c r="P612" s="73"/>
      <c r="Q612" s="74"/>
      <c r="R612" s="75"/>
      <c r="Z612" s="76"/>
      <c r="AA612" s="6"/>
      <c r="AB612" s="6"/>
    </row>
    <row r="613">
      <c r="F613" s="6"/>
      <c r="N613" s="71"/>
      <c r="O613" s="72"/>
      <c r="P613" s="73"/>
      <c r="Q613" s="74"/>
      <c r="R613" s="75"/>
      <c r="Z613" s="76"/>
      <c r="AA613" s="6"/>
      <c r="AB613" s="6"/>
    </row>
    <row r="614">
      <c r="F614" s="6"/>
      <c r="N614" s="71"/>
      <c r="O614" s="72"/>
      <c r="P614" s="73"/>
      <c r="Q614" s="74"/>
      <c r="R614" s="75"/>
      <c r="Z614" s="76"/>
      <c r="AA614" s="6"/>
      <c r="AB614" s="6"/>
    </row>
    <row r="615">
      <c r="F615" s="6"/>
      <c r="N615" s="71"/>
      <c r="O615" s="72"/>
      <c r="P615" s="73"/>
      <c r="Q615" s="74"/>
      <c r="R615" s="75"/>
      <c r="Z615" s="76"/>
      <c r="AA615" s="6"/>
      <c r="AB615" s="6"/>
    </row>
    <row r="616">
      <c r="F616" s="6"/>
      <c r="N616" s="71"/>
      <c r="O616" s="72"/>
      <c r="P616" s="73"/>
      <c r="Q616" s="74"/>
      <c r="R616" s="75"/>
      <c r="Z616" s="76"/>
      <c r="AA616" s="6"/>
      <c r="AB616" s="6"/>
    </row>
    <row r="617">
      <c r="F617" s="6"/>
      <c r="N617" s="71"/>
      <c r="O617" s="72"/>
      <c r="P617" s="73"/>
      <c r="Q617" s="74"/>
      <c r="R617" s="75"/>
      <c r="Z617" s="76"/>
      <c r="AA617" s="6"/>
      <c r="AB617" s="6"/>
    </row>
    <row r="618">
      <c r="F618" s="6"/>
      <c r="N618" s="71"/>
      <c r="O618" s="72"/>
      <c r="P618" s="73"/>
      <c r="Q618" s="74"/>
      <c r="R618" s="75"/>
      <c r="Z618" s="76"/>
      <c r="AA618" s="6"/>
      <c r="AB618" s="6"/>
    </row>
    <row r="619">
      <c r="F619" s="6"/>
      <c r="N619" s="71"/>
      <c r="O619" s="72"/>
      <c r="P619" s="73"/>
      <c r="Q619" s="74"/>
      <c r="R619" s="75"/>
      <c r="Z619" s="76"/>
      <c r="AA619" s="6"/>
      <c r="AB619" s="6"/>
    </row>
    <row r="620">
      <c r="F620" s="6"/>
      <c r="N620" s="71"/>
      <c r="O620" s="72"/>
      <c r="P620" s="73"/>
      <c r="Q620" s="74"/>
      <c r="R620" s="75"/>
      <c r="Z620" s="76"/>
      <c r="AA620" s="6"/>
      <c r="AB620" s="6"/>
    </row>
    <row r="621">
      <c r="F621" s="6"/>
      <c r="N621" s="71"/>
      <c r="O621" s="72"/>
      <c r="P621" s="73"/>
      <c r="Q621" s="74"/>
      <c r="R621" s="75"/>
      <c r="Z621" s="76"/>
      <c r="AA621" s="6"/>
      <c r="AB621" s="6"/>
    </row>
    <row r="622">
      <c r="F622" s="6"/>
      <c r="N622" s="71"/>
      <c r="O622" s="72"/>
      <c r="P622" s="73"/>
      <c r="Q622" s="74"/>
      <c r="R622" s="75"/>
      <c r="Z622" s="76"/>
      <c r="AA622" s="6"/>
      <c r="AB622" s="6"/>
    </row>
    <row r="623">
      <c r="F623" s="6"/>
      <c r="N623" s="71"/>
      <c r="O623" s="72"/>
      <c r="P623" s="73"/>
      <c r="Q623" s="74"/>
      <c r="R623" s="75"/>
      <c r="Z623" s="76"/>
      <c r="AA623" s="6"/>
      <c r="AB623" s="6"/>
    </row>
    <row r="624">
      <c r="F624" s="6"/>
      <c r="N624" s="71"/>
      <c r="O624" s="72"/>
      <c r="P624" s="73"/>
      <c r="Q624" s="74"/>
      <c r="R624" s="75"/>
      <c r="Z624" s="76"/>
      <c r="AA624" s="6"/>
      <c r="AB624" s="6"/>
    </row>
    <row r="625">
      <c r="F625" s="6"/>
      <c r="N625" s="71"/>
      <c r="O625" s="72"/>
      <c r="P625" s="73"/>
      <c r="Q625" s="74"/>
      <c r="R625" s="75"/>
      <c r="Z625" s="76"/>
      <c r="AA625" s="6"/>
      <c r="AB625" s="6"/>
    </row>
    <row r="626">
      <c r="F626" s="6"/>
      <c r="N626" s="71"/>
      <c r="O626" s="72"/>
      <c r="P626" s="73"/>
      <c r="Q626" s="74"/>
      <c r="R626" s="75"/>
      <c r="Z626" s="76"/>
      <c r="AA626" s="6"/>
      <c r="AB626" s="6"/>
    </row>
    <row r="627">
      <c r="F627" s="6"/>
      <c r="N627" s="71"/>
      <c r="O627" s="72"/>
      <c r="P627" s="73"/>
      <c r="Q627" s="74"/>
      <c r="R627" s="75"/>
      <c r="Z627" s="76"/>
      <c r="AA627" s="6"/>
      <c r="AB627" s="6"/>
    </row>
    <row r="628">
      <c r="F628" s="6"/>
      <c r="N628" s="71"/>
      <c r="O628" s="72"/>
      <c r="P628" s="73"/>
      <c r="Q628" s="74"/>
      <c r="R628" s="75"/>
      <c r="Z628" s="76"/>
      <c r="AA628" s="6"/>
      <c r="AB628" s="6"/>
    </row>
    <row r="629">
      <c r="F629" s="6"/>
      <c r="N629" s="71"/>
      <c r="O629" s="72"/>
      <c r="P629" s="73"/>
      <c r="Q629" s="74"/>
      <c r="R629" s="75"/>
      <c r="Z629" s="76"/>
      <c r="AA629" s="6"/>
      <c r="AB629" s="6"/>
    </row>
    <row r="630">
      <c r="F630" s="6"/>
      <c r="N630" s="71"/>
      <c r="O630" s="72"/>
      <c r="P630" s="73"/>
      <c r="Q630" s="74"/>
      <c r="R630" s="75"/>
      <c r="Z630" s="76"/>
      <c r="AA630" s="6"/>
      <c r="AB630" s="6"/>
    </row>
    <row r="631">
      <c r="F631" s="6"/>
      <c r="N631" s="71"/>
      <c r="O631" s="72"/>
      <c r="P631" s="73"/>
      <c r="Q631" s="74"/>
      <c r="R631" s="75"/>
      <c r="Z631" s="76"/>
      <c r="AA631" s="6"/>
      <c r="AB631" s="6"/>
    </row>
    <row r="632">
      <c r="F632" s="6"/>
      <c r="N632" s="71"/>
      <c r="O632" s="72"/>
      <c r="P632" s="73"/>
      <c r="Q632" s="74"/>
      <c r="R632" s="75"/>
      <c r="Z632" s="76"/>
      <c r="AA632" s="6"/>
      <c r="AB632" s="6"/>
    </row>
    <row r="633">
      <c r="F633" s="6"/>
      <c r="N633" s="71"/>
      <c r="O633" s="72"/>
      <c r="P633" s="73"/>
      <c r="Q633" s="74"/>
      <c r="R633" s="75"/>
      <c r="Z633" s="76"/>
      <c r="AA633" s="6"/>
      <c r="AB633" s="6"/>
    </row>
    <row r="634">
      <c r="F634" s="6"/>
      <c r="N634" s="71"/>
      <c r="O634" s="72"/>
      <c r="P634" s="73"/>
      <c r="Q634" s="74"/>
      <c r="R634" s="75"/>
      <c r="Z634" s="76"/>
      <c r="AA634" s="6"/>
      <c r="AB634" s="6"/>
    </row>
    <row r="635">
      <c r="F635" s="6"/>
      <c r="N635" s="71"/>
      <c r="O635" s="72"/>
      <c r="P635" s="73"/>
      <c r="Q635" s="74"/>
      <c r="R635" s="75"/>
      <c r="Z635" s="76"/>
      <c r="AA635" s="6"/>
      <c r="AB635" s="6"/>
    </row>
    <row r="636">
      <c r="F636" s="6"/>
      <c r="N636" s="71"/>
      <c r="O636" s="72"/>
      <c r="P636" s="73"/>
      <c r="Q636" s="74"/>
      <c r="R636" s="75"/>
      <c r="Z636" s="76"/>
      <c r="AA636" s="6"/>
      <c r="AB636" s="6"/>
    </row>
    <row r="637">
      <c r="F637" s="6"/>
      <c r="N637" s="71"/>
      <c r="O637" s="72"/>
      <c r="P637" s="73"/>
      <c r="Q637" s="74"/>
      <c r="R637" s="75"/>
      <c r="Z637" s="76"/>
      <c r="AA637" s="6"/>
      <c r="AB637" s="6"/>
    </row>
    <row r="638">
      <c r="F638" s="6"/>
      <c r="N638" s="71"/>
      <c r="O638" s="72"/>
      <c r="P638" s="73"/>
      <c r="Q638" s="74"/>
      <c r="R638" s="75"/>
      <c r="Z638" s="76"/>
      <c r="AA638" s="6"/>
      <c r="AB638" s="6"/>
    </row>
    <row r="639">
      <c r="F639" s="6"/>
      <c r="N639" s="71"/>
      <c r="O639" s="72"/>
      <c r="P639" s="73"/>
      <c r="Q639" s="74"/>
      <c r="R639" s="75"/>
      <c r="Z639" s="76"/>
      <c r="AA639" s="6"/>
      <c r="AB639" s="6"/>
    </row>
    <row r="640">
      <c r="F640" s="6"/>
      <c r="N640" s="71"/>
      <c r="O640" s="72"/>
      <c r="P640" s="73"/>
      <c r="Q640" s="74"/>
      <c r="R640" s="75"/>
      <c r="Z640" s="76"/>
      <c r="AA640" s="6"/>
      <c r="AB640" s="6"/>
    </row>
    <row r="641">
      <c r="F641" s="6"/>
      <c r="N641" s="71"/>
      <c r="O641" s="72"/>
      <c r="P641" s="73"/>
      <c r="Q641" s="74"/>
      <c r="R641" s="75"/>
      <c r="Z641" s="76"/>
      <c r="AA641" s="6"/>
      <c r="AB641" s="6"/>
    </row>
    <row r="642">
      <c r="F642" s="6"/>
      <c r="N642" s="71"/>
      <c r="O642" s="72"/>
      <c r="P642" s="73"/>
      <c r="Q642" s="74"/>
      <c r="R642" s="75"/>
      <c r="Z642" s="76"/>
      <c r="AA642" s="6"/>
      <c r="AB642" s="6"/>
    </row>
    <row r="643">
      <c r="F643" s="6"/>
      <c r="N643" s="71"/>
      <c r="O643" s="72"/>
      <c r="P643" s="73"/>
      <c r="Q643" s="74"/>
      <c r="R643" s="75"/>
      <c r="Z643" s="76"/>
      <c r="AA643" s="6"/>
      <c r="AB643" s="6"/>
    </row>
    <row r="644">
      <c r="F644" s="6"/>
      <c r="N644" s="71"/>
      <c r="O644" s="72"/>
      <c r="P644" s="73"/>
      <c r="Q644" s="74"/>
      <c r="R644" s="75"/>
      <c r="Z644" s="76"/>
      <c r="AA644" s="6"/>
      <c r="AB644" s="6"/>
    </row>
    <row r="645">
      <c r="F645" s="6"/>
      <c r="N645" s="71"/>
      <c r="O645" s="72"/>
      <c r="P645" s="73"/>
      <c r="Q645" s="74"/>
      <c r="R645" s="75"/>
      <c r="Z645" s="76"/>
      <c r="AA645" s="6"/>
      <c r="AB645" s="6"/>
    </row>
    <row r="646">
      <c r="F646" s="6"/>
      <c r="N646" s="71"/>
      <c r="O646" s="72"/>
      <c r="P646" s="73"/>
      <c r="Q646" s="74"/>
      <c r="R646" s="75"/>
      <c r="Z646" s="76"/>
      <c r="AA646" s="6"/>
      <c r="AB646" s="6"/>
    </row>
    <row r="647">
      <c r="F647" s="6"/>
      <c r="N647" s="71"/>
      <c r="O647" s="72"/>
      <c r="P647" s="73"/>
      <c r="Q647" s="74"/>
      <c r="R647" s="75"/>
      <c r="Z647" s="76"/>
      <c r="AA647" s="6"/>
      <c r="AB647" s="6"/>
    </row>
    <row r="648">
      <c r="F648" s="6"/>
      <c r="N648" s="71"/>
      <c r="O648" s="72"/>
      <c r="P648" s="73"/>
      <c r="Q648" s="74"/>
      <c r="R648" s="75"/>
      <c r="Z648" s="76"/>
      <c r="AA648" s="6"/>
      <c r="AB648" s="6"/>
    </row>
    <row r="649">
      <c r="F649" s="6"/>
      <c r="N649" s="71"/>
      <c r="O649" s="72"/>
      <c r="P649" s="73"/>
      <c r="Q649" s="74"/>
      <c r="R649" s="75"/>
      <c r="Z649" s="76"/>
      <c r="AA649" s="6"/>
      <c r="AB649" s="6"/>
    </row>
    <row r="650">
      <c r="F650" s="6"/>
      <c r="N650" s="71"/>
      <c r="O650" s="72"/>
      <c r="P650" s="73"/>
      <c r="Q650" s="74"/>
      <c r="R650" s="75"/>
      <c r="Z650" s="76"/>
      <c r="AA650" s="6"/>
      <c r="AB650" s="6"/>
    </row>
    <row r="651">
      <c r="F651" s="6"/>
      <c r="N651" s="71"/>
      <c r="O651" s="72"/>
      <c r="P651" s="73"/>
      <c r="Q651" s="74"/>
      <c r="R651" s="75"/>
      <c r="Z651" s="76"/>
      <c r="AA651" s="6"/>
      <c r="AB651" s="6"/>
    </row>
    <row r="652">
      <c r="F652" s="6"/>
      <c r="N652" s="71"/>
      <c r="O652" s="72"/>
      <c r="P652" s="73"/>
      <c r="Q652" s="74"/>
      <c r="R652" s="75"/>
      <c r="Z652" s="76"/>
      <c r="AA652" s="6"/>
      <c r="AB652" s="6"/>
    </row>
    <row r="653">
      <c r="F653" s="6"/>
      <c r="N653" s="71"/>
      <c r="O653" s="72"/>
      <c r="P653" s="73"/>
      <c r="Q653" s="74"/>
      <c r="R653" s="75"/>
      <c r="Z653" s="76"/>
      <c r="AA653" s="6"/>
      <c r="AB653" s="6"/>
    </row>
    <row r="654">
      <c r="F654" s="6"/>
      <c r="N654" s="71"/>
      <c r="O654" s="72"/>
      <c r="P654" s="73"/>
      <c r="Q654" s="74"/>
      <c r="R654" s="75"/>
      <c r="Z654" s="76"/>
      <c r="AA654" s="6"/>
      <c r="AB654" s="6"/>
    </row>
    <row r="655">
      <c r="F655" s="6"/>
      <c r="N655" s="71"/>
      <c r="O655" s="72"/>
      <c r="P655" s="73"/>
      <c r="Q655" s="74"/>
      <c r="R655" s="75"/>
      <c r="Z655" s="76"/>
      <c r="AA655" s="6"/>
      <c r="AB655" s="6"/>
    </row>
    <row r="656">
      <c r="F656" s="6"/>
      <c r="N656" s="71"/>
      <c r="O656" s="72"/>
      <c r="P656" s="73"/>
      <c r="Q656" s="74"/>
      <c r="R656" s="75"/>
      <c r="Z656" s="76"/>
      <c r="AA656" s="6"/>
      <c r="AB656" s="6"/>
    </row>
    <row r="657">
      <c r="F657" s="6"/>
      <c r="N657" s="71"/>
      <c r="O657" s="72"/>
      <c r="P657" s="73"/>
      <c r="Q657" s="74"/>
      <c r="R657" s="75"/>
      <c r="Z657" s="76"/>
      <c r="AA657" s="6"/>
      <c r="AB657" s="6"/>
    </row>
    <row r="658">
      <c r="F658" s="6"/>
      <c r="N658" s="71"/>
      <c r="O658" s="72"/>
      <c r="P658" s="73"/>
      <c r="Q658" s="74"/>
      <c r="R658" s="75"/>
      <c r="Z658" s="76"/>
      <c r="AA658" s="6"/>
      <c r="AB658" s="6"/>
    </row>
    <row r="659">
      <c r="F659" s="6"/>
      <c r="N659" s="71"/>
      <c r="O659" s="72"/>
      <c r="P659" s="73"/>
      <c r="Q659" s="74"/>
      <c r="R659" s="75"/>
      <c r="Z659" s="76"/>
      <c r="AA659" s="6"/>
      <c r="AB659" s="6"/>
    </row>
    <row r="660">
      <c r="F660" s="6"/>
      <c r="N660" s="71"/>
      <c r="O660" s="72"/>
      <c r="P660" s="73"/>
      <c r="Q660" s="74"/>
      <c r="R660" s="75"/>
      <c r="Z660" s="76"/>
      <c r="AA660" s="6"/>
      <c r="AB660" s="6"/>
    </row>
    <row r="661">
      <c r="F661" s="6"/>
      <c r="N661" s="71"/>
      <c r="O661" s="72"/>
      <c r="P661" s="73"/>
      <c r="Q661" s="74"/>
      <c r="R661" s="75"/>
      <c r="Z661" s="76"/>
      <c r="AA661" s="6"/>
      <c r="AB661" s="6"/>
    </row>
    <row r="662">
      <c r="F662" s="6"/>
      <c r="N662" s="71"/>
      <c r="O662" s="72"/>
      <c r="P662" s="73"/>
      <c r="Q662" s="74"/>
      <c r="R662" s="75"/>
      <c r="Z662" s="76"/>
      <c r="AA662" s="6"/>
      <c r="AB662" s="6"/>
    </row>
    <row r="663">
      <c r="F663" s="6"/>
      <c r="N663" s="71"/>
      <c r="O663" s="72"/>
      <c r="P663" s="73"/>
      <c r="Q663" s="74"/>
      <c r="R663" s="75"/>
      <c r="Z663" s="76"/>
      <c r="AA663" s="6"/>
      <c r="AB663" s="6"/>
    </row>
    <row r="664">
      <c r="F664" s="6"/>
      <c r="N664" s="71"/>
      <c r="O664" s="72"/>
      <c r="P664" s="73"/>
      <c r="Q664" s="74"/>
      <c r="R664" s="75"/>
      <c r="Z664" s="76"/>
      <c r="AA664" s="6"/>
      <c r="AB664" s="6"/>
    </row>
    <row r="665">
      <c r="F665" s="6"/>
      <c r="N665" s="71"/>
      <c r="O665" s="72"/>
      <c r="P665" s="73"/>
      <c r="Q665" s="74"/>
      <c r="R665" s="75"/>
      <c r="Z665" s="76"/>
      <c r="AA665" s="6"/>
      <c r="AB665" s="6"/>
    </row>
    <row r="666">
      <c r="F666" s="6"/>
      <c r="N666" s="71"/>
      <c r="O666" s="72"/>
      <c r="P666" s="73"/>
      <c r="Q666" s="74"/>
      <c r="R666" s="75"/>
      <c r="Z666" s="76"/>
      <c r="AA666" s="6"/>
      <c r="AB666" s="6"/>
    </row>
    <row r="667">
      <c r="F667" s="6"/>
      <c r="N667" s="71"/>
      <c r="O667" s="72"/>
      <c r="P667" s="73"/>
      <c r="Q667" s="74"/>
      <c r="R667" s="75"/>
      <c r="Z667" s="76"/>
      <c r="AA667" s="6"/>
      <c r="AB667" s="6"/>
    </row>
    <row r="668">
      <c r="F668" s="6"/>
      <c r="N668" s="71"/>
      <c r="O668" s="72"/>
      <c r="P668" s="73"/>
      <c r="Q668" s="74"/>
      <c r="R668" s="75"/>
      <c r="Z668" s="76"/>
      <c r="AA668" s="6"/>
      <c r="AB668" s="6"/>
    </row>
    <row r="669">
      <c r="F669" s="6"/>
      <c r="N669" s="71"/>
      <c r="O669" s="72"/>
      <c r="P669" s="73"/>
      <c r="Q669" s="74"/>
      <c r="R669" s="75"/>
      <c r="Z669" s="76"/>
      <c r="AA669" s="6"/>
      <c r="AB669" s="6"/>
    </row>
    <row r="670">
      <c r="F670" s="6"/>
      <c r="N670" s="71"/>
      <c r="O670" s="72"/>
      <c r="P670" s="73"/>
      <c r="Q670" s="74"/>
      <c r="R670" s="75"/>
      <c r="Z670" s="76"/>
      <c r="AA670" s="6"/>
      <c r="AB670" s="6"/>
    </row>
    <row r="671">
      <c r="F671" s="6"/>
      <c r="N671" s="71"/>
      <c r="O671" s="72"/>
      <c r="P671" s="73"/>
      <c r="Q671" s="74"/>
      <c r="R671" s="75"/>
      <c r="Z671" s="76"/>
      <c r="AA671" s="6"/>
      <c r="AB671" s="6"/>
    </row>
    <row r="672">
      <c r="F672" s="6"/>
      <c r="N672" s="71"/>
      <c r="O672" s="72"/>
      <c r="P672" s="73"/>
      <c r="Q672" s="74"/>
      <c r="R672" s="75"/>
      <c r="Z672" s="76"/>
      <c r="AA672" s="6"/>
      <c r="AB672" s="6"/>
    </row>
    <row r="673">
      <c r="F673" s="6"/>
      <c r="N673" s="71"/>
      <c r="O673" s="72"/>
      <c r="P673" s="73"/>
      <c r="Q673" s="74"/>
      <c r="R673" s="75"/>
      <c r="Z673" s="76"/>
      <c r="AA673" s="6"/>
      <c r="AB673" s="6"/>
    </row>
    <row r="674">
      <c r="F674" s="6"/>
      <c r="N674" s="71"/>
      <c r="O674" s="72"/>
      <c r="P674" s="73"/>
      <c r="Q674" s="74"/>
      <c r="R674" s="75"/>
      <c r="Z674" s="76"/>
      <c r="AA674" s="6"/>
      <c r="AB674" s="6"/>
    </row>
    <row r="675">
      <c r="F675" s="6"/>
      <c r="N675" s="71"/>
      <c r="O675" s="72"/>
      <c r="P675" s="73"/>
      <c r="Q675" s="74"/>
      <c r="R675" s="75"/>
      <c r="Z675" s="76"/>
      <c r="AA675" s="6"/>
      <c r="AB675" s="6"/>
    </row>
    <row r="676">
      <c r="F676" s="6"/>
      <c r="N676" s="71"/>
      <c r="O676" s="72"/>
      <c r="P676" s="73"/>
      <c r="Q676" s="74"/>
      <c r="R676" s="75"/>
      <c r="Z676" s="76"/>
      <c r="AA676" s="6"/>
      <c r="AB676" s="6"/>
    </row>
    <row r="677">
      <c r="F677" s="6"/>
      <c r="N677" s="71"/>
      <c r="O677" s="72"/>
      <c r="P677" s="73"/>
      <c r="Q677" s="74"/>
      <c r="R677" s="75"/>
      <c r="Z677" s="76"/>
      <c r="AA677" s="6"/>
      <c r="AB677" s="6"/>
    </row>
    <row r="678">
      <c r="F678" s="6"/>
      <c r="N678" s="71"/>
      <c r="O678" s="72"/>
      <c r="P678" s="73"/>
      <c r="Q678" s="74"/>
      <c r="R678" s="75"/>
      <c r="Z678" s="76"/>
      <c r="AA678" s="6"/>
      <c r="AB678" s="6"/>
    </row>
    <row r="679">
      <c r="F679" s="6"/>
      <c r="N679" s="71"/>
      <c r="O679" s="72"/>
      <c r="P679" s="73"/>
      <c r="Q679" s="74"/>
      <c r="R679" s="75"/>
      <c r="Z679" s="76"/>
      <c r="AA679" s="6"/>
      <c r="AB679" s="6"/>
    </row>
    <row r="680">
      <c r="F680" s="6"/>
      <c r="N680" s="71"/>
      <c r="O680" s="72"/>
      <c r="P680" s="73"/>
      <c r="Q680" s="74"/>
      <c r="R680" s="75"/>
      <c r="Z680" s="76"/>
      <c r="AA680" s="6"/>
      <c r="AB680" s="6"/>
    </row>
    <row r="681">
      <c r="F681" s="6"/>
      <c r="N681" s="71"/>
      <c r="O681" s="72"/>
      <c r="P681" s="73"/>
      <c r="Q681" s="74"/>
      <c r="R681" s="75"/>
      <c r="Z681" s="76"/>
      <c r="AA681" s="6"/>
      <c r="AB681" s="6"/>
    </row>
    <row r="682">
      <c r="F682" s="6"/>
      <c r="N682" s="71"/>
      <c r="O682" s="72"/>
      <c r="P682" s="73"/>
      <c r="Q682" s="74"/>
      <c r="R682" s="75"/>
      <c r="Z682" s="76"/>
      <c r="AA682" s="6"/>
      <c r="AB682" s="6"/>
    </row>
    <row r="683">
      <c r="F683" s="6"/>
      <c r="N683" s="71"/>
      <c r="O683" s="72"/>
      <c r="P683" s="73"/>
      <c r="Q683" s="74"/>
      <c r="R683" s="75"/>
      <c r="Z683" s="76"/>
      <c r="AA683" s="6"/>
      <c r="AB683" s="6"/>
    </row>
    <row r="684">
      <c r="F684" s="6"/>
      <c r="N684" s="71"/>
      <c r="O684" s="72"/>
      <c r="P684" s="73"/>
      <c r="Q684" s="74"/>
      <c r="R684" s="75"/>
      <c r="Z684" s="76"/>
      <c r="AA684" s="6"/>
      <c r="AB684" s="6"/>
    </row>
    <row r="685">
      <c r="F685" s="6"/>
      <c r="N685" s="71"/>
      <c r="O685" s="72"/>
      <c r="P685" s="73"/>
      <c r="Q685" s="74"/>
      <c r="R685" s="75"/>
      <c r="Z685" s="76"/>
      <c r="AA685" s="6"/>
      <c r="AB685" s="6"/>
    </row>
    <row r="686">
      <c r="F686" s="6"/>
      <c r="N686" s="71"/>
      <c r="O686" s="72"/>
      <c r="P686" s="73"/>
      <c r="Q686" s="74"/>
      <c r="R686" s="75"/>
      <c r="Z686" s="76"/>
      <c r="AA686" s="6"/>
      <c r="AB686" s="6"/>
    </row>
    <row r="687">
      <c r="F687" s="6"/>
      <c r="N687" s="71"/>
      <c r="O687" s="72"/>
      <c r="P687" s="73"/>
      <c r="Q687" s="74"/>
      <c r="R687" s="75"/>
      <c r="Z687" s="76"/>
      <c r="AA687" s="6"/>
      <c r="AB687" s="6"/>
    </row>
    <row r="688">
      <c r="F688" s="6"/>
      <c r="N688" s="71"/>
      <c r="O688" s="72"/>
      <c r="P688" s="73"/>
      <c r="Q688" s="74"/>
      <c r="R688" s="75"/>
      <c r="Z688" s="76"/>
      <c r="AA688" s="6"/>
      <c r="AB688" s="6"/>
    </row>
    <row r="689">
      <c r="F689" s="6"/>
      <c r="N689" s="71"/>
      <c r="O689" s="72"/>
      <c r="P689" s="73"/>
      <c r="Q689" s="74"/>
      <c r="R689" s="75"/>
      <c r="Z689" s="76"/>
      <c r="AA689" s="6"/>
      <c r="AB689" s="6"/>
    </row>
    <row r="690">
      <c r="F690" s="6"/>
      <c r="N690" s="71"/>
      <c r="O690" s="72"/>
      <c r="P690" s="73"/>
      <c r="Q690" s="74"/>
      <c r="R690" s="75"/>
      <c r="Z690" s="76"/>
      <c r="AA690" s="6"/>
      <c r="AB690" s="6"/>
    </row>
    <row r="691">
      <c r="F691" s="6"/>
      <c r="N691" s="71"/>
      <c r="O691" s="72"/>
      <c r="P691" s="73"/>
      <c r="Q691" s="74"/>
      <c r="R691" s="75"/>
      <c r="Z691" s="76"/>
      <c r="AA691" s="6"/>
      <c r="AB691" s="6"/>
    </row>
    <row r="692">
      <c r="F692" s="6"/>
      <c r="N692" s="71"/>
      <c r="O692" s="72"/>
      <c r="P692" s="73"/>
      <c r="Q692" s="74"/>
      <c r="R692" s="75"/>
      <c r="Z692" s="76"/>
      <c r="AA692" s="6"/>
      <c r="AB692" s="6"/>
    </row>
    <row r="693">
      <c r="F693" s="6"/>
      <c r="N693" s="71"/>
      <c r="O693" s="72"/>
      <c r="P693" s="73"/>
      <c r="Q693" s="74"/>
      <c r="R693" s="75"/>
      <c r="Z693" s="76"/>
      <c r="AA693" s="6"/>
      <c r="AB693" s="6"/>
    </row>
    <row r="694">
      <c r="F694" s="6"/>
      <c r="N694" s="71"/>
      <c r="O694" s="72"/>
      <c r="P694" s="73"/>
      <c r="Q694" s="74"/>
      <c r="R694" s="75"/>
      <c r="Z694" s="76"/>
      <c r="AA694" s="6"/>
      <c r="AB694" s="6"/>
    </row>
    <row r="695">
      <c r="F695" s="6"/>
      <c r="N695" s="71"/>
      <c r="O695" s="72"/>
      <c r="P695" s="73"/>
      <c r="Q695" s="74"/>
      <c r="R695" s="75"/>
      <c r="Z695" s="76"/>
      <c r="AA695" s="6"/>
      <c r="AB695" s="6"/>
    </row>
    <row r="696">
      <c r="F696" s="6"/>
      <c r="N696" s="71"/>
      <c r="O696" s="72"/>
      <c r="P696" s="73"/>
      <c r="Q696" s="74"/>
      <c r="R696" s="75"/>
      <c r="Z696" s="76"/>
      <c r="AA696" s="6"/>
      <c r="AB696" s="6"/>
    </row>
    <row r="697">
      <c r="F697" s="6"/>
      <c r="N697" s="71"/>
      <c r="O697" s="72"/>
      <c r="P697" s="73"/>
      <c r="Q697" s="74"/>
      <c r="R697" s="75"/>
      <c r="Z697" s="76"/>
      <c r="AA697" s="6"/>
      <c r="AB697" s="6"/>
    </row>
    <row r="698">
      <c r="F698" s="6"/>
      <c r="N698" s="71"/>
      <c r="O698" s="72"/>
      <c r="P698" s="73"/>
      <c r="Q698" s="74"/>
      <c r="R698" s="75"/>
      <c r="Z698" s="76"/>
      <c r="AA698" s="6"/>
      <c r="AB698" s="6"/>
    </row>
    <row r="699">
      <c r="F699" s="6"/>
      <c r="N699" s="71"/>
      <c r="O699" s="72"/>
      <c r="P699" s="73"/>
      <c r="Q699" s="74"/>
      <c r="R699" s="75"/>
      <c r="Z699" s="76"/>
      <c r="AA699" s="6"/>
      <c r="AB699" s="6"/>
    </row>
    <row r="700">
      <c r="F700" s="6"/>
      <c r="N700" s="71"/>
      <c r="O700" s="72"/>
      <c r="P700" s="73"/>
      <c r="Q700" s="74"/>
      <c r="R700" s="75"/>
      <c r="Z700" s="76"/>
      <c r="AA700" s="6"/>
      <c r="AB700" s="6"/>
    </row>
    <row r="701">
      <c r="F701" s="6"/>
      <c r="N701" s="71"/>
      <c r="O701" s="72"/>
      <c r="P701" s="73"/>
      <c r="Q701" s="74"/>
      <c r="R701" s="75"/>
      <c r="Z701" s="76"/>
      <c r="AA701" s="6"/>
      <c r="AB701" s="6"/>
    </row>
    <row r="702">
      <c r="F702" s="6"/>
      <c r="N702" s="71"/>
      <c r="O702" s="72"/>
      <c r="P702" s="73"/>
      <c r="Q702" s="74"/>
      <c r="R702" s="75"/>
      <c r="Z702" s="76"/>
      <c r="AA702" s="6"/>
      <c r="AB702" s="6"/>
    </row>
    <row r="703">
      <c r="F703" s="6"/>
      <c r="N703" s="71"/>
      <c r="O703" s="72"/>
      <c r="P703" s="73"/>
      <c r="Q703" s="74"/>
      <c r="R703" s="75"/>
      <c r="Z703" s="76"/>
      <c r="AA703" s="6"/>
      <c r="AB703" s="6"/>
    </row>
    <row r="704">
      <c r="F704" s="6"/>
      <c r="N704" s="71"/>
      <c r="O704" s="72"/>
      <c r="P704" s="73"/>
      <c r="Q704" s="74"/>
      <c r="R704" s="75"/>
      <c r="Z704" s="76"/>
      <c r="AA704" s="6"/>
      <c r="AB704" s="6"/>
    </row>
    <row r="705">
      <c r="F705" s="6"/>
      <c r="N705" s="71"/>
      <c r="O705" s="72"/>
      <c r="P705" s="73"/>
      <c r="Q705" s="74"/>
      <c r="R705" s="75"/>
      <c r="Z705" s="76"/>
      <c r="AA705" s="6"/>
      <c r="AB705" s="6"/>
    </row>
    <row r="706">
      <c r="F706" s="6"/>
      <c r="N706" s="71"/>
      <c r="O706" s="72"/>
      <c r="P706" s="73"/>
      <c r="Q706" s="74"/>
      <c r="R706" s="75"/>
      <c r="Z706" s="76"/>
      <c r="AA706" s="6"/>
      <c r="AB706" s="6"/>
    </row>
    <row r="707">
      <c r="F707" s="6"/>
      <c r="N707" s="71"/>
      <c r="O707" s="72"/>
      <c r="P707" s="73"/>
      <c r="Q707" s="74"/>
      <c r="R707" s="75"/>
      <c r="Z707" s="76"/>
      <c r="AA707" s="6"/>
      <c r="AB707" s="6"/>
    </row>
    <row r="708">
      <c r="F708" s="6"/>
      <c r="N708" s="71"/>
      <c r="O708" s="72"/>
      <c r="P708" s="73"/>
      <c r="Q708" s="74"/>
      <c r="R708" s="75"/>
      <c r="Z708" s="76"/>
      <c r="AA708" s="6"/>
      <c r="AB708" s="6"/>
    </row>
    <row r="709">
      <c r="F709" s="6"/>
      <c r="N709" s="71"/>
      <c r="O709" s="72"/>
      <c r="P709" s="73"/>
      <c r="Q709" s="74"/>
      <c r="R709" s="75"/>
      <c r="Z709" s="76"/>
      <c r="AA709" s="6"/>
      <c r="AB709" s="6"/>
    </row>
    <row r="710">
      <c r="F710" s="6"/>
      <c r="N710" s="71"/>
      <c r="O710" s="72"/>
      <c r="P710" s="73"/>
      <c r="Q710" s="74"/>
      <c r="R710" s="75"/>
      <c r="Z710" s="76"/>
      <c r="AA710" s="6"/>
      <c r="AB710" s="6"/>
    </row>
    <row r="711">
      <c r="F711" s="6"/>
      <c r="N711" s="71"/>
      <c r="O711" s="72"/>
      <c r="P711" s="73"/>
      <c r="Q711" s="74"/>
      <c r="R711" s="75"/>
      <c r="Z711" s="76"/>
      <c r="AA711" s="6"/>
      <c r="AB711" s="6"/>
    </row>
    <row r="712">
      <c r="F712" s="6"/>
      <c r="N712" s="71"/>
      <c r="O712" s="72"/>
      <c r="P712" s="73"/>
      <c r="Q712" s="74"/>
      <c r="R712" s="75"/>
      <c r="Z712" s="76"/>
      <c r="AA712" s="6"/>
      <c r="AB712" s="6"/>
    </row>
    <row r="713">
      <c r="F713" s="6"/>
      <c r="N713" s="71"/>
      <c r="O713" s="72"/>
      <c r="P713" s="73"/>
      <c r="Q713" s="74"/>
      <c r="R713" s="75"/>
      <c r="Z713" s="76"/>
      <c r="AA713" s="6"/>
      <c r="AB713" s="6"/>
    </row>
    <row r="714">
      <c r="F714" s="6"/>
      <c r="N714" s="71"/>
      <c r="O714" s="72"/>
      <c r="P714" s="73"/>
      <c r="Q714" s="74"/>
      <c r="R714" s="75"/>
      <c r="Z714" s="76"/>
      <c r="AA714" s="6"/>
      <c r="AB714" s="6"/>
    </row>
    <row r="715">
      <c r="F715" s="6"/>
      <c r="N715" s="71"/>
      <c r="O715" s="72"/>
      <c r="P715" s="73"/>
      <c r="Q715" s="74"/>
      <c r="R715" s="75"/>
      <c r="Z715" s="76"/>
      <c r="AA715" s="6"/>
      <c r="AB715" s="6"/>
    </row>
    <row r="716">
      <c r="F716" s="6"/>
      <c r="N716" s="71"/>
      <c r="O716" s="72"/>
      <c r="P716" s="73"/>
      <c r="Q716" s="74"/>
      <c r="R716" s="75"/>
      <c r="Z716" s="76"/>
      <c r="AA716" s="6"/>
      <c r="AB716" s="6"/>
    </row>
    <row r="717">
      <c r="F717" s="6"/>
      <c r="N717" s="71"/>
      <c r="O717" s="72"/>
      <c r="P717" s="73"/>
      <c r="Q717" s="74"/>
      <c r="R717" s="75"/>
      <c r="Z717" s="76"/>
      <c r="AA717" s="6"/>
      <c r="AB717" s="6"/>
    </row>
    <row r="718">
      <c r="F718" s="6"/>
      <c r="N718" s="71"/>
      <c r="O718" s="72"/>
      <c r="P718" s="73"/>
      <c r="Q718" s="74"/>
      <c r="R718" s="75"/>
      <c r="Z718" s="76"/>
      <c r="AA718" s="6"/>
      <c r="AB718" s="6"/>
    </row>
    <row r="719">
      <c r="F719" s="6"/>
      <c r="N719" s="71"/>
      <c r="O719" s="72"/>
      <c r="P719" s="73"/>
      <c r="Q719" s="74"/>
      <c r="R719" s="75"/>
      <c r="Z719" s="76"/>
      <c r="AA719" s="6"/>
      <c r="AB719" s="6"/>
    </row>
    <row r="720">
      <c r="F720" s="6"/>
      <c r="N720" s="71"/>
      <c r="O720" s="72"/>
      <c r="P720" s="73"/>
      <c r="Q720" s="74"/>
      <c r="R720" s="75"/>
      <c r="Z720" s="76"/>
      <c r="AA720" s="6"/>
      <c r="AB720" s="6"/>
    </row>
    <row r="721">
      <c r="F721" s="6"/>
      <c r="N721" s="71"/>
      <c r="O721" s="72"/>
      <c r="P721" s="73"/>
      <c r="Q721" s="74"/>
      <c r="R721" s="75"/>
      <c r="Z721" s="76"/>
      <c r="AA721" s="6"/>
      <c r="AB721" s="6"/>
    </row>
    <row r="722">
      <c r="F722" s="6"/>
      <c r="N722" s="71"/>
      <c r="O722" s="72"/>
      <c r="P722" s="73"/>
      <c r="Q722" s="74"/>
      <c r="R722" s="75"/>
      <c r="Z722" s="76"/>
      <c r="AA722" s="6"/>
      <c r="AB722" s="6"/>
    </row>
    <row r="723">
      <c r="F723" s="6"/>
      <c r="N723" s="71"/>
      <c r="O723" s="72"/>
      <c r="P723" s="73"/>
      <c r="Q723" s="74"/>
      <c r="R723" s="75"/>
      <c r="Z723" s="76"/>
      <c r="AA723" s="6"/>
      <c r="AB723" s="6"/>
    </row>
    <row r="724">
      <c r="F724" s="6"/>
      <c r="N724" s="71"/>
      <c r="O724" s="72"/>
      <c r="P724" s="73"/>
      <c r="Q724" s="74"/>
      <c r="R724" s="75"/>
      <c r="Z724" s="76"/>
      <c r="AA724" s="6"/>
      <c r="AB724" s="6"/>
    </row>
    <row r="725">
      <c r="F725" s="6"/>
      <c r="N725" s="71"/>
      <c r="O725" s="72"/>
      <c r="P725" s="73"/>
      <c r="Q725" s="74"/>
      <c r="R725" s="75"/>
      <c r="Z725" s="76"/>
      <c r="AA725" s="6"/>
      <c r="AB725" s="6"/>
    </row>
    <row r="726">
      <c r="F726" s="6"/>
      <c r="N726" s="71"/>
      <c r="O726" s="72"/>
      <c r="P726" s="73"/>
      <c r="Q726" s="74"/>
      <c r="R726" s="75"/>
      <c r="Z726" s="76"/>
      <c r="AA726" s="6"/>
      <c r="AB726" s="6"/>
    </row>
    <row r="727">
      <c r="F727" s="6"/>
      <c r="N727" s="71"/>
      <c r="O727" s="72"/>
      <c r="P727" s="73"/>
      <c r="Q727" s="74"/>
      <c r="R727" s="75"/>
      <c r="Z727" s="76"/>
      <c r="AA727" s="6"/>
      <c r="AB727" s="6"/>
    </row>
    <row r="728">
      <c r="F728" s="6"/>
      <c r="N728" s="71"/>
      <c r="O728" s="72"/>
      <c r="P728" s="73"/>
      <c r="Q728" s="74"/>
      <c r="R728" s="75"/>
      <c r="Z728" s="76"/>
      <c r="AA728" s="6"/>
      <c r="AB728" s="6"/>
    </row>
    <row r="729">
      <c r="F729" s="6"/>
      <c r="N729" s="71"/>
      <c r="O729" s="72"/>
      <c r="P729" s="73"/>
      <c r="Q729" s="74"/>
      <c r="R729" s="75"/>
      <c r="Z729" s="76"/>
      <c r="AA729" s="6"/>
      <c r="AB729" s="6"/>
    </row>
    <row r="730">
      <c r="F730" s="6"/>
      <c r="N730" s="71"/>
      <c r="O730" s="72"/>
      <c r="P730" s="73"/>
      <c r="Q730" s="74"/>
      <c r="R730" s="75"/>
      <c r="Z730" s="76"/>
      <c r="AA730" s="6"/>
      <c r="AB730" s="6"/>
    </row>
    <row r="731">
      <c r="F731" s="6"/>
      <c r="N731" s="71"/>
      <c r="O731" s="72"/>
      <c r="P731" s="73"/>
      <c r="Q731" s="74"/>
      <c r="R731" s="75"/>
      <c r="Z731" s="76"/>
      <c r="AA731" s="6"/>
      <c r="AB731" s="6"/>
    </row>
    <row r="732">
      <c r="F732" s="6"/>
      <c r="N732" s="71"/>
      <c r="O732" s="72"/>
      <c r="P732" s="73"/>
      <c r="Q732" s="74"/>
      <c r="R732" s="75"/>
      <c r="Z732" s="76"/>
      <c r="AA732" s="6"/>
      <c r="AB732" s="6"/>
    </row>
    <row r="733">
      <c r="F733" s="6"/>
      <c r="N733" s="71"/>
      <c r="O733" s="72"/>
      <c r="P733" s="73"/>
      <c r="Q733" s="74"/>
      <c r="R733" s="75"/>
      <c r="Z733" s="76"/>
      <c r="AA733" s="6"/>
      <c r="AB733" s="6"/>
    </row>
    <row r="734">
      <c r="F734" s="6"/>
      <c r="N734" s="71"/>
      <c r="O734" s="72"/>
      <c r="P734" s="73"/>
      <c r="Q734" s="74"/>
      <c r="R734" s="75"/>
      <c r="Z734" s="76"/>
      <c r="AA734" s="6"/>
      <c r="AB734" s="6"/>
    </row>
    <row r="735">
      <c r="F735" s="6"/>
      <c r="N735" s="71"/>
      <c r="O735" s="72"/>
      <c r="P735" s="73"/>
      <c r="Q735" s="74"/>
      <c r="R735" s="75"/>
      <c r="Z735" s="76"/>
      <c r="AA735" s="6"/>
      <c r="AB735" s="6"/>
    </row>
    <row r="736">
      <c r="F736" s="6"/>
      <c r="N736" s="71"/>
      <c r="O736" s="72"/>
      <c r="P736" s="73"/>
      <c r="Q736" s="74"/>
      <c r="R736" s="75"/>
      <c r="Z736" s="76"/>
      <c r="AA736" s="6"/>
      <c r="AB736" s="6"/>
    </row>
    <row r="737">
      <c r="F737" s="6"/>
      <c r="N737" s="71"/>
      <c r="O737" s="72"/>
      <c r="P737" s="73"/>
      <c r="Q737" s="74"/>
      <c r="R737" s="75"/>
      <c r="Z737" s="76"/>
      <c r="AA737" s="6"/>
      <c r="AB737" s="6"/>
    </row>
    <row r="738">
      <c r="F738" s="6"/>
      <c r="N738" s="71"/>
      <c r="O738" s="72"/>
      <c r="P738" s="73"/>
      <c r="Q738" s="74"/>
      <c r="R738" s="75"/>
      <c r="Z738" s="76"/>
      <c r="AA738" s="6"/>
      <c r="AB738" s="6"/>
    </row>
    <row r="739">
      <c r="F739" s="6"/>
      <c r="N739" s="71"/>
      <c r="O739" s="72"/>
      <c r="P739" s="73"/>
      <c r="Q739" s="74"/>
      <c r="R739" s="75"/>
      <c r="Z739" s="76"/>
      <c r="AA739" s="6"/>
      <c r="AB739" s="6"/>
    </row>
    <row r="740">
      <c r="F740" s="6"/>
      <c r="N740" s="71"/>
      <c r="O740" s="72"/>
      <c r="P740" s="73"/>
      <c r="Q740" s="74"/>
      <c r="R740" s="75"/>
      <c r="Z740" s="76"/>
      <c r="AA740" s="6"/>
      <c r="AB740" s="6"/>
    </row>
    <row r="741">
      <c r="F741" s="6"/>
      <c r="N741" s="71"/>
      <c r="O741" s="72"/>
      <c r="P741" s="73"/>
      <c r="Q741" s="74"/>
      <c r="R741" s="75"/>
      <c r="Z741" s="76"/>
      <c r="AA741" s="6"/>
      <c r="AB741" s="6"/>
    </row>
    <row r="742">
      <c r="F742" s="6"/>
      <c r="N742" s="71"/>
      <c r="O742" s="72"/>
      <c r="P742" s="73"/>
      <c r="Q742" s="74"/>
      <c r="R742" s="75"/>
      <c r="Z742" s="76"/>
      <c r="AA742" s="6"/>
      <c r="AB742" s="6"/>
    </row>
    <row r="743">
      <c r="F743" s="6"/>
      <c r="N743" s="71"/>
      <c r="O743" s="72"/>
      <c r="P743" s="73"/>
      <c r="Q743" s="74"/>
      <c r="R743" s="75"/>
      <c r="Z743" s="76"/>
      <c r="AA743" s="6"/>
      <c r="AB743" s="6"/>
    </row>
    <row r="744">
      <c r="F744" s="6"/>
      <c r="N744" s="71"/>
      <c r="O744" s="72"/>
      <c r="P744" s="73"/>
      <c r="Q744" s="74"/>
      <c r="R744" s="75"/>
      <c r="Z744" s="76"/>
      <c r="AA744" s="6"/>
      <c r="AB744" s="6"/>
    </row>
    <row r="745">
      <c r="F745" s="6"/>
      <c r="N745" s="71"/>
      <c r="O745" s="72"/>
      <c r="P745" s="73"/>
      <c r="Q745" s="74"/>
      <c r="R745" s="75"/>
      <c r="Z745" s="76"/>
      <c r="AA745" s="6"/>
      <c r="AB745" s="6"/>
    </row>
    <row r="746">
      <c r="F746" s="6"/>
      <c r="N746" s="71"/>
      <c r="O746" s="72"/>
      <c r="P746" s="73"/>
      <c r="Q746" s="74"/>
      <c r="R746" s="75"/>
      <c r="Z746" s="76"/>
      <c r="AA746" s="6"/>
      <c r="AB746" s="6"/>
    </row>
    <row r="747">
      <c r="F747" s="6"/>
      <c r="N747" s="71"/>
      <c r="O747" s="72"/>
      <c r="P747" s="73"/>
      <c r="Q747" s="74"/>
      <c r="R747" s="75"/>
      <c r="Z747" s="76"/>
      <c r="AA747" s="6"/>
      <c r="AB747" s="6"/>
    </row>
    <row r="748">
      <c r="F748" s="6"/>
      <c r="N748" s="71"/>
      <c r="O748" s="72"/>
      <c r="P748" s="73"/>
      <c r="Q748" s="74"/>
      <c r="R748" s="75"/>
      <c r="Z748" s="76"/>
      <c r="AA748" s="6"/>
      <c r="AB748" s="6"/>
    </row>
    <row r="749">
      <c r="F749" s="6"/>
      <c r="N749" s="71"/>
      <c r="O749" s="72"/>
      <c r="P749" s="73"/>
      <c r="Q749" s="74"/>
      <c r="R749" s="75"/>
      <c r="Z749" s="76"/>
      <c r="AA749" s="6"/>
      <c r="AB749" s="6"/>
    </row>
    <row r="750">
      <c r="F750" s="6"/>
      <c r="N750" s="71"/>
      <c r="O750" s="72"/>
      <c r="P750" s="73"/>
      <c r="Q750" s="74"/>
      <c r="R750" s="75"/>
      <c r="Z750" s="76"/>
      <c r="AA750" s="6"/>
      <c r="AB750" s="6"/>
    </row>
    <row r="751">
      <c r="F751" s="6"/>
      <c r="N751" s="71"/>
      <c r="O751" s="72"/>
      <c r="P751" s="73"/>
      <c r="Q751" s="74"/>
      <c r="R751" s="75"/>
      <c r="Z751" s="76"/>
      <c r="AA751" s="6"/>
      <c r="AB751" s="6"/>
    </row>
    <row r="752">
      <c r="F752" s="6"/>
      <c r="N752" s="71"/>
      <c r="O752" s="72"/>
      <c r="P752" s="73"/>
      <c r="Q752" s="74"/>
      <c r="R752" s="75"/>
      <c r="Z752" s="76"/>
      <c r="AA752" s="6"/>
      <c r="AB752" s="6"/>
    </row>
    <row r="753">
      <c r="F753" s="6"/>
      <c r="N753" s="71"/>
      <c r="O753" s="72"/>
      <c r="P753" s="73"/>
      <c r="Q753" s="74"/>
      <c r="R753" s="75"/>
      <c r="Z753" s="76"/>
      <c r="AA753" s="6"/>
      <c r="AB753" s="6"/>
    </row>
    <row r="754">
      <c r="F754" s="6"/>
      <c r="N754" s="71"/>
      <c r="O754" s="72"/>
      <c r="P754" s="73"/>
      <c r="Q754" s="74"/>
      <c r="R754" s="75"/>
      <c r="Z754" s="76"/>
      <c r="AA754" s="6"/>
      <c r="AB754" s="6"/>
    </row>
    <row r="755">
      <c r="F755" s="6"/>
      <c r="N755" s="71"/>
      <c r="O755" s="72"/>
      <c r="P755" s="73"/>
      <c r="Q755" s="74"/>
      <c r="R755" s="75"/>
      <c r="Z755" s="76"/>
      <c r="AA755" s="6"/>
      <c r="AB755" s="6"/>
    </row>
    <row r="756">
      <c r="F756" s="6"/>
      <c r="N756" s="71"/>
      <c r="O756" s="72"/>
      <c r="P756" s="73"/>
      <c r="Q756" s="74"/>
      <c r="R756" s="75"/>
      <c r="Z756" s="76"/>
      <c r="AA756" s="6"/>
      <c r="AB756" s="6"/>
    </row>
    <row r="757">
      <c r="F757" s="6"/>
      <c r="N757" s="71"/>
      <c r="O757" s="72"/>
      <c r="P757" s="73"/>
      <c r="Q757" s="74"/>
      <c r="R757" s="75"/>
      <c r="Z757" s="76"/>
      <c r="AA757" s="6"/>
      <c r="AB757" s="6"/>
    </row>
    <row r="758">
      <c r="F758" s="6"/>
      <c r="N758" s="71"/>
      <c r="O758" s="72"/>
      <c r="P758" s="73"/>
      <c r="Q758" s="74"/>
      <c r="R758" s="75"/>
      <c r="Z758" s="76"/>
      <c r="AA758" s="6"/>
      <c r="AB758" s="6"/>
    </row>
    <row r="759">
      <c r="F759" s="6"/>
      <c r="N759" s="71"/>
      <c r="O759" s="72"/>
      <c r="P759" s="73"/>
      <c r="Q759" s="74"/>
      <c r="R759" s="75"/>
      <c r="Z759" s="76"/>
      <c r="AA759" s="6"/>
      <c r="AB759" s="6"/>
    </row>
    <row r="760">
      <c r="F760" s="6"/>
      <c r="N760" s="71"/>
      <c r="O760" s="72"/>
      <c r="P760" s="73"/>
      <c r="Q760" s="74"/>
      <c r="R760" s="75"/>
      <c r="Z760" s="76"/>
      <c r="AA760" s="6"/>
      <c r="AB760" s="6"/>
    </row>
    <row r="761">
      <c r="F761" s="6"/>
      <c r="N761" s="71"/>
      <c r="O761" s="72"/>
      <c r="P761" s="73"/>
      <c r="Q761" s="74"/>
      <c r="R761" s="75"/>
      <c r="Z761" s="76"/>
      <c r="AA761" s="6"/>
      <c r="AB761" s="6"/>
    </row>
    <row r="762">
      <c r="F762" s="6"/>
      <c r="N762" s="71"/>
      <c r="O762" s="72"/>
      <c r="P762" s="73"/>
      <c r="Q762" s="74"/>
      <c r="R762" s="75"/>
      <c r="Z762" s="76"/>
      <c r="AA762" s="6"/>
      <c r="AB762" s="6"/>
    </row>
    <row r="763">
      <c r="F763" s="6"/>
      <c r="N763" s="71"/>
      <c r="O763" s="72"/>
      <c r="P763" s="73"/>
      <c r="Q763" s="74"/>
      <c r="R763" s="75"/>
      <c r="Z763" s="76"/>
      <c r="AA763" s="6"/>
      <c r="AB763" s="6"/>
    </row>
    <row r="764">
      <c r="F764" s="6"/>
      <c r="N764" s="71"/>
      <c r="O764" s="72"/>
      <c r="P764" s="73"/>
      <c r="Q764" s="74"/>
      <c r="R764" s="75"/>
      <c r="Z764" s="76"/>
      <c r="AA764" s="6"/>
      <c r="AB764" s="6"/>
    </row>
    <row r="765">
      <c r="F765" s="6"/>
      <c r="N765" s="71"/>
      <c r="O765" s="72"/>
      <c r="P765" s="73"/>
      <c r="Q765" s="74"/>
      <c r="R765" s="75"/>
      <c r="Z765" s="76"/>
      <c r="AA765" s="6"/>
      <c r="AB765" s="6"/>
    </row>
    <row r="766">
      <c r="F766" s="6"/>
      <c r="N766" s="71"/>
      <c r="O766" s="72"/>
      <c r="P766" s="73"/>
      <c r="Q766" s="74"/>
      <c r="R766" s="75"/>
      <c r="Z766" s="76"/>
      <c r="AA766" s="6"/>
      <c r="AB766" s="6"/>
    </row>
    <row r="767">
      <c r="F767" s="6"/>
      <c r="N767" s="71"/>
      <c r="O767" s="72"/>
      <c r="P767" s="73"/>
      <c r="Q767" s="74"/>
      <c r="R767" s="75"/>
      <c r="Z767" s="76"/>
      <c r="AA767" s="6"/>
      <c r="AB767" s="6"/>
    </row>
    <row r="768">
      <c r="F768" s="6"/>
      <c r="N768" s="71"/>
      <c r="O768" s="72"/>
      <c r="P768" s="73"/>
      <c r="Q768" s="74"/>
      <c r="R768" s="75"/>
      <c r="Z768" s="76"/>
      <c r="AA768" s="6"/>
      <c r="AB768" s="6"/>
    </row>
    <row r="769">
      <c r="F769" s="6"/>
      <c r="N769" s="71"/>
      <c r="O769" s="72"/>
      <c r="P769" s="73"/>
      <c r="Q769" s="74"/>
      <c r="R769" s="75"/>
      <c r="Z769" s="76"/>
      <c r="AA769" s="6"/>
      <c r="AB769" s="6"/>
    </row>
    <row r="770">
      <c r="F770" s="6"/>
      <c r="N770" s="71"/>
      <c r="O770" s="72"/>
      <c r="P770" s="73"/>
      <c r="Q770" s="74"/>
      <c r="R770" s="75"/>
      <c r="Z770" s="76"/>
      <c r="AA770" s="6"/>
      <c r="AB770" s="6"/>
    </row>
    <row r="771">
      <c r="F771" s="6"/>
      <c r="N771" s="71"/>
      <c r="O771" s="72"/>
      <c r="P771" s="73"/>
      <c r="Q771" s="74"/>
      <c r="R771" s="75"/>
      <c r="Z771" s="76"/>
      <c r="AA771" s="6"/>
      <c r="AB771" s="6"/>
    </row>
    <row r="772">
      <c r="F772" s="6"/>
      <c r="N772" s="71"/>
      <c r="O772" s="72"/>
      <c r="P772" s="73"/>
      <c r="Q772" s="74"/>
      <c r="R772" s="75"/>
      <c r="Z772" s="76"/>
      <c r="AA772" s="6"/>
      <c r="AB772" s="6"/>
    </row>
    <row r="773">
      <c r="F773" s="6"/>
      <c r="N773" s="71"/>
      <c r="O773" s="72"/>
      <c r="P773" s="73"/>
      <c r="Q773" s="74"/>
      <c r="R773" s="75"/>
      <c r="Z773" s="76"/>
      <c r="AA773" s="6"/>
      <c r="AB773" s="6"/>
    </row>
    <row r="774">
      <c r="F774" s="6"/>
      <c r="N774" s="71"/>
      <c r="O774" s="72"/>
      <c r="P774" s="73"/>
      <c r="Q774" s="74"/>
      <c r="R774" s="75"/>
      <c r="Z774" s="76"/>
      <c r="AA774" s="6"/>
      <c r="AB774" s="6"/>
    </row>
    <row r="775">
      <c r="F775" s="6"/>
      <c r="N775" s="71"/>
      <c r="O775" s="72"/>
      <c r="P775" s="73"/>
      <c r="Q775" s="74"/>
      <c r="R775" s="75"/>
      <c r="Z775" s="76"/>
      <c r="AA775" s="6"/>
      <c r="AB775" s="6"/>
    </row>
    <row r="776">
      <c r="F776" s="6"/>
      <c r="N776" s="71"/>
      <c r="O776" s="72"/>
      <c r="P776" s="73"/>
      <c r="Q776" s="74"/>
      <c r="R776" s="75"/>
      <c r="Z776" s="76"/>
      <c r="AA776" s="6"/>
      <c r="AB776" s="6"/>
    </row>
    <row r="777">
      <c r="F777" s="6"/>
      <c r="N777" s="71"/>
      <c r="O777" s="72"/>
      <c r="P777" s="73"/>
      <c r="Q777" s="74"/>
      <c r="R777" s="75"/>
      <c r="Z777" s="76"/>
      <c r="AA777" s="6"/>
      <c r="AB777" s="6"/>
    </row>
    <row r="778">
      <c r="F778" s="6"/>
      <c r="N778" s="71"/>
      <c r="O778" s="72"/>
      <c r="P778" s="73"/>
      <c r="Q778" s="74"/>
      <c r="R778" s="75"/>
      <c r="Z778" s="76"/>
      <c r="AA778" s="6"/>
      <c r="AB778" s="6"/>
    </row>
    <row r="779">
      <c r="F779" s="6"/>
      <c r="N779" s="71"/>
      <c r="O779" s="72"/>
      <c r="P779" s="73"/>
      <c r="Q779" s="74"/>
      <c r="R779" s="75"/>
      <c r="Z779" s="76"/>
      <c r="AA779" s="6"/>
      <c r="AB779" s="6"/>
    </row>
    <row r="780">
      <c r="F780" s="6"/>
      <c r="N780" s="71"/>
      <c r="O780" s="72"/>
      <c r="P780" s="73"/>
      <c r="Q780" s="74"/>
      <c r="R780" s="75"/>
      <c r="Z780" s="76"/>
      <c r="AA780" s="6"/>
      <c r="AB780" s="6"/>
    </row>
    <row r="781">
      <c r="F781" s="6"/>
      <c r="N781" s="71"/>
      <c r="O781" s="72"/>
      <c r="P781" s="73"/>
      <c r="Q781" s="74"/>
      <c r="R781" s="75"/>
      <c r="Z781" s="76"/>
      <c r="AA781" s="6"/>
      <c r="AB781" s="6"/>
    </row>
    <row r="782">
      <c r="F782" s="6"/>
      <c r="N782" s="71"/>
      <c r="O782" s="72"/>
      <c r="P782" s="73"/>
      <c r="Q782" s="74"/>
      <c r="R782" s="75"/>
      <c r="Z782" s="76"/>
      <c r="AA782" s="6"/>
      <c r="AB782" s="6"/>
    </row>
    <row r="783">
      <c r="F783" s="6"/>
      <c r="N783" s="71"/>
      <c r="O783" s="72"/>
      <c r="P783" s="73"/>
      <c r="Q783" s="74"/>
      <c r="R783" s="75"/>
      <c r="Z783" s="76"/>
      <c r="AA783" s="6"/>
      <c r="AB783" s="6"/>
    </row>
    <row r="784">
      <c r="F784" s="6"/>
      <c r="N784" s="71"/>
      <c r="O784" s="72"/>
      <c r="P784" s="73"/>
      <c r="Q784" s="74"/>
      <c r="R784" s="75"/>
      <c r="Z784" s="76"/>
      <c r="AA784" s="6"/>
      <c r="AB784" s="6"/>
    </row>
    <row r="785">
      <c r="F785" s="6"/>
      <c r="N785" s="71"/>
      <c r="O785" s="72"/>
      <c r="P785" s="73"/>
      <c r="Q785" s="74"/>
      <c r="R785" s="75"/>
      <c r="Z785" s="76"/>
      <c r="AA785" s="6"/>
      <c r="AB785" s="6"/>
    </row>
    <row r="786">
      <c r="F786" s="6"/>
      <c r="N786" s="71"/>
      <c r="O786" s="72"/>
      <c r="P786" s="73"/>
      <c r="Q786" s="74"/>
      <c r="R786" s="75"/>
      <c r="Z786" s="76"/>
      <c r="AA786" s="6"/>
      <c r="AB786" s="6"/>
    </row>
    <row r="787">
      <c r="F787" s="6"/>
      <c r="N787" s="71"/>
      <c r="O787" s="72"/>
      <c r="P787" s="73"/>
      <c r="Q787" s="74"/>
      <c r="R787" s="75"/>
      <c r="Z787" s="76"/>
      <c r="AA787" s="6"/>
      <c r="AB787" s="6"/>
    </row>
    <row r="788">
      <c r="F788" s="6"/>
      <c r="N788" s="71"/>
      <c r="O788" s="72"/>
      <c r="P788" s="73"/>
      <c r="Q788" s="74"/>
      <c r="R788" s="75"/>
      <c r="Z788" s="76"/>
      <c r="AA788" s="6"/>
      <c r="AB788" s="6"/>
    </row>
    <row r="789">
      <c r="F789" s="6"/>
      <c r="N789" s="71"/>
      <c r="O789" s="72"/>
      <c r="P789" s="73"/>
      <c r="Q789" s="74"/>
      <c r="R789" s="75"/>
      <c r="Z789" s="76"/>
      <c r="AA789" s="6"/>
      <c r="AB789" s="6"/>
    </row>
    <row r="790">
      <c r="F790" s="6"/>
      <c r="N790" s="71"/>
      <c r="O790" s="72"/>
      <c r="P790" s="73"/>
      <c r="Q790" s="74"/>
      <c r="R790" s="75"/>
      <c r="Z790" s="76"/>
      <c r="AA790" s="6"/>
      <c r="AB790" s="6"/>
    </row>
    <row r="791">
      <c r="F791" s="6"/>
      <c r="N791" s="71"/>
      <c r="O791" s="72"/>
      <c r="P791" s="73"/>
      <c r="Q791" s="74"/>
      <c r="R791" s="75"/>
      <c r="Z791" s="76"/>
      <c r="AA791" s="6"/>
      <c r="AB791" s="6"/>
    </row>
    <row r="792">
      <c r="F792" s="6"/>
      <c r="N792" s="71"/>
      <c r="O792" s="72"/>
      <c r="P792" s="73"/>
      <c r="Q792" s="74"/>
      <c r="R792" s="75"/>
      <c r="Z792" s="76"/>
      <c r="AA792" s="6"/>
      <c r="AB792" s="6"/>
    </row>
    <row r="793">
      <c r="F793" s="6"/>
      <c r="N793" s="71"/>
      <c r="O793" s="72"/>
      <c r="P793" s="73"/>
      <c r="Q793" s="74"/>
      <c r="R793" s="75"/>
      <c r="Z793" s="76"/>
      <c r="AA793" s="6"/>
      <c r="AB793" s="6"/>
    </row>
    <row r="794">
      <c r="F794" s="6"/>
      <c r="N794" s="71"/>
      <c r="O794" s="72"/>
      <c r="P794" s="73"/>
      <c r="Q794" s="74"/>
      <c r="R794" s="75"/>
      <c r="Z794" s="76"/>
      <c r="AA794" s="6"/>
      <c r="AB794" s="6"/>
    </row>
    <row r="795">
      <c r="F795" s="6"/>
      <c r="N795" s="71"/>
      <c r="O795" s="72"/>
      <c r="P795" s="73"/>
      <c r="Q795" s="74"/>
      <c r="R795" s="75"/>
      <c r="Z795" s="76"/>
      <c r="AA795" s="6"/>
      <c r="AB795" s="6"/>
    </row>
    <row r="796">
      <c r="F796" s="6"/>
      <c r="N796" s="71"/>
      <c r="O796" s="72"/>
      <c r="P796" s="73"/>
      <c r="Q796" s="74"/>
      <c r="R796" s="75"/>
      <c r="Z796" s="76"/>
      <c r="AA796" s="6"/>
      <c r="AB796" s="6"/>
    </row>
    <row r="797">
      <c r="F797" s="6"/>
      <c r="N797" s="71"/>
      <c r="O797" s="72"/>
      <c r="P797" s="73"/>
      <c r="Q797" s="74"/>
      <c r="R797" s="75"/>
      <c r="Z797" s="76"/>
      <c r="AA797" s="6"/>
      <c r="AB797" s="6"/>
    </row>
    <row r="798">
      <c r="F798" s="6"/>
      <c r="N798" s="71"/>
      <c r="O798" s="72"/>
      <c r="P798" s="73"/>
      <c r="Q798" s="74"/>
      <c r="R798" s="75"/>
      <c r="Z798" s="76"/>
      <c r="AA798" s="6"/>
      <c r="AB798" s="6"/>
    </row>
    <row r="799">
      <c r="F799" s="6"/>
      <c r="N799" s="71"/>
      <c r="O799" s="72"/>
      <c r="P799" s="73"/>
      <c r="Q799" s="74"/>
      <c r="R799" s="75"/>
      <c r="Z799" s="76"/>
      <c r="AA799" s="6"/>
      <c r="AB799" s="6"/>
    </row>
    <row r="800">
      <c r="F800" s="6"/>
      <c r="N800" s="71"/>
      <c r="O800" s="72"/>
      <c r="P800" s="73"/>
      <c r="Q800" s="74"/>
      <c r="R800" s="75"/>
      <c r="Z800" s="76"/>
      <c r="AA800" s="6"/>
      <c r="AB800" s="6"/>
    </row>
    <row r="801">
      <c r="F801" s="6"/>
      <c r="N801" s="71"/>
      <c r="O801" s="72"/>
      <c r="P801" s="73"/>
      <c r="Q801" s="74"/>
      <c r="R801" s="75"/>
      <c r="Z801" s="76"/>
      <c r="AA801" s="6"/>
      <c r="AB801" s="6"/>
    </row>
    <row r="802">
      <c r="F802" s="6"/>
      <c r="N802" s="71"/>
      <c r="O802" s="72"/>
      <c r="P802" s="73"/>
      <c r="Q802" s="74"/>
      <c r="R802" s="75"/>
      <c r="Z802" s="76"/>
      <c r="AA802" s="6"/>
      <c r="AB802" s="6"/>
    </row>
    <row r="803">
      <c r="F803" s="6"/>
      <c r="N803" s="71"/>
      <c r="O803" s="72"/>
      <c r="P803" s="73"/>
      <c r="Q803" s="74"/>
      <c r="R803" s="75"/>
      <c r="Z803" s="76"/>
      <c r="AA803" s="6"/>
      <c r="AB803" s="6"/>
    </row>
    <row r="804">
      <c r="F804" s="6"/>
      <c r="N804" s="71"/>
      <c r="O804" s="72"/>
      <c r="P804" s="73"/>
      <c r="Q804" s="74"/>
      <c r="R804" s="75"/>
      <c r="Z804" s="76"/>
      <c r="AA804" s="6"/>
      <c r="AB804" s="6"/>
    </row>
    <row r="805">
      <c r="F805" s="6"/>
      <c r="N805" s="71"/>
      <c r="O805" s="72"/>
      <c r="P805" s="73"/>
      <c r="Q805" s="74"/>
      <c r="R805" s="75"/>
      <c r="Z805" s="76"/>
      <c r="AA805" s="6"/>
      <c r="AB805" s="6"/>
    </row>
    <row r="806">
      <c r="F806" s="6"/>
      <c r="N806" s="71"/>
      <c r="O806" s="72"/>
      <c r="P806" s="73"/>
      <c r="Q806" s="74"/>
      <c r="R806" s="75"/>
      <c r="Z806" s="76"/>
      <c r="AA806" s="6"/>
      <c r="AB806" s="6"/>
    </row>
    <row r="807">
      <c r="F807" s="6"/>
      <c r="N807" s="71"/>
      <c r="O807" s="72"/>
      <c r="P807" s="73"/>
      <c r="Q807" s="74"/>
      <c r="R807" s="75"/>
      <c r="Z807" s="76"/>
      <c r="AA807" s="6"/>
      <c r="AB807" s="6"/>
    </row>
    <row r="808">
      <c r="F808" s="6"/>
      <c r="N808" s="71"/>
      <c r="O808" s="72"/>
      <c r="P808" s="73"/>
      <c r="Q808" s="74"/>
      <c r="R808" s="75"/>
      <c r="Z808" s="76"/>
      <c r="AA808" s="6"/>
      <c r="AB808" s="6"/>
    </row>
    <row r="809">
      <c r="F809" s="6"/>
      <c r="N809" s="71"/>
      <c r="O809" s="72"/>
      <c r="P809" s="73"/>
      <c r="Q809" s="74"/>
      <c r="R809" s="75"/>
      <c r="Z809" s="76"/>
      <c r="AA809" s="6"/>
      <c r="AB809" s="6"/>
    </row>
    <row r="810">
      <c r="F810" s="6"/>
      <c r="N810" s="71"/>
      <c r="O810" s="72"/>
      <c r="P810" s="73"/>
      <c r="Q810" s="74"/>
      <c r="R810" s="75"/>
      <c r="Z810" s="76"/>
      <c r="AA810" s="6"/>
      <c r="AB810" s="6"/>
    </row>
    <row r="811">
      <c r="F811" s="6"/>
      <c r="N811" s="71"/>
      <c r="O811" s="72"/>
      <c r="P811" s="73"/>
      <c r="Q811" s="74"/>
      <c r="R811" s="75"/>
      <c r="Z811" s="76"/>
      <c r="AA811" s="6"/>
      <c r="AB811" s="6"/>
    </row>
    <row r="812">
      <c r="F812" s="6"/>
      <c r="N812" s="71"/>
      <c r="O812" s="72"/>
      <c r="P812" s="73"/>
      <c r="Q812" s="74"/>
      <c r="R812" s="75"/>
      <c r="Z812" s="76"/>
      <c r="AA812" s="6"/>
      <c r="AB812" s="6"/>
    </row>
    <row r="813">
      <c r="F813" s="6"/>
      <c r="N813" s="71"/>
      <c r="O813" s="72"/>
      <c r="P813" s="73"/>
      <c r="Q813" s="74"/>
      <c r="R813" s="75"/>
      <c r="Z813" s="76"/>
      <c r="AA813" s="6"/>
      <c r="AB813" s="6"/>
    </row>
    <row r="814">
      <c r="F814" s="6"/>
      <c r="N814" s="71"/>
      <c r="O814" s="72"/>
      <c r="P814" s="73"/>
      <c r="Q814" s="74"/>
      <c r="R814" s="75"/>
      <c r="Z814" s="76"/>
      <c r="AA814" s="6"/>
      <c r="AB814" s="6"/>
    </row>
    <row r="815">
      <c r="F815" s="6"/>
      <c r="N815" s="71"/>
      <c r="O815" s="72"/>
      <c r="P815" s="73"/>
      <c r="Q815" s="74"/>
      <c r="R815" s="75"/>
      <c r="Z815" s="76"/>
      <c r="AA815" s="6"/>
      <c r="AB815" s="6"/>
    </row>
    <row r="816">
      <c r="F816" s="6"/>
      <c r="N816" s="71"/>
      <c r="O816" s="72"/>
      <c r="P816" s="73"/>
      <c r="Q816" s="74"/>
      <c r="R816" s="75"/>
      <c r="Z816" s="76"/>
      <c r="AA816" s="6"/>
      <c r="AB816" s="6"/>
    </row>
    <row r="817">
      <c r="F817" s="6"/>
      <c r="N817" s="71"/>
      <c r="O817" s="72"/>
      <c r="P817" s="73"/>
      <c r="Q817" s="74"/>
      <c r="R817" s="75"/>
      <c r="Z817" s="76"/>
      <c r="AA817" s="6"/>
      <c r="AB817" s="6"/>
    </row>
    <row r="818">
      <c r="F818" s="6"/>
      <c r="N818" s="71"/>
      <c r="O818" s="72"/>
      <c r="P818" s="73"/>
      <c r="Q818" s="74"/>
      <c r="R818" s="75"/>
      <c r="Z818" s="76"/>
      <c r="AA818" s="6"/>
      <c r="AB818" s="6"/>
    </row>
    <row r="819">
      <c r="F819" s="6"/>
      <c r="N819" s="71"/>
      <c r="O819" s="72"/>
      <c r="P819" s="73"/>
      <c r="Q819" s="74"/>
      <c r="R819" s="75"/>
      <c r="Z819" s="76"/>
      <c r="AA819" s="6"/>
      <c r="AB819" s="6"/>
    </row>
    <row r="820">
      <c r="F820" s="6"/>
      <c r="N820" s="71"/>
      <c r="O820" s="72"/>
      <c r="P820" s="73"/>
      <c r="Q820" s="74"/>
      <c r="R820" s="75"/>
      <c r="Z820" s="76"/>
      <c r="AA820" s="6"/>
      <c r="AB820" s="6"/>
    </row>
    <row r="821">
      <c r="F821" s="6"/>
      <c r="N821" s="71"/>
      <c r="O821" s="72"/>
      <c r="P821" s="73"/>
      <c r="Q821" s="74"/>
      <c r="R821" s="75"/>
      <c r="Z821" s="76"/>
      <c r="AA821" s="6"/>
      <c r="AB821" s="6"/>
    </row>
    <row r="822">
      <c r="F822" s="6"/>
      <c r="N822" s="71"/>
      <c r="O822" s="72"/>
      <c r="P822" s="73"/>
      <c r="Q822" s="74"/>
      <c r="R822" s="75"/>
      <c r="Z822" s="76"/>
      <c r="AA822" s="6"/>
      <c r="AB822" s="6"/>
    </row>
    <row r="823">
      <c r="F823" s="6"/>
      <c r="N823" s="71"/>
      <c r="O823" s="72"/>
      <c r="P823" s="73"/>
      <c r="Q823" s="74"/>
      <c r="R823" s="75"/>
      <c r="Z823" s="76"/>
      <c r="AA823" s="6"/>
      <c r="AB823" s="6"/>
    </row>
    <row r="824">
      <c r="F824" s="6"/>
      <c r="N824" s="71"/>
      <c r="O824" s="72"/>
      <c r="P824" s="73"/>
      <c r="Q824" s="74"/>
      <c r="R824" s="75"/>
      <c r="Z824" s="76"/>
      <c r="AA824" s="6"/>
      <c r="AB824" s="6"/>
    </row>
    <row r="825">
      <c r="F825" s="6"/>
      <c r="N825" s="71"/>
      <c r="O825" s="72"/>
      <c r="P825" s="73"/>
      <c r="Q825" s="74"/>
      <c r="R825" s="75"/>
      <c r="Z825" s="76"/>
      <c r="AA825" s="6"/>
      <c r="AB825" s="6"/>
    </row>
    <row r="826">
      <c r="F826" s="6"/>
      <c r="N826" s="71"/>
      <c r="O826" s="72"/>
      <c r="P826" s="73"/>
      <c r="Q826" s="74"/>
      <c r="R826" s="75"/>
      <c r="Z826" s="76"/>
      <c r="AA826" s="6"/>
      <c r="AB826" s="6"/>
    </row>
    <row r="827">
      <c r="F827" s="6"/>
      <c r="N827" s="71"/>
      <c r="O827" s="72"/>
      <c r="P827" s="73"/>
      <c r="Q827" s="74"/>
      <c r="R827" s="75"/>
      <c r="Z827" s="76"/>
      <c r="AA827" s="6"/>
      <c r="AB827" s="6"/>
    </row>
    <row r="828">
      <c r="F828" s="6"/>
      <c r="N828" s="71"/>
      <c r="O828" s="72"/>
      <c r="P828" s="73"/>
      <c r="Q828" s="74"/>
      <c r="R828" s="75"/>
      <c r="Z828" s="76"/>
      <c r="AA828" s="6"/>
      <c r="AB828" s="6"/>
    </row>
    <row r="829">
      <c r="F829" s="6"/>
      <c r="N829" s="71"/>
      <c r="O829" s="72"/>
      <c r="P829" s="73"/>
      <c r="Q829" s="74"/>
      <c r="R829" s="75"/>
      <c r="Z829" s="76"/>
      <c r="AA829" s="6"/>
      <c r="AB829" s="6"/>
    </row>
    <row r="830">
      <c r="F830" s="6"/>
      <c r="N830" s="71"/>
      <c r="O830" s="72"/>
      <c r="P830" s="73"/>
      <c r="Q830" s="74"/>
      <c r="R830" s="75"/>
      <c r="Z830" s="76"/>
      <c r="AA830" s="6"/>
      <c r="AB830" s="6"/>
    </row>
    <row r="831">
      <c r="F831" s="6"/>
      <c r="N831" s="71"/>
      <c r="O831" s="72"/>
      <c r="P831" s="73"/>
      <c r="Q831" s="74"/>
      <c r="R831" s="75"/>
      <c r="Z831" s="76"/>
      <c r="AA831" s="6"/>
      <c r="AB831" s="6"/>
    </row>
    <row r="832">
      <c r="F832" s="6"/>
      <c r="N832" s="71"/>
      <c r="O832" s="72"/>
      <c r="P832" s="73"/>
      <c r="Q832" s="74"/>
      <c r="R832" s="75"/>
      <c r="Z832" s="76"/>
      <c r="AA832" s="6"/>
      <c r="AB832" s="6"/>
    </row>
    <row r="833">
      <c r="F833" s="6"/>
      <c r="N833" s="71"/>
      <c r="O833" s="72"/>
      <c r="P833" s="73"/>
      <c r="Q833" s="74"/>
      <c r="R833" s="75"/>
      <c r="Z833" s="76"/>
      <c r="AA833" s="6"/>
      <c r="AB833" s="6"/>
    </row>
    <row r="834">
      <c r="F834" s="6"/>
      <c r="N834" s="71"/>
      <c r="O834" s="72"/>
      <c r="P834" s="73"/>
      <c r="Q834" s="74"/>
      <c r="R834" s="75"/>
      <c r="Z834" s="76"/>
      <c r="AA834" s="6"/>
      <c r="AB834" s="6"/>
    </row>
    <row r="835">
      <c r="F835" s="6"/>
      <c r="N835" s="71"/>
      <c r="O835" s="72"/>
      <c r="P835" s="73"/>
      <c r="Q835" s="74"/>
      <c r="R835" s="75"/>
      <c r="Z835" s="76"/>
      <c r="AA835" s="6"/>
      <c r="AB835" s="6"/>
    </row>
    <row r="836">
      <c r="F836" s="6"/>
      <c r="N836" s="71"/>
      <c r="O836" s="72"/>
      <c r="P836" s="73"/>
      <c r="Q836" s="74"/>
      <c r="R836" s="75"/>
      <c r="Z836" s="76"/>
      <c r="AA836" s="6"/>
      <c r="AB836" s="6"/>
    </row>
    <row r="837">
      <c r="F837" s="6"/>
      <c r="N837" s="71"/>
      <c r="O837" s="72"/>
      <c r="P837" s="73"/>
      <c r="Q837" s="74"/>
      <c r="R837" s="75"/>
      <c r="Z837" s="76"/>
      <c r="AA837" s="6"/>
      <c r="AB837" s="6"/>
    </row>
    <row r="838">
      <c r="F838" s="6"/>
      <c r="N838" s="71"/>
      <c r="O838" s="72"/>
      <c r="P838" s="73"/>
      <c r="Q838" s="74"/>
      <c r="R838" s="75"/>
      <c r="Z838" s="76"/>
      <c r="AA838" s="6"/>
      <c r="AB838" s="6"/>
    </row>
    <row r="839">
      <c r="F839" s="6"/>
      <c r="N839" s="71"/>
      <c r="O839" s="72"/>
      <c r="P839" s="73"/>
      <c r="Q839" s="74"/>
      <c r="R839" s="75"/>
      <c r="Z839" s="76"/>
      <c r="AA839" s="6"/>
      <c r="AB839" s="6"/>
    </row>
    <row r="840">
      <c r="F840" s="6"/>
      <c r="N840" s="71"/>
      <c r="O840" s="72"/>
      <c r="P840" s="73"/>
      <c r="Q840" s="74"/>
      <c r="R840" s="75"/>
      <c r="Z840" s="76"/>
      <c r="AA840" s="6"/>
      <c r="AB840" s="6"/>
    </row>
    <row r="841">
      <c r="F841" s="6"/>
      <c r="N841" s="71"/>
      <c r="O841" s="72"/>
      <c r="P841" s="73"/>
      <c r="Q841" s="74"/>
      <c r="R841" s="75"/>
      <c r="Z841" s="76"/>
      <c r="AA841" s="6"/>
      <c r="AB841" s="6"/>
    </row>
    <row r="842">
      <c r="F842" s="6"/>
      <c r="N842" s="71"/>
      <c r="O842" s="72"/>
      <c r="P842" s="73"/>
      <c r="Q842" s="74"/>
      <c r="R842" s="75"/>
      <c r="Z842" s="76"/>
      <c r="AA842" s="6"/>
      <c r="AB842" s="6"/>
    </row>
    <row r="843">
      <c r="F843" s="6"/>
      <c r="N843" s="71"/>
      <c r="O843" s="72"/>
      <c r="P843" s="73"/>
      <c r="Q843" s="74"/>
      <c r="R843" s="75"/>
      <c r="Z843" s="76"/>
      <c r="AA843" s="6"/>
      <c r="AB843" s="6"/>
    </row>
    <row r="844">
      <c r="F844" s="6"/>
      <c r="N844" s="71"/>
      <c r="O844" s="72"/>
      <c r="P844" s="73"/>
      <c r="Q844" s="74"/>
      <c r="R844" s="75"/>
      <c r="Z844" s="76"/>
      <c r="AA844" s="6"/>
      <c r="AB844" s="6"/>
    </row>
    <row r="845">
      <c r="F845" s="6"/>
      <c r="N845" s="71"/>
      <c r="O845" s="72"/>
      <c r="P845" s="73"/>
      <c r="Q845" s="74"/>
      <c r="R845" s="75"/>
      <c r="Z845" s="76"/>
      <c r="AA845" s="6"/>
      <c r="AB845" s="6"/>
    </row>
    <row r="846">
      <c r="F846" s="6"/>
      <c r="N846" s="71"/>
      <c r="O846" s="72"/>
      <c r="P846" s="73"/>
      <c r="Q846" s="74"/>
      <c r="R846" s="75"/>
      <c r="Z846" s="76"/>
      <c r="AA846" s="6"/>
      <c r="AB846" s="6"/>
    </row>
    <row r="847">
      <c r="F847" s="6"/>
      <c r="N847" s="71"/>
      <c r="O847" s="72"/>
      <c r="P847" s="73"/>
      <c r="Q847" s="74"/>
      <c r="R847" s="75"/>
      <c r="Z847" s="76"/>
      <c r="AA847" s="6"/>
      <c r="AB847" s="6"/>
    </row>
    <row r="848">
      <c r="F848" s="6"/>
      <c r="N848" s="71"/>
      <c r="O848" s="72"/>
      <c r="P848" s="73"/>
      <c r="Q848" s="74"/>
      <c r="R848" s="75"/>
      <c r="Z848" s="76"/>
      <c r="AA848" s="6"/>
      <c r="AB848" s="6"/>
    </row>
    <row r="849">
      <c r="F849" s="6"/>
      <c r="N849" s="71"/>
      <c r="O849" s="72"/>
      <c r="P849" s="73"/>
      <c r="Q849" s="74"/>
      <c r="R849" s="75"/>
      <c r="Z849" s="76"/>
      <c r="AA849" s="6"/>
      <c r="AB849" s="6"/>
    </row>
    <row r="850">
      <c r="F850" s="6"/>
      <c r="N850" s="71"/>
      <c r="O850" s="72"/>
      <c r="P850" s="73"/>
      <c r="Q850" s="74"/>
      <c r="R850" s="75"/>
      <c r="Z850" s="76"/>
      <c r="AA850" s="6"/>
      <c r="AB850" s="6"/>
    </row>
    <row r="851">
      <c r="F851" s="6"/>
      <c r="N851" s="71"/>
      <c r="O851" s="72"/>
      <c r="P851" s="73"/>
      <c r="Q851" s="74"/>
      <c r="R851" s="75"/>
      <c r="Z851" s="76"/>
      <c r="AA851" s="6"/>
      <c r="AB851" s="6"/>
    </row>
    <row r="852">
      <c r="F852" s="6"/>
      <c r="N852" s="71"/>
      <c r="O852" s="72"/>
      <c r="P852" s="73"/>
      <c r="Q852" s="74"/>
      <c r="R852" s="75"/>
      <c r="Z852" s="76"/>
      <c r="AA852" s="6"/>
      <c r="AB852" s="6"/>
    </row>
    <row r="853">
      <c r="F853" s="6"/>
      <c r="N853" s="71"/>
      <c r="O853" s="72"/>
      <c r="P853" s="73"/>
      <c r="Q853" s="74"/>
      <c r="R853" s="75"/>
      <c r="Z853" s="76"/>
      <c r="AA853" s="6"/>
      <c r="AB853" s="6"/>
    </row>
    <row r="854">
      <c r="F854" s="6"/>
      <c r="N854" s="71"/>
      <c r="O854" s="72"/>
      <c r="P854" s="73"/>
      <c r="Q854" s="74"/>
      <c r="R854" s="75"/>
      <c r="Z854" s="76"/>
      <c r="AA854" s="6"/>
      <c r="AB854" s="6"/>
    </row>
    <row r="855">
      <c r="F855" s="6"/>
      <c r="N855" s="71"/>
      <c r="O855" s="72"/>
      <c r="P855" s="73"/>
      <c r="Q855" s="74"/>
      <c r="R855" s="75"/>
      <c r="Z855" s="76"/>
      <c r="AA855" s="6"/>
      <c r="AB855" s="6"/>
    </row>
    <row r="856">
      <c r="F856" s="6"/>
      <c r="N856" s="71"/>
      <c r="O856" s="72"/>
      <c r="P856" s="73"/>
      <c r="Q856" s="74"/>
      <c r="R856" s="75"/>
      <c r="Z856" s="76"/>
      <c r="AA856" s="6"/>
      <c r="AB856" s="6"/>
    </row>
    <row r="857">
      <c r="F857" s="6"/>
      <c r="N857" s="71"/>
      <c r="O857" s="72"/>
      <c r="P857" s="73"/>
      <c r="Q857" s="74"/>
      <c r="R857" s="75"/>
      <c r="Z857" s="76"/>
      <c r="AA857" s="6"/>
      <c r="AB857" s="6"/>
    </row>
    <row r="858">
      <c r="F858" s="6"/>
      <c r="N858" s="71"/>
      <c r="O858" s="72"/>
      <c r="P858" s="73"/>
      <c r="Q858" s="74"/>
      <c r="R858" s="75"/>
      <c r="Z858" s="76"/>
      <c r="AA858" s="6"/>
      <c r="AB858" s="6"/>
    </row>
    <row r="859">
      <c r="F859" s="6"/>
      <c r="N859" s="71"/>
      <c r="O859" s="72"/>
      <c r="P859" s="73"/>
      <c r="Q859" s="74"/>
      <c r="R859" s="75"/>
      <c r="Z859" s="76"/>
      <c r="AA859" s="6"/>
      <c r="AB859" s="6"/>
    </row>
    <row r="860">
      <c r="F860" s="6"/>
      <c r="N860" s="71"/>
      <c r="O860" s="72"/>
      <c r="P860" s="73"/>
      <c r="Q860" s="74"/>
      <c r="R860" s="75"/>
      <c r="Z860" s="76"/>
      <c r="AA860" s="6"/>
      <c r="AB860" s="6"/>
    </row>
    <row r="861">
      <c r="F861" s="6"/>
      <c r="N861" s="71"/>
      <c r="O861" s="72"/>
      <c r="P861" s="73"/>
      <c r="Q861" s="74"/>
      <c r="R861" s="75"/>
      <c r="Z861" s="76"/>
      <c r="AA861" s="6"/>
      <c r="AB861" s="6"/>
    </row>
    <row r="862">
      <c r="F862" s="6"/>
      <c r="N862" s="71"/>
      <c r="O862" s="72"/>
      <c r="P862" s="73"/>
      <c r="Q862" s="74"/>
      <c r="R862" s="75"/>
      <c r="Z862" s="76"/>
      <c r="AA862" s="6"/>
      <c r="AB862" s="6"/>
    </row>
    <row r="863">
      <c r="F863" s="6"/>
      <c r="N863" s="71"/>
      <c r="O863" s="72"/>
      <c r="P863" s="73"/>
      <c r="Q863" s="74"/>
      <c r="R863" s="75"/>
      <c r="Z863" s="76"/>
      <c r="AA863" s="6"/>
      <c r="AB863" s="6"/>
    </row>
    <row r="864">
      <c r="F864" s="6"/>
      <c r="N864" s="71"/>
      <c r="O864" s="72"/>
      <c r="P864" s="73"/>
      <c r="Q864" s="74"/>
      <c r="R864" s="75"/>
      <c r="Z864" s="76"/>
      <c r="AA864" s="6"/>
      <c r="AB864" s="6"/>
    </row>
    <row r="865">
      <c r="F865" s="6"/>
      <c r="N865" s="71"/>
      <c r="O865" s="72"/>
      <c r="P865" s="73"/>
      <c r="Q865" s="74"/>
      <c r="R865" s="75"/>
      <c r="Z865" s="76"/>
      <c r="AA865" s="6"/>
      <c r="AB865" s="6"/>
    </row>
    <row r="866">
      <c r="F866" s="6"/>
      <c r="N866" s="71"/>
      <c r="O866" s="72"/>
      <c r="P866" s="73"/>
      <c r="Q866" s="74"/>
      <c r="R866" s="75"/>
      <c r="Z866" s="76"/>
      <c r="AA866" s="6"/>
      <c r="AB866" s="6"/>
    </row>
    <row r="867">
      <c r="F867" s="6"/>
      <c r="N867" s="71"/>
      <c r="O867" s="72"/>
      <c r="P867" s="73"/>
      <c r="Q867" s="74"/>
      <c r="R867" s="75"/>
      <c r="Z867" s="76"/>
      <c r="AA867" s="6"/>
      <c r="AB867" s="6"/>
    </row>
    <row r="868">
      <c r="F868" s="6"/>
      <c r="N868" s="71"/>
      <c r="O868" s="72"/>
      <c r="P868" s="73"/>
      <c r="Q868" s="74"/>
      <c r="R868" s="75"/>
      <c r="Z868" s="76"/>
      <c r="AA868" s="6"/>
      <c r="AB868" s="6"/>
    </row>
    <row r="869">
      <c r="F869" s="6"/>
      <c r="N869" s="71"/>
      <c r="O869" s="72"/>
      <c r="P869" s="73"/>
      <c r="Q869" s="74"/>
      <c r="R869" s="75"/>
      <c r="Z869" s="76"/>
      <c r="AA869" s="6"/>
      <c r="AB869" s="6"/>
    </row>
    <row r="870">
      <c r="F870" s="6"/>
      <c r="N870" s="71"/>
      <c r="O870" s="72"/>
      <c r="P870" s="73"/>
      <c r="Q870" s="74"/>
      <c r="R870" s="75"/>
      <c r="Z870" s="76"/>
      <c r="AA870" s="6"/>
      <c r="AB870" s="6"/>
    </row>
    <row r="871">
      <c r="F871" s="6"/>
      <c r="N871" s="71"/>
      <c r="O871" s="72"/>
      <c r="P871" s="73"/>
      <c r="Q871" s="74"/>
      <c r="R871" s="75"/>
      <c r="Z871" s="76"/>
      <c r="AA871" s="6"/>
      <c r="AB871" s="6"/>
    </row>
    <row r="872">
      <c r="F872" s="6"/>
      <c r="N872" s="71"/>
      <c r="O872" s="72"/>
      <c r="P872" s="73"/>
      <c r="Q872" s="74"/>
      <c r="R872" s="75"/>
      <c r="Z872" s="76"/>
      <c r="AA872" s="6"/>
      <c r="AB872" s="6"/>
    </row>
    <row r="873">
      <c r="F873" s="6"/>
      <c r="N873" s="71"/>
      <c r="O873" s="72"/>
      <c r="P873" s="73"/>
      <c r="Q873" s="74"/>
      <c r="R873" s="75"/>
      <c r="Z873" s="76"/>
      <c r="AA873" s="6"/>
      <c r="AB873" s="6"/>
    </row>
    <row r="874">
      <c r="F874" s="6"/>
      <c r="N874" s="71"/>
      <c r="O874" s="72"/>
      <c r="P874" s="73"/>
      <c r="Q874" s="74"/>
      <c r="R874" s="75"/>
      <c r="Z874" s="76"/>
      <c r="AA874" s="6"/>
      <c r="AB874" s="6"/>
    </row>
    <row r="875">
      <c r="F875" s="6"/>
      <c r="N875" s="71"/>
      <c r="O875" s="72"/>
      <c r="P875" s="73"/>
      <c r="Q875" s="74"/>
      <c r="R875" s="75"/>
      <c r="Z875" s="76"/>
      <c r="AA875" s="6"/>
      <c r="AB875" s="6"/>
    </row>
    <row r="876">
      <c r="F876" s="6"/>
      <c r="N876" s="71"/>
      <c r="O876" s="72"/>
      <c r="P876" s="73"/>
      <c r="Q876" s="74"/>
      <c r="R876" s="75"/>
      <c r="Z876" s="76"/>
      <c r="AA876" s="6"/>
      <c r="AB876" s="6"/>
    </row>
    <row r="877">
      <c r="F877" s="6"/>
      <c r="N877" s="71"/>
      <c r="O877" s="72"/>
      <c r="P877" s="73"/>
      <c r="Q877" s="74"/>
      <c r="R877" s="75"/>
      <c r="Z877" s="76"/>
      <c r="AA877" s="6"/>
      <c r="AB877" s="6"/>
    </row>
    <row r="878">
      <c r="F878" s="6"/>
      <c r="N878" s="71"/>
      <c r="O878" s="72"/>
      <c r="P878" s="73"/>
      <c r="Q878" s="74"/>
      <c r="R878" s="75"/>
      <c r="Z878" s="76"/>
      <c r="AA878" s="6"/>
      <c r="AB878" s="6"/>
    </row>
    <row r="879">
      <c r="F879" s="6"/>
      <c r="N879" s="71"/>
      <c r="O879" s="72"/>
      <c r="P879" s="73"/>
      <c r="Q879" s="74"/>
      <c r="R879" s="75"/>
      <c r="Z879" s="76"/>
      <c r="AA879" s="6"/>
      <c r="AB879" s="6"/>
    </row>
    <row r="880">
      <c r="F880" s="6"/>
      <c r="N880" s="71"/>
      <c r="O880" s="72"/>
      <c r="P880" s="73"/>
      <c r="Q880" s="74"/>
      <c r="R880" s="75"/>
      <c r="Z880" s="76"/>
      <c r="AA880" s="6"/>
      <c r="AB880" s="6"/>
    </row>
    <row r="881">
      <c r="F881" s="6"/>
      <c r="N881" s="71"/>
      <c r="O881" s="72"/>
      <c r="P881" s="73"/>
      <c r="Q881" s="74"/>
      <c r="R881" s="75"/>
      <c r="Z881" s="76"/>
      <c r="AA881" s="6"/>
      <c r="AB881" s="6"/>
    </row>
    <row r="882">
      <c r="F882" s="6"/>
      <c r="N882" s="71"/>
      <c r="O882" s="72"/>
      <c r="P882" s="73"/>
      <c r="Q882" s="74"/>
      <c r="R882" s="75"/>
      <c r="Z882" s="76"/>
      <c r="AA882" s="6"/>
      <c r="AB882" s="6"/>
    </row>
    <row r="883">
      <c r="F883" s="6"/>
      <c r="N883" s="71"/>
      <c r="O883" s="72"/>
      <c r="P883" s="73"/>
      <c r="Q883" s="74"/>
      <c r="R883" s="75"/>
      <c r="Z883" s="76"/>
      <c r="AA883" s="6"/>
      <c r="AB883" s="6"/>
    </row>
    <row r="884">
      <c r="F884" s="6"/>
      <c r="N884" s="71"/>
      <c r="O884" s="72"/>
      <c r="P884" s="73"/>
      <c r="Q884" s="74"/>
      <c r="R884" s="75"/>
      <c r="Z884" s="76"/>
      <c r="AA884" s="6"/>
      <c r="AB884" s="6"/>
    </row>
    <row r="885">
      <c r="F885" s="6"/>
      <c r="N885" s="71"/>
      <c r="O885" s="72"/>
      <c r="P885" s="73"/>
      <c r="Q885" s="74"/>
      <c r="R885" s="75"/>
      <c r="Z885" s="76"/>
      <c r="AA885" s="6"/>
      <c r="AB885" s="6"/>
    </row>
    <row r="886">
      <c r="F886" s="6"/>
      <c r="N886" s="71"/>
      <c r="O886" s="72"/>
      <c r="P886" s="73"/>
      <c r="Q886" s="74"/>
      <c r="R886" s="75"/>
      <c r="Z886" s="76"/>
      <c r="AA886" s="6"/>
      <c r="AB886" s="6"/>
    </row>
    <row r="887">
      <c r="F887" s="6"/>
      <c r="N887" s="71"/>
      <c r="O887" s="72"/>
      <c r="P887" s="73"/>
      <c r="Q887" s="74"/>
      <c r="R887" s="75"/>
      <c r="Z887" s="76"/>
      <c r="AA887" s="6"/>
      <c r="AB887" s="6"/>
    </row>
    <row r="888">
      <c r="F888" s="6"/>
      <c r="N888" s="71"/>
      <c r="O888" s="72"/>
      <c r="P888" s="73"/>
      <c r="Q888" s="74"/>
      <c r="R888" s="75"/>
      <c r="Z888" s="76"/>
      <c r="AA888" s="6"/>
      <c r="AB888" s="6"/>
    </row>
    <row r="889">
      <c r="F889" s="6"/>
      <c r="N889" s="71"/>
      <c r="O889" s="72"/>
      <c r="P889" s="73"/>
      <c r="Q889" s="74"/>
      <c r="R889" s="75"/>
      <c r="Z889" s="76"/>
      <c r="AA889" s="6"/>
      <c r="AB889" s="6"/>
    </row>
    <row r="890">
      <c r="F890" s="6"/>
      <c r="N890" s="71"/>
      <c r="O890" s="72"/>
      <c r="P890" s="73"/>
      <c r="Q890" s="74"/>
      <c r="R890" s="75"/>
      <c r="Z890" s="76"/>
      <c r="AA890" s="6"/>
      <c r="AB890" s="6"/>
    </row>
    <row r="891">
      <c r="F891" s="6"/>
      <c r="N891" s="71"/>
      <c r="O891" s="72"/>
      <c r="P891" s="73"/>
      <c r="Q891" s="74"/>
      <c r="R891" s="75"/>
      <c r="Z891" s="76"/>
      <c r="AA891" s="6"/>
      <c r="AB891" s="6"/>
    </row>
    <row r="892">
      <c r="F892" s="6"/>
      <c r="N892" s="71"/>
      <c r="O892" s="72"/>
      <c r="P892" s="73"/>
      <c r="Q892" s="74"/>
      <c r="R892" s="75"/>
      <c r="Z892" s="76"/>
      <c r="AA892" s="6"/>
      <c r="AB892" s="6"/>
    </row>
    <row r="893">
      <c r="F893" s="6"/>
      <c r="N893" s="71"/>
      <c r="O893" s="72"/>
      <c r="P893" s="73"/>
      <c r="Q893" s="74"/>
      <c r="R893" s="75"/>
      <c r="Z893" s="76"/>
      <c r="AA893" s="6"/>
      <c r="AB893" s="6"/>
    </row>
    <row r="894">
      <c r="F894" s="6"/>
      <c r="N894" s="71"/>
      <c r="O894" s="72"/>
      <c r="P894" s="73"/>
      <c r="Q894" s="74"/>
      <c r="R894" s="75"/>
      <c r="Z894" s="76"/>
      <c r="AA894" s="6"/>
      <c r="AB894" s="6"/>
    </row>
    <row r="895">
      <c r="F895" s="6"/>
      <c r="N895" s="71"/>
      <c r="O895" s="72"/>
      <c r="P895" s="73"/>
      <c r="Q895" s="74"/>
      <c r="R895" s="75"/>
      <c r="Z895" s="76"/>
      <c r="AA895" s="6"/>
      <c r="AB895" s="6"/>
    </row>
    <row r="896">
      <c r="F896" s="6"/>
      <c r="N896" s="71"/>
      <c r="O896" s="72"/>
      <c r="P896" s="73"/>
      <c r="Q896" s="74"/>
      <c r="R896" s="75"/>
      <c r="Z896" s="76"/>
      <c r="AA896" s="6"/>
      <c r="AB896" s="6"/>
    </row>
    <row r="897">
      <c r="F897" s="6"/>
      <c r="N897" s="71"/>
      <c r="O897" s="72"/>
      <c r="P897" s="73"/>
      <c r="Q897" s="74"/>
      <c r="R897" s="75"/>
      <c r="Z897" s="76"/>
      <c r="AA897" s="6"/>
      <c r="AB897" s="6"/>
    </row>
    <row r="898">
      <c r="F898" s="6"/>
      <c r="N898" s="71"/>
      <c r="O898" s="72"/>
      <c r="P898" s="73"/>
      <c r="Q898" s="74"/>
      <c r="R898" s="75"/>
      <c r="Z898" s="76"/>
      <c r="AA898" s="6"/>
      <c r="AB898" s="6"/>
    </row>
    <row r="899">
      <c r="F899" s="6"/>
      <c r="N899" s="71"/>
      <c r="O899" s="72"/>
      <c r="P899" s="73"/>
      <c r="Q899" s="74"/>
      <c r="R899" s="75"/>
      <c r="Z899" s="76"/>
      <c r="AA899" s="6"/>
      <c r="AB899" s="6"/>
    </row>
    <row r="900">
      <c r="F900" s="6"/>
      <c r="N900" s="71"/>
      <c r="O900" s="72"/>
      <c r="P900" s="73"/>
      <c r="Q900" s="74"/>
      <c r="R900" s="75"/>
      <c r="Z900" s="76"/>
      <c r="AA900" s="6"/>
      <c r="AB900" s="6"/>
    </row>
    <row r="901">
      <c r="F901" s="6"/>
      <c r="N901" s="71"/>
      <c r="O901" s="72"/>
      <c r="P901" s="73"/>
      <c r="Q901" s="74"/>
      <c r="R901" s="75"/>
      <c r="Z901" s="76"/>
      <c r="AA901" s="6"/>
      <c r="AB901" s="6"/>
    </row>
    <row r="902">
      <c r="F902" s="6"/>
      <c r="N902" s="71"/>
      <c r="O902" s="72"/>
      <c r="P902" s="73"/>
      <c r="Q902" s="74"/>
      <c r="R902" s="75"/>
      <c r="Z902" s="76"/>
      <c r="AA902" s="6"/>
      <c r="AB902" s="6"/>
    </row>
    <row r="903">
      <c r="F903" s="6"/>
      <c r="N903" s="71"/>
      <c r="O903" s="72"/>
      <c r="P903" s="73"/>
      <c r="Q903" s="74"/>
      <c r="R903" s="75"/>
      <c r="Z903" s="76"/>
      <c r="AA903" s="6"/>
      <c r="AB903" s="6"/>
    </row>
    <row r="904">
      <c r="F904" s="6"/>
      <c r="N904" s="71"/>
      <c r="O904" s="72"/>
      <c r="P904" s="73"/>
      <c r="Q904" s="74"/>
      <c r="R904" s="75"/>
      <c r="Z904" s="76"/>
      <c r="AA904" s="6"/>
      <c r="AB904" s="6"/>
    </row>
    <row r="905">
      <c r="F905" s="6"/>
      <c r="N905" s="71"/>
      <c r="O905" s="72"/>
      <c r="P905" s="73"/>
      <c r="Q905" s="74"/>
      <c r="R905" s="75"/>
      <c r="Z905" s="76"/>
      <c r="AA905" s="6"/>
      <c r="AB905" s="6"/>
    </row>
    <row r="906">
      <c r="F906" s="6"/>
      <c r="N906" s="71"/>
      <c r="O906" s="72"/>
      <c r="P906" s="73"/>
      <c r="Q906" s="74"/>
      <c r="R906" s="75"/>
      <c r="Z906" s="76"/>
      <c r="AA906" s="6"/>
      <c r="AB906" s="6"/>
    </row>
    <row r="907">
      <c r="F907" s="6"/>
      <c r="N907" s="71"/>
      <c r="O907" s="72"/>
      <c r="P907" s="73"/>
      <c r="Q907" s="74"/>
      <c r="R907" s="75"/>
      <c r="Z907" s="76"/>
      <c r="AA907" s="6"/>
      <c r="AB907" s="6"/>
    </row>
    <row r="908">
      <c r="F908" s="6"/>
      <c r="N908" s="71"/>
      <c r="O908" s="72"/>
      <c r="P908" s="73"/>
      <c r="Q908" s="74"/>
      <c r="R908" s="75"/>
      <c r="Z908" s="76"/>
      <c r="AA908" s="6"/>
      <c r="AB908" s="6"/>
    </row>
    <row r="909">
      <c r="F909" s="6"/>
      <c r="N909" s="71"/>
      <c r="O909" s="72"/>
      <c r="P909" s="73"/>
      <c r="Q909" s="74"/>
      <c r="R909" s="75"/>
      <c r="Z909" s="76"/>
      <c r="AA909" s="6"/>
      <c r="AB909" s="6"/>
    </row>
    <row r="910">
      <c r="F910" s="6"/>
      <c r="N910" s="71"/>
      <c r="O910" s="72"/>
      <c r="P910" s="73"/>
      <c r="Q910" s="74"/>
      <c r="R910" s="75"/>
      <c r="Z910" s="76"/>
      <c r="AA910" s="6"/>
      <c r="AB910" s="6"/>
    </row>
    <row r="911">
      <c r="F911" s="6"/>
      <c r="N911" s="71"/>
      <c r="O911" s="72"/>
      <c r="P911" s="73"/>
      <c r="Q911" s="74"/>
      <c r="R911" s="75"/>
      <c r="Z911" s="76"/>
      <c r="AA911" s="6"/>
      <c r="AB911" s="6"/>
    </row>
    <row r="912">
      <c r="F912" s="6"/>
      <c r="N912" s="71"/>
      <c r="O912" s="72"/>
      <c r="P912" s="73"/>
      <c r="Q912" s="74"/>
      <c r="R912" s="75"/>
      <c r="Z912" s="76"/>
      <c r="AA912" s="6"/>
      <c r="AB912" s="6"/>
    </row>
    <row r="913">
      <c r="F913" s="6"/>
      <c r="N913" s="71"/>
      <c r="O913" s="72"/>
      <c r="P913" s="73"/>
      <c r="Q913" s="74"/>
      <c r="R913" s="75"/>
      <c r="Z913" s="76"/>
      <c r="AA913" s="6"/>
      <c r="AB913" s="6"/>
    </row>
    <row r="914">
      <c r="F914" s="6"/>
      <c r="N914" s="71"/>
      <c r="O914" s="72"/>
      <c r="P914" s="73"/>
      <c r="Q914" s="74"/>
      <c r="R914" s="75"/>
      <c r="Z914" s="76"/>
      <c r="AA914" s="6"/>
      <c r="AB914" s="6"/>
    </row>
    <row r="915">
      <c r="F915" s="6"/>
      <c r="N915" s="71"/>
      <c r="O915" s="72"/>
      <c r="P915" s="73"/>
      <c r="Q915" s="74"/>
      <c r="R915" s="75"/>
      <c r="Z915" s="76"/>
      <c r="AA915" s="6"/>
      <c r="AB915" s="6"/>
    </row>
    <row r="916">
      <c r="F916" s="6"/>
      <c r="N916" s="71"/>
      <c r="O916" s="72"/>
      <c r="P916" s="73"/>
      <c r="Q916" s="74"/>
      <c r="R916" s="75"/>
      <c r="Z916" s="76"/>
      <c r="AA916" s="6"/>
      <c r="AB916" s="6"/>
    </row>
    <row r="917">
      <c r="F917" s="6"/>
      <c r="N917" s="71"/>
      <c r="O917" s="72"/>
      <c r="P917" s="73"/>
      <c r="Q917" s="74"/>
      <c r="R917" s="75"/>
      <c r="Z917" s="76"/>
      <c r="AA917" s="6"/>
      <c r="AB917" s="6"/>
    </row>
    <row r="918">
      <c r="F918" s="6"/>
      <c r="N918" s="71"/>
      <c r="O918" s="72"/>
      <c r="P918" s="73"/>
      <c r="Q918" s="74"/>
      <c r="R918" s="75"/>
      <c r="Z918" s="76"/>
      <c r="AA918" s="6"/>
      <c r="AB918" s="6"/>
    </row>
    <row r="919">
      <c r="F919" s="6"/>
      <c r="N919" s="71"/>
      <c r="O919" s="72"/>
      <c r="P919" s="73"/>
      <c r="Q919" s="74"/>
      <c r="R919" s="75"/>
      <c r="Z919" s="76"/>
      <c r="AA919" s="6"/>
      <c r="AB919" s="6"/>
    </row>
    <row r="920">
      <c r="F920" s="6"/>
      <c r="N920" s="71"/>
      <c r="O920" s="72"/>
      <c r="P920" s="73"/>
      <c r="Q920" s="74"/>
      <c r="R920" s="75"/>
      <c r="Z920" s="76"/>
      <c r="AA920" s="6"/>
      <c r="AB920" s="6"/>
    </row>
    <row r="921">
      <c r="F921" s="6"/>
      <c r="N921" s="71"/>
      <c r="O921" s="72"/>
      <c r="P921" s="73"/>
      <c r="Q921" s="74"/>
      <c r="R921" s="75"/>
      <c r="Z921" s="76"/>
      <c r="AA921" s="6"/>
      <c r="AB921" s="6"/>
    </row>
    <row r="922">
      <c r="F922" s="6"/>
      <c r="N922" s="71"/>
      <c r="O922" s="72"/>
      <c r="P922" s="73"/>
      <c r="Q922" s="74"/>
      <c r="R922" s="75"/>
      <c r="Z922" s="76"/>
      <c r="AA922" s="6"/>
      <c r="AB922" s="6"/>
    </row>
    <row r="923">
      <c r="F923" s="6"/>
      <c r="N923" s="71"/>
      <c r="O923" s="72"/>
      <c r="P923" s="73"/>
      <c r="Q923" s="74"/>
      <c r="R923" s="75"/>
      <c r="Z923" s="76"/>
      <c r="AA923" s="6"/>
      <c r="AB923" s="6"/>
    </row>
    <row r="924">
      <c r="F924" s="6"/>
      <c r="N924" s="71"/>
      <c r="O924" s="72"/>
      <c r="P924" s="73"/>
      <c r="Q924" s="74"/>
      <c r="R924" s="75"/>
      <c r="Z924" s="76"/>
      <c r="AA924" s="6"/>
      <c r="AB924" s="6"/>
    </row>
    <row r="925">
      <c r="F925" s="6"/>
      <c r="N925" s="71"/>
      <c r="O925" s="72"/>
      <c r="P925" s="73"/>
      <c r="Q925" s="74"/>
      <c r="R925" s="75"/>
      <c r="Z925" s="76"/>
      <c r="AA925" s="6"/>
      <c r="AB925" s="6"/>
    </row>
    <row r="926">
      <c r="F926" s="6"/>
      <c r="N926" s="71"/>
      <c r="O926" s="72"/>
      <c r="P926" s="73"/>
      <c r="Q926" s="74"/>
      <c r="R926" s="75"/>
      <c r="Z926" s="76"/>
      <c r="AA926" s="6"/>
      <c r="AB926" s="6"/>
    </row>
    <row r="927">
      <c r="F927" s="6"/>
      <c r="N927" s="71"/>
      <c r="O927" s="72"/>
      <c r="P927" s="73"/>
      <c r="Q927" s="74"/>
      <c r="R927" s="75"/>
      <c r="Z927" s="76"/>
      <c r="AA927" s="6"/>
      <c r="AB927" s="6"/>
    </row>
    <row r="928">
      <c r="F928" s="6"/>
      <c r="N928" s="71"/>
      <c r="O928" s="72"/>
      <c r="P928" s="73"/>
      <c r="Q928" s="74"/>
      <c r="R928" s="75"/>
      <c r="Z928" s="76"/>
      <c r="AA928" s="6"/>
      <c r="AB928" s="6"/>
    </row>
    <row r="929">
      <c r="F929" s="6"/>
      <c r="N929" s="71"/>
      <c r="O929" s="72"/>
      <c r="P929" s="73"/>
      <c r="Q929" s="74"/>
      <c r="R929" s="75"/>
      <c r="Z929" s="76"/>
      <c r="AA929" s="6"/>
      <c r="AB929" s="6"/>
    </row>
    <row r="930">
      <c r="F930" s="6"/>
      <c r="N930" s="71"/>
      <c r="O930" s="72"/>
      <c r="P930" s="73"/>
      <c r="Q930" s="74"/>
      <c r="R930" s="75"/>
      <c r="Z930" s="76"/>
      <c r="AA930" s="6"/>
      <c r="AB930" s="6"/>
    </row>
    <row r="931">
      <c r="F931" s="6"/>
      <c r="N931" s="71"/>
      <c r="O931" s="72"/>
      <c r="P931" s="73"/>
      <c r="Q931" s="74"/>
      <c r="R931" s="75"/>
      <c r="Z931" s="76"/>
      <c r="AA931" s="6"/>
      <c r="AB931" s="6"/>
    </row>
    <row r="932">
      <c r="F932" s="6"/>
      <c r="N932" s="71"/>
      <c r="O932" s="72"/>
      <c r="P932" s="73"/>
      <c r="Q932" s="74"/>
      <c r="R932" s="75"/>
      <c r="Z932" s="76"/>
      <c r="AA932" s="6"/>
      <c r="AB932" s="6"/>
    </row>
    <row r="933">
      <c r="F933" s="6"/>
      <c r="N933" s="71"/>
      <c r="O933" s="72"/>
      <c r="P933" s="73"/>
      <c r="Q933" s="74"/>
      <c r="R933" s="75"/>
      <c r="Z933" s="76"/>
      <c r="AA933" s="6"/>
      <c r="AB933" s="6"/>
    </row>
    <row r="934">
      <c r="F934" s="6"/>
      <c r="N934" s="71"/>
      <c r="O934" s="72"/>
      <c r="P934" s="73"/>
      <c r="Q934" s="74"/>
      <c r="R934" s="75"/>
      <c r="Z934" s="76"/>
      <c r="AA934" s="6"/>
      <c r="AB934" s="6"/>
    </row>
    <row r="935">
      <c r="F935" s="6"/>
      <c r="N935" s="71"/>
      <c r="O935" s="72"/>
      <c r="P935" s="73"/>
      <c r="Q935" s="74"/>
      <c r="R935" s="75"/>
      <c r="Z935" s="76"/>
      <c r="AA935" s="6"/>
      <c r="AB935" s="6"/>
    </row>
    <row r="936">
      <c r="F936" s="6"/>
      <c r="N936" s="71"/>
      <c r="O936" s="72"/>
      <c r="P936" s="73"/>
      <c r="Q936" s="74"/>
      <c r="R936" s="75"/>
      <c r="Z936" s="76"/>
      <c r="AA936" s="6"/>
      <c r="AB936" s="6"/>
    </row>
    <row r="937">
      <c r="F937" s="6"/>
      <c r="N937" s="71"/>
      <c r="O937" s="72"/>
      <c r="P937" s="73"/>
      <c r="Q937" s="74"/>
      <c r="R937" s="75"/>
      <c r="Z937" s="76"/>
      <c r="AA937" s="6"/>
      <c r="AB937" s="6"/>
    </row>
    <row r="938">
      <c r="F938" s="6"/>
      <c r="N938" s="71"/>
      <c r="O938" s="72"/>
      <c r="P938" s="73"/>
      <c r="Q938" s="74"/>
      <c r="R938" s="75"/>
      <c r="Z938" s="76"/>
      <c r="AA938" s="6"/>
      <c r="AB938" s="6"/>
    </row>
    <row r="939">
      <c r="F939" s="6"/>
      <c r="N939" s="71"/>
      <c r="O939" s="72"/>
      <c r="P939" s="73"/>
      <c r="Q939" s="74"/>
      <c r="R939" s="75"/>
      <c r="Z939" s="76"/>
      <c r="AA939" s="6"/>
      <c r="AB939" s="6"/>
    </row>
    <row r="940">
      <c r="F940" s="6"/>
      <c r="N940" s="71"/>
      <c r="O940" s="72"/>
      <c r="P940" s="73"/>
      <c r="Q940" s="74"/>
      <c r="R940" s="75"/>
      <c r="Z940" s="76"/>
      <c r="AA940" s="6"/>
      <c r="AB940" s="6"/>
    </row>
    <row r="941">
      <c r="F941" s="6"/>
      <c r="N941" s="71"/>
      <c r="O941" s="72"/>
      <c r="P941" s="73"/>
      <c r="Q941" s="74"/>
      <c r="R941" s="75"/>
      <c r="Z941" s="76"/>
      <c r="AA941" s="6"/>
      <c r="AB941" s="6"/>
    </row>
    <row r="942">
      <c r="F942" s="6"/>
      <c r="N942" s="71"/>
      <c r="O942" s="72"/>
      <c r="P942" s="73"/>
      <c r="Q942" s="74"/>
      <c r="R942" s="75"/>
      <c r="Z942" s="76"/>
      <c r="AA942" s="6"/>
      <c r="AB942" s="6"/>
    </row>
    <row r="943">
      <c r="F943" s="6"/>
      <c r="N943" s="71"/>
      <c r="O943" s="72"/>
      <c r="P943" s="73"/>
      <c r="Q943" s="74"/>
      <c r="R943" s="75"/>
      <c r="Z943" s="76"/>
      <c r="AA943" s="6"/>
      <c r="AB943" s="6"/>
    </row>
    <row r="944">
      <c r="F944" s="6"/>
      <c r="N944" s="71"/>
      <c r="O944" s="72"/>
      <c r="P944" s="73"/>
      <c r="Q944" s="74"/>
      <c r="R944" s="75"/>
      <c r="Z944" s="76"/>
      <c r="AA944" s="6"/>
      <c r="AB944" s="6"/>
    </row>
    <row r="945">
      <c r="F945" s="6"/>
      <c r="N945" s="71"/>
      <c r="O945" s="72"/>
      <c r="P945" s="73"/>
      <c r="Q945" s="74"/>
      <c r="R945" s="75"/>
      <c r="Z945" s="76"/>
      <c r="AA945" s="6"/>
      <c r="AB945" s="6"/>
    </row>
    <row r="946">
      <c r="F946" s="6"/>
      <c r="N946" s="71"/>
      <c r="O946" s="72"/>
      <c r="P946" s="73"/>
      <c r="Q946" s="74"/>
      <c r="R946" s="75"/>
      <c r="Z946" s="76"/>
      <c r="AA946" s="6"/>
      <c r="AB946" s="6"/>
    </row>
    <row r="947">
      <c r="F947" s="6"/>
      <c r="N947" s="71"/>
      <c r="O947" s="72"/>
      <c r="P947" s="73"/>
      <c r="Q947" s="74"/>
      <c r="R947" s="75"/>
      <c r="Z947" s="76"/>
      <c r="AA947" s="6"/>
      <c r="AB947" s="6"/>
    </row>
    <row r="948">
      <c r="F948" s="6"/>
      <c r="N948" s="71"/>
      <c r="O948" s="72"/>
      <c r="P948" s="73"/>
      <c r="Q948" s="74"/>
      <c r="R948" s="75"/>
      <c r="Z948" s="76"/>
      <c r="AA948" s="6"/>
      <c r="AB948" s="6"/>
    </row>
    <row r="949">
      <c r="F949" s="6"/>
      <c r="N949" s="71"/>
      <c r="O949" s="72"/>
      <c r="P949" s="73"/>
      <c r="Q949" s="74"/>
      <c r="R949" s="75"/>
      <c r="Z949" s="76"/>
      <c r="AA949" s="6"/>
      <c r="AB949" s="6"/>
    </row>
    <row r="950">
      <c r="F950" s="6"/>
      <c r="N950" s="71"/>
      <c r="O950" s="72"/>
      <c r="P950" s="73"/>
      <c r="Q950" s="74"/>
      <c r="R950" s="75"/>
      <c r="Z950" s="76"/>
      <c r="AA950" s="6"/>
      <c r="AB950" s="6"/>
    </row>
    <row r="951">
      <c r="F951" s="6"/>
      <c r="N951" s="71"/>
      <c r="O951" s="72"/>
      <c r="P951" s="73"/>
      <c r="Q951" s="74"/>
      <c r="R951" s="75"/>
      <c r="Z951" s="76"/>
      <c r="AA951" s="6"/>
      <c r="AB951" s="6"/>
    </row>
    <row r="952">
      <c r="F952" s="6"/>
      <c r="N952" s="71"/>
      <c r="O952" s="72"/>
      <c r="P952" s="73"/>
      <c r="Q952" s="74"/>
      <c r="R952" s="75"/>
      <c r="Z952" s="76"/>
      <c r="AA952" s="6"/>
      <c r="AB952" s="6"/>
    </row>
    <row r="953">
      <c r="F953" s="6"/>
      <c r="N953" s="71"/>
      <c r="O953" s="72"/>
      <c r="P953" s="73"/>
      <c r="Q953" s="74"/>
      <c r="R953" s="75"/>
      <c r="Z953" s="76"/>
      <c r="AA953" s="6"/>
      <c r="AB953" s="6"/>
    </row>
    <row r="954">
      <c r="F954" s="6"/>
      <c r="N954" s="71"/>
      <c r="O954" s="72"/>
      <c r="P954" s="73"/>
      <c r="Q954" s="74"/>
      <c r="R954" s="75"/>
      <c r="Z954" s="76"/>
      <c r="AA954" s="6"/>
      <c r="AB954" s="6"/>
    </row>
    <row r="955">
      <c r="F955" s="6"/>
      <c r="N955" s="71"/>
      <c r="O955" s="72"/>
      <c r="P955" s="73"/>
      <c r="Q955" s="74"/>
      <c r="R955" s="75"/>
      <c r="Z955" s="76"/>
      <c r="AA955" s="6"/>
      <c r="AB955" s="6"/>
    </row>
    <row r="956">
      <c r="F956" s="6"/>
      <c r="N956" s="71"/>
      <c r="O956" s="72"/>
      <c r="P956" s="73"/>
      <c r="Q956" s="74"/>
      <c r="R956" s="75"/>
      <c r="Z956" s="76"/>
      <c r="AA956" s="6"/>
      <c r="AB956" s="6"/>
    </row>
    <row r="957">
      <c r="F957" s="6"/>
      <c r="N957" s="71"/>
      <c r="O957" s="72"/>
      <c r="P957" s="73"/>
      <c r="Q957" s="74"/>
      <c r="R957" s="75"/>
      <c r="Z957" s="76"/>
      <c r="AA957" s="6"/>
      <c r="AB957" s="6"/>
    </row>
    <row r="958">
      <c r="F958" s="6"/>
      <c r="N958" s="71"/>
      <c r="O958" s="72"/>
      <c r="P958" s="73"/>
      <c r="Q958" s="74"/>
      <c r="R958" s="75"/>
      <c r="Z958" s="76"/>
      <c r="AA958" s="6"/>
      <c r="AB958" s="6"/>
    </row>
    <row r="959">
      <c r="F959" s="6"/>
      <c r="N959" s="71"/>
      <c r="O959" s="72"/>
      <c r="P959" s="73"/>
      <c r="Q959" s="74"/>
      <c r="R959" s="75"/>
      <c r="Z959" s="76"/>
      <c r="AA959" s="6"/>
      <c r="AB959" s="6"/>
    </row>
    <row r="960">
      <c r="F960" s="6"/>
      <c r="N960" s="71"/>
      <c r="O960" s="72"/>
      <c r="P960" s="73"/>
      <c r="Q960" s="74"/>
      <c r="R960" s="75"/>
      <c r="Z960" s="76"/>
      <c r="AA960" s="6"/>
      <c r="AB960" s="6"/>
    </row>
    <row r="961">
      <c r="F961" s="6"/>
      <c r="N961" s="71"/>
      <c r="O961" s="72"/>
      <c r="P961" s="73"/>
      <c r="Q961" s="74"/>
      <c r="R961" s="75"/>
      <c r="Z961" s="76"/>
      <c r="AA961" s="6"/>
      <c r="AB961" s="6"/>
    </row>
    <row r="962">
      <c r="F962" s="6"/>
      <c r="N962" s="71"/>
      <c r="O962" s="72"/>
      <c r="P962" s="73"/>
      <c r="Q962" s="74"/>
      <c r="R962" s="75"/>
      <c r="Z962" s="76"/>
      <c r="AA962" s="6"/>
      <c r="AB962" s="6"/>
    </row>
    <row r="963">
      <c r="F963" s="6"/>
      <c r="N963" s="71"/>
      <c r="O963" s="72"/>
      <c r="P963" s="73"/>
      <c r="Q963" s="74"/>
      <c r="R963" s="75"/>
      <c r="Z963" s="76"/>
      <c r="AA963" s="6"/>
      <c r="AB963" s="6"/>
    </row>
    <row r="964">
      <c r="F964" s="6"/>
      <c r="N964" s="71"/>
      <c r="O964" s="72"/>
      <c r="P964" s="73"/>
      <c r="Q964" s="74"/>
      <c r="R964" s="75"/>
      <c r="Z964" s="76"/>
      <c r="AA964" s="6"/>
      <c r="AB964" s="6"/>
    </row>
    <row r="965">
      <c r="F965" s="6"/>
      <c r="N965" s="71"/>
      <c r="O965" s="72"/>
      <c r="P965" s="73"/>
      <c r="Q965" s="74"/>
      <c r="R965" s="75"/>
      <c r="Z965" s="76"/>
      <c r="AA965" s="6"/>
      <c r="AB965" s="6"/>
    </row>
    <row r="966">
      <c r="F966" s="6"/>
      <c r="N966" s="71"/>
      <c r="O966" s="72"/>
      <c r="P966" s="73"/>
      <c r="Q966" s="74"/>
      <c r="R966" s="75"/>
      <c r="Z966" s="76"/>
      <c r="AA966" s="6"/>
      <c r="AB966" s="6"/>
    </row>
    <row r="967">
      <c r="F967" s="6"/>
      <c r="N967" s="71"/>
      <c r="O967" s="72"/>
      <c r="P967" s="73"/>
      <c r="Q967" s="74"/>
      <c r="R967" s="75"/>
      <c r="Z967" s="76"/>
      <c r="AA967" s="6"/>
      <c r="AB967" s="6"/>
    </row>
    <row r="968">
      <c r="F968" s="6"/>
      <c r="N968" s="71"/>
      <c r="O968" s="72"/>
      <c r="P968" s="73"/>
      <c r="Q968" s="74"/>
      <c r="R968" s="75"/>
      <c r="Z968" s="76"/>
      <c r="AA968" s="6"/>
      <c r="AB968" s="6"/>
    </row>
    <row r="969">
      <c r="F969" s="6"/>
      <c r="N969" s="71"/>
      <c r="O969" s="72"/>
      <c r="P969" s="73"/>
      <c r="Q969" s="74"/>
      <c r="R969" s="75"/>
      <c r="Z969" s="76"/>
      <c r="AA969" s="6"/>
      <c r="AB969" s="6"/>
    </row>
    <row r="970">
      <c r="F970" s="6"/>
      <c r="N970" s="71"/>
      <c r="O970" s="72"/>
      <c r="P970" s="73"/>
      <c r="Q970" s="74"/>
      <c r="R970" s="75"/>
      <c r="Z970" s="76"/>
      <c r="AA970" s="6"/>
      <c r="AB970" s="6"/>
    </row>
    <row r="971">
      <c r="F971" s="6"/>
      <c r="N971" s="71"/>
      <c r="O971" s="72"/>
      <c r="P971" s="73"/>
      <c r="Q971" s="74"/>
      <c r="R971" s="75"/>
      <c r="Z971" s="76"/>
      <c r="AA971" s="6"/>
      <c r="AB971" s="6"/>
    </row>
    <row r="972">
      <c r="F972" s="6"/>
      <c r="N972" s="71"/>
      <c r="O972" s="72"/>
      <c r="P972" s="73"/>
      <c r="Q972" s="74"/>
      <c r="R972" s="75"/>
      <c r="Z972" s="76"/>
      <c r="AA972" s="6"/>
      <c r="AB972" s="6"/>
    </row>
    <row r="973">
      <c r="F973" s="6"/>
      <c r="N973" s="71"/>
      <c r="O973" s="72"/>
      <c r="P973" s="73"/>
      <c r="Q973" s="74"/>
      <c r="R973" s="75"/>
      <c r="Z973" s="76"/>
      <c r="AA973" s="6"/>
      <c r="AB973" s="6"/>
    </row>
    <row r="974">
      <c r="F974" s="6"/>
      <c r="N974" s="71"/>
      <c r="O974" s="72"/>
      <c r="P974" s="73"/>
      <c r="Q974" s="74"/>
      <c r="R974" s="75"/>
      <c r="Z974" s="76"/>
      <c r="AA974" s="6"/>
      <c r="AB974" s="6"/>
    </row>
    <row r="975">
      <c r="F975" s="6"/>
      <c r="N975" s="71"/>
      <c r="O975" s="72"/>
      <c r="P975" s="73"/>
      <c r="Q975" s="74"/>
      <c r="R975" s="75"/>
      <c r="Z975" s="76"/>
      <c r="AA975" s="6"/>
      <c r="AB975" s="6"/>
    </row>
    <row r="976">
      <c r="F976" s="6"/>
      <c r="N976" s="71"/>
      <c r="O976" s="72"/>
      <c r="P976" s="73"/>
      <c r="Q976" s="74"/>
      <c r="R976" s="75"/>
      <c r="Z976" s="76"/>
      <c r="AA976" s="6"/>
      <c r="AB976" s="6"/>
    </row>
    <row r="977">
      <c r="F977" s="6"/>
      <c r="N977" s="71"/>
      <c r="O977" s="72"/>
      <c r="P977" s="73"/>
      <c r="Q977" s="74"/>
      <c r="R977" s="75"/>
      <c r="Z977" s="76"/>
      <c r="AA977" s="6"/>
      <c r="AB977" s="6"/>
    </row>
    <row r="978">
      <c r="F978" s="6"/>
      <c r="N978" s="71"/>
      <c r="O978" s="72"/>
      <c r="P978" s="73"/>
      <c r="Q978" s="74"/>
      <c r="R978" s="75"/>
      <c r="Z978" s="76"/>
      <c r="AA978" s="6"/>
      <c r="AB978" s="6"/>
    </row>
    <row r="979">
      <c r="F979" s="6"/>
      <c r="N979" s="71"/>
      <c r="O979" s="72"/>
      <c r="P979" s="73"/>
      <c r="Q979" s="74"/>
      <c r="R979" s="75"/>
      <c r="Z979" s="76"/>
      <c r="AA979" s="6"/>
      <c r="AB979" s="6"/>
    </row>
    <row r="980">
      <c r="F980" s="6"/>
      <c r="N980" s="71"/>
      <c r="O980" s="72"/>
      <c r="P980" s="73"/>
      <c r="Q980" s="74"/>
      <c r="R980" s="75"/>
      <c r="Z980" s="76"/>
      <c r="AA980" s="6"/>
      <c r="AB980" s="6"/>
    </row>
    <row r="981">
      <c r="F981" s="6"/>
      <c r="N981" s="71"/>
      <c r="O981" s="72"/>
      <c r="P981" s="73"/>
      <c r="Q981" s="74"/>
      <c r="R981" s="75"/>
      <c r="Z981" s="76"/>
      <c r="AA981" s="6"/>
      <c r="AB981" s="6"/>
    </row>
    <row r="982">
      <c r="F982" s="6"/>
      <c r="N982" s="71"/>
      <c r="O982" s="72"/>
      <c r="P982" s="73"/>
      <c r="Q982" s="74"/>
      <c r="R982" s="75"/>
      <c r="Z982" s="76"/>
      <c r="AA982" s="6"/>
      <c r="AB982" s="6"/>
    </row>
    <row r="983">
      <c r="F983" s="6"/>
      <c r="N983" s="71"/>
      <c r="O983" s="72"/>
      <c r="P983" s="73"/>
      <c r="Q983" s="74"/>
      <c r="R983" s="75"/>
      <c r="Z983" s="76"/>
      <c r="AA983" s="6"/>
      <c r="AB983" s="6"/>
    </row>
    <row r="984">
      <c r="F984" s="6"/>
      <c r="N984" s="71"/>
      <c r="O984" s="72"/>
      <c r="P984" s="73"/>
      <c r="Q984" s="74"/>
      <c r="R984" s="75"/>
      <c r="Z984" s="76"/>
      <c r="AA984" s="6"/>
      <c r="AB984" s="6"/>
    </row>
    <row r="985">
      <c r="F985" s="6"/>
      <c r="N985" s="71"/>
      <c r="O985" s="72"/>
      <c r="P985" s="73"/>
      <c r="Q985" s="74"/>
      <c r="R985" s="75"/>
      <c r="Z985" s="76"/>
      <c r="AA985" s="6"/>
      <c r="AB985" s="6"/>
    </row>
    <row r="986">
      <c r="F986" s="6"/>
      <c r="N986" s="71"/>
      <c r="O986" s="72"/>
      <c r="P986" s="73"/>
      <c r="Q986" s="74"/>
      <c r="R986" s="75"/>
      <c r="Z986" s="76"/>
      <c r="AA986" s="6"/>
      <c r="AB986" s="6"/>
    </row>
    <row r="987">
      <c r="F987" s="6"/>
      <c r="N987" s="71"/>
      <c r="O987" s="72"/>
      <c r="P987" s="73"/>
      <c r="Q987" s="74"/>
      <c r="R987" s="75"/>
      <c r="Z987" s="76"/>
      <c r="AA987" s="6"/>
      <c r="AB987" s="6"/>
    </row>
    <row r="988">
      <c r="F988" s="6"/>
      <c r="N988" s="71"/>
      <c r="O988" s="72"/>
      <c r="P988" s="73"/>
      <c r="Q988" s="74"/>
      <c r="R988" s="75"/>
      <c r="Z988" s="76"/>
      <c r="AA988" s="6"/>
      <c r="AB988" s="6"/>
    </row>
    <row r="989">
      <c r="F989" s="6"/>
      <c r="N989" s="71"/>
      <c r="O989" s="72"/>
      <c r="P989" s="73"/>
      <c r="Q989" s="74"/>
      <c r="R989" s="75"/>
      <c r="Z989" s="76"/>
      <c r="AA989" s="6"/>
      <c r="AB989" s="6"/>
    </row>
    <row r="990">
      <c r="F990" s="6"/>
      <c r="N990" s="71"/>
      <c r="O990" s="72"/>
      <c r="P990" s="73"/>
      <c r="Q990" s="74"/>
      <c r="R990" s="75"/>
      <c r="Z990" s="76"/>
      <c r="AA990" s="6"/>
      <c r="AB990" s="6"/>
    </row>
    <row r="991">
      <c r="F991" s="6"/>
      <c r="N991" s="71"/>
      <c r="O991" s="72"/>
      <c r="P991" s="73"/>
      <c r="Q991" s="74"/>
      <c r="R991" s="75"/>
      <c r="Z991" s="76"/>
      <c r="AA991" s="6"/>
      <c r="AB991" s="6"/>
    </row>
    <row r="992">
      <c r="F992" s="6"/>
      <c r="N992" s="71"/>
      <c r="O992" s="72"/>
      <c r="P992" s="73"/>
      <c r="Q992" s="74"/>
      <c r="R992" s="75"/>
      <c r="Z992" s="76"/>
      <c r="AA992" s="6"/>
      <c r="AB992" s="6"/>
    </row>
    <row r="993">
      <c r="F993" s="6"/>
      <c r="N993" s="71"/>
      <c r="O993" s="72"/>
      <c r="P993" s="73"/>
      <c r="Q993" s="74"/>
      <c r="R993" s="75"/>
      <c r="Z993" s="76"/>
      <c r="AA993" s="6"/>
      <c r="AB993" s="6"/>
    </row>
    <row r="994">
      <c r="F994" s="6"/>
      <c r="N994" s="71"/>
      <c r="O994" s="72"/>
      <c r="P994" s="73"/>
      <c r="Q994" s="74"/>
      <c r="R994" s="75"/>
      <c r="Z994" s="76"/>
      <c r="AA994" s="6"/>
      <c r="AB994" s="6"/>
    </row>
    <row r="995">
      <c r="F995" s="6"/>
      <c r="N995" s="71"/>
      <c r="O995" s="72"/>
      <c r="P995" s="73"/>
      <c r="Q995" s="74"/>
      <c r="R995" s="75"/>
      <c r="Z995" s="76"/>
      <c r="AA995" s="6"/>
      <c r="AB995" s="6"/>
    </row>
    <row r="996">
      <c r="F996" s="6"/>
      <c r="N996" s="71"/>
      <c r="O996" s="72"/>
      <c r="P996" s="73"/>
      <c r="Q996" s="74"/>
      <c r="R996" s="75"/>
      <c r="Z996" s="76"/>
      <c r="AA996" s="6"/>
      <c r="AB996" s="6"/>
    </row>
    <row r="997">
      <c r="F997" s="6"/>
      <c r="N997" s="71"/>
      <c r="O997" s="72"/>
      <c r="P997" s="73"/>
      <c r="Q997" s="74"/>
      <c r="R997" s="75"/>
      <c r="Z997" s="76"/>
      <c r="AA997" s="6"/>
      <c r="AB997" s="6"/>
    </row>
    <row r="998">
      <c r="F998" s="6"/>
      <c r="N998" s="71"/>
      <c r="O998" s="72"/>
      <c r="P998" s="73"/>
      <c r="Q998" s="74"/>
      <c r="R998" s="75"/>
      <c r="Z998" s="76"/>
      <c r="AA998" s="6"/>
      <c r="AB998" s="6"/>
    </row>
    <row r="999">
      <c r="F999" s="6"/>
      <c r="N999" s="71"/>
      <c r="O999" s="72"/>
      <c r="P999" s="73"/>
      <c r="Q999" s="74"/>
      <c r="R999" s="75"/>
      <c r="Z999" s="76"/>
      <c r="AA999" s="6"/>
      <c r="AB999" s="6"/>
    </row>
    <row r="1000">
      <c r="F1000" s="6"/>
      <c r="N1000" s="71"/>
      <c r="O1000" s="72"/>
      <c r="P1000" s="73"/>
      <c r="Q1000" s="74"/>
      <c r="R1000" s="75"/>
      <c r="Z1000" s="76"/>
      <c r="AA1000" s="6"/>
      <c r="AB1000" s="6"/>
    </row>
  </sheetData>
  <autoFilter ref="$A$2:$Z$28">
    <sortState ref="A2:Z28">
      <sortCondition ref="A2:A28"/>
      <sortCondition ref="C2:C28"/>
      <sortCondition ref="B2:B28"/>
      <sortCondition ref="F2:F28"/>
    </sortState>
  </autoFilter>
  <mergeCells count="2">
    <mergeCell ref="A1:F1"/>
    <mergeCell ref="G1:Z1"/>
  </mergeCells>
  <conditionalFormatting sqref="G3:Z28">
    <cfRule type="cellIs" dxfId="0" priority="1" operator="less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3" max="3" width="16.14"/>
    <col customWidth="1" min="5" max="5" width="12.29"/>
    <col customWidth="1" min="6" max="6" width="11.14"/>
    <col customWidth="1" min="7" max="26" width="5.86"/>
    <col customWidth="1" min="27" max="27" width="17.14"/>
  </cols>
  <sheetData>
    <row r="1">
      <c r="A1" s="1" t="s">
        <v>81</v>
      </c>
      <c r="F1" s="2"/>
      <c r="G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ht="24.75" customHeight="1">
      <c r="A2" s="7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>
        <v>1.0</v>
      </c>
      <c r="H2" s="10">
        <v>2.0</v>
      </c>
      <c r="I2" s="10">
        <v>3.0</v>
      </c>
      <c r="J2" s="10">
        <v>4.0</v>
      </c>
      <c r="K2" s="10">
        <v>5.0</v>
      </c>
      <c r="L2" s="10">
        <v>6.0</v>
      </c>
      <c r="M2" s="10">
        <v>7.0</v>
      </c>
      <c r="N2" s="11">
        <v>8.0</v>
      </c>
      <c r="O2" s="12">
        <v>9.0</v>
      </c>
      <c r="P2" s="13">
        <v>10.0</v>
      </c>
      <c r="Q2" s="14">
        <v>11.0</v>
      </c>
      <c r="R2" s="15">
        <v>12.0</v>
      </c>
      <c r="S2" s="10">
        <v>13.0</v>
      </c>
      <c r="T2" s="10">
        <v>14.0</v>
      </c>
      <c r="U2" s="10">
        <v>15.0</v>
      </c>
      <c r="V2" s="10">
        <v>16.0</v>
      </c>
      <c r="W2" s="10">
        <v>17.0</v>
      </c>
      <c r="X2" s="10">
        <v>18.0</v>
      </c>
      <c r="Y2" s="10">
        <v>19.0</v>
      </c>
      <c r="Z2" s="16">
        <v>20.0</v>
      </c>
      <c r="AA2" s="9" t="s">
        <v>8</v>
      </c>
      <c r="AB2" s="9" t="s">
        <v>9</v>
      </c>
      <c r="AC2" s="10" t="s">
        <v>10</v>
      </c>
    </row>
    <row r="3">
      <c r="A3" s="17" t="s">
        <v>11</v>
      </c>
      <c r="B3" s="18" t="s">
        <v>12</v>
      </c>
      <c r="C3" s="19" t="s">
        <v>13</v>
      </c>
      <c r="D3" s="17" t="s">
        <v>14</v>
      </c>
      <c r="E3" s="20">
        <v>15.0</v>
      </c>
      <c r="F3" s="21">
        <v>40.0</v>
      </c>
      <c r="G3" s="96">
        <v>-9.0</v>
      </c>
      <c r="H3" s="96">
        <v>10.0</v>
      </c>
      <c r="I3" s="96">
        <v>9.0</v>
      </c>
      <c r="J3" s="96">
        <v>-10.0</v>
      </c>
      <c r="K3" s="96">
        <v>10.0</v>
      </c>
      <c r="L3" s="96">
        <v>9.0</v>
      </c>
      <c r="M3" s="96">
        <v>9.0</v>
      </c>
      <c r="N3" s="97">
        <v>9.0</v>
      </c>
      <c r="O3" s="98">
        <v>-11.0</v>
      </c>
      <c r="P3" s="99">
        <v>-13.0</v>
      </c>
      <c r="Q3" s="100">
        <v>-11.0</v>
      </c>
      <c r="R3" s="101">
        <v>10.0</v>
      </c>
      <c r="S3" s="96">
        <v>-9.0</v>
      </c>
      <c r="T3" s="96">
        <v>-10.0</v>
      </c>
      <c r="U3" s="96">
        <v>10.0</v>
      </c>
      <c r="V3" s="96">
        <v>-10.0</v>
      </c>
      <c r="W3" s="96">
        <v>-10.0</v>
      </c>
      <c r="X3" s="96">
        <v>13.0</v>
      </c>
      <c r="Y3" s="96">
        <v>10.0</v>
      </c>
      <c r="Z3" s="102">
        <v>26.0</v>
      </c>
      <c r="AA3" s="103">
        <f t="shared" ref="AA3:AA28" si="1">Sum(G3:Z3)</f>
        <v>32</v>
      </c>
      <c r="AB3" s="30">
        <v>110.0</v>
      </c>
      <c r="AC3" s="31">
        <f t="shared" ref="AC3:AC28" si="2">AVEDEV(G3:Z3)</f>
        <v>10.74</v>
      </c>
    </row>
    <row r="4">
      <c r="A4" s="17" t="s">
        <v>35</v>
      </c>
      <c r="B4" s="18" t="s">
        <v>12</v>
      </c>
      <c r="C4" s="19" t="s">
        <v>36</v>
      </c>
      <c r="D4" s="17" t="s">
        <v>29</v>
      </c>
      <c r="E4" s="20">
        <v>25.0</v>
      </c>
      <c r="F4" s="21">
        <v>30.0</v>
      </c>
      <c r="G4" s="96">
        <v>-5.0</v>
      </c>
      <c r="H4" s="96">
        <v>5.0</v>
      </c>
      <c r="I4" s="96">
        <v>4.0</v>
      </c>
      <c r="J4" s="96">
        <v>-7.0</v>
      </c>
      <c r="K4" s="96">
        <v>6.0</v>
      </c>
      <c r="L4" s="96">
        <v>6.0</v>
      </c>
      <c r="M4" s="96">
        <v>-5.0</v>
      </c>
      <c r="N4" s="104">
        <v>8.0</v>
      </c>
      <c r="O4" s="105">
        <v>-9.0</v>
      </c>
      <c r="P4" s="106">
        <v>9.0</v>
      </c>
      <c r="Q4" s="107">
        <v>-9.0</v>
      </c>
      <c r="R4" s="108">
        <v>8.0</v>
      </c>
      <c r="S4" s="96">
        <v>10.0</v>
      </c>
      <c r="T4" s="96">
        <v>-11.0</v>
      </c>
      <c r="U4" s="96">
        <v>9.0</v>
      </c>
      <c r="V4" s="96">
        <v>-8.0</v>
      </c>
      <c r="W4" s="96">
        <v>9.0</v>
      </c>
      <c r="X4" s="96">
        <v>11.0</v>
      </c>
      <c r="Y4" s="96">
        <v>14.0</v>
      </c>
      <c r="Z4" s="102">
        <v>19.0</v>
      </c>
      <c r="AA4" s="103">
        <f t="shared" si="1"/>
        <v>64</v>
      </c>
      <c r="AB4" s="30">
        <v>110.0</v>
      </c>
      <c r="AC4" s="31">
        <f t="shared" si="2"/>
        <v>7.64</v>
      </c>
    </row>
    <row r="5">
      <c r="A5" s="17" t="s">
        <v>25</v>
      </c>
      <c r="B5" s="18" t="s">
        <v>26</v>
      </c>
      <c r="C5" s="19" t="s">
        <v>27</v>
      </c>
      <c r="D5" s="17" t="s">
        <v>18</v>
      </c>
      <c r="E5" s="20">
        <v>35.0</v>
      </c>
      <c r="F5" s="21">
        <v>20.0</v>
      </c>
      <c r="G5" s="96">
        <v>-2.0</v>
      </c>
      <c r="H5" s="96">
        <v>4.0</v>
      </c>
      <c r="I5" s="96">
        <v>-3.0</v>
      </c>
      <c r="J5" s="96">
        <v>4.0</v>
      </c>
      <c r="K5" s="96">
        <v>-4.0</v>
      </c>
      <c r="L5" s="96">
        <v>-5.0</v>
      </c>
      <c r="M5" s="96">
        <v>5.0</v>
      </c>
      <c r="N5" s="104">
        <v>5.0</v>
      </c>
      <c r="O5" s="105">
        <v>7.0</v>
      </c>
      <c r="P5" s="106">
        <v>-5.0</v>
      </c>
      <c r="Q5" s="107">
        <v>6.0</v>
      </c>
      <c r="R5" s="108">
        <v>6.0</v>
      </c>
      <c r="S5" s="96">
        <v>7.0</v>
      </c>
      <c r="T5" s="96">
        <v>-7.0</v>
      </c>
      <c r="U5" s="96">
        <v>-8.0</v>
      </c>
      <c r="V5" s="96">
        <v>7.0</v>
      </c>
      <c r="W5" s="96">
        <v>-10.0</v>
      </c>
      <c r="X5" s="96">
        <v>-8.0</v>
      </c>
      <c r="Y5" s="96">
        <v>8.0</v>
      </c>
      <c r="Z5" s="102">
        <v>-12.0</v>
      </c>
      <c r="AA5" s="103">
        <f t="shared" si="1"/>
        <v>-5</v>
      </c>
      <c r="AB5" s="37">
        <v>115.0</v>
      </c>
      <c r="AC5" s="31">
        <f t="shared" si="2"/>
        <v>6.15</v>
      </c>
    </row>
    <row r="6">
      <c r="A6" s="17" t="s">
        <v>35</v>
      </c>
      <c r="B6" s="18" t="s">
        <v>12</v>
      </c>
      <c r="C6" s="19" t="s">
        <v>37</v>
      </c>
      <c r="D6" s="17" t="s">
        <v>38</v>
      </c>
      <c r="E6" s="20">
        <v>35.0</v>
      </c>
      <c r="F6" s="21">
        <v>20.0</v>
      </c>
      <c r="G6" s="96">
        <v>3.0</v>
      </c>
      <c r="H6" s="96">
        <v>-4.0</v>
      </c>
      <c r="I6" s="96">
        <v>-4.0</v>
      </c>
      <c r="J6" s="96">
        <v>5.0</v>
      </c>
      <c r="K6" s="96">
        <v>-6.0</v>
      </c>
      <c r="L6" s="96">
        <v>5.0</v>
      </c>
      <c r="M6" s="96">
        <v>-6.0</v>
      </c>
      <c r="N6" s="104">
        <v>7.0</v>
      </c>
      <c r="O6" s="105">
        <v>8.0</v>
      </c>
      <c r="P6" s="106">
        <v>-9.0</v>
      </c>
      <c r="Q6" s="107">
        <v>-8.0</v>
      </c>
      <c r="R6" s="108">
        <v>7.0</v>
      </c>
      <c r="S6" s="96">
        <v>9.0</v>
      </c>
      <c r="T6" s="96">
        <v>9.0</v>
      </c>
      <c r="U6" s="96">
        <v>10.0</v>
      </c>
      <c r="V6" s="96">
        <v>11.0</v>
      </c>
      <c r="W6" s="96">
        <v>-9.0</v>
      </c>
      <c r="X6" s="96">
        <v>13.0</v>
      </c>
      <c r="Y6" s="96">
        <v>12.0</v>
      </c>
      <c r="Z6" s="102">
        <v>17.0</v>
      </c>
      <c r="AA6" s="103">
        <f t="shared" si="1"/>
        <v>70</v>
      </c>
      <c r="AB6" s="37">
        <v>115.0</v>
      </c>
      <c r="AC6" s="31">
        <f t="shared" si="2"/>
        <v>7.1</v>
      </c>
    </row>
    <row r="7">
      <c r="A7" s="17" t="s">
        <v>11</v>
      </c>
      <c r="B7" s="18" t="s">
        <v>12</v>
      </c>
      <c r="C7" s="19" t="s">
        <v>15</v>
      </c>
      <c r="D7" s="17" t="s">
        <v>16</v>
      </c>
      <c r="E7" s="20">
        <v>10.0</v>
      </c>
      <c r="F7" s="21">
        <v>45.0</v>
      </c>
      <c r="G7" s="96">
        <v>8.0</v>
      </c>
      <c r="H7" s="96">
        <v>-9.0</v>
      </c>
      <c r="I7" s="96">
        <v>8.0</v>
      </c>
      <c r="J7" s="96">
        <v>9.0</v>
      </c>
      <c r="K7" s="96">
        <v>9.0</v>
      </c>
      <c r="L7" s="96">
        <v>9.0</v>
      </c>
      <c r="M7" s="96">
        <v>9.0</v>
      </c>
      <c r="N7" s="104">
        <v>11.0</v>
      </c>
      <c r="O7" s="105">
        <v>-12.0</v>
      </c>
      <c r="P7" s="106">
        <v>-14.0</v>
      </c>
      <c r="Q7" s="107">
        <v>-11.0</v>
      </c>
      <c r="R7" s="108">
        <v>-11.0</v>
      </c>
      <c r="S7" s="96">
        <v>-12.0</v>
      </c>
      <c r="T7" s="96">
        <v>-9.0</v>
      </c>
      <c r="U7" s="96">
        <v>11.0</v>
      </c>
      <c r="V7" s="96">
        <v>10.0</v>
      </c>
      <c r="W7" s="96">
        <v>-12.0</v>
      </c>
      <c r="X7" s="96">
        <v>9.0</v>
      </c>
      <c r="Y7" s="96">
        <v>11.0</v>
      </c>
      <c r="Z7" s="102">
        <v>33.0</v>
      </c>
      <c r="AA7" s="103">
        <f t="shared" si="1"/>
        <v>47</v>
      </c>
      <c r="AB7" s="37">
        <v>115.0</v>
      </c>
      <c r="AC7" s="31">
        <f t="shared" si="2"/>
        <v>10.88</v>
      </c>
    </row>
    <row r="8">
      <c r="A8" s="17" t="s">
        <v>25</v>
      </c>
      <c r="B8" s="55" t="s">
        <v>26</v>
      </c>
      <c r="C8" s="19" t="s">
        <v>28</v>
      </c>
      <c r="D8" s="17" t="s">
        <v>29</v>
      </c>
      <c r="E8" s="20">
        <v>40.0</v>
      </c>
      <c r="F8" s="21">
        <v>15.0</v>
      </c>
      <c r="G8" s="96">
        <v>-2.0</v>
      </c>
      <c r="H8" s="96">
        <v>-4.0</v>
      </c>
      <c r="I8" s="96">
        <v>-2.0</v>
      </c>
      <c r="J8" s="96">
        <v>-3.0</v>
      </c>
      <c r="K8" s="96">
        <v>4.0</v>
      </c>
      <c r="L8" s="96">
        <v>5.0</v>
      </c>
      <c r="M8" s="96">
        <v>5.0</v>
      </c>
      <c r="N8" s="104">
        <v>-5.0</v>
      </c>
      <c r="O8" s="105">
        <v>6.0</v>
      </c>
      <c r="P8" s="106">
        <v>5.0</v>
      </c>
      <c r="Q8" s="107">
        <v>6.0</v>
      </c>
      <c r="R8" s="108">
        <v>-5.0</v>
      </c>
      <c r="S8" s="96">
        <v>-6.0</v>
      </c>
      <c r="T8" s="96">
        <v>8.0</v>
      </c>
      <c r="U8" s="96">
        <v>10.0</v>
      </c>
      <c r="V8" s="96">
        <v>9.0</v>
      </c>
      <c r="W8" s="96">
        <v>-10.0</v>
      </c>
      <c r="X8" s="96">
        <v>-7.0</v>
      </c>
      <c r="Y8" s="96">
        <v>-8.0</v>
      </c>
      <c r="Z8" s="102">
        <v>-11.0</v>
      </c>
      <c r="AA8" s="103">
        <f t="shared" si="1"/>
        <v>-5</v>
      </c>
      <c r="AB8" s="37">
        <v>120.0</v>
      </c>
      <c r="AC8" s="31">
        <f t="shared" si="2"/>
        <v>6.025</v>
      </c>
    </row>
    <row r="9">
      <c r="A9" s="17" t="s">
        <v>11</v>
      </c>
      <c r="B9" s="18" t="s">
        <v>12</v>
      </c>
      <c r="C9" s="19" t="s">
        <v>17</v>
      </c>
      <c r="D9" s="17" t="s">
        <v>18</v>
      </c>
      <c r="E9" s="20">
        <v>20.0</v>
      </c>
      <c r="F9" s="21">
        <v>35.0</v>
      </c>
      <c r="G9" s="96">
        <v>-5.0</v>
      </c>
      <c r="H9" s="96">
        <v>8.0</v>
      </c>
      <c r="I9" s="96">
        <v>7.0</v>
      </c>
      <c r="J9" s="96">
        <v>9.0</v>
      </c>
      <c r="K9" s="96">
        <v>-8.0</v>
      </c>
      <c r="L9" s="96">
        <v>9.0</v>
      </c>
      <c r="M9" s="96">
        <v>-7.0</v>
      </c>
      <c r="N9" s="104">
        <v>10.0</v>
      </c>
      <c r="O9" s="105">
        <v>11.0</v>
      </c>
      <c r="P9" s="106">
        <v>-12.0</v>
      </c>
      <c r="Q9" s="107">
        <v>12.0</v>
      </c>
      <c r="R9" s="108">
        <v>-9.0</v>
      </c>
      <c r="S9" s="96">
        <v>12.0</v>
      </c>
      <c r="T9" s="96">
        <v>-9.0</v>
      </c>
      <c r="U9" s="96">
        <v>-12.0</v>
      </c>
      <c r="V9" s="96">
        <v>14.0</v>
      </c>
      <c r="W9" s="96">
        <v>9.0</v>
      </c>
      <c r="X9" s="96">
        <v>-13.0</v>
      </c>
      <c r="Y9" s="96">
        <v>13.0</v>
      </c>
      <c r="Z9" s="102">
        <v>24.0</v>
      </c>
      <c r="AA9" s="103">
        <f t="shared" si="1"/>
        <v>63</v>
      </c>
      <c r="AB9" s="37">
        <v>120.0</v>
      </c>
      <c r="AC9" s="31">
        <f t="shared" si="2"/>
        <v>10.02</v>
      </c>
    </row>
    <row r="10">
      <c r="A10" s="109" t="s">
        <v>25</v>
      </c>
      <c r="B10" s="110" t="s">
        <v>26</v>
      </c>
      <c r="C10" s="111" t="s">
        <v>30</v>
      </c>
      <c r="D10" s="109" t="s">
        <v>18</v>
      </c>
      <c r="E10" s="112">
        <v>35.0</v>
      </c>
      <c r="F10" s="113">
        <v>20.0</v>
      </c>
      <c r="G10" s="114">
        <v>-3.0</v>
      </c>
      <c r="H10" s="114">
        <v>-3.0</v>
      </c>
      <c r="I10" s="114">
        <v>5.0</v>
      </c>
      <c r="J10" s="114">
        <v>-4.0</v>
      </c>
      <c r="K10" s="114">
        <v>4.0</v>
      </c>
      <c r="L10" s="114">
        <v>3.0</v>
      </c>
      <c r="M10" s="114">
        <v>3.0</v>
      </c>
      <c r="N10" s="115">
        <v>-8.0</v>
      </c>
      <c r="O10" s="116">
        <v>6.0</v>
      </c>
      <c r="P10" s="117">
        <v>-6.0</v>
      </c>
      <c r="Q10" s="118">
        <v>7.0</v>
      </c>
      <c r="R10" s="119">
        <v>-6.0</v>
      </c>
      <c r="S10" s="114">
        <v>6.0</v>
      </c>
      <c r="T10" s="114">
        <v>6.0</v>
      </c>
      <c r="U10" s="114">
        <v>7.0</v>
      </c>
      <c r="V10" s="114">
        <v>-10.0</v>
      </c>
      <c r="W10" s="114">
        <v>-7.0</v>
      </c>
      <c r="X10" s="114">
        <v>9.0</v>
      </c>
      <c r="Y10" s="114">
        <v>-9.0</v>
      </c>
      <c r="Z10" s="120">
        <v>-14.0</v>
      </c>
      <c r="AA10" s="121">
        <f t="shared" si="1"/>
        <v>-14</v>
      </c>
      <c r="AB10" s="122">
        <v>163.0</v>
      </c>
      <c r="AC10" s="123">
        <f t="shared" si="2"/>
        <v>6.3</v>
      </c>
    </row>
    <row r="11">
      <c r="A11" s="17" t="s">
        <v>35</v>
      </c>
      <c r="B11" s="18" t="s">
        <v>26</v>
      </c>
      <c r="C11" s="19" t="s">
        <v>39</v>
      </c>
      <c r="D11" s="17" t="s">
        <v>18</v>
      </c>
      <c r="E11" s="20">
        <v>35.0</v>
      </c>
      <c r="F11" s="21">
        <v>20.0</v>
      </c>
      <c r="G11" s="96">
        <v>-4.0</v>
      </c>
      <c r="H11" s="96">
        <v>5.0</v>
      </c>
      <c r="I11" s="96">
        <v>-6.0</v>
      </c>
      <c r="J11" s="96">
        <v>-5.0</v>
      </c>
      <c r="K11" s="96">
        <v>-6.0</v>
      </c>
      <c r="L11" s="96">
        <v>5.0</v>
      </c>
      <c r="M11" s="96">
        <v>6.0</v>
      </c>
      <c r="N11" s="124">
        <v>8.0</v>
      </c>
      <c r="O11" s="105">
        <v>8.0</v>
      </c>
      <c r="P11" s="106">
        <v>-9.0</v>
      </c>
      <c r="Q11" s="107">
        <v>8.0</v>
      </c>
      <c r="R11" s="125">
        <v>9.0</v>
      </c>
      <c r="S11" s="96">
        <v>9.0</v>
      </c>
      <c r="T11" s="96">
        <v>-9.0</v>
      </c>
      <c r="U11" s="96">
        <v>-8.0</v>
      </c>
      <c r="V11" s="96">
        <v>-10.0</v>
      </c>
      <c r="W11" s="96">
        <v>9.0</v>
      </c>
      <c r="X11" s="104">
        <v>-11.0</v>
      </c>
      <c r="Y11" s="96">
        <v>13.0</v>
      </c>
      <c r="Z11" s="102">
        <v>-15.0</v>
      </c>
      <c r="AA11" s="103">
        <f t="shared" si="1"/>
        <v>-3</v>
      </c>
      <c r="AB11" s="37">
        <v>163.0</v>
      </c>
      <c r="AC11" s="31">
        <f t="shared" si="2"/>
        <v>8.15</v>
      </c>
    </row>
    <row r="12">
      <c r="A12" s="17" t="s">
        <v>35</v>
      </c>
      <c r="B12" s="18" t="s">
        <v>19</v>
      </c>
      <c r="C12" s="19" t="s">
        <v>40</v>
      </c>
      <c r="D12" s="17" t="s">
        <v>38</v>
      </c>
      <c r="E12" s="20">
        <v>30.0</v>
      </c>
      <c r="F12" s="21">
        <v>25.0</v>
      </c>
      <c r="G12" s="96">
        <v>4.0</v>
      </c>
      <c r="H12" s="96">
        <v>-6.0</v>
      </c>
      <c r="I12" s="96">
        <v>-5.0</v>
      </c>
      <c r="J12" s="96">
        <v>-7.0</v>
      </c>
      <c r="K12" s="96">
        <v>6.0</v>
      </c>
      <c r="L12" s="96">
        <v>-4.0</v>
      </c>
      <c r="M12" s="96">
        <v>6.0</v>
      </c>
      <c r="N12" s="124">
        <v>5.0</v>
      </c>
      <c r="O12" s="105">
        <v>-9.0</v>
      </c>
      <c r="P12" s="106">
        <v>-10.0</v>
      </c>
      <c r="Q12" s="107">
        <v>-9.0</v>
      </c>
      <c r="R12" s="125">
        <v>9.0</v>
      </c>
      <c r="S12" s="96">
        <v>-10.0</v>
      </c>
      <c r="T12" s="96">
        <v>9.0</v>
      </c>
      <c r="U12" s="96">
        <v>-10.0</v>
      </c>
      <c r="V12" s="96">
        <v>8.0</v>
      </c>
      <c r="W12" s="96">
        <v>-9.0</v>
      </c>
      <c r="X12" s="104">
        <v>-11.0</v>
      </c>
      <c r="Y12" s="96">
        <v>-12.0</v>
      </c>
      <c r="Z12" s="102">
        <v>-20.0</v>
      </c>
      <c r="AA12" s="103">
        <f t="shared" si="1"/>
        <v>-75</v>
      </c>
      <c r="AB12" s="37">
        <v>168.0</v>
      </c>
      <c r="AC12" s="31">
        <f t="shared" si="2"/>
        <v>7.325</v>
      </c>
    </row>
    <row r="13">
      <c r="A13" s="17" t="s">
        <v>11</v>
      </c>
      <c r="B13" s="18" t="s">
        <v>19</v>
      </c>
      <c r="C13" s="19" t="s">
        <v>20</v>
      </c>
      <c r="D13" s="17" t="s">
        <v>14</v>
      </c>
      <c r="E13" s="20">
        <v>20.0</v>
      </c>
      <c r="F13" s="21">
        <v>35.0</v>
      </c>
      <c r="G13" s="96">
        <v>8.0</v>
      </c>
      <c r="H13" s="96">
        <v>-9.0</v>
      </c>
      <c r="I13" s="96">
        <v>-8.0</v>
      </c>
      <c r="J13" s="96">
        <v>8.0</v>
      </c>
      <c r="K13" s="96">
        <v>-9.0</v>
      </c>
      <c r="L13" s="96">
        <v>8.0</v>
      </c>
      <c r="M13" s="96">
        <v>-8.0</v>
      </c>
      <c r="N13" s="124">
        <v>9.0</v>
      </c>
      <c r="O13" s="105">
        <v>-11.0</v>
      </c>
      <c r="P13" s="106">
        <v>-13.0</v>
      </c>
      <c r="Q13" s="107">
        <v>-9.0</v>
      </c>
      <c r="R13" s="125">
        <v>10.0</v>
      </c>
      <c r="S13" s="96">
        <v>-12.0</v>
      </c>
      <c r="T13" s="96">
        <v>-11.0</v>
      </c>
      <c r="U13" s="96">
        <v>-9.0</v>
      </c>
      <c r="V13" s="96">
        <v>12.0</v>
      </c>
      <c r="W13" s="96">
        <v>10.0</v>
      </c>
      <c r="X13" s="104">
        <v>-10.0</v>
      </c>
      <c r="Y13" s="96">
        <v>-14.0</v>
      </c>
      <c r="Z13" s="102">
        <v>-26.0</v>
      </c>
      <c r="AA13" s="103">
        <f t="shared" si="1"/>
        <v>-84</v>
      </c>
      <c r="AB13" s="37">
        <v>172.0</v>
      </c>
      <c r="AC13" s="31">
        <f t="shared" si="2"/>
        <v>9.44</v>
      </c>
    </row>
    <row r="14">
      <c r="A14" s="17" t="s">
        <v>35</v>
      </c>
      <c r="B14" s="18" t="s">
        <v>12</v>
      </c>
      <c r="C14" s="19" t="s">
        <v>41</v>
      </c>
      <c r="D14" s="17" t="s">
        <v>14</v>
      </c>
      <c r="E14" s="20">
        <v>25.0</v>
      </c>
      <c r="F14" s="21">
        <v>30.0</v>
      </c>
      <c r="G14" s="96">
        <v>6.0</v>
      </c>
      <c r="H14" s="96">
        <v>-6.0</v>
      </c>
      <c r="I14" s="96">
        <v>-6.0</v>
      </c>
      <c r="J14" s="96">
        <v>5.0</v>
      </c>
      <c r="K14" s="96">
        <v>-7.0</v>
      </c>
      <c r="L14" s="96">
        <v>-5.0</v>
      </c>
      <c r="M14" s="96">
        <v>6.0</v>
      </c>
      <c r="N14" s="124">
        <v>-7.0</v>
      </c>
      <c r="O14" s="105">
        <v>8.0</v>
      </c>
      <c r="P14" s="106">
        <v>10.0</v>
      </c>
      <c r="Q14" s="107">
        <v>-8.0</v>
      </c>
      <c r="R14" s="125">
        <v>7.0</v>
      </c>
      <c r="S14" s="96">
        <v>-8.0</v>
      </c>
      <c r="T14" s="96">
        <v>15.0</v>
      </c>
      <c r="U14" s="96">
        <v>-10.0</v>
      </c>
      <c r="V14" s="96">
        <v>9.0</v>
      </c>
      <c r="W14" s="96">
        <v>11.0</v>
      </c>
      <c r="X14" s="104">
        <v>9.0</v>
      </c>
      <c r="Y14" s="96">
        <v>9.0</v>
      </c>
      <c r="Z14" s="102">
        <v>20.0</v>
      </c>
      <c r="AA14" s="103">
        <f t="shared" si="1"/>
        <v>58</v>
      </c>
      <c r="AB14" s="37">
        <v>172.0</v>
      </c>
      <c r="AC14" s="31">
        <f t="shared" si="2"/>
        <v>8.02</v>
      </c>
    </row>
    <row r="15">
      <c r="A15" s="17" t="s">
        <v>11</v>
      </c>
      <c r="B15" s="18" t="s">
        <v>19</v>
      </c>
      <c r="C15" s="19" t="s">
        <v>21</v>
      </c>
      <c r="D15" s="17" t="s">
        <v>18</v>
      </c>
      <c r="E15" s="20">
        <v>15.0</v>
      </c>
      <c r="F15" s="21">
        <v>40.0</v>
      </c>
      <c r="G15" s="96">
        <v>-7.0</v>
      </c>
      <c r="H15" s="96">
        <v>9.0</v>
      </c>
      <c r="I15" s="96">
        <v>7.0</v>
      </c>
      <c r="J15" s="96">
        <v>-8.0</v>
      </c>
      <c r="K15" s="96">
        <v>-9.0</v>
      </c>
      <c r="L15" s="96">
        <v>-8.0</v>
      </c>
      <c r="M15" s="96">
        <v>8.0</v>
      </c>
      <c r="N15" s="124">
        <v>-9.0</v>
      </c>
      <c r="O15" s="105">
        <v>13.0</v>
      </c>
      <c r="P15" s="106">
        <v>-14.0</v>
      </c>
      <c r="Q15" s="107">
        <v>-13.0</v>
      </c>
      <c r="R15" s="125">
        <v>-9.0</v>
      </c>
      <c r="S15" s="96">
        <v>-11.0</v>
      </c>
      <c r="T15" s="96">
        <v>9.0</v>
      </c>
      <c r="U15" s="96">
        <v>-12.0</v>
      </c>
      <c r="V15" s="96">
        <v>14.0</v>
      </c>
      <c r="W15" s="96">
        <v>-16.0</v>
      </c>
      <c r="X15" s="104">
        <v>-9.0</v>
      </c>
      <c r="Y15" s="96">
        <v>9.0</v>
      </c>
      <c r="Z15" s="102">
        <v>-29.0</v>
      </c>
      <c r="AA15" s="103">
        <f t="shared" si="1"/>
        <v>-85</v>
      </c>
      <c r="AB15" s="37">
        <v>172.0</v>
      </c>
      <c r="AC15" s="31">
        <f t="shared" si="2"/>
        <v>9.875</v>
      </c>
    </row>
    <row r="16">
      <c r="A16" s="126" t="s">
        <v>25</v>
      </c>
      <c r="B16" s="127" t="s">
        <v>26</v>
      </c>
      <c r="C16" s="128" t="s">
        <v>31</v>
      </c>
      <c r="D16" s="126" t="s">
        <v>29</v>
      </c>
      <c r="E16" s="129">
        <v>45.0</v>
      </c>
      <c r="F16" s="130">
        <v>10.0</v>
      </c>
      <c r="G16" s="131">
        <v>-1.0</v>
      </c>
      <c r="H16" s="131">
        <v>-3.0</v>
      </c>
      <c r="I16" s="131">
        <v>-4.0</v>
      </c>
      <c r="J16" s="131">
        <v>-3.0</v>
      </c>
      <c r="K16" s="131">
        <v>-3.0</v>
      </c>
      <c r="L16" s="131">
        <v>3.0</v>
      </c>
      <c r="M16" s="131">
        <v>3.0</v>
      </c>
      <c r="N16" s="132">
        <v>4.0</v>
      </c>
      <c r="O16" s="133">
        <v>5.0</v>
      </c>
      <c r="P16" s="134">
        <v>6.0</v>
      </c>
      <c r="Q16" s="135">
        <v>5.0</v>
      </c>
      <c r="R16" s="136">
        <v>5.0</v>
      </c>
      <c r="S16" s="131">
        <v>6.0</v>
      </c>
      <c r="T16" s="131">
        <v>8.0</v>
      </c>
      <c r="U16" s="131">
        <v>8.0</v>
      </c>
      <c r="V16" s="131">
        <v>-11.0</v>
      </c>
      <c r="W16" s="131">
        <v>-7.0</v>
      </c>
      <c r="X16" s="137">
        <v>-9.0</v>
      </c>
      <c r="Y16" s="131">
        <v>-6.0</v>
      </c>
      <c r="Z16" s="138">
        <v>-10.0</v>
      </c>
      <c r="AA16" s="139">
        <f t="shared" si="1"/>
        <v>-4</v>
      </c>
      <c r="AB16" s="140">
        <v>213.0</v>
      </c>
      <c r="AC16" s="141">
        <f t="shared" si="2"/>
        <v>5.5</v>
      </c>
    </row>
    <row r="17">
      <c r="A17" s="17" t="s">
        <v>35</v>
      </c>
      <c r="B17" s="18" t="s">
        <v>12</v>
      </c>
      <c r="C17" s="19" t="s">
        <v>42</v>
      </c>
      <c r="D17" s="17" t="s">
        <v>38</v>
      </c>
      <c r="E17" s="20">
        <v>25.0</v>
      </c>
      <c r="F17" s="21">
        <v>30.0</v>
      </c>
      <c r="G17" s="96">
        <v>4.0</v>
      </c>
      <c r="H17" s="96">
        <v>-5.0</v>
      </c>
      <c r="I17" s="96">
        <v>-7.0</v>
      </c>
      <c r="J17" s="96">
        <v>6.0</v>
      </c>
      <c r="K17" s="96">
        <v>4.0</v>
      </c>
      <c r="L17" s="96">
        <v>-5.0</v>
      </c>
      <c r="M17" s="96">
        <v>6.0</v>
      </c>
      <c r="N17" s="124">
        <v>-7.0</v>
      </c>
      <c r="O17" s="105">
        <v>8.0</v>
      </c>
      <c r="P17" s="106">
        <v>-10.0</v>
      </c>
      <c r="Q17" s="107">
        <v>8.0</v>
      </c>
      <c r="R17" s="125">
        <v>6.0</v>
      </c>
      <c r="S17" s="96">
        <v>10.0</v>
      </c>
      <c r="T17" s="96">
        <v>9.0</v>
      </c>
      <c r="U17" s="96">
        <v>-11.0</v>
      </c>
      <c r="V17" s="96">
        <v>13.0</v>
      </c>
      <c r="W17" s="96">
        <v>-11.0</v>
      </c>
      <c r="X17" s="104">
        <v>10.0</v>
      </c>
      <c r="Y17" s="96">
        <v>12.0</v>
      </c>
      <c r="Z17" s="102">
        <v>20.0</v>
      </c>
      <c r="AA17" s="103">
        <f t="shared" si="1"/>
        <v>60</v>
      </c>
      <c r="AB17" s="37">
        <v>218.0</v>
      </c>
      <c r="AC17" s="31">
        <f t="shared" si="2"/>
        <v>7.7</v>
      </c>
    </row>
    <row r="18">
      <c r="A18" s="17" t="s">
        <v>25</v>
      </c>
      <c r="B18" s="18" t="s">
        <v>26</v>
      </c>
      <c r="C18" s="142" t="s">
        <v>32</v>
      </c>
      <c r="D18" s="17" t="s">
        <v>16</v>
      </c>
      <c r="E18" s="20">
        <v>40.0</v>
      </c>
      <c r="F18" s="21">
        <v>15.0</v>
      </c>
      <c r="G18" s="96">
        <v>-3.0</v>
      </c>
      <c r="H18" s="96">
        <v>-3.0</v>
      </c>
      <c r="I18" s="96">
        <v>-4.0</v>
      </c>
      <c r="J18" s="96">
        <v>3.0</v>
      </c>
      <c r="K18" s="96">
        <v>-3.0</v>
      </c>
      <c r="L18" s="96">
        <v>-5.0</v>
      </c>
      <c r="M18" s="96">
        <v>5.0</v>
      </c>
      <c r="N18" s="124">
        <v>6.0</v>
      </c>
      <c r="O18" s="105">
        <v>5.0</v>
      </c>
      <c r="P18" s="106">
        <v>6.0</v>
      </c>
      <c r="Q18" s="107">
        <v>5.0</v>
      </c>
      <c r="R18" s="125">
        <v>6.0</v>
      </c>
      <c r="S18" s="96">
        <v>8.0</v>
      </c>
      <c r="T18" s="96">
        <v>7.0</v>
      </c>
      <c r="U18" s="96">
        <v>-7.0</v>
      </c>
      <c r="V18" s="96">
        <v>-9.0</v>
      </c>
      <c r="W18" s="96">
        <v>7.0</v>
      </c>
      <c r="X18" s="104">
        <v>-9.0</v>
      </c>
      <c r="Y18" s="96">
        <v>-7.0</v>
      </c>
      <c r="Z18" s="102">
        <v>-12.0</v>
      </c>
      <c r="AA18" s="103">
        <f t="shared" si="1"/>
        <v>-4</v>
      </c>
      <c r="AB18" s="37">
        <v>223.0</v>
      </c>
      <c r="AC18" s="31">
        <f t="shared" si="2"/>
        <v>6</v>
      </c>
    </row>
    <row r="19">
      <c r="A19" s="143" t="s">
        <v>35</v>
      </c>
      <c r="B19" s="144" t="s">
        <v>19</v>
      </c>
      <c r="C19" s="145" t="s">
        <v>43</v>
      </c>
      <c r="D19" s="143" t="s">
        <v>29</v>
      </c>
      <c r="E19" s="146">
        <v>25.0</v>
      </c>
      <c r="F19" s="147">
        <v>30.0</v>
      </c>
      <c r="G19" s="148">
        <v>-6.0</v>
      </c>
      <c r="H19" s="148">
        <v>7.0</v>
      </c>
      <c r="I19" s="148">
        <v>-6.0</v>
      </c>
      <c r="J19" s="148">
        <v>-5.0</v>
      </c>
      <c r="K19" s="148">
        <v>-4.0</v>
      </c>
      <c r="L19" s="148">
        <v>6.0</v>
      </c>
      <c r="M19" s="148">
        <v>-7.0</v>
      </c>
      <c r="N19" s="149">
        <v>-10.0</v>
      </c>
      <c r="O19" s="150">
        <v>9.0</v>
      </c>
      <c r="P19" s="151">
        <v>-11.0</v>
      </c>
      <c r="Q19" s="152">
        <v>7.0</v>
      </c>
      <c r="R19" s="153">
        <v>-8.0</v>
      </c>
      <c r="S19" s="148">
        <v>9.0</v>
      </c>
      <c r="T19" s="148">
        <v>-10.0</v>
      </c>
      <c r="U19" s="148">
        <v>9.0</v>
      </c>
      <c r="V19" s="148">
        <v>-11.0</v>
      </c>
      <c r="W19" s="148">
        <v>-9.0</v>
      </c>
      <c r="X19" s="154">
        <v>-12.0</v>
      </c>
      <c r="Y19" s="148">
        <v>9.0</v>
      </c>
      <c r="Z19" s="155">
        <v>-18.0</v>
      </c>
      <c r="AA19" s="156">
        <f t="shared" si="1"/>
        <v>-61</v>
      </c>
      <c r="AB19" s="157">
        <v>223.0</v>
      </c>
      <c r="AC19" s="158">
        <f t="shared" si="2"/>
        <v>7.735</v>
      </c>
    </row>
    <row r="20">
      <c r="A20" s="17" t="s">
        <v>35</v>
      </c>
      <c r="B20" s="18" t="s">
        <v>19</v>
      </c>
      <c r="C20" s="19" t="s">
        <v>44</v>
      </c>
      <c r="D20" s="17" t="s">
        <v>38</v>
      </c>
      <c r="E20" s="20">
        <v>35.0</v>
      </c>
      <c r="F20" s="21">
        <v>20.0</v>
      </c>
      <c r="G20" s="96">
        <v>4.0</v>
      </c>
      <c r="H20" s="96">
        <v>-5.0</v>
      </c>
      <c r="I20" s="96">
        <v>4.0</v>
      </c>
      <c r="J20" s="96">
        <v>-5.0</v>
      </c>
      <c r="K20" s="96">
        <v>4.0</v>
      </c>
      <c r="L20" s="96">
        <v>-5.0</v>
      </c>
      <c r="M20" s="96">
        <v>5.0</v>
      </c>
      <c r="N20" s="124">
        <v>-7.0</v>
      </c>
      <c r="O20" s="105">
        <v>-10.0</v>
      </c>
      <c r="P20" s="106">
        <v>-7.0</v>
      </c>
      <c r="Q20" s="107">
        <v>-11.0</v>
      </c>
      <c r="R20" s="125">
        <v>9.0</v>
      </c>
      <c r="S20" s="96">
        <v>-10.0</v>
      </c>
      <c r="T20" s="96">
        <v>-11.0</v>
      </c>
      <c r="U20" s="96">
        <v>-9.0</v>
      </c>
      <c r="V20" s="96">
        <v>8.0</v>
      </c>
      <c r="W20" s="96">
        <v>9.0</v>
      </c>
      <c r="X20" s="104">
        <v>-12.0</v>
      </c>
      <c r="Y20" s="96">
        <v>-10.0</v>
      </c>
      <c r="Z20" s="102">
        <v>-17.0</v>
      </c>
      <c r="AA20" s="103">
        <f t="shared" si="1"/>
        <v>-76</v>
      </c>
      <c r="AB20" s="37">
        <v>163.0</v>
      </c>
      <c r="AC20" s="31">
        <f t="shared" si="2"/>
        <v>6.96</v>
      </c>
    </row>
    <row r="21">
      <c r="A21" s="17" t="s">
        <v>35</v>
      </c>
      <c r="B21" s="18" t="s">
        <v>19</v>
      </c>
      <c r="C21" s="19" t="s">
        <v>45</v>
      </c>
      <c r="D21" s="17" t="s">
        <v>16</v>
      </c>
      <c r="E21" s="20">
        <v>25.0</v>
      </c>
      <c r="F21" s="21">
        <v>30.0</v>
      </c>
      <c r="G21" s="96">
        <v>-5.0</v>
      </c>
      <c r="H21" s="96">
        <v>-6.0</v>
      </c>
      <c r="I21" s="96">
        <v>4.0</v>
      </c>
      <c r="J21" s="96">
        <v>7.0</v>
      </c>
      <c r="K21" s="96">
        <v>8.0</v>
      </c>
      <c r="L21" s="96">
        <v>-5.0</v>
      </c>
      <c r="M21" s="96">
        <v>-8.0</v>
      </c>
      <c r="N21" s="124">
        <v>9.0</v>
      </c>
      <c r="O21" s="105">
        <v>-10.0</v>
      </c>
      <c r="P21" s="106">
        <v>-12.0</v>
      </c>
      <c r="Q21" s="107">
        <v>-8.0</v>
      </c>
      <c r="R21" s="125">
        <v>9.0</v>
      </c>
      <c r="S21" s="96">
        <v>-9.0</v>
      </c>
      <c r="T21" s="96">
        <v>8.0</v>
      </c>
      <c r="U21" s="96">
        <v>-9.0</v>
      </c>
      <c r="V21" s="96">
        <v>-10.0</v>
      </c>
      <c r="W21" s="96">
        <v>9.0</v>
      </c>
      <c r="X21" s="104">
        <v>-9.0</v>
      </c>
      <c r="Y21" s="96">
        <v>-10.0</v>
      </c>
      <c r="Z21" s="102">
        <v>-17.0</v>
      </c>
      <c r="AA21" s="103">
        <f t="shared" si="1"/>
        <v>-64</v>
      </c>
      <c r="AB21" s="37">
        <v>163.0</v>
      </c>
      <c r="AC21" s="31">
        <f t="shared" si="2"/>
        <v>7.64</v>
      </c>
    </row>
    <row r="22">
      <c r="A22" s="17" t="s">
        <v>35</v>
      </c>
      <c r="B22" s="18" t="s">
        <v>12</v>
      </c>
      <c r="C22" s="19" t="s">
        <v>46</v>
      </c>
      <c r="D22" s="17" t="s">
        <v>38</v>
      </c>
      <c r="E22" s="20">
        <v>30.0</v>
      </c>
      <c r="F22" s="21">
        <v>25.0</v>
      </c>
      <c r="G22" s="96">
        <v>-5.0</v>
      </c>
      <c r="H22" s="96">
        <v>7.0</v>
      </c>
      <c r="I22" s="96">
        <v>6.0</v>
      </c>
      <c r="J22" s="96">
        <v>-5.0</v>
      </c>
      <c r="K22" s="96">
        <v>7.0</v>
      </c>
      <c r="L22" s="96">
        <v>-6.0</v>
      </c>
      <c r="M22" s="96">
        <v>6.0</v>
      </c>
      <c r="N22" s="124">
        <v>-7.0</v>
      </c>
      <c r="O22" s="105">
        <v>8.0</v>
      </c>
      <c r="P22" s="106">
        <v>9.0</v>
      </c>
      <c r="Q22" s="107">
        <v>8.0</v>
      </c>
      <c r="R22" s="125">
        <v>-7.0</v>
      </c>
      <c r="S22" s="96">
        <v>-9.0</v>
      </c>
      <c r="T22" s="96">
        <v>10.0</v>
      </c>
      <c r="U22" s="96">
        <v>9.0</v>
      </c>
      <c r="V22" s="96">
        <v>-10.0</v>
      </c>
      <c r="W22" s="96">
        <v>10.0</v>
      </c>
      <c r="X22" s="104">
        <v>9.0</v>
      </c>
      <c r="Y22" s="96">
        <v>11.0</v>
      </c>
      <c r="Z22" s="102">
        <v>19.0</v>
      </c>
      <c r="AA22" s="103">
        <f t="shared" si="1"/>
        <v>70</v>
      </c>
      <c r="AB22" s="37">
        <v>166.0</v>
      </c>
      <c r="AC22" s="31">
        <f t="shared" si="2"/>
        <v>7.35</v>
      </c>
    </row>
    <row r="23">
      <c r="A23" s="17" t="s">
        <v>35</v>
      </c>
      <c r="B23" s="18" t="s">
        <v>19</v>
      </c>
      <c r="C23" s="19" t="s">
        <v>47</v>
      </c>
      <c r="D23" s="17" t="s">
        <v>14</v>
      </c>
      <c r="E23" s="20">
        <v>35.0</v>
      </c>
      <c r="F23" s="21">
        <v>20.0</v>
      </c>
      <c r="G23" s="96">
        <v>-3.0</v>
      </c>
      <c r="H23" s="96">
        <v>4.0</v>
      </c>
      <c r="I23" s="96">
        <v>-5.0</v>
      </c>
      <c r="J23" s="96">
        <v>4.0</v>
      </c>
      <c r="K23" s="96">
        <v>-5.0</v>
      </c>
      <c r="L23" s="96">
        <v>6.0</v>
      </c>
      <c r="M23" s="96">
        <v>-10.0</v>
      </c>
      <c r="N23" s="124">
        <v>-8.0</v>
      </c>
      <c r="O23" s="105">
        <v>6.0</v>
      </c>
      <c r="P23" s="106">
        <v>-9.0</v>
      </c>
      <c r="Q23" s="107">
        <v>8.0</v>
      </c>
      <c r="R23" s="125">
        <v>-10.0</v>
      </c>
      <c r="S23" s="96">
        <v>8.0</v>
      </c>
      <c r="T23" s="96">
        <v>-12.0</v>
      </c>
      <c r="U23" s="96">
        <v>-8.0</v>
      </c>
      <c r="V23" s="96">
        <v>-9.0</v>
      </c>
      <c r="W23" s="96">
        <v>-10.0</v>
      </c>
      <c r="X23" s="104">
        <v>9.0</v>
      </c>
      <c r="Y23" s="96">
        <v>-11.0</v>
      </c>
      <c r="Z23" s="102">
        <v>-19.0</v>
      </c>
      <c r="AA23" s="103">
        <f t="shared" si="1"/>
        <v>-74</v>
      </c>
      <c r="AB23" s="37">
        <v>171.0</v>
      </c>
      <c r="AC23" s="31">
        <f t="shared" si="2"/>
        <v>7.16</v>
      </c>
    </row>
    <row r="24">
      <c r="A24" s="17" t="s">
        <v>11</v>
      </c>
      <c r="B24" s="18" t="s">
        <v>12</v>
      </c>
      <c r="C24" s="19" t="s">
        <v>22</v>
      </c>
      <c r="D24" s="17" t="s">
        <v>16</v>
      </c>
      <c r="E24" s="20">
        <v>10.0</v>
      </c>
      <c r="F24" s="21">
        <v>45.0</v>
      </c>
      <c r="G24" s="96">
        <v>9.0</v>
      </c>
      <c r="H24" s="96">
        <v>9.0</v>
      </c>
      <c r="I24" s="96">
        <v>-10.0</v>
      </c>
      <c r="J24" s="96">
        <v>9.0</v>
      </c>
      <c r="K24" s="96">
        <v>10.0</v>
      </c>
      <c r="L24" s="96">
        <v>-10.0</v>
      </c>
      <c r="M24" s="96">
        <v>9.0</v>
      </c>
      <c r="N24" s="124">
        <v>9.0</v>
      </c>
      <c r="O24" s="105">
        <v>10.0</v>
      </c>
      <c r="P24" s="106">
        <v>-14.0</v>
      </c>
      <c r="Q24" s="107">
        <v>-12.0</v>
      </c>
      <c r="R24" s="125">
        <v>11.0</v>
      </c>
      <c r="S24" s="96">
        <v>-10.0</v>
      </c>
      <c r="T24" s="96">
        <v>9.0</v>
      </c>
      <c r="U24" s="96">
        <v>-10.0</v>
      </c>
      <c r="V24" s="96">
        <v>9.0</v>
      </c>
      <c r="W24" s="96">
        <v>-11.0</v>
      </c>
      <c r="X24" s="104">
        <v>9.0</v>
      </c>
      <c r="Y24" s="96">
        <v>-11.0</v>
      </c>
      <c r="Z24" s="102">
        <v>32.0</v>
      </c>
      <c r="AA24" s="103">
        <f t="shared" si="1"/>
        <v>47</v>
      </c>
      <c r="AB24" s="37">
        <v>171.0</v>
      </c>
      <c r="AC24" s="31">
        <f t="shared" si="2"/>
        <v>10.68</v>
      </c>
    </row>
    <row r="25">
      <c r="A25" s="126" t="s">
        <v>25</v>
      </c>
      <c r="B25" s="127" t="s">
        <v>26</v>
      </c>
      <c r="C25" s="128" t="s">
        <v>33</v>
      </c>
      <c r="D25" s="126" t="s">
        <v>29</v>
      </c>
      <c r="E25" s="129">
        <v>45.0</v>
      </c>
      <c r="F25" s="130">
        <v>10.0</v>
      </c>
      <c r="G25" s="131">
        <v>-2.0</v>
      </c>
      <c r="H25" s="131">
        <v>-2.0</v>
      </c>
      <c r="I25" s="131">
        <v>-3.0</v>
      </c>
      <c r="J25" s="131">
        <v>-2.0</v>
      </c>
      <c r="K25" s="131">
        <v>-3.0</v>
      </c>
      <c r="L25" s="131">
        <v>4.0</v>
      </c>
      <c r="M25" s="131">
        <v>3.0</v>
      </c>
      <c r="N25" s="131">
        <v>4.0</v>
      </c>
      <c r="O25" s="131">
        <v>5.0</v>
      </c>
      <c r="P25" s="134">
        <v>6.0</v>
      </c>
      <c r="Q25" s="135">
        <v>5.0</v>
      </c>
      <c r="R25" s="136">
        <v>4.0</v>
      </c>
      <c r="S25" s="131">
        <v>8.0</v>
      </c>
      <c r="T25" s="131">
        <v>7.0</v>
      </c>
      <c r="U25" s="131">
        <v>7.0</v>
      </c>
      <c r="V25" s="131">
        <v>-9.0</v>
      </c>
      <c r="W25" s="131">
        <v>-8.0</v>
      </c>
      <c r="X25" s="137">
        <v>-7.0</v>
      </c>
      <c r="Y25" s="131">
        <v>-11.0</v>
      </c>
      <c r="Z25" s="138">
        <v>-10.0</v>
      </c>
      <c r="AA25" s="139">
        <f t="shared" si="1"/>
        <v>-4</v>
      </c>
      <c r="AB25" s="140">
        <v>213.0</v>
      </c>
      <c r="AC25" s="141">
        <f t="shared" si="2"/>
        <v>5.5</v>
      </c>
    </row>
    <row r="26">
      <c r="A26" s="17" t="s">
        <v>11</v>
      </c>
      <c r="B26" s="18" t="s">
        <v>19</v>
      </c>
      <c r="C26" s="19" t="s">
        <v>23</v>
      </c>
      <c r="D26" s="17" t="s">
        <v>18</v>
      </c>
      <c r="E26" s="20">
        <v>20.0</v>
      </c>
      <c r="F26" s="21">
        <v>35.0</v>
      </c>
      <c r="G26" s="96">
        <v>7.0</v>
      </c>
      <c r="H26" s="96">
        <v>-9.0</v>
      </c>
      <c r="I26" s="96">
        <v>8.0</v>
      </c>
      <c r="J26" s="96">
        <v>9.0</v>
      </c>
      <c r="K26" s="96">
        <v>-7.0</v>
      </c>
      <c r="L26" s="96">
        <v>8.0</v>
      </c>
      <c r="M26" s="96">
        <v>-10.0</v>
      </c>
      <c r="N26" s="124">
        <v>-9.0</v>
      </c>
      <c r="O26" s="105">
        <v>-13.0</v>
      </c>
      <c r="P26" s="106">
        <v>-12.0</v>
      </c>
      <c r="Q26" s="96">
        <v>11.0</v>
      </c>
      <c r="R26" s="96">
        <v>-9.0</v>
      </c>
      <c r="S26" s="96">
        <v>-11.0</v>
      </c>
      <c r="T26" s="96">
        <v>9.0</v>
      </c>
      <c r="U26" s="96">
        <v>-11.0</v>
      </c>
      <c r="V26" s="96">
        <v>-13.0</v>
      </c>
      <c r="W26" s="96">
        <v>-12.0</v>
      </c>
      <c r="X26" s="104">
        <v>14.0</v>
      </c>
      <c r="Y26" s="96">
        <v>-13.0</v>
      </c>
      <c r="Z26" s="102">
        <v>-21.0</v>
      </c>
      <c r="AA26" s="103">
        <f t="shared" si="1"/>
        <v>-84</v>
      </c>
      <c r="AB26" s="37">
        <v>213.0</v>
      </c>
      <c r="AC26" s="31">
        <f t="shared" si="2"/>
        <v>9.54</v>
      </c>
    </row>
    <row r="27">
      <c r="A27" s="17" t="s">
        <v>25</v>
      </c>
      <c r="B27" s="18" t="s">
        <v>26</v>
      </c>
      <c r="C27" s="19" t="s">
        <v>34</v>
      </c>
      <c r="D27" s="17" t="s">
        <v>16</v>
      </c>
      <c r="E27" s="20">
        <v>40.0</v>
      </c>
      <c r="F27" s="21">
        <v>15.0</v>
      </c>
      <c r="G27" s="96">
        <v>-3.0</v>
      </c>
      <c r="H27" s="96">
        <v>-2.0</v>
      </c>
      <c r="I27" s="96">
        <v>4.0</v>
      </c>
      <c r="J27" s="96">
        <v>-4.0</v>
      </c>
      <c r="K27" s="96">
        <v>-3.0</v>
      </c>
      <c r="L27" s="96">
        <v>-3.0</v>
      </c>
      <c r="M27" s="96">
        <v>4.0</v>
      </c>
      <c r="N27" s="124">
        <v>4.0</v>
      </c>
      <c r="O27" s="105">
        <v>5.0</v>
      </c>
      <c r="P27" s="106">
        <v>6.0</v>
      </c>
      <c r="Q27" s="96">
        <v>7.0</v>
      </c>
      <c r="R27" s="96">
        <v>4.0</v>
      </c>
      <c r="S27" s="96">
        <v>9.0</v>
      </c>
      <c r="T27" s="96">
        <v>8.0</v>
      </c>
      <c r="U27" s="96">
        <v>-10.0</v>
      </c>
      <c r="V27" s="96">
        <v>-9.0</v>
      </c>
      <c r="W27" s="96">
        <v>-8.0</v>
      </c>
      <c r="X27" s="104">
        <v>8.0</v>
      </c>
      <c r="Y27" s="96">
        <v>-10.0</v>
      </c>
      <c r="Z27" s="102">
        <v>-11.0</v>
      </c>
      <c r="AA27" s="103">
        <f t="shared" si="1"/>
        <v>-4</v>
      </c>
      <c r="AB27" s="37">
        <v>213.0</v>
      </c>
      <c r="AC27" s="31">
        <f t="shared" si="2"/>
        <v>6.1</v>
      </c>
    </row>
    <row r="28">
      <c r="A28" s="58" t="s">
        <v>11</v>
      </c>
      <c r="B28" s="59" t="s">
        <v>19</v>
      </c>
      <c r="C28" s="70" t="s">
        <v>24</v>
      </c>
      <c r="D28" s="58" t="s">
        <v>14</v>
      </c>
      <c r="E28" s="61">
        <v>20.0</v>
      </c>
      <c r="F28" s="62">
        <v>35.0</v>
      </c>
      <c r="G28" s="159">
        <v>-9.0</v>
      </c>
      <c r="H28" s="159">
        <v>8.0</v>
      </c>
      <c r="I28" s="159">
        <v>-9.0</v>
      </c>
      <c r="J28" s="159">
        <v>-8.0</v>
      </c>
      <c r="K28" s="159">
        <v>8.0</v>
      </c>
      <c r="L28" s="159">
        <v>-7.0</v>
      </c>
      <c r="M28" s="159">
        <v>8.0</v>
      </c>
      <c r="N28" s="160">
        <v>9.0</v>
      </c>
      <c r="O28" s="161">
        <v>-12.0</v>
      </c>
      <c r="P28" s="162">
        <v>-13.0</v>
      </c>
      <c r="Q28" s="163">
        <v>-12.0</v>
      </c>
      <c r="R28" s="164">
        <v>-11.0</v>
      </c>
      <c r="S28" s="159">
        <v>9.0</v>
      </c>
      <c r="T28" s="159">
        <v>9.0</v>
      </c>
      <c r="U28" s="159">
        <v>-10.0</v>
      </c>
      <c r="V28" s="159">
        <v>-11.0</v>
      </c>
      <c r="W28" s="159">
        <v>-13.0</v>
      </c>
      <c r="X28" s="165">
        <v>-12.0</v>
      </c>
      <c r="Y28" s="159">
        <v>13.0</v>
      </c>
      <c r="Z28" s="166">
        <v>-22.0</v>
      </c>
      <c r="AA28" s="167">
        <f t="shared" si="1"/>
        <v>-85</v>
      </c>
      <c r="AB28" s="68">
        <v>218.0</v>
      </c>
      <c r="AC28" s="69">
        <f t="shared" si="2"/>
        <v>9.375</v>
      </c>
    </row>
    <row r="29">
      <c r="F29" s="6"/>
      <c r="N29" s="71"/>
      <c r="O29" s="72"/>
      <c r="P29" s="73"/>
      <c r="Q29" s="74"/>
      <c r="R29" s="75"/>
      <c r="Z29" s="76"/>
      <c r="AA29" s="6"/>
      <c r="AB29" s="6"/>
    </row>
    <row r="30">
      <c r="A30" s="77" t="s">
        <v>48</v>
      </c>
      <c r="F30" s="6"/>
      <c r="Z30" s="76"/>
      <c r="AA30" s="6"/>
      <c r="AB30" s="6"/>
    </row>
    <row r="31">
      <c r="F31" s="6"/>
      <c r="Z31" s="76"/>
      <c r="AA31" s="6"/>
      <c r="AB31" s="6"/>
    </row>
    <row r="32">
      <c r="A32" s="78" t="s">
        <v>49</v>
      </c>
      <c r="B32" s="78" t="s">
        <v>50</v>
      </c>
      <c r="C32" s="78" t="s">
        <v>51</v>
      </c>
      <c r="D32" s="78" t="s">
        <v>52</v>
      </c>
      <c r="F32" s="6"/>
      <c r="Z32" s="76"/>
      <c r="AA32" s="6"/>
      <c r="AB32" s="6"/>
    </row>
    <row r="33">
      <c r="A33" s="79" t="s">
        <v>25</v>
      </c>
      <c r="B33" s="79" t="s">
        <v>53</v>
      </c>
      <c r="C33" s="79" t="s">
        <v>54</v>
      </c>
      <c r="D33" s="79">
        <v>10.0</v>
      </c>
      <c r="F33" s="80"/>
      <c r="Z33" s="76"/>
      <c r="AA33" s="6"/>
      <c r="AB33" s="6"/>
    </row>
    <row r="34">
      <c r="A34" s="79" t="s">
        <v>35</v>
      </c>
      <c r="B34" s="79" t="s">
        <v>26</v>
      </c>
      <c r="C34" s="79" t="s">
        <v>54</v>
      </c>
      <c r="D34" s="79">
        <v>10.0</v>
      </c>
      <c r="F34" s="80"/>
      <c r="Z34" s="76"/>
      <c r="AA34" s="6"/>
      <c r="AB34" s="6"/>
    </row>
    <row r="35">
      <c r="B35" s="79" t="s">
        <v>19</v>
      </c>
      <c r="C35" s="79" t="s">
        <v>55</v>
      </c>
      <c r="D35" s="81">
        <v>43989.0</v>
      </c>
      <c r="F35" s="6"/>
      <c r="Z35" s="76"/>
      <c r="AA35" s="6"/>
      <c r="AB35" s="6"/>
    </row>
    <row r="36">
      <c r="B36" s="79" t="s">
        <v>12</v>
      </c>
      <c r="C36" s="79" t="s">
        <v>56</v>
      </c>
      <c r="D36" s="82" t="s">
        <v>57</v>
      </c>
      <c r="F36" s="6"/>
      <c r="Z36" s="76"/>
      <c r="AA36" s="6"/>
      <c r="AB36" s="6"/>
    </row>
    <row r="37">
      <c r="A37" s="79" t="s">
        <v>11</v>
      </c>
      <c r="B37" s="79" t="s">
        <v>19</v>
      </c>
      <c r="C37" s="79" t="s">
        <v>58</v>
      </c>
      <c r="D37" s="81">
        <v>43989.0</v>
      </c>
      <c r="F37" s="80"/>
      <c r="Z37" s="76"/>
      <c r="AA37" s="6"/>
      <c r="AB37" s="6"/>
    </row>
    <row r="38">
      <c r="B38" s="79" t="s">
        <v>12</v>
      </c>
      <c r="C38" s="79" t="s">
        <v>56</v>
      </c>
      <c r="D38" s="82" t="s">
        <v>57</v>
      </c>
      <c r="F38" s="80"/>
      <c r="Z38" s="76"/>
      <c r="AA38" s="6"/>
      <c r="AB38" s="6"/>
    </row>
    <row r="39">
      <c r="F39" s="6"/>
      <c r="N39" s="79"/>
      <c r="O39" s="79"/>
      <c r="P39" s="79"/>
      <c r="Q39" s="79"/>
      <c r="R39" s="79"/>
      <c r="Z39" s="76"/>
      <c r="AA39" s="6"/>
      <c r="AB39" s="6"/>
    </row>
    <row r="40">
      <c r="A40" s="77"/>
      <c r="D40" s="77"/>
      <c r="F40" s="6"/>
      <c r="N40" s="79"/>
      <c r="O40" s="79"/>
      <c r="P40" s="79"/>
      <c r="Q40" s="79"/>
      <c r="R40" s="79"/>
      <c r="Z40" s="76"/>
      <c r="AA40" s="6"/>
      <c r="AB40" s="6"/>
    </row>
    <row r="41">
      <c r="F41" s="80"/>
      <c r="N41" s="79"/>
      <c r="O41" s="79"/>
      <c r="P41" s="79"/>
      <c r="Q41" s="79"/>
      <c r="R41" s="79"/>
      <c r="Z41" s="76"/>
      <c r="AA41" s="6"/>
      <c r="AB41" s="6"/>
    </row>
    <row r="42">
      <c r="F42" s="80"/>
      <c r="N42" s="79"/>
      <c r="O42" s="79"/>
      <c r="P42" s="79"/>
      <c r="Q42" s="79"/>
      <c r="R42" s="79"/>
      <c r="Z42" s="76"/>
      <c r="AA42" s="6"/>
      <c r="AB42" s="6"/>
    </row>
    <row r="43">
      <c r="F43" s="6"/>
      <c r="N43" s="79"/>
      <c r="O43" s="79"/>
      <c r="P43" s="79"/>
      <c r="Q43" s="79"/>
      <c r="R43" s="79"/>
      <c r="Z43" s="76"/>
      <c r="AA43" s="6"/>
      <c r="AB43" s="6"/>
    </row>
    <row r="44">
      <c r="A44" s="77" t="s">
        <v>59</v>
      </c>
      <c r="F44" s="6"/>
      <c r="N44" s="79"/>
      <c r="O44" s="79"/>
      <c r="P44" s="79"/>
      <c r="Q44" s="79"/>
      <c r="R44" s="79"/>
      <c r="Z44" s="76"/>
      <c r="AA44" s="6"/>
      <c r="AB44" s="6"/>
    </row>
    <row r="45">
      <c r="N45" s="79"/>
      <c r="O45" s="79"/>
      <c r="P45" s="79"/>
      <c r="Q45" s="79"/>
      <c r="R45" s="79"/>
      <c r="Z45" s="76"/>
      <c r="AA45" s="6"/>
      <c r="AB45" s="6"/>
    </row>
    <row r="46">
      <c r="A46" s="88" t="s">
        <v>60</v>
      </c>
      <c r="N46" s="79"/>
      <c r="O46" s="79"/>
      <c r="P46" s="79"/>
      <c r="Q46" s="79"/>
      <c r="R46" s="79"/>
      <c r="Z46" s="76"/>
      <c r="AA46" s="6"/>
      <c r="AB46" s="6"/>
    </row>
    <row r="47">
      <c r="A47" s="88" t="s">
        <v>61</v>
      </c>
      <c r="N47" s="79"/>
      <c r="O47" s="79"/>
      <c r="P47" s="79"/>
      <c r="Q47" s="79"/>
      <c r="R47" s="79"/>
      <c r="Z47" s="76"/>
      <c r="AA47" s="6"/>
      <c r="AB47" s="6"/>
    </row>
    <row r="48">
      <c r="A48" s="88" t="s">
        <v>62</v>
      </c>
      <c r="N48" s="79"/>
      <c r="O48" s="79"/>
      <c r="P48" s="79"/>
      <c r="Q48" s="79"/>
      <c r="R48" s="79"/>
      <c r="Z48" s="76"/>
      <c r="AA48" s="6"/>
      <c r="AB48" s="6"/>
    </row>
    <row r="49">
      <c r="N49" s="79"/>
      <c r="O49" s="79"/>
      <c r="P49" s="79"/>
      <c r="Q49" s="79"/>
      <c r="R49" s="79"/>
      <c r="Z49" s="76"/>
      <c r="AA49" s="6"/>
      <c r="AB49" s="6"/>
    </row>
    <row r="50">
      <c r="A50" s="88" t="s">
        <v>63</v>
      </c>
      <c r="N50" s="79"/>
      <c r="O50" s="79"/>
      <c r="P50" s="79"/>
      <c r="Q50" s="79"/>
      <c r="R50" s="79"/>
      <c r="Z50" s="76"/>
      <c r="AA50" s="6"/>
      <c r="AB50" s="6"/>
    </row>
    <row r="51">
      <c r="N51" s="79"/>
      <c r="O51" s="79"/>
      <c r="P51" s="79"/>
      <c r="Q51" s="79"/>
      <c r="R51" s="79"/>
      <c r="Z51" s="76"/>
      <c r="AA51" s="6"/>
      <c r="AB51" s="6"/>
    </row>
    <row r="52">
      <c r="A52" s="77" t="s">
        <v>64</v>
      </c>
      <c r="N52" s="79"/>
      <c r="O52" s="79"/>
      <c r="P52" s="79"/>
      <c r="Q52" s="79"/>
      <c r="R52" s="79"/>
      <c r="Z52" s="76"/>
      <c r="AA52" s="6"/>
      <c r="AB52" s="6"/>
    </row>
    <row r="53">
      <c r="N53" s="79"/>
      <c r="O53" s="79"/>
      <c r="P53" s="79"/>
      <c r="Q53" s="79"/>
      <c r="R53" s="79"/>
      <c r="Z53" s="76"/>
      <c r="AA53" s="6"/>
      <c r="AB53" s="6"/>
    </row>
    <row r="54">
      <c r="A54" s="78" t="s">
        <v>65</v>
      </c>
      <c r="B54" s="78" t="s">
        <v>66</v>
      </c>
      <c r="C54" s="78" t="s">
        <v>67</v>
      </c>
      <c r="N54" s="79"/>
      <c r="O54" s="79"/>
      <c r="P54" s="79"/>
      <c r="Q54" s="79"/>
      <c r="R54" s="79"/>
      <c r="Z54" s="76"/>
      <c r="AA54" s="6"/>
      <c r="AB54" s="6"/>
    </row>
    <row r="55">
      <c r="A55" s="79" t="s">
        <v>68</v>
      </c>
      <c r="B55" s="79" t="s">
        <v>69</v>
      </c>
      <c r="C55" s="79" t="s">
        <v>70</v>
      </c>
      <c r="Z55" s="76"/>
      <c r="AA55" s="6"/>
      <c r="AB55" s="6"/>
    </row>
    <row r="56">
      <c r="F56" s="6"/>
      <c r="N56" s="71"/>
      <c r="O56" s="72"/>
      <c r="P56" s="73"/>
      <c r="Q56" s="74"/>
      <c r="R56" s="75"/>
      <c r="Z56" s="76"/>
      <c r="AA56" s="6"/>
      <c r="AB56" s="6"/>
    </row>
    <row r="57">
      <c r="F57" s="6"/>
      <c r="N57" s="71"/>
      <c r="O57" s="72"/>
      <c r="P57" s="73"/>
      <c r="Q57" s="74"/>
      <c r="R57" s="75"/>
      <c r="Z57" s="76"/>
      <c r="AA57" s="6"/>
      <c r="AB57" s="6"/>
    </row>
    <row r="58">
      <c r="F58" s="6"/>
      <c r="N58" s="71"/>
      <c r="O58" s="72"/>
      <c r="P58" s="73"/>
      <c r="Q58" s="74"/>
      <c r="R58" s="75"/>
      <c r="Z58" s="76"/>
      <c r="AA58" s="6"/>
      <c r="AB58" s="6"/>
    </row>
    <row r="59">
      <c r="F59" s="6"/>
      <c r="N59" s="71"/>
      <c r="O59" s="72"/>
      <c r="P59" s="73"/>
      <c r="Q59" s="74"/>
      <c r="R59" s="75"/>
      <c r="Z59" s="76"/>
      <c r="AA59" s="6"/>
      <c r="AB59" s="6"/>
    </row>
    <row r="60">
      <c r="F60" s="6"/>
      <c r="N60" s="71"/>
      <c r="O60" s="72"/>
      <c r="P60" s="73"/>
      <c r="Q60" s="74"/>
      <c r="R60" s="75"/>
      <c r="Z60" s="76"/>
      <c r="AA60" s="6"/>
      <c r="AB60" s="6"/>
    </row>
    <row r="61">
      <c r="F61" s="6"/>
      <c r="N61" s="71"/>
      <c r="O61" s="72"/>
      <c r="P61" s="73"/>
      <c r="Q61" s="74"/>
      <c r="R61" s="75"/>
      <c r="Z61" s="76"/>
      <c r="AA61" s="6"/>
      <c r="AB61" s="6"/>
    </row>
    <row r="62">
      <c r="F62" s="6"/>
      <c r="N62" s="71"/>
      <c r="O62" s="72"/>
      <c r="P62" s="73"/>
      <c r="Q62" s="74"/>
      <c r="R62" s="75"/>
      <c r="Z62" s="76"/>
      <c r="AA62" s="6"/>
      <c r="AB62" s="6"/>
    </row>
    <row r="63">
      <c r="F63" s="6"/>
      <c r="N63" s="71"/>
      <c r="O63" s="72"/>
      <c r="P63" s="73"/>
      <c r="Q63" s="74"/>
      <c r="R63" s="75"/>
      <c r="Z63" s="76"/>
      <c r="AA63" s="6"/>
      <c r="AB63" s="6"/>
    </row>
    <row r="64">
      <c r="F64" s="6"/>
      <c r="N64" s="71"/>
      <c r="O64" s="72"/>
      <c r="P64" s="73"/>
      <c r="Q64" s="74"/>
      <c r="R64" s="75"/>
      <c r="Z64" s="76"/>
      <c r="AA64" s="6"/>
      <c r="AB64" s="6"/>
    </row>
    <row r="65">
      <c r="F65" s="6"/>
      <c r="N65" s="71"/>
      <c r="O65" s="72"/>
      <c r="P65" s="73"/>
      <c r="Q65" s="74"/>
      <c r="R65" s="75"/>
      <c r="Z65" s="76"/>
      <c r="AA65" s="6"/>
      <c r="AB65" s="6"/>
    </row>
    <row r="66">
      <c r="F66" s="6"/>
      <c r="N66" s="71"/>
      <c r="O66" s="72"/>
      <c r="P66" s="73"/>
      <c r="Q66" s="74"/>
      <c r="R66" s="75"/>
      <c r="Z66" s="76"/>
      <c r="AA66" s="6"/>
      <c r="AB66" s="6"/>
    </row>
    <row r="67">
      <c r="F67" s="6"/>
      <c r="N67" s="71"/>
      <c r="O67" s="72"/>
      <c r="P67" s="73"/>
      <c r="Q67" s="74"/>
      <c r="R67" s="75"/>
      <c r="Z67" s="76"/>
      <c r="AA67" s="6"/>
      <c r="AB67" s="6"/>
    </row>
    <row r="68">
      <c r="F68" s="6"/>
      <c r="N68" s="71"/>
      <c r="O68" s="72"/>
      <c r="P68" s="73"/>
      <c r="Q68" s="74"/>
      <c r="R68" s="75"/>
      <c r="Z68" s="76"/>
      <c r="AA68" s="6"/>
      <c r="AB68" s="6"/>
    </row>
    <row r="69">
      <c r="F69" s="6"/>
      <c r="N69" s="71"/>
      <c r="O69" s="72"/>
      <c r="P69" s="73"/>
      <c r="Q69" s="74"/>
      <c r="R69" s="75"/>
      <c r="Z69" s="76"/>
      <c r="AA69" s="6"/>
      <c r="AB69" s="6"/>
    </row>
    <row r="70">
      <c r="F70" s="6"/>
      <c r="N70" s="71"/>
      <c r="O70" s="72"/>
      <c r="P70" s="73"/>
      <c r="Q70" s="74"/>
      <c r="R70" s="75"/>
      <c r="Z70" s="76"/>
      <c r="AA70" s="6"/>
      <c r="AB70" s="6"/>
    </row>
    <row r="71">
      <c r="F71" s="6"/>
      <c r="N71" s="71"/>
      <c r="O71" s="72"/>
      <c r="P71" s="73"/>
      <c r="Q71" s="74"/>
      <c r="R71" s="75"/>
      <c r="Z71" s="76"/>
      <c r="AA71" s="6"/>
      <c r="AB71" s="6"/>
    </row>
    <row r="72">
      <c r="F72" s="6"/>
      <c r="N72" s="71"/>
      <c r="O72" s="72"/>
      <c r="P72" s="73"/>
      <c r="Q72" s="74"/>
      <c r="R72" s="75"/>
      <c r="Z72" s="76"/>
      <c r="AA72" s="6"/>
      <c r="AB72" s="6"/>
    </row>
    <row r="73">
      <c r="F73" s="6"/>
      <c r="N73" s="71"/>
      <c r="O73" s="72"/>
      <c r="P73" s="73"/>
      <c r="Q73" s="74"/>
      <c r="R73" s="75"/>
      <c r="Z73" s="76"/>
      <c r="AA73" s="6"/>
      <c r="AB73" s="6"/>
    </row>
    <row r="74">
      <c r="F74" s="6"/>
      <c r="N74" s="71"/>
      <c r="O74" s="72"/>
      <c r="P74" s="73"/>
      <c r="Q74" s="74"/>
      <c r="R74" s="75"/>
      <c r="Z74" s="76"/>
      <c r="AA74" s="6"/>
      <c r="AB74" s="6"/>
    </row>
    <row r="75">
      <c r="F75" s="6"/>
      <c r="N75" s="71"/>
      <c r="O75" s="72"/>
      <c r="P75" s="73"/>
      <c r="Q75" s="74"/>
      <c r="R75" s="75"/>
      <c r="Z75" s="76"/>
      <c r="AA75" s="6"/>
      <c r="AB75" s="6"/>
    </row>
    <row r="76">
      <c r="F76" s="6"/>
      <c r="N76" s="71"/>
      <c r="O76" s="72"/>
      <c r="P76" s="73"/>
      <c r="Q76" s="74"/>
      <c r="R76" s="75"/>
      <c r="Z76" s="76"/>
      <c r="AA76" s="6"/>
      <c r="AB76" s="6"/>
    </row>
    <row r="77">
      <c r="F77" s="6"/>
      <c r="N77" s="71"/>
      <c r="O77" s="72"/>
      <c r="P77" s="73"/>
      <c r="Q77" s="74"/>
      <c r="R77" s="75"/>
      <c r="Z77" s="76"/>
      <c r="AA77" s="6"/>
      <c r="AB77" s="6"/>
    </row>
    <row r="78">
      <c r="F78" s="6"/>
      <c r="N78" s="71"/>
      <c r="O78" s="72"/>
      <c r="P78" s="73"/>
      <c r="Q78" s="74"/>
      <c r="R78" s="75"/>
      <c r="Z78" s="76"/>
      <c r="AA78" s="6"/>
      <c r="AB78" s="6"/>
    </row>
    <row r="79">
      <c r="F79" s="6"/>
      <c r="N79" s="71"/>
      <c r="O79" s="72"/>
      <c r="P79" s="73"/>
      <c r="Q79" s="74"/>
      <c r="R79" s="75"/>
      <c r="Z79" s="76"/>
      <c r="AA79" s="6"/>
      <c r="AB79" s="6"/>
    </row>
    <row r="80">
      <c r="F80" s="6"/>
      <c r="N80" s="71"/>
      <c r="O80" s="72"/>
      <c r="P80" s="73"/>
      <c r="Q80" s="74"/>
      <c r="R80" s="75"/>
      <c r="Z80" s="76"/>
      <c r="AA80" s="6"/>
      <c r="AB80" s="6"/>
    </row>
    <row r="81">
      <c r="F81" s="6"/>
      <c r="N81" s="71"/>
      <c r="O81" s="72"/>
      <c r="P81" s="73"/>
      <c r="Q81" s="74"/>
      <c r="R81" s="75"/>
      <c r="Z81" s="76"/>
      <c r="AA81" s="6"/>
      <c r="AB81" s="6"/>
    </row>
    <row r="82">
      <c r="F82" s="6"/>
      <c r="N82" s="71"/>
      <c r="O82" s="72"/>
      <c r="P82" s="73"/>
      <c r="Q82" s="74"/>
      <c r="R82" s="75"/>
      <c r="Z82" s="76"/>
      <c r="AA82" s="6"/>
      <c r="AB82" s="6"/>
    </row>
    <row r="83">
      <c r="F83" s="6"/>
      <c r="N83" s="71"/>
      <c r="O83" s="72"/>
      <c r="P83" s="73"/>
      <c r="Q83" s="74"/>
      <c r="R83" s="75"/>
      <c r="Z83" s="76"/>
      <c r="AA83" s="6"/>
      <c r="AB83" s="6"/>
    </row>
    <row r="84">
      <c r="F84" s="6"/>
      <c r="N84" s="71"/>
      <c r="O84" s="72"/>
      <c r="P84" s="73"/>
      <c r="Q84" s="74"/>
      <c r="R84" s="75"/>
      <c r="Z84" s="76"/>
      <c r="AA84" s="6"/>
      <c r="AB84" s="6"/>
    </row>
    <row r="85">
      <c r="F85" s="6"/>
      <c r="N85" s="71"/>
      <c r="O85" s="72"/>
      <c r="P85" s="73"/>
      <c r="Q85" s="74"/>
      <c r="R85" s="75"/>
      <c r="Z85" s="76"/>
      <c r="AA85" s="6"/>
      <c r="AB85" s="6"/>
    </row>
    <row r="86">
      <c r="F86" s="6"/>
      <c r="N86" s="71"/>
      <c r="O86" s="72"/>
      <c r="P86" s="73"/>
      <c r="Q86" s="74"/>
      <c r="R86" s="75"/>
      <c r="Z86" s="76"/>
      <c r="AA86" s="6"/>
      <c r="AB86" s="6"/>
    </row>
    <row r="87">
      <c r="F87" s="6"/>
      <c r="N87" s="71"/>
      <c r="O87" s="72"/>
      <c r="P87" s="73"/>
      <c r="Q87" s="74"/>
      <c r="R87" s="75"/>
      <c r="Z87" s="76"/>
      <c r="AA87" s="6"/>
      <c r="AB87" s="6"/>
    </row>
    <row r="88">
      <c r="F88" s="6"/>
      <c r="N88" s="71"/>
      <c r="O88" s="72"/>
      <c r="P88" s="73"/>
      <c r="Q88" s="74"/>
      <c r="R88" s="75"/>
      <c r="Z88" s="76"/>
      <c r="AA88" s="6"/>
      <c r="AB88" s="6"/>
    </row>
    <row r="89">
      <c r="F89" s="6"/>
      <c r="N89" s="71"/>
      <c r="O89" s="72"/>
      <c r="P89" s="73"/>
      <c r="Q89" s="74"/>
      <c r="R89" s="75"/>
      <c r="Z89" s="76"/>
      <c r="AA89" s="6"/>
      <c r="AB89" s="6"/>
    </row>
    <row r="90">
      <c r="F90" s="6"/>
      <c r="N90" s="71"/>
      <c r="O90" s="72"/>
      <c r="P90" s="73"/>
      <c r="Q90" s="74"/>
      <c r="R90" s="75"/>
      <c r="Z90" s="76"/>
      <c r="AA90" s="6"/>
      <c r="AB90" s="6"/>
    </row>
    <row r="91">
      <c r="F91" s="6"/>
      <c r="N91" s="71"/>
      <c r="O91" s="72"/>
      <c r="P91" s="73"/>
      <c r="Q91" s="74"/>
      <c r="R91" s="75"/>
      <c r="Z91" s="76"/>
      <c r="AA91" s="6"/>
      <c r="AB91" s="6"/>
    </row>
    <row r="92">
      <c r="F92" s="6"/>
      <c r="N92" s="71"/>
      <c r="O92" s="72"/>
      <c r="P92" s="73"/>
      <c r="Q92" s="74"/>
      <c r="R92" s="75"/>
      <c r="Z92" s="76"/>
      <c r="AA92" s="6"/>
      <c r="AB92" s="6"/>
    </row>
    <row r="93">
      <c r="F93" s="6"/>
      <c r="N93" s="71"/>
      <c r="O93" s="72"/>
      <c r="P93" s="73"/>
      <c r="Q93" s="74"/>
      <c r="R93" s="75"/>
      <c r="Z93" s="76"/>
      <c r="AA93" s="6"/>
      <c r="AB93" s="6"/>
    </row>
    <row r="94">
      <c r="F94" s="6"/>
      <c r="N94" s="71"/>
      <c r="O94" s="72"/>
      <c r="P94" s="73"/>
      <c r="Q94" s="74"/>
      <c r="R94" s="75"/>
      <c r="Z94" s="76"/>
      <c r="AA94" s="6"/>
      <c r="AB94" s="6"/>
    </row>
    <row r="95">
      <c r="F95" s="6"/>
      <c r="N95" s="71"/>
      <c r="O95" s="72"/>
      <c r="P95" s="73"/>
      <c r="Q95" s="74"/>
      <c r="R95" s="75"/>
      <c r="Z95" s="76"/>
      <c r="AA95" s="6"/>
      <c r="AB95" s="6"/>
    </row>
    <row r="96">
      <c r="F96" s="6"/>
      <c r="N96" s="71"/>
      <c r="O96" s="72"/>
      <c r="P96" s="73"/>
      <c r="Q96" s="74"/>
      <c r="R96" s="75"/>
      <c r="Z96" s="76"/>
      <c r="AA96" s="6"/>
      <c r="AB96" s="6"/>
    </row>
    <row r="97">
      <c r="F97" s="6"/>
      <c r="N97" s="71"/>
      <c r="O97" s="72"/>
      <c r="P97" s="73"/>
      <c r="Q97" s="74"/>
      <c r="R97" s="75"/>
      <c r="Z97" s="76"/>
      <c r="AA97" s="6"/>
      <c r="AB97" s="6"/>
    </row>
    <row r="98">
      <c r="F98" s="6"/>
      <c r="N98" s="71"/>
      <c r="O98" s="72"/>
      <c r="P98" s="73"/>
      <c r="Q98" s="74"/>
      <c r="R98" s="75"/>
      <c r="Z98" s="76"/>
      <c r="AA98" s="6"/>
      <c r="AB98" s="6"/>
    </row>
    <row r="99">
      <c r="F99" s="6"/>
      <c r="N99" s="71"/>
      <c r="O99" s="72"/>
      <c r="P99" s="73"/>
      <c r="Q99" s="74"/>
      <c r="R99" s="75"/>
      <c r="Z99" s="76"/>
      <c r="AA99" s="6"/>
      <c r="AB99" s="6"/>
    </row>
    <row r="100">
      <c r="F100" s="6"/>
      <c r="N100" s="71"/>
      <c r="O100" s="72"/>
      <c r="P100" s="73"/>
      <c r="Q100" s="74"/>
      <c r="R100" s="75"/>
      <c r="Z100" s="76"/>
      <c r="AA100" s="6"/>
      <c r="AB100" s="6"/>
    </row>
    <row r="101">
      <c r="F101" s="6"/>
      <c r="N101" s="71"/>
      <c r="O101" s="72"/>
      <c r="P101" s="73"/>
      <c r="Q101" s="74"/>
      <c r="R101" s="75"/>
      <c r="Z101" s="76"/>
      <c r="AA101" s="6"/>
      <c r="AB101" s="6"/>
    </row>
    <row r="102">
      <c r="F102" s="6"/>
      <c r="N102" s="71"/>
      <c r="O102" s="72"/>
      <c r="P102" s="73"/>
      <c r="Q102" s="74"/>
      <c r="R102" s="75"/>
      <c r="Z102" s="76"/>
      <c r="AA102" s="6"/>
      <c r="AB102" s="6"/>
    </row>
    <row r="103">
      <c r="F103" s="6"/>
      <c r="N103" s="71"/>
      <c r="O103" s="72"/>
      <c r="P103" s="73"/>
      <c r="Q103" s="74"/>
      <c r="R103" s="75"/>
      <c r="Z103" s="76"/>
      <c r="AA103" s="6"/>
      <c r="AB103" s="6"/>
    </row>
    <row r="104">
      <c r="F104" s="6"/>
      <c r="N104" s="71"/>
      <c r="O104" s="72"/>
      <c r="P104" s="73"/>
      <c r="Q104" s="74"/>
      <c r="R104" s="75"/>
      <c r="Z104" s="76"/>
      <c r="AA104" s="6"/>
      <c r="AB104" s="6"/>
    </row>
    <row r="105">
      <c r="F105" s="6"/>
      <c r="N105" s="71"/>
      <c r="O105" s="72"/>
      <c r="P105" s="73"/>
      <c r="Q105" s="74"/>
      <c r="R105" s="75"/>
      <c r="Z105" s="76"/>
      <c r="AA105" s="6"/>
      <c r="AB105" s="6"/>
    </row>
    <row r="106">
      <c r="F106" s="6"/>
      <c r="N106" s="71"/>
      <c r="O106" s="72"/>
      <c r="P106" s="73"/>
      <c r="Q106" s="74"/>
      <c r="R106" s="75"/>
      <c r="Z106" s="76"/>
      <c r="AA106" s="6"/>
      <c r="AB106" s="6"/>
    </row>
    <row r="107">
      <c r="F107" s="6"/>
      <c r="N107" s="71"/>
      <c r="O107" s="72"/>
      <c r="P107" s="73"/>
      <c r="Q107" s="74"/>
      <c r="R107" s="75"/>
      <c r="Z107" s="76"/>
      <c r="AA107" s="6"/>
      <c r="AB107" s="6"/>
    </row>
    <row r="108">
      <c r="F108" s="6"/>
      <c r="N108" s="71"/>
      <c r="O108" s="72"/>
      <c r="P108" s="73"/>
      <c r="Q108" s="74"/>
      <c r="R108" s="75"/>
      <c r="Z108" s="76"/>
      <c r="AA108" s="6"/>
      <c r="AB108" s="6"/>
    </row>
    <row r="109">
      <c r="F109" s="6"/>
      <c r="N109" s="71"/>
      <c r="O109" s="72"/>
      <c r="P109" s="73"/>
      <c r="Q109" s="74"/>
      <c r="R109" s="75"/>
      <c r="Z109" s="76"/>
      <c r="AA109" s="6"/>
      <c r="AB109" s="6"/>
    </row>
    <row r="110">
      <c r="F110" s="6"/>
      <c r="N110" s="71"/>
      <c r="O110" s="72"/>
      <c r="P110" s="73"/>
      <c r="Q110" s="74"/>
      <c r="R110" s="75"/>
      <c r="Z110" s="76"/>
      <c r="AA110" s="6"/>
      <c r="AB110" s="6"/>
    </row>
    <row r="111">
      <c r="F111" s="6"/>
      <c r="N111" s="71"/>
      <c r="O111" s="72"/>
      <c r="P111" s="73"/>
      <c r="Q111" s="74"/>
      <c r="R111" s="75"/>
      <c r="Z111" s="76"/>
      <c r="AA111" s="6"/>
      <c r="AB111" s="6"/>
    </row>
    <row r="112">
      <c r="F112" s="6"/>
      <c r="N112" s="71"/>
      <c r="O112" s="72"/>
      <c r="P112" s="73"/>
      <c r="Q112" s="74"/>
      <c r="R112" s="75"/>
      <c r="Z112" s="76"/>
      <c r="AA112" s="6"/>
      <c r="AB112" s="6"/>
    </row>
    <row r="113">
      <c r="F113" s="6"/>
      <c r="N113" s="71"/>
      <c r="O113" s="72"/>
      <c r="P113" s="73"/>
      <c r="Q113" s="74"/>
      <c r="R113" s="75"/>
      <c r="Z113" s="76"/>
      <c r="AA113" s="6"/>
      <c r="AB113" s="6"/>
    </row>
    <row r="114">
      <c r="F114" s="6"/>
      <c r="N114" s="71"/>
      <c r="O114" s="72"/>
      <c r="P114" s="73"/>
      <c r="Q114" s="74"/>
      <c r="R114" s="75"/>
      <c r="Z114" s="76"/>
      <c r="AA114" s="6"/>
      <c r="AB114" s="6"/>
    </row>
    <row r="115">
      <c r="F115" s="6"/>
      <c r="N115" s="71"/>
      <c r="O115" s="72"/>
      <c r="P115" s="73"/>
      <c r="Q115" s="74"/>
      <c r="R115" s="75"/>
      <c r="Z115" s="76"/>
      <c r="AA115" s="6"/>
      <c r="AB115" s="6"/>
    </row>
    <row r="116">
      <c r="F116" s="6"/>
      <c r="N116" s="71"/>
      <c r="O116" s="72"/>
      <c r="P116" s="73"/>
      <c r="Q116" s="74"/>
      <c r="R116" s="75"/>
      <c r="Z116" s="76"/>
      <c r="AA116" s="6"/>
      <c r="AB116" s="6"/>
    </row>
    <row r="117">
      <c r="F117" s="6"/>
      <c r="N117" s="71"/>
      <c r="O117" s="72"/>
      <c r="P117" s="73"/>
      <c r="Q117" s="74"/>
      <c r="R117" s="75"/>
      <c r="Z117" s="76"/>
      <c r="AA117" s="6"/>
      <c r="AB117" s="6"/>
    </row>
    <row r="118">
      <c r="F118" s="6"/>
      <c r="N118" s="71"/>
      <c r="O118" s="72"/>
      <c r="P118" s="73"/>
      <c r="Q118" s="74"/>
      <c r="R118" s="75"/>
      <c r="Z118" s="76"/>
      <c r="AA118" s="6"/>
      <c r="AB118" s="6"/>
    </row>
    <row r="119">
      <c r="F119" s="6"/>
      <c r="N119" s="71"/>
      <c r="O119" s="72"/>
      <c r="P119" s="73"/>
      <c r="Q119" s="74"/>
      <c r="R119" s="75"/>
      <c r="Z119" s="76"/>
      <c r="AA119" s="6"/>
      <c r="AB119" s="6"/>
    </row>
    <row r="120">
      <c r="F120" s="6"/>
      <c r="N120" s="71"/>
      <c r="O120" s="72"/>
      <c r="P120" s="73"/>
      <c r="Q120" s="74"/>
      <c r="R120" s="75"/>
      <c r="Z120" s="76"/>
      <c r="AA120" s="6"/>
      <c r="AB120" s="6"/>
    </row>
    <row r="121">
      <c r="F121" s="6"/>
      <c r="N121" s="71"/>
      <c r="O121" s="72"/>
      <c r="P121" s="73"/>
      <c r="Q121" s="74"/>
      <c r="R121" s="75"/>
      <c r="Z121" s="76"/>
      <c r="AA121" s="6"/>
      <c r="AB121" s="6"/>
    </row>
    <row r="122">
      <c r="F122" s="6"/>
      <c r="N122" s="71"/>
      <c r="O122" s="72"/>
      <c r="P122" s="73"/>
      <c r="Q122" s="74"/>
      <c r="R122" s="75"/>
      <c r="Z122" s="76"/>
      <c r="AA122" s="6"/>
      <c r="AB122" s="6"/>
    </row>
    <row r="123">
      <c r="F123" s="6"/>
      <c r="N123" s="71"/>
      <c r="O123" s="72"/>
      <c r="P123" s="73"/>
      <c r="Q123" s="74"/>
      <c r="R123" s="75"/>
      <c r="Z123" s="76"/>
      <c r="AA123" s="6"/>
      <c r="AB123" s="6"/>
    </row>
    <row r="124">
      <c r="F124" s="6"/>
      <c r="N124" s="71"/>
      <c r="O124" s="72"/>
      <c r="P124" s="73"/>
      <c r="Q124" s="74"/>
      <c r="R124" s="75"/>
      <c r="Z124" s="76"/>
      <c r="AA124" s="6"/>
      <c r="AB124" s="6"/>
    </row>
    <row r="125">
      <c r="F125" s="6"/>
      <c r="N125" s="71"/>
      <c r="O125" s="72"/>
      <c r="P125" s="73"/>
      <c r="Q125" s="74"/>
      <c r="R125" s="75"/>
      <c r="Z125" s="76"/>
      <c r="AA125" s="6"/>
      <c r="AB125" s="6"/>
    </row>
    <row r="126">
      <c r="F126" s="6"/>
      <c r="N126" s="71"/>
      <c r="O126" s="72"/>
      <c r="P126" s="73"/>
      <c r="Q126" s="74"/>
      <c r="R126" s="75"/>
      <c r="Z126" s="76"/>
      <c r="AA126" s="6"/>
      <c r="AB126" s="6"/>
    </row>
    <row r="127">
      <c r="F127" s="6"/>
      <c r="N127" s="71"/>
      <c r="O127" s="72"/>
      <c r="P127" s="73"/>
      <c r="Q127" s="74"/>
      <c r="R127" s="75"/>
      <c r="Z127" s="76"/>
      <c r="AA127" s="6"/>
      <c r="AB127" s="6"/>
    </row>
    <row r="128">
      <c r="F128" s="6"/>
      <c r="N128" s="71"/>
      <c r="O128" s="72"/>
      <c r="P128" s="73"/>
      <c r="Q128" s="74"/>
      <c r="R128" s="75"/>
      <c r="Z128" s="76"/>
      <c r="AA128" s="6"/>
      <c r="AB128" s="6"/>
    </row>
    <row r="129">
      <c r="F129" s="6"/>
      <c r="N129" s="71"/>
      <c r="O129" s="72"/>
      <c r="P129" s="73"/>
      <c r="Q129" s="74"/>
      <c r="R129" s="75"/>
      <c r="Z129" s="76"/>
      <c r="AA129" s="6"/>
      <c r="AB129" s="6"/>
    </row>
    <row r="130">
      <c r="F130" s="6"/>
      <c r="N130" s="71"/>
      <c r="O130" s="72"/>
      <c r="P130" s="73"/>
      <c r="Q130" s="74"/>
      <c r="R130" s="75"/>
      <c r="Z130" s="76"/>
      <c r="AA130" s="6"/>
      <c r="AB130" s="6"/>
    </row>
    <row r="131">
      <c r="F131" s="6"/>
      <c r="N131" s="71"/>
      <c r="O131" s="72"/>
      <c r="P131" s="73"/>
      <c r="Q131" s="74"/>
      <c r="R131" s="75"/>
      <c r="Z131" s="76"/>
      <c r="AA131" s="6"/>
      <c r="AB131" s="6"/>
    </row>
    <row r="132">
      <c r="F132" s="6"/>
      <c r="N132" s="71"/>
      <c r="O132" s="72"/>
      <c r="P132" s="73"/>
      <c r="Q132" s="74"/>
      <c r="R132" s="75"/>
      <c r="Z132" s="76"/>
      <c r="AA132" s="6"/>
      <c r="AB132" s="6"/>
    </row>
    <row r="133">
      <c r="F133" s="6"/>
      <c r="N133" s="71"/>
      <c r="O133" s="72"/>
      <c r="P133" s="73"/>
      <c r="Q133" s="74"/>
      <c r="R133" s="75"/>
      <c r="Z133" s="76"/>
      <c r="AA133" s="6"/>
      <c r="AB133" s="6"/>
    </row>
    <row r="134">
      <c r="F134" s="6"/>
      <c r="N134" s="71"/>
      <c r="O134" s="72"/>
      <c r="P134" s="73"/>
      <c r="Q134" s="74"/>
      <c r="R134" s="75"/>
      <c r="Z134" s="76"/>
      <c r="AA134" s="6"/>
      <c r="AB134" s="6"/>
    </row>
    <row r="135">
      <c r="F135" s="6"/>
      <c r="N135" s="71"/>
      <c r="O135" s="72"/>
      <c r="P135" s="73"/>
      <c r="Q135" s="74"/>
      <c r="R135" s="75"/>
      <c r="Z135" s="76"/>
      <c r="AA135" s="6"/>
      <c r="AB135" s="6"/>
    </row>
    <row r="136">
      <c r="F136" s="6"/>
      <c r="N136" s="71"/>
      <c r="O136" s="72"/>
      <c r="P136" s="73"/>
      <c r="Q136" s="74"/>
      <c r="R136" s="75"/>
      <c r="Z136" s="76"/>
      <c r="AA136" s="6"/>
      <c r="AB136" s="6"/>
    </row>
    <row r="137">
      <c r="F137" s="6"/>
      <c r="N137" s="71"/>
      <c r="O137" s="72"/>
      <c r="P137" s="73"/>
      <c r="Q137" s="74"/>
      <c r="R137" s="75"/>
      <c r="Z137" s="76"/>
      <c r="AA137" s="6"/>
      <c r="AB137" s="6"/>
    </row>
    <row r="138">
      <c r="F138" s="6"/>
      <c r="N138" s="71"/>
      <c r="O138" s="72"/>
      <c r="P138" s="73"/>
      <c r="Q138" s="74"/>
      <c r="R138" s="75"/>
      <c r="Z138" s="76"/>
      <c r="AA138" s="6"/>
      <c r="AB138" s="6"/>
    </row>
    <row r="139">
      <c r="F139" s="6"/>
      <c r="N139" s="71"/>
      <c r="O139" s="72"/>
      <c r="P139" s="73"/>
      <c r="Q139" s="74"/>
      <c r="R139" s="75"/>
      <c r="Z139" s="76"/>
      <c r="AA139" s="6"/>
      <c r="AB139" s="6"/>
    </row>
    <row r="140">
      <c r="F140" s="6"/>
      <c r="N140" s="71"/>
      <c r="O140" s="72"/>
      <c r="P140" s="73"/>
      <c r="Q140" s="74"/>
      <c r="R140" s="75"/>
      <c r="Z140" s="76"/>
      <c r="AA140" s="6"/>
      <c r="AB140" s="6"/>
    </row>
    <row r="141">
      <c r="F141" s="6"/>
      <c r="N141" s="71"/>
      <c r="O141" s="72"/>
      <c r="P141" s="73"/>
      <c r="Q141" s="74"/>
      <c r="R141" s="75"/>
      <c r="Z141" s="76"/>
      <c r="AA141" s="6"/>
      <c r="AB141" s="6"/>
    </row>
    <row r="142">
      <c r="F142" s="6"/>
      <c r="N142" s="71"/>
      <c r="O142" s="72"/>
      <c r="P142" s="73"/>
      <c r="Q142" s="74"/>
      <c r="R142" s="75"/>
      <c r="Z142" s="76"/>
      <c r="AA142" s="6"/>
      <c r="AB142" s="6"/>
    </row>
    <row r="143">
      <c r="F143" s="6"/>
      <c r="N143" s="71"/>
      <c r="O143" s="72"/>
      <c r="P143" s="73"/>
      <c r="Q143" s="74"/>
      <c r="R143" s="75"/>
      <c r="Z143" s="76"/>
      <c r="AA143" s="6"/>
      <c r="AB143" s="6"/>
    </row>
    <row r="144">
      <c r="F144" s="6"/>
      <c r="N144" s="71"/>
      <c r="O144" s="72"/>
      <c r="P144" s="73"/>
      <c r="Q144" s="74"/>
      <c r="R144" s="75"/>
      <c r="Z144" s="76"/>
      <c r="AA144" s="6"/>
      <c r="AB144" s="6"/>
    </row>
    <row r="145">
      <c r="F145" s="6"/>
      <c r="N145" s="71"/>
      <c r="O145" s="72"/>
      <c r="P145" s="73"/>
      <c r="Q145" s="74"/>
      <c r="R145" s="75"/>
      <c r="Z145" s="76"/>
      <c r="AA145" s="6"/>
      <c r="AB145" s="6"/>
    </row>
    <row r="146">
      <c r="F146" s="6"/>
      <c r="N146" s="71"/>
      <c r="O146" s="72"/>
      <c r="P146" s="73"/>
      <c r="Q146" s="74"/>
      <c r="R146" s="75"/>
      <c r="Z146" s="76"/>
      <c r="AA146" s="6"/>
      <c r="AB146" s="6"/>
    </row>
    <row r="147">
      <c r="F147" s="6"/>
      <c r="N147" s="71"/>
      <c r="O147" s="72"/>
      <c r="P147" s="73"/>
      <c r="Q147" s="74"/>
      <c r="R147" s="75"/>
      <c r="Z147" s="76"/>
      <c r="AA147" s="6"/>
      <c r="AB147" s="6"/>
    </row>
    <row r="148">
      <c r="F148" s="6"/>
      <c r="N148" s="71"/>
      <c r="O148" s="72"/>
      <c r="P148" s="73"/>
      <c r="Q148" s="74"/>
      <c r="R148" s="75"/>
      <c r="Z148" s="76"/>
      <c r="AA148" s="6"/>
      <c r="AB148" s="6"/>
    </row>
    <row r="149">
      <c r="F149" s="6"/>
      <c r="N149" s="71"/>
      <c r="O149" s="72"/>
      <c r="P149" s="73"/>
      <c r="Q149" s="74"/>
      <c r="R149" s="75"/>
      <c r="Z149" s="76"/>
      <c r="AA149" s="6"/>
      <c r="AB149" s="6"/>
    </row>
    <row r="150">
      <c r="F150" s="6"/>
      <c r="N150" s="71"/>
      <c r="O150" s="72"/>
      <c r="P150" s="73"/>
      <c r="Q150" s="74"/>
      <c r="R150" s="75"/>
      <c r="Z150" s="76"/>
      <c r="AA150" s="6"/>
      <c r="AB150" s="6"/>
    </row>
    <row r="151">
      <c r="F151" s="6"/>
      <c r="N151" s="71"/>
      <c r="O151" s="72"/>
      <c r="P151" s="73"/>
      <c r="Q151" s="74"/>
      <c r="R151" s="75"/>
      <c r="Z151" s="76"/>
      <c r="AA151" s="6"/>
      <c r="AB151" s="6"/>
    </row>
    <row r="152">
      <c r="F152" s="6"/>
      <c r="N152" s="71"/>
      <c r="O152" s="72"/>
      <c r="P152" s="73"/>
      <c r="Q152" s="74"/>
      <c r="R152" s="75"/>
      <c r="Z152" s="76"/>
      <c r="AA152" s="6"/>
      <c r="AB152" s="6"/>
    </row>
    <row r="153">
      <c r="F153" s="6"/>
      <c r="N153" s="71"/>
      <c r="O153" s="72"/>
      <c r="P153" s="73"/>
      <c r="Q153" s="74"/>
      <c r="R153" s="75"/>
      <c r="Z153" s="76"/>
      <c r="AA153" s="6"/>
      <c r="AB153" s="6"/>
    </row>
    <row r="154">
      <c r="F154" s="6"/>
      <c r="N154" s="71"/>
      <c r="O154" s="72"/>
      <c r="P154" s="73"/>
      <c r="Q154" s="74"/>
      <c r="R154" s="75"/>
      <c r="Z154" s="76"/>
      <c r="AA154" s="6"/>
      <c r="AB154" s="6"/>
    </row>
    <row r="155">
      <c r="F155" s="6"/>
      <c r="N155" s="71"/>
      <c r="O155" s="72"/>
      <c r="P155" s="73"/>
      <c r="Q155" s="74"/>
      <c r="R155" s="75"/>
      <c r="Z155" s="76"/>
      <c r="AA155" s="6"/>
      <c r="AB155" s="6"/>
    </row>
    <row r="156">
      <c r="F156" s="6"/>
      <c r="N156" s="71"/>
      <c r="O156" s="72"/>
      <c r="P156" s="73"/>
      <c r="Q156" s="74"/>
      <c r="R156" s="75"/>
      <c r="Z156" s="76"/>
      <c r="AA156" s="6"/>
      <c r="AB156" s="6"/>
    </row>
    <row r="157">
      <c r="F157" s="6"/>
      <c r="N157" s="71"/>
      <c r="O157" s="72"/>
      <c r="P157" s="73"/>
      <c r="Q157" s="74"/>
      <c r="R157" s="75"/>
      <c r="Z157" s="76"/>
      <c r="AA157" s="6"/>
      <c r="AB157" s="6"/>
    </row>
    <row r="158">
      <c r="F158" s="6"/>
      <c r="N158" s="71"/>
      <c r="O158" s="72"/>
      <c r="P158" s="73"/>
      <c r="Q158" s="74"/>
      <c r="R158" s="75"/>
      <c r="Z158" s="76"/>
      <c r="AA158" s="6"/>
      <c r="AB158" s="6"/>
    </row>
    <row r="159">
      <c r="F159" s="6"/>
      <c r="N159" s="71"/>
      <c r="O159" s="72"/>
      <c r="P159" s="73"/>
      <c r="Q159" s="74"/>
      <c r="R159" s="75"/>
      <c r="Z159" s="76"/>
      <c r="AA159" s="6"/>
      <c r="AB159" s="6"/>
    </row>
    <row r="160">
      <c r="F160" s="6"/>
      <c r="N160" s="71"/>
      <c r="O160" s="72"/>
      <c r="P160" s="73"/>
      <c r="Q160" s="74"/>
      <c r="R160" s="75"/>
      <c r="Z160" s="76"/>
      <c r="AA160" s="6"/>
      <c r="AB160" s="6"/>
    </row>
    <row r="161">
      <c r="F161" s="6"/>
      <c r="N161" s="71"/>
      <c r="O161" s="72"/>
      <c r="P161" s="73"/>
      <c r="Q161" s="74"/>
      <c r="R161" s="75"/>
      <c r="Z161" s="76"/>
      <c r="AA161" s="6"/>
      <c r="AB161" s="6"/>
    </row>
    <row r="162">
      <c r="F162" s="6"/>
      <c r="N162" s="71"/>
      <c r="O162" s="72"/>
      <c r="P162" s="73"/>
      <c r="Q162" s="74"/>
      <c r="R162" s="75"/>
      <c r="Z162" s="76"/>
      <c r="AA162" s="6"/>
      <c r="AB162" s="6"/>
    </row>
    <row r="163">
      <c r="F163" s="6"/>
      <c r="N163" s="71"/>
      <c r="O163" s="72"/>
      <c r="P163" s="73"/>
      <c r="Q163" s="74"/>
      <c r="R163" s="75"/>
      <c r="Z163" s="76"/>
      <c r="AA163" s="6"/>
      <c r="AB163" s="6"/>
    </row>
    <row r="164">
      <c r="F164" s="6"/>
      <c r="N164" s="71"/>
      <c r="O164" s="72"/>
      <c r="P164" s="73"/>
      <c r="Q164" s="74"/>
      <c r="R164" s="75"/>
      <c r="Z164" s="76"/>
      <c r="AA164" s="6"/>
      <c r="AB164" s="6"/>
    </row>
    <row r="165">
      <c r="F165" s="6"/>
      <c r="N165" s="71"/>
      <c r="O165" s="72"/>
      <c r="P165" s="73"/>
      <c r="Q165" s="74"/>
      <c r="R165" s="75"/>
      <c r="Z165" s="76"/>
      <c r="AA165" s="6"/>
      <c r="AB165" s="6"/>
    </row>
    <row r="166">
      <c r="F166" s="6"/>
      <c r="N166" s="71"/>
      <c r="O166" s="72"/>
      <c r="P166" s="73"/>
      <c r="Q166" s="74"/>
      <c r="R166" s="75"/>
      <c r="Z166" s="76"/>
      <c r="AA166" s="6"/>
      <c r="AB166" s="6"/>
    </row>
    <row r="167">
      <c r="F167" s="6"/>
      <c r="N167" s="71"/>
      <c r="O167" s="72"/>
      <c r="P167" s="73"/>
      <c r="Q167" s="74"/>
      <c r="R167" s="75"/>
      <c r="Z167" s="76"/>
      <c r="AA167" s="6"/>
      <c r="AB167" s="6"/>
    </row>
    <row r="168">
      <c r="F168" s="6"/>
      <c r="N168" s="71"/>
      <c r="O168" s="72"/>
      <c r="P168" s="73"/>
      <c r="Q168" s="74"/>
      <c r="R168" s="75"/>
      <c r="Z168" s="76"/>
      <c r="AA168" s="6"/>
      <c r="AB168" s="6"/>
    </row>
    <row r="169">
      <c r="F169" s="6"/>
      <c r="N169" s="71"/>
      <c r="O169" s="72"/>
      <c r="P169" s="73"/>
      <c r="Q169" s="74"/>
      <c r="R169" s="75"/>
      <c r="Z169" s="76"/>
      <c r="AA169" s="6"/>
      <c r="AB169" s="6"/>
    </row>
    <row r="170">
      <c r="F170" s="6"/>
      <c r="N170" s="71"/>
      <c r="O170" s="72"/>
      <c r="P170" s="73"/>
      <c r="Q170" s="74"/>
      <c r="R170" s="75"/>
      <c r="Z170" s="76"/>
      <c r="AA170" s="6"/>
      <c r="AB170" s="6"/>
    </row>
    <row r="171">
      <c r="F171" s="6"/>
      <c r="N171" s="71"/>
      <c r="O171" s="72"/>
      <c r="P171" s="73"/>
      <c r="Q171" s="74"/>
      <c r="R171" s="75"/>
      <c r="Z171" s="76"/>
      <c r="AA171" s="6"/>
      <c r="AB171" s="6"/>
    </row>
    <row r="172">
      <c r="F172" s="6"/>
      <c r="N172" s="71"/>
      <c r="O172" s="72"/>
      <c r="P172" s="73"/>
      <c r="Q172" s="74"/>
      <c r="R172" s="75"/>
      <c r="Z172" s="76"/>
      <c r="AA172" s="6"/>
      <c r="AB172" s="6"/>
    </row>
    <row r="173">
      <c r="F173" s="6"/>
      <c r="N173" s="71"/>
      <c r="O173" s="72"/>
      <c r="P173" s="73"/>
      <c r="Q173" s="74"/>
      <c r="R173" s="75"/>
      <c r="Z173" s="76"/>
      <c r="AA173" s="6"/>
      <c r="AB173" s="6"/>
    </row>
    <row r="174">
      <c r="F174" s="6"/>
      <c r="N174" s="71"/>
      <c r="O174" s="72"/>
      <c r="P174" s="73"/>
      <c r="Q174" s="74"/>
      <c r="R174" s="75"/>
      <c r="Z174" s="76"/>
      <c r="AA174" s="6"/>
      <c r="AB174" s="6"/>
    </row>
    <row r="175">
      <c r="F175" s="6"/>
      <c r="N175" s="71"/>
      <c r="O175" s="72"/>
      <c r="P175" s="73"/>
      <c r="Q175" s="74"/>
      <c r="R175" s="75"/>
      <c r="Z175" s="76"/>
      <c r="AA175" s="6"/>
      <c r="AB175" s="6"/>
    </row>
    <row r="176">
      <c r="F176" s="6"/>
      <c r="N176" s="71"/>
      <c r="O176" s="72"/>
      <c r="P176" s="73"/>
      <c r="Q176" s="74"/>
      <c r="R176" s="75"/>
      <c r="Z176" s="76"/>
      <c r="AA176" s="6"/>
      <c r="AB176" s="6"/>
    </row>
    <row r="177">
      <c r="F177" s="6"/>
      <c r="N177" s="71"/>
      <c r="O177" s="72"/>
      <c r="P177" s="73"/>
      <c r="Q177" s="74"/>
      <c r="R177" s="75"/>
      <c r="Z177" s="76"/>
      <c r="AA177" s="6"/>
      <c r="AB177" s="6"/>
    </row>
    <row r="178">
      <c r="F178" s="6"/>
      <c r="N178" s="71"/>
      <c r="O178" s="72"/>
      <c r="P178" s="73"/>
      <c r="Q178" s="74"/>
      <c r="R178" s="75"/>
      <c r="Z178" s="76"/>
      <c r="AA178" s="6"/>
      <c r="AB178" s="6"/>
    </row>
    <row r="179">
      <c r="F179" s="6"/>
      <c r="N179" s="71"/>
      <c r="O179" s="72"/>
      <c r="P179" s="73"/>
      <c r="Q179" s="74"/>
      <c r="R179" s="75"/>
      <c r="Z179" s="76"/>
      <c r="AA179" s="6"/>
      <c r="AB179" s="6"/>
    </row>
    <row r="180">
      <c r="F180" s="6"/>
      <c r="N180" s="71"/>
      <c r="O180" s="72"/>
      <c r="P180" s="73"/>
      <c r="Q180" s="74"/>
      <c r="R180" s="75"/>
      <c r="Z180" s="76"/>
      <c r="AA180" s="6"/>
      <c r="AB180" s="6"/>
    </row>
    <row r="181">
      <c r="F181" s="6"/>
      <c r="N181" s="71"/>
      <c r="O181" s="72"/>
      <c r="P181" s="73"/>
      <c r="Q181" s="74"/>
      <c r="R181" s="75"/>
      <c r="Z181" s="76"/>
      <c r="AA181" s="6"/>
      <c r="AB181" s="6"/>
    </row>
    <row r="182">
      <c r="F182" s="6"/>
      <c r="N182" s="71"/>
      <c r="O182" s="72"/>
      <c r="P182" s="73"/>
      <c r="Q182" s="74"/>
      <c r="R182" s="75"/>
      <c r="Z182" s="76"/>
      <c r="AA182" s="6"/>
      <c r="AB182" s="6"/>
    </row>
    <row r="183">
      <c r="F183" s="6"/>
      <c r="N183" s="71"/>
      <c r="O183" s="72"/>
      <c r="P183" s="73"/>
      <c r="Q183" s="74"/>
      <c r="R183" s="75"/>
      <c r="Z183" s="76"/>
      <c r="AA183" s="6"/>
      <c r="AB183" s="6"/>
    </row>
    <row r="184">
      <c r="F184" s="6"/>
      <c r="N184" s="71"/>
      <c r="O184" s="72"/>
      <c r="P184" s="73"/>
      <c r="Q184" s="74"/>
      <c r="R184" s="75"/>
      <c r="Z184" s="76"/>
      <c r="AA184" s="6"/>
      <c r="AB184" s="6"/>
    </row>
    <row r="185">
      <c r="F185" s="6"/>
      <c r="N185" s="71"/>
      <c r="O185" s="72"/>
      <c r="P185" s="73"/>
      <c r="Q185" s="74"/>
      <c r="R185" s="75"/>
      <c r="Z185" s="76"/>
      <c r="AA185" s="6"/>
      <c r="AB185" s="6"/>
    </row>
    <row r="186">
      <c r="F186" s="6"/>
      <c r="N186" s="71"/>
      <c r="O186" s="72"/>
      <c r="P186" s="73"/>
      <c r="Q186" s="74"/>
      <c r="R186" s="75"/>
      <c r="Z186" s="76"/>
      <c r="AA186" s="6"/>
      <c r="AB186" s="6"/>
    </row>
    <row r="187">
      <c r="F187" s="6"/>
      <c r="N187" s="71"/>
      <c r="O187" s="72"/>
      <c r="P187" s="73"/>
      <c r="Q187" s="74"/>
      <c r="R187" s="75"/>
      <c r="Z187" s="76"/>
      <c r="AA187" s="6"/>
      <c r="AB187" s="6"/>
    </row>
    <row r="188">
      <c r="F188" s="6"/>
      <c r="N188" s="71"/>
      <c r="O188" s="72"/>
      <c r="P188" s="73"/>
      <c r="Q188" s="74"/>
      <c r="R188" s="75"/>
      <c r="Z188" s="76"/>
      <c r="AA188" s="6"/>
      <c r="AB188" s="6"/>
    </row>
    <row r="189">
      <c r="F189" s="6"/>
      <c r="N189" s="71"/>
      <c r="O189" s="72"/>
      <c r="P189" s="73"/>
      <c r="Q189" s="74"/>
      <c r="R189" s="75"/>
      <c r="Z189" s="76"/>
      <c r="AA189" s="6"/>
      <c r="AB189" s="6"/>
    </row>
    <row r="190">
      <c r="F190" s="6"/>
      <c r="N190" s="71"/>
      <c r="O190" s="72"/>
      <c r="P190" s="73"/>
      <c r="Q190" s="74"/>
      <c r="R190" s="75"/>
      <c r="Z190" s="76"/>
      <c r="AA190" s="6"/>
      <c r="AB190" s="6"/>
    </row>
    <row r="191">
      <c r="F191" s="6"/>
      <c r="N191" s="71"/>
      <c r="O191" s="72"/>
      <c r="P191" s="73"/>
      <c r="Q191" s="74"/>
      <c r="R191" s="75"/>
      <c r="Z191" s="76"/>
      <c r="AA191" s="6"/>
      <c r="AB191" s="6"/>
    </row>
    <row r="192">
      <c r="F192" s="6"/>
      <c r="N192" s="71"/>
      <c r="O192" s="72"/>
      <c r="P192" s="73"/>
      <c r="Q192" s="74"/>
      <c r="R192" s="75"/>
      <c r="Z192" s="76"/>
      <c r="AA192" s="6"/>
      <c r="AB192" s="6"/>
    </row>
    <row r="193">
      <c r="F193" s="6"/>
      <c r="N193" s="71"/>
      <c r="O193" s="72"/>
      <c r="P193" s="73"/>
      <c r="Q193" s="74"/>
      <c r="R193" s="75"/>
      <c r="Z193" s="76"/>
      <c r="AA193" s="6"/>
      <c r="AB193" s="6"/>
    </row>
    <row r="194">
      <c r="F194" s="6"/>
      <c r="N194" s="71"/>
      <c r="O194" s="72"/>
      <c r="P194" s="73"/>
      <c r="Q194" s="74"/>
      <c r="R194" s="75"/>
      <c r="Z194" s="76"/>
      <c r="AA194" s="6"/>
      <c r="AB194" s="6"/>
    </row>
    <row r="195">
      <c r="F195" s="6"/>
      <c r="N195" s="71"/>
      <c r="O195" s="72"/>
      <c r="P195" s="73"/>
      <c r="Q195" s="74"/>
      <c r="R195" s="75"/>
      <c r="Z195" s="76"/>
      <c r="AA195" s="6"/>
      <c r="AB195" s="6"/>
    </row>
    <row r="196">
      <c r="F196" s="6"/>
      <c r="N196" s="71"/>
      <c r="O196" s="72"/>
      <c r="P196" s="73"/>
      <c r="Q196" s="74"/>
      <c r="R196" s="75"/>
      <c r="Z196" s="76"/>
      <c r="AA196" s="6"/>
      <c r="AB196" s="6"/>
    </row>
    <row r="197">
      <c r="F197" s="6"/>
      <c r="N197" s="71"/>
      <c r="O197" s="72"/>
      <c r="P197" s="73"/>
      <c r="Q197" s="74"/>
      <c r="R197" s="75"/>
      <c r="Z197" s="76"/>
      <c r="AA197" s="6"/>
      <c r="AB197" s="6"/>
    </row>
    <row r="198">
      <c r="F198" s="6"/>
      <c r="N198" s="71"/>
      <c r="O198" s="72"/>
      <c r="P198" s="73"/>
      <c r="Q198" s="74"/>
      <c r="R198" s="75"/>
      <c r="Z198" s="76"/>
      <c r="AA198" s="6"/>
      <c r="AB198" s="6"/>
    </row>
    <row r="199">
      <c r="F199" s="6"/>
      <c r="N199" s="71"/>
      <c r="O199" s="72"/>
      <c r="P199" s="73"/>
      <c r="Q199" s="74"/>
      <c r="R199" s="75"/>
      <c r="Z199" s="76"/>
      <c r="AA199" s="6"/>
      <c r="AB199" s="6"/>
    </row>
    <row r="200">
      <c r="F200" s="6"/>
      <c r="N200" s="71"/>
      <c r="O200" s="72"/>
      <c r="P200" s="73"/>
      <c r="Q200" s="74"/>
      <c r="R200" s="75"/>
      <c r="Z200" s="76"/>
      <c r="AA200" s="6"/>
      <c r="AB200" s="6"/>
    </row>
    <row r="201">
      <c r="F201" s="6"/>
      <c r="N201" s="71"/>
      <c r="O201" s="72"/>
      <c r="P201" s="73"/>
      <c r="Q201" s="74"/>
      <c r="R201" s="75"/>
      <c r="Z201" s="76"/>
      <c r="AA201" s="6"/>
      <c r="AB201" s="6"/>
    </row>
    <row r="202">
      <c r="F202" s="6"/>
      <c r="N202" s="71"/>
      <c r="O202" s="72"/>
      <c r="P202" s="73"/>
      <c r="Q202" s="74"/>
      <c r="R202" s="75"/>
      <c r="Z202" s="76"/>
      <c r="AA202" s="6"/>
      <c r="AB202" s="6"/>
    </row>
    <row r="203">
      <c r="F203" s="6"/>
      <c r="N203" s="71"/>
      <c r="O203" s="72"/>
      <c r="P203" s="73"/>
      <c r="Q203" s="74"/>
      <c r="R203" s="75"/>
      <c r="Z203" s="76"/>
      <c r="AA203" s="6"/>
      <c r="AB203" s="6"/>
    </row>
    <row r="204">
      <c r="F204" s="6"/>
      <c r="N204" s="71"/>
      <c r="O204" s="72"/>
      <c r="P204" s="73"/>
      <c r="Q204" s="74"/>
      <c r="R204" s="75"/>
      <c r="Z204" s="76"/>
      <c r="AA204" s="6"/>
      <c r="AB204" s="6"/>
    </row>
    <row r="205">
      <c r="F205" s="6"/>
      <c r="N205" s="71"/>
      <c r="O205" s="72"/>
      <c r="P205" s="73"/>
      <c r="Q205" s="74"/>
      <c r="R205" s="75"/>
      <c r="Z205" s="76"/>
      <c r="AA205" s="6"/>
      <c r="AB205" s="6"/>
    </row>
    <row r="206">
      <c r="F206" s="6"/>
      <c r="N206" s="71"/>
      <c r="O206" s="72"/>
      <c r="P206" s="73"/>
      <c r="Q206" s="74"/>
      <c r="R206" s="75"/>
      <c r="Z206" s="76"/>
      <c r="AA206" s="6"/>
      <c r="AB206" s="6"/>
    </row>
    <row r="207">
      <c r="F207" s="6"/>
      <c r="N207" s="71"/>
      <c r="O207" s="72"/>
      <c r="P207" s="73"/>
      <c r="Q207" s="74"/>
      <c r="R207" s="75"/>
      <c r="Z207" s="76"/>
      <c r="AA207" s="6"/>
      <c r="AB207" s="6"/>
    </row>
    <row r="208">
      <c r="F208" s="6"/>
      <c r="N208" s="71"/>
      <c r="O208" s="72"/>
      <c r="P208" s="73"/>
      <c r="Q208" s="74"/>
      <c r="R208" s="75"/>
      <c r="Z208" s="76"/>
      <c r="AA208" s="6"/>
      <c r="AB208" s="6"/>
    </row>
    <row r="209">
      <c r="F209" s="6"/>
      <c r="N209" s="71"/>
      <c r="O209" s="72"/>
      <c r="P209" s="73"/>
      <c r="Q209" s="74"/>
      <c r="R209" s="75"/>
      <c r="Z209" s="76"/>
      <c r="AA209" s="6"/>
      <c r="AB209" s="6"/>
    </row>
    <row r="210">
      <c r="F210" s="6"/>
      <c r="N210" s="71"/>
      <c r="O210" s="72"/>
      <c r="P210" s="73"/>
      <c r="Q210" s="74"/>
      <c r="R210" s="75"/>
      <c r="Z210" s="76"/>
      <c r="AA210" s="6"/>
      <c r="AB210" s="6"/>
    </row>
    <row r="211">
      <c r="F211" s="6"/>
      <c r="N211" s="71"/>
      <c r="O211" s="72"/>
      <c r="P211" s="73"/>
      <c r="Q211" s="74"/>
      <c r="R211" s="75"/>
      <c r="Z211" s="76"/>
      <c r="AA211" s="6"/>
      <c r="AB211" s="6"/>
    </row>
    <row r="212">
      <c r="F212" s="6"/>
      <c r="N212" s="71"/>
      <c r="O212" s="72"/>
      <c r="P212" s="73"/>
      <c r="Q212" s="74"/>
      <c r="R212" s="75"/>
      <c r="Z212" s="76"/>
      <c r="AA212" s="6"/>
      <c r="AB212" s="6"/>
    </row>
    <row r="213">
      <c r="F213" s="6"/>
      <c r="N213" s="71"/>
      <c r="O213" s="72"/>
      <c r="P213" s="73"/>
      <c r="Q213" s="74"/>
      <c r="R213" s="75"/>
      <c r="Z213" s="76"/>
      <c r="AA213" s="6"/>
      <c r="AB213" s="6"/>
    </row>
    <row r="214">
      <c r="F214" s="6"/>
      <c r="N214" s="71"/>
      <c r="O214" s="72"/>
      <c r="P214" s="73"/>
      <c r="Q214" s="74"/>
      <c r="R214" s="75"/>
      <c r="Z214" s="76"/>
      <c r="AA214" s="6"/>
      <c r="AB214" s="6"/>
    </row>
    <row r="215">
      <c r="F215" s="6"/>
      <c r="N215" s="71"/>
      <c r="O215" s="72"/>
      <c r="P215" s="73"/>
      <c r="Q215" s="74"/>
      <c r="R215" s="75"/>
      <c r="Z215" s="76"/>
      <c r="AA215" s="6"/>
      <c r="AB215" s="6"/>
    </row>
    <row r="216">
      <c r="F216" s="6"/>
      <c r="N216" s="71"/>
      <c r="O216" s="72"/>
      <c r="P216" s="73"/>
      <c r="Q216" s="74"/>
      <c r="R216" s="75"/>
      <c r="Z216" s="76"/>
      <c r="AA216" s="6"/>
      <c r="AB216" s="6"/>
    </row>
    <row r="217">
      <c r="F217" s="6"/>
      <c r="N217" s="71"/>
      <c r="O217" s="72"/>
      <c r="P217" s="73"/>
      <c r="Q217" s="74"/>
      <c r="R217" s="75"/>
      <c r="Z217" s="76"/>
      <c r="AA217" s="6"/>
      <c r="AB217" s="6"/>
    </row>
    <row r="218">
      <c r="F218" s="6"/>
      <c r="N218" s="71"/>
      <c r="O218" s="72"/>
      <c r="P218" s="73"/>
      <c r="Q218" s="74"/>
      <c r="R218" s="75"/>
      <c r="Z218" s="76"/>
      <c r="AA218" s="6"/>
      <c r="AB218" s="6"/>
    </row>
    <row r="219">
      <c r="F219" s="6"/>
      <c r="N219" s="71"/>
      <c r="O219" s="72"/>
      <c r="P219" s="73"/>
      <c r="Q219" s="74"/>
      <c r="R219" s="75"/>
      <c r="Z219" s="76"/>
      <c r="AA219" s="6"/>
      <c r="AB219" s="6"/>
    </row>
    <row r="220">
      <c r="F220" s="6"/>
      <c r="N220" s="71"/>
      <c r="O220" s="72"/>
      <c r="P220" s="73"/>
      <c r="Q220" s="74"/>
      <c r="R220" s="75"/>
      <c r="Z220" s="76"/>
      <c r="AA220" s="6"/>
      <c r="AB220" s="6"/>
    </row>
    <row r="221">
      <c r="F221" s="6"/>
      <c r="N221" s="71"/>
      <c r="O221" s="72"/>
      <c r="P221" s="73"/>
      <c r="Q221" s="74"/>
      <c r="R221" s="75"/>
      <c r="Z221" s="76"/>
      <c r="AA221" s="6"/>
      <c r="AB221" s="6"/>
    </row>
    <row r="222">
      <c r="F222" s="6"/>
      <c r="N222" s="71"/>
      <c r="O222" s="72"/>
      <c r="P222" s="73"/>
      <c r="Q222" s="74"/>
      <c r="R222" s="75"/>
      <c r="Z222" s="76"/>
      <c r="AA222" s="6"/>
      <c r="AB222" s="6"/>
    </row>
    <row r="223">
      <c r="F223" s="6"/>
      <c r="N223" s="71"/>
      <c r="O223" s="72"/>
      <c r="P223" s="73"/>
      <c r="Q223" s="74"/>
      <c r="R223" s="75"/>
      <c r="Z223" s="76"/>
      <c r="AA223" s="6"/>
      <c r="AB223" s="6"/>
    </row>
    <row r="224">
      <c r="F224" s="6"/>
      <c r="N224" s="71"/>
      <c r="O224" s="72"/>
      <c r="P224" s="73"/>
      <c r="Q224" s="74"/>
      <c r="R224" s="75"/>
      <c r="Z224" s="76"/>
      <c r="AA224" s="6"/>
      <c r="AB224" s="6"/>
    </row>
    <row r="225">
      <c r="F225" s="6"/>
      <c r="N225" s="71"/>
      <c r="O225" s="72"/>
      <c r="P225" s="73"/>
      <c r="Q225" s="74"/>
      <c r="R225" s="75"/>
      <c r="Z225" s="76"/>
      <c r="AA225" s="6"/>
      <c r="AB225" s="6"/>
    </row>
    <row r="226">
      <c r="F226" s="6"/>
      <c r="N226" s="71"/>
      <c r="O226" s="72"/>
      <c r="P226" s="73"/>
      <c r="Q226" s="74"/>
      <c r="R226" s="75"/>
      <c r="Z226" s="76"/>
      <c r="AA226" s="6"/>
      <c r="AB226" s="6"/>
    </row>
    <row r="227">
      <c r="F227" s="6"/>
      <c r="N227" s="71"/>
      <c r="O227" s="72"/>
      <c r="P227" s="73"/>
      <c r="Q227" s="74"/>
      <c r="R227" s="75"/>
      <c r="Z227" s="76"/>
      <c r="AA227" s="6"/>
      <c r="AB227" s="6"/>
    </row>
    <row r="228">
      <c r="F228" s="6"/>
      <c r="N228" s="71"/>
      <c r="O228" s="72"/>
      <c r="P228" s="73"/>
      <c r="Q228" s="74"/>
      <c r="R228" s="75"/>
      <c r="Z228" s="76"/>
      <c r="AA228" s="6"/>
      <c r="AB228" s="6"/>
    </row>
    <row r="229">
      <c r="F229" s="6"/>
      <c r="N229" s="71"/>
      <c r="O229" s="72"/>
      <c r="P229" s="73"/>
      <c r="Q229" s="74"/>
      <c r="R229" s="75"/>
      <c r="Z229" s="76"/>
      <c r="AA229" s="6"/>
      <c r="AB229" s="6"/>
    </row>
    <row r="230">
      <c r="F230" s="6"/>
      <c r="N230" s="71"/>
      <c r="O230" s="72"/>
      <c r="P230" s="73"/>
      <c r="Q230" s="74"/>
      <c r="R230" s="75"/>
      <c r="Z230" s="76"/>
      <c r="AA230" s="6"/>
      <c r="AB230" s="6"/>
    </row>
    <row r="231">
      <c r="F231" s="6"/>
      <c r="N231" s="71"/>
      <c r="O231" s="72"/>
      <c r="P231" s="73"/>
      <c r="Q231" s="74"/>
      <c r="R231" s="75"/>
      <c r="Z231" s="76"/>
      <c r="AA231" s="6"/>
      <c r="AB231" s="6"/>
    </row>
    <row r="232">
      <c r="F232" s="6"/>
      <c r="N232" s="71"/>
      <c r="O232" s="72"/>
      <c r="P232" s="73"/>
      <c r="Q232" s="74"/>
      <c r="R232" s="75"/>
      <c r="Z232" s="76"/>
      <c r="AA232" s="6"/>
      <c r="AB232" s="6"/>
    </row>
    <row r="233">
      <c r="F233" s="6"/>
      <c r="N233" s="71"/>
      <c r="O233" s="72"/>
      <c r="P233" s="73"/>
      <c r="Q233" s="74"/>
      <c r="R233" s="75"/>
      <c r="Z233" s="76"/>
      <c r="AA233" s="6"/>
      <c r="AB233" s="6"/>
    </row>
    <row r="234">
      <c r="F234" s="6"/>
      <c r="N234" s="71"/>
      <c r="O234" s="72"/>
      <c r="P234" s="73"/>
      <c r="Q234" s="74"/>
      <c r="R234" s="75"/>
      <c r="Z234" s="76"/>
      <c r="AA234" s="6"/>
      <c r="AB234" s="6"/>
    </row>
    <row r="235">
      <c r="F235" s="6"/>
      <c r="N235" s="71"/>
      <c r="O235" s="72"/>
      <c r="P235" s="73"/>
      <c r="Q235" s="74"/>
      <c r="R235" s="75"/>
      <c r="Z235" s="76"/>
      <c r="AA235" s="6"/>
      <c r="AB235" s="6"/>
    </row>
    <row r="236">
      <c r="F236" s="6"/>
      <c r="N236" s="71"/>
      <c r="O236" s="72"/>
      <c r="P236" s="73"/>
      <c r="Q236" s="74"/>
      <c r="R236" s="75"/>
      <c r="Z236" s="76"/>
      <c r="AA236" s="6"/>
      <c r="AB236" s="6"/>
    </row>
    <row r="237">
      <c r="F237" s="6"/>
      <c r="N237" s="71"/>
      <c r="O237" s="72"/>
      <c r="P237" s="73"/>
      <c r="Q237" s="74"/>
      <c r="R237" s="75"/>
      <c r="Z237" s="76"/>
      <c r="AA237" s="6"/>
      <c r="AB237" s="6"/>
    </row>
    <row r="238">
      <c r="F238" s="6"/>
      <c r="N238" s="71"/>
      <c r="O238" s="72"/>
      <c r="P238" s="73"/>
      <c r="Q238" s="74"/>
      <c r="R238" s="75"/>
      <c r="Z238" s="76"/>
      <c r="AA238" s="6"/>
      <c r="AB238" s="6"/>
    </row>
    <row r="239">
      <c r="F239" s="6"/>
      <c r="N239" s="71"/>
      <c r="O239" s="72"/>
      <c r="P239" s="73"/>
      <c r="Q239" s="74"/>
      <c r="R239" s="75"/>
      <c r="Z239" s="76"/>
      <c r="AA239" s="6"/>
      <c r="AB239" s="6"/>
    </row>
    <row r="240">
      <c r="F240" s="6"/>
      <c r="N240" s="71"/>
      <c r="O240" s="72"/>
      <c r="P240" s="73"/>
      <c r="Q240" s="74"/>
      <c r="R240" s="75"/>
      <c r="Z240" s="76"/>
      <c r="AA240" s="6"/>
      <c r="AB240" s="6"/>
    </row>
    <row r="241">
      <c r="F241" s="6"/>
      <c r="N241" s="71"/>
      <c r="O241" s="72"/>
      <c r="P241" s="73"/>
      <c r="Q241" s="74"/>
      <c r="R241" s="75"/>
      <c r="Z241" s="76"/>
      <c r="AA241" s="6"/>
      <c r="AB241" s="6"/>
    </row>
    <row r="242">
      <c r="F242" s="6"/>
      <c r="N242" s="71"/>
      <c r="O242" s="72"/>
      <c r="P242" s="73"/>
      <c r="Q242" s="74"/>
      <c r="R242" s="75"/>
      <c r="Z242" s="76"/>
      <c r="AA242" s="6"/>
      <c r="AB242" s="6"/>
    </row>
    <row r="243">
      <c r="F243" s="6"/>
      <c r="N243" s="71"/>
      <c r="O243" s="72"/>
      <c r="P243" s="73"/>
      <c r="Q243" s="74"/>
      <c r="R243" s="75"/>
      <c r="Z243" s="76"/>
      <c r="AA243" s="6"/>
      <c r="AB243" s="6"/>
    </row>
    <row r="244">
      <c r="F244" s="6"/>
      <c r="N244" s="71"/>
      <c r="O244" s="72"/>
      <c r="P244" s="73"/>
      <c r="Q244" s="74"/>
      <c r="R244" s="75"/>
      <c r="Z244" s="76"/>
      <c r="AA244" s="6"/>
      <c r="AB244" s="6"/>
    </row>
    <row r="245">
      <c r="F245" s="6"/>
      <c r="N245" s="71"/>
      <c r="O245" s="72"/>
      <c r="P245" s="73"/>
      <c r="Q245" s="74"/>
      <c r="R245" s="75"/>
      <c r="Z245" s="76"/>
      <c r="AA245" s="6"/>
      <c r="AB245" s="6"/>
    </row>
    <row r="246">
      <c r="F246" s="6"/>
      <c r="N246" s="71"/>
      <c r="O246" s="72"/>
      <c r="P246" s="73"/>
      <c r="Q246" s="74"/>
      <c r="R246" s="75"/>
      <c r="Z246" s="76"/>
      <c r="AA246" s="6"/>
      <c r="AB246" s="6"/>
    </row>
    <row r="247">
      <c r="F247" s="6"/>
      <c r="N247" s="71"/>
      <c r="O247" s="72"/>
      <c r="P247" s="73"/>
      <c r="Q247" s="74"/>
      <c r="R247" s="75"/>
      <c r="Z247" s="76"/>
      <c r="AA247" s="6"/>
      <c r="AB247" s="6"/>
    </row>
    <row r="248">
      <c r="F248" s="6"/>
      <c r="N248" s="71"/>
      <c r="O248" s="72"/>
      <c r="P248" s="73"/>
      <c r="Q248" s="74"/>
      <c r="R248" s="75"/>
      <c r="Z248" s="76"/>
      <c r="AA248" s="6"/>
      <c r="AB248" s="6"/>
    </row>
    <row r="249">
      <c r="F249" s="6"/>
      <c r="N249" s="71"/>
      <c r="O249" s="72"/>
      <c r="P249" s="73"/>
      <c r="Q249" s="74"/>
      <c r="R249" s="75"/>
      <c r="Z249" s="76"/>
      <c r="AA249" s="6"/>
      <c r="AB249" s="6"/>
    </row>
    <row r="250">
      <c r="F250" s="6"/>
      <c r="N250" s="71"/>
      <c r="O250" s="72"/>
      <c r="P250" s="73"/>
      <c r="Q250" s="74"/>
      <c r="R250" s="75"/>
      <c r="Z250" s="76"/>
      <c r="AA250" s="6"/>
      <c r="AB250" s="6"/>
    </row>
    <row r="251">
      <c r="F251" s="6"/>
      <c r="N251" s="71"/>
      <c r="O251" s="72"/>
      <c r="P251" s="73"/>
      <c r="Q251" s="74"/>
      <c r="R251" s="75"/>
      <c r="Z251" s="76"/>
      <c r="AA251" s="6"/>
      <c r="AB251" s="6"/>
    </row>
    <row r="252">
      <c r="F252" s="6"/>
      <c r="N252" s="71"/>
      <c r="O252" s="72"/>
      <c r="P252" s="73"/>
      <c r="Q252" s="74"/>
      <c r="R252" s="75"/>
      <c r="Z252" s="76"/>
      <c r="AA252" s="6"/>
      <c r="AB252" s="6"/>
    </row>
    <row r="253">
      <c r="F253" s="6"/>
      <c r="N253" s="71"/>
      <c r="O253" s="72"/>
      <c r="P253" s="73"/>
      <c r="Q253" s="74"/>
      <c r="R253" s="75"/>
      <c r="Z253" s="76"/>
      <c r="AA253" s="6"/>
      <c r="AB253" s="6"/>
    </row>
    <row r="254">
      <c r="F254" s="6"/>
      <c r="N254" s="71"/>
      <c r="O254" s="72"/>
      <c r="P254" s="73"/>
      <c r="Q254" s="74"/>
      <c r="R254" s="75"/>
      <c r="Z254" s="76"/>
      <c r="AA254" s="6"/>
      <c r="AB254" s="6"/>
    </row>
    <row r="255">
      <c r="F255" s="6"/>
      <c r="N255" s="71"/>
      <c r="O255" s="72"/>
      <c r="P255" s="73"/>
      <c r="Q255" s="74"/>
      <c r="R255" s="75"/>
      <c r="Z255" s="76"/>
      <c r="AA255" s="6"/>
      <c r="AB255" s="6"/>
    </row>
    <row r="256">
      <c r="F256" s="6"/>
      <c r="N256" s="71"/>
      <c r="O256" s="72"/>
      <c r="P256" s="73"/>
      <c r="Q256" s="74"/>
      <c r="R256" s="75"/>
      <c r="Z256" s="76"/>
      <c r="AA256" s="6"/>
      <c r="AB256" s="6"/>
    </row>
    <row r="257">
      <c r="F257" s="6"/>
      <c r="N257" s="71"/>
      <c r="O257" s="72"/>
      <c r="P257" s="73"/>
      <c r="Q257" s="74"/>
      <c r="R257" s="75"/>
      <c r="Z257" s="76"/>
      <c r="AA257" s="6"/>
      <c r="AB257" s="6"/>
    </row>
    <row r="258">
      <c r="F258" s="6"/>
      <c r="N258" s="71"/>
      <c r="O258" s="72"/>
      <c r="P258" s="73"/>
      <c r="Q258" s="74"/>
      <c r="R258" s="75"/>
      <c r="Z258" s="76"/>
      <c r="AA258" s="6"/>
      <c r="AB258" s="6"/>
    </row>
    <row r="259">
      <c r="F259" s="6"/>
      <c r="N259" s="71"/>
      <c r="O259" s="72"/>
      <c r="P259" s="73"/>
      <c r="Q259" s="74"/>
      <c r="R259" s="75"/>
      <c r="Z259" s="76"/>
      <c r="AA259" s="6"/>
      <c r="AB259" s="6"/>
    </row>
    <row r="260">
      <c r="F260" s="6"/>
      <c r="N260" s="71"/>
      <c r="O260" s="72"/>
      <c r="P260" s="73"/>
      <c r="Q260" s="74"/>
      <c r="R260" s="75"/>
      <c r="Z260" s="76"/>
      <c r="AA260" s="6"/>
      <c r="AB260" s="6"/>
    </row>
    <row r="261">
      <c r="F261" s="6"/>
      <c r="N261" s="71"/>
      <c r="O261" s="72"/>
      <c r="P261" s="73"/>
      <c r="Q261" s="74"/>
      <c r="R261" s="75"/>
      <c r="Z261" s="76"/>
      <c r="AA261" s="6"/>
      <c r="AB261" s="6"/>
    </row>
    <row r="262">
      <c r="F262" s="6"/>
      <c r="N262" s="71"/>
      <c r="O262" s="72"/>
      <c r="P262" s="73"/>
      <c r="Q262" s="74"/>
      <c r="R262" s="75"/>
      <c r="Z262" s="76"/>
      <c r="AA262" s="6"/>
      <c r="AB262" s="6"/>
    </row>
    <row r="263">
      <c r="F263" s="6"/>
      <c r="N263" s="71"/>
      <c r="O263" s="72"/>
      <c r="P263" s="73"/>
      <c r="Q263" s="74"/>
      <c r="R263" s="75"/>
      <c r="Z263" s="76"/>
      <c r="AA263" s="6"/>
      <c r="AB263" s="6"/>
    </row>
    <row r="264">
      <c r="F264" s="6"/>
      <c r="N264" s="71"/>
      <c r="O264" s="72"/>
      <c r="P264" s="73"/>
      <c r="Q264" s="74"/>
      <c r="R264" s="75"/>
      <c r="Z264" s="76"/>
      <c r="AA264" s="6"/>
      <c r="AB264" s="6"/>
    </row>
    <row r="265">
      <c r="F265" s="6"/>
      <c r="N265" s="71"/>
      <c r="O265" s="72"/>
      <c r="P265" s="73"/>
      <c r="Q265" s="74"/>
      <c r="R265" s="75"/>
      <c r="Z265" s="76"/>
      <c r="AA265" s="6"/>
      <c r="AB265" s="6"/>
    </row>
    <row r="266">
      <c r="F266" s="6"/>
      <c r="N266" s="71"/>
      <c r="O266" s="72"/>
      <c r="P266" s="73"/>
      <c r="Q266" s="74"/>
      <c r="R266" s="75"/>
      <c r="Z266" s="76"/>
      <c r="AA266" s="6"/>
      <c r="AB266" s="6"/>
    </row>
    <row r="267">
      <c r="F267" s="6"/>
      <c r="N267" s="71"/>
      <c r="O267" s="72"/>
      <c r="P267" s="73"/>
      <c r="Q267" s="74"/>
      <c r="R267" s="75"/>
      <c r="Z267" s="76"/>
      <c r="AA267" s="6"/>
      <c r="AB267" s="6"/>
    </row>
    <row r="268">
      <c r="F268" s="6"/>
      <c r="N268" s="71"/>
      <c r="O268" s="72"/>
      <c r="P268" s="73"/>
      <c r="Q268" s="74"/>
      <c r="R268" s="75"/>
      <c r="Z268" s="76"/>
      <c r="AA268" s="6"/>
      <c r="AB268" s="6"/>
    </row>
    <row r="269">
      <c r="F269" s="6"/>
      <c r="N269" s="71"/>
      <c r="O269" s="72"/>
      <c r="P269" s="73"/>
      <c r="Q269" s="74"/>
      <c r="R269" s="75"/>
      <c r="Z269" s="76"/>
      <c r="AA269" s="6"/>
      <c r="AB269" s="6"/>
    </row>
    <row r="270">
      <c r="F270" s="6"/>
      <c r="N270" s="71"/>
      <c r="O270" s="72"/>
      <c r="P270" s="73"/>
      <c r="Q270" s="74"/>
      <c r="R270" s="75"/>
      <c r="Z270" s="76"/>
      <c r="AA270" s="6"/>
      <c r="AB270" s="6"/>
    </row>
    <row r="271">
      <c r="F271" s="6"/>
      <c r="N271" s="71"/>
      <c r="O271" s="72"/>
      <c r="P271" s="73"/>
      <c r="Q271" s="74"/>
      <c r="R271" s="75"/>
      <c r="Z271" s="76"/>
      <c r="AA271" s="6"/>
      <c r="AB271" s="6"/>
    </row>
    <row r="272">
      <c r="F272" s="6"/>
      <c r="N272" s="71"/>
      <c r="O272" s="72"/>
      <c r="P272" s="73"/>
      <c r="Q272" s="74"/>
      <c r="R272" s="75"/>
      <c r="Z272" s="76"/>
      <c r="AA272" s="6"/>
      <c r="AB272" s="6"/>
    </row>
    <row r="273">
      <c r="F273" s="6"/>
      <c r="N273" s="71"/>
      <c r="O273" s="72"/>
      <c r="P273" s="73"/>
      <c r="Q273" s="74"/>
      <c r="R273" s="75"/>
      <c r="Z273" s="76"/>
      <c r="AA273" s="6"/>
      <c r="AB273" s="6"/>
    </row>
    <row r="274">
      <c r="F274" s="6"/>
      <c r="N274" s="71"/>
      <c r="O274" s="72"/>
      <c r="P274" s="73"/>
      <c r="Q274" s="74"/>
      <c r="R274" s="75"/>
      <c r="Z274" s="76"/>
      <c r="AA274" s="6"/>
      <c r="AB274" s="6"/>
    </row>
    <row r="275">
      <c r="F275" s="6"/>
      <c r="N275" s="71"/>
      <c r="O275" s="72"/>
      <c r="P275" s="73"/>
      <c r="Q275" s="74"/>
      <c r="R275" s="75"/>
      <c r="Z275" s="76"/>
      <c r="AA275" s="6"/>
      <c r="AB275" s="6"/>
    </row>
    <row r="276">
      <c r="F276" s="6"/>
      <c r="N276" s="71"/>
      <c r="O276" s="72"/>
      <c r="P276" s="73"/>
      <c r="Q276" s="74"/>
      <c r="R276" s="75"/>
      <c r="Z276" s="76"/>
      <c r="AA276" s="6"/>
      <c r="AB276" s="6"/>
    </row>
    <row r="277">
      <c r="F277" s="6"/>
      <c r="N277" s="71"/>
      <c r="O277" s="72"/>
      <c r="P277" s="73"/>
      <c r="Q277" s="74"/>
      <c r="R277" s="75"/>
      <c r="Z277" s="76"/>
      <c r="AA277" s="6"/>
      <c r="AB277" s="6"/>
    </row>
    <row r="278">
      <c r="F278" s="6"/>
      <c r="N278" s="71"/>
      <c r="O278" s="72"/>
      <c r="P278" s="73"/>
      <c r="Q278" s="74"/>
      <c r="R278" s="75"/>
      <c r="Z278" s="76"/>
      <c r="AA278" s="6"/>
      <c r="AB278" s="6"/>
    </row>
    <row r="279">
      <c r="F279" s="6"/>
      <c r="N279" s="71"/>
      <c r="O279" s="72"/>
      <c r="P279" s="73"/>
      <c r="Q279" s="74"/>
      <c r="R279" s="75"/>
      <c r="Z279" s="76"/>
      <c r="AA279" s="6"/>
      <c r="AB279" s="6"/>
    </row>
    <row r="280">
      <c r="F280" s="6"/>
      <c r="N280" s="71"/>
      <c r="O280" s="72"/>
      <c r="P280" s="73"/>
      <c r="Q280" s="74"/>
      <c r="R280" s="75"/>
      <c r="Z280" s="76"/>
      <c r="AA280" s="6"/>
      <c r="AB280" s="6"/>
    </row>
    <row r="281">
      <c r="F281" s="6"/>
      <c r="N281" s="71"/>
      <c r="O281" s="72"/>
      <c r="P281" s="73"/>
      <c r="Q281" s="74"/>
      <c r="R281" s="75"/>
      <c r="Z281" s="76"/>
      <c r="AA281" s="6"/>
      <c r="AB281" s="6"/>
    </row>
    <row r="282">
      <c r="F282" s="6"/>
      <c r="N282" s="71"/>
      <c r="O282" s="72"/>
      <c r="P282" s="73"/>
      <c r="Q282" s="74"/>
      <c r="R282" s="75"/>
      <c r="Z282" s="76"/>
      <c r="AA282" s="6"/>
      <c r="AB282" s="6"/>
    </row>
    <row r="283">
      <c r="F283" s="6"/>
      <c r="N283" s="71"/>
      <c r="O283" s="72"/>
      <c r="P283" s="73"/>
      <c r="Q283" s="74"/>
      <c r="R283" s="75"/>
      <c r="Z283" s="76"/>
      <c r="AA283" s="6"/>
      <c r="AB283" s="6"/>
    </row>
    <row r="284">
      <c r="F284" s="6"/>
      <c r="N284" s="71"/>
      <c r="O284" s="72"/>
      <c r="P284" s="73"/>
      <c r="Q284" s="74"/>
      <c r="R284" s="75"/>
      <c r="Z284" s="76"/>
      <c r="AA284" s="6"/>
      <c r="AB284" s="6"/>
    </row>
    <row r="285">
      <c r="F285" s="6"/>
      <c r="N285" s="71"/>
      <c r="O285" s="72"/>
      <c r="P285" s="73"/>
      <c r="Q285" s="74"/>
      <c r="R285" s="75"/>
      <c r="Z285" s="76"/>
      <c r="AA285" s="6"/>
      <c r="AB285" s="6"/>
    </row>
    <row r="286">
      <c r="F286" s="6"/>
      <c r="N286" s="71"/>
      <c r="O286" s="72"/>
      <c r="P286" s="73"/>
      <c r="Q286" s="74"/>
      <c r="R286" s="75"/>
      <c r="Z286" s="76"/>
      <c r="AA286" s="6"/>
      <c r="AB286" s="6"/>
    </row>
    <row r="287">
      <c r="F287" s="6"/>
      <c r="N287" s="71"/>
      <c r="O287" s="72"/>
      <c r="P287" s="73"/>
      <c r="Q287" s="74"/>
      <c r="R287" s="75"/>
      <c r="Z287" s="76"/>
      <c r="AA287" s="6"/>
      <c r="AB287" s="6"/>
    </row>
    <row r="288">
      <c r="F288" s="6"/>
      <c r="N288" s="71"/>
      <c r="O288" s="72"/>
      <c r="P288" s="73"/>
      <c r="Q288" s="74"/>
      <c r="R288" s="75"/>
      <c r="Z288" s="76"/>
      <c r="AA288" s="6"/>
      <c r="AB288" s="6"/>
    </row>
    <row r="289">
      <c r="F289" s="6"/>
      <c r="N289" s="71"/>
      <c r="O289" s="72"/>
      <c r="P289" s="73"/>
      <c r="Q289" s="74"/>
      <c r="R289" s="75"/>
      <c r="Z289" s="76"/>
      <c r="AA289" s="6"/>
      <c r="AB289" s="6"/>
    </row>
    <row r="290">
      <c r="F290" s="6"/>
      <c r="N290" s="71"/>
      <c r="O290" s="72"/>
      <c r="P290" s="73"/>
      <c r="Q290" s="74"/>
      <c r="R290" s="75"/>
      <c r="Z290" s="76"/>
      <c r="AA290" s="6"/>
      <c r="AB290" s="6"/>
    </row>
    <row r="291">
      <c r="F291" s="6"/>
      <c r="N291" s="71"/>
      <c r="O291" s="72"/>
      <c r="P291" s="73"/>
      <c r="Q291" s="74"/>
      <c r="R291" s="75"/>
      <c r="Z291" s="76"/>
      <c r="AA291" s="6"/>
      <c r="AB291" s="6"/>
    </row>
    <row r="292">
      <c r="F292" s="6"/>
      <c r="N292" s="71"/>
      <c r="O292" s="72"/>
      <c r="P292" s="73"/>
      <c r="Q292" s="74"/>
      <c r="R292" s="75"/>
      <c r="Z292" s="76"/>
      <c r="AA292" s="6"/>
      <c r="AB292" s="6"/>
    </row>
    <row r="293">
      <c r="F293" s="6"/>
      <c r="N293" s="71"/>
      <c r="O293" s="72"/>
      <c r="P293" s="73"/>
      <c r="Q293" s="74"/>
      <c r="R293" s="75"/>
      <c r="Z293" s="76"/>
      <c r="AA293" s="6"/>
      <c r="AB293" s="6"/>
    </row>
    <row r="294">
      <c r="F294" s="6"/>
      <c r="N294" s="71"/>
      <c r="O294" s="72"/>
      <c r="P294" s="73"/>
      <c r="Q294" s="74"/>
      <c r="R294" s="75"/>
      <c r="Z294" s="76"/>
      <c r="AA294" s="6"/>
      <c r="AB294" s="6"/>
    </row>
    <row r="295">
      <c r="F295" s="6"/>
      <c r="N295" s="71"/>
      <c r="O295" s="72"/>
      <c r="P295" s="73"/>
      <c r="Q295" s="74"/>
      <c r="R295" s="75"/>
      <c r="Z295" s="76"/>
      <c r="AA295" s="6"/>
      <c r="AB295" s="6"/>
    </row>
    <row r="296">
      <c r="F296" s="6"/>
      <c r="N296" s="71"/>
      <c r="O296" s="72"/>
      <c r="P296" s="73"/>
      <c r="Q296" s="74"/>
      <c r="R296" s="75"/>
      <c r="Z296" s="76"/>
      <c r="AA296" s="6"/>
      <c r="AB296" s="6"/>
    </row>
    <row r="297">
      <c r="F297" s="6"/>
      <c r="N297" s="71"/>
      <c r="O297" s="72"/>
      <c r="P297" s="73"/>
      <c r="Q297" s="74"/>
      <c r="R297" s="75"/>
      <c r="Z297" s="76"/>
      <c r="AA297" s="6"/>
      <c r="AB297" s="6"/>
    </row>
    <row r="298">
      <c r="F298" s="6"/>
      <c r="N298" s="71"/>
      <c r="O298" s="72"/>
      <c r="P298" s="73"/>
      <c r="Q298" s="74"/>
      <c r="R298" s="75"/>
      <c r="Z298" s="76"/>
      <c r="AA298" s="6"/>
      <c r="AB298" s="6"/>
    </row>
    <row r="299">
      <c r="F299" s="6"/>
      <c r="N299" s="71"/>
      <c r="O299" s="72"/>
      <c r="P299" s="73"/>
      <c r="Q299" s="74"/>
      <c r="R299" s="75"/>
      <c r="Z299" s="76"/>
      <c r="AA299" s="6"/>
      <c r="AB299" s="6"/>
    </row>
    <row r="300">
      <c r="F300" s="6"/>
      <c r="N300" s="71"/>
      <c r="O300" s="72"/>
      <c r="P300" s="73"/>
      <c r="Q300" s="74"/>
      <c r="R300" s="75"/>
      <c r="Z300" s="76"/>
      <c r="AA300" s="6"/>
      <c r="AB300" s="6"/>
    </row>
    <row r="301">
      <c r="F301" s="6"/>
      <c r="N301" s="71"/>
      <c r="O301" s="72"/>
      <c r="P301" s="73"/>
      <c r="Q301" s="74"/>
      <c r="R301" s="75"/>
      <c r="Z301" s="76"/>
      <c r="AA301" s="6"/>
      <c r="AB301" s="6"/>
    </row>
    <row r="302">
      <c r="F302" s="6"/>
      <c r="N302" s="71"/>
      <c r="O302" s="72"/>
      <c r="P302" s="73"/>
      <c r="Q302" s="74"/>
      <c r="R302" s="75"/>
      <c r="Z302" s="76"/>
      <c r="AA302" s="6"/>
      <c r="AB302" s="6"/>
    </row>
    <row r="303">
      <c r="F303" s="6"/>
      <c r="N303" s="71"/>
      <c r="O303" s="72"/>
      <c r="P303" s="73"/>
      <c r="Q303" s="74"/>
      <c r="R303" s="75"/>
      <c r="Z303" s="76"/>
      <c r="AA303" s="6"/>
      <c r="AB303" s="6"/>
    </row>
    <row r="304">
      <c r="F304" s="6"/>
      <c r="N304" s="71"/>
      <c r="O304" s="72"/>
      <c r="P304" s="73"/>
      <c r="Q304" s="74"/>
      <c r="R304" s="75"/>
      <c r="Z304" s="76"/>
      <c r="AA304" s="6"/>
      <c r="AB304" s="6"/>
    </row>
    <row r="305">
      <c r="F305" s="6"/>
      <c r="N305" s="71"/>
      <c r="O305" s="72"/>
      <c r="P305" s="73"/>
      <c r="Q305" s="74"/>
      <c r="R305" s="75"/>
      <c r="Z305" s="76"/>
      <c r="AA305" s="6"/>
      <c r="AB305" s="6"/>
    </row>
    <row r="306">
      <c r="F306" s="6"/>
      <c r="N306" s="71"/>
      <c r="O306" s="72"/>
      <c r="P306" s="73"/>
      <c r="Q306" s="74"/>
      <c r="R306" s="75"/>
      <c r="Z306" s="76"/>
      <c r="AA306" s="6"/>
      <c r="AB306" s="6"/>
    </row>
    <row r="307">
      <c r="F307" s="6"/>
      <c r="N307" s="71"/>
      <c r="O307" s="72"/>
      <c r="P307" s="73"/>
      <c r="Q307" s="74"/>
      <c r="R307" s="75"/>
      <c r="Z307" s="76"/>
      <c r="AA307" s="6"/>
      <c r="AB307" s="6"/>
    </row>
    <row r="308">
      <c r="F308" s="6"/>
      <c r="N308" s="71"/>
      <c r="O308" s="72"/>
      <c r="P308" s="73"/>
      <c r="Q308" s="74"/>
      <c r="R308" s="75"/>
      <c r="Z308" s="76"/>
      <c r="AA308" s="6"/>
      <c r="AB308" s="6"/>
    </row>
    <row r="309">
      <c r="F309" s="6"/>
      <c r="N309" s="71"/>
      <c r="O309" s="72"/>
      <c r="P309" s="73"/>
      <c r="Q309" s="74"/>
      <c r="R309" s="75"/>
      <c r="Z309" s="76"/>
      <c r="AA309" s="6"/>
      <c r="AB309" s="6"/>
    </row>
    <row r="310">
      <c r="F310" s="6"/>
      <c r="N310" s="71"/>
      <c r="O310" s="72"/>
      <c r="P310" s="73"/>
      <c r="Q310" s="74"/>
      <c r="R310" s="75"/>
      <c r="Z310" s="76"/>
      <c r="AA310" s="6"/>
      <c r="AB310" s="6"/>
    </row>
    <row r="311">
      <c r="F311" s="6"/>
      <c r="N311" s="71"/>
      <c r="O311" s="72"/>
      <c r="P311" s="73"/>
      <c r="Q311" s="74"/>
      <c r="R311" s="75"/>
      <c r="Z311" s="76"/>
      <c r="AA311" s="6"/>
      <c r="AB311" s="6"/>
    </row>
    <row r="312">
      <c r="F312" s="6"/>
      <c r="N312" s="71"/>
      <c r="O312" s="72"/>
      <c r="P312" s="73"/>
      <c r="Q312" s="74"/>
      <c r="R312" s="75"/>
      <c r="Z312" s="76"/>
      <c r="AA312" s="6"/>
      <c r="AB312" s="6"/>
    </row>
    <row r="313">
      <c r="F313" s="6"/>
      <c r="N313" s="71"/>
      <c r="O313" s="72"/>
      <c r="P313" s="73"/>
      <c r="Q313" s="74"/>
      <c r="R313" s="75"/>
      <c r="Z313" s="76"/>
      <c r="AA313" s="6"/>
      <c r="AB313" s="6"/>
    </row>
    <row r="314">
      <c r="F314" s="6"/>
      <c r="N314" s="71"/>
      <c r="O314" s="72"/>
      <c r="P314" s="73"/>
      <c r="Q314" s="74"/>
      <c r="R314" s="75"/>
      <c r="Z314" s="76"/>
      <c r="AA314" s="6"/>
      <c r="AB314" s="6"/>
    </row>
    <row r="315">
      <c r="F315" s="6"/>
      <c r="N315" s="71"/>
      <c r="O315" s="72"/>
      <c r="P315" s="73"/>
      <c r="Q315" s="74"/>
      <c r="R315" s="75"/>
      <c r="Z315" s="76"/>
      <c r="AA315" s="6"/>
      <c r="AB315" s="6"/>
    </row>
    <row r="316">
      <c r="F316" s="6"/>
      <c r="N316" s="71"/>
      <c r="O316" s="72"/>
      <c r="P316" s="73"/>
      <c r="Q316" s="74"/>
      <c r="R316" s="75"/>
      <c r="Z316" s="76"/>
      <c r="AA316" s="6"/>
      <c r="AB316" s="6"/>
    </row>
    <row r="317">
      <c r="F317" s="6"/>
      <c r="N317" s="71"/>
      <c r="O317" s="72"/>
      <c r="P317" s="73"/>
      <c r="Q317" s="74"/>
      <c r="R317" s="75"/>
      <c r="Z317" s="76"/>
      <c r="AA317" s="6"/>
      <c r="AB317" s="6"/>
    </row>
    <row r="318">
      <c r="F318" s="6"/>
      <c r="N318" s="71"/>
      <c r="O318" s="72"/>
      <c r="P318" s="73"/>
      <c r="Q318" s="74"/>
      <c r="R318" s="75"/>
      <c r="Z318" s="76"/>
      <c r="AA318" s="6"/>
      <c r="AB318" s="6"/>
    </row>
    <row r="319">
      <c r="F319" s="6"/>
      <c r="N319" s="71"/>
      <c r="O319" s="72"/>
      <c r="P319" s="73"/>
      <c r="Q319" s="74"/>
      <c r="R319" s="75"/>
      <c r="Z319" s="76"/>
      <c r="AA319" s="6"/>
      <c r="AB319" s="6"/>
    </row>
    <row r="320">
      <c r="F320" s="6"/>
      <c r="N320" s="71"/>
      <c r="O320" s="72"/>
      <c r="P320" s="73"/>
      <c r="Q320" s="74"/>
      <c r="R320" s="75"/>
      <c r="Z320" s="76"/>
      <c r="AA320" s="6"/>
      <c r="AB320" s="6"/>
    </row>
    <row r="321">
      <c r="F321" s="6"/>
      <c r="N321" s="71"/>
      <c r="O321" s="72"/>
      <c r="P321" s="73"/>
      <c r="Q321" s="74"/>
      <c r="R321" s="75"/>
      <c r="Z321" s="76"/>
      <c r="AA321" s="6"/>
      <c r="AB321" s="6"/>
    </row>
    <row r="322">
      <c r="F322" s="6"/>
      <c r="N322" s="71"/>
      <c r="O322" s="72"/>
      <c r="P322" s="73"/>
      <c r="Q322" s="74"/>
      <c r="R322" s="75"/>
      <c r="Z322" s="76"/>
      <c r="AA322" s="6"/>
      <c r="AB322" s="6"/>
    </row>
    <row r="323">
      <c r="F323" s="6"/>
      <c r="N323" s="71"/>
      <c r="O323" s="72"/>
      <c r="P323" s="73"/>
      <c r="Q323" s="74"/>
      <c r="R323" s="75"/>
      <c r="Z323" s="76"/>
      <c r="AA323" s="6"/>
      <c r="AB323" s="6"/>
    </row>
    <row r="324">
      <c r="F324" s="6"/>
      <c r="N324" s="71"/>
      <c r="O324" s="72"/>
      <c r="P324" s="73"/>
      <c r="Q324" s="74"/>
      <c r="R324" s="75"/>
      <c r="Z324" s="76"/>
      <c r="AA324" s="6"/>
      <c r="AB324" s="6"/>
    </row>
    <row r="325">
      <c r="F325" s="6"/>
      <c r="N325" s="71"/>
      <c r="O325" s="72"/>
      <c r="P325" s="73"/>
      <c r="Q325" s="74"/>
      <c r="R325" s="75"/>
      <c r="Z325" s="76"/>
      <c r="AA325" s="6"/>
      <c r="AB325" s="6"/>
    </row>
    <row r="326">
      <c r="F326" s="6"/>
      <c r="N326" s="71"/>
      <c r="O326" s="72"/>
      <c r="P326" s="73"/>
      <c r="Q326" s="74"/>
      <c r="R326" s="75"/>
      <c r="Z326" s="76"/>
      <c r="AA326" s="6"/>
      <c r="AB326" s="6"/>
    </row>
    <row r="327">
      <c r="F327" s="6"/>
      <c r="N327" s="71"/>
      <c r="O327" s="72"/>
      <c r="P327" s="73"/>
      <c r="Q327" s="74"/>
      <c r="R327" s="75"/>
      <c r="Z327" s="76"/>
      <c r="AA327" s="6"/>
      <c r="AB327" s="6"/>
    </row>
    <row r="328">
      <c r="F328" s="6"/>
      <c r="N328" s="71"/>
      <c r="O328" s="72"/>
      <c r="P328" s="73"/>
      <c r="Q328" s="74"/>
      <c r="R328" s="75"/>
      <c r="Z328" s="76"/>
      <c r="AA328" s="6"/>
      <c r="AB328" s="6"/>
    </row>
    <row r="329">
      <c r="F329" s="6"/>
      <c r="N329" s="71"/>
      <c r="O329" s="72"/>
      <c r="P329" s="73"/>
      <c r="Q329" s="74"/>
      <c r="R329" s="75"/>
      <c r="Z329" s="76"/>
      <c r="AA329" s="6"/>
      <c r="AB329" s="6"/>
    </row>
    <row r="330">
      <c r="F330" s="6"/>
      <c r="N330" s="71"/>
      <c r="O330" s="72"/>
      <c r="P330" s="73"/>
      <c r="Q330" s="74"/>
      <c r="R330" s="75"/>
      <c r="Z330" s="76"/>
      <c r="AA330" s="6"/>
      <c r="AB330" s="6"/>
    </row>
    <row r="331">
      <c r="F331" s="6"/>
      <c r="N331" s="71"/>
      <c r="O331" s="72"/>
      <c r="P331" s="73"/>
      <c r="Q331" s="74"/>
      <c r="R331" s="75"/>
      <c r="Z331" s="76"/>
      <c r="AA331" s="6"/>
      <c r="AB331" s="6"/>
    </row>
    <row r="332">
      <c r="F332" s="6"/>
      <c r="N332" s="71"/>
      <c r="O332" s="72"/>
      <c r="P332" s="73"/>
      <c r="Q332" s="74"/>
      <c r="R332" s="75"/>
      <c r="Z332" s="76"/>
      <c r="AA332" s="6"/>
      <c r="AB332" s="6"/>
    </row>
    <row r="333">
      <c r="F333" s="6"/>
      <c r="N333" s="71"/>
      <c r="O333" s="72"/>
      <c r="P333" s="73"/>
      <c r="Q333" s="74"/>
      <c r="R333" s="75"/>
      <c r="Z333" s="76"/>
      <c r="AA333" s="6"/>
      <c r="AB333" s="6"/>
    </row>
    <row r="334">
      <c r="F334" s="6"/>
      <c r="N334" s="71"/>
      <c r="O334" s="72"/>
      <c r="P334" s="73"/>
      <c r="Q334" s="74"/>
      <c r="R334" s="75"/>
      <c r="Z334" s="76"/>
      <c r="AA334" s="6"/>
      <c r="AB334" s="6"/>
    </row>
    <row r="335">
      <c r="F335" s="6"/>
      <c r="N335" s="71"/>
      <c r="O335" s="72"/>
      <c r="P335" s="73"/>
      <c r="Q335" s="74"/>
      <c r="R335" s="75"/>
      <c r="Z335" s="76"/>
      <c r="AA335" s="6"/>
      <c r="AB335" s="6"/>
    </row>
    <row r="336">
      <c r="F336" s="6"/>
      <c r="N336" s="71"/>
      <c r="O336" s="72"/>
      <c r="P336" s="73"/>
      <c r="Q336" s="74"/>
      <c r="R336" s="75"/>
      <c r="Z336" s="76"/>
      <c r="AA336" s="6"/>
      <c r="AB336" s="6"/>
    </row>
    <row r="337">
      <c r="F337" s="6"/>
      <c r="N337" s="71"/>
      <c r="O337" s="72"/>
      <c r="P337" s="73"/>
      <c r="Q337" s="74"/>
      <c r="R337" s="75"/>
      <c r="Z337" s="76"/>
      <c r="AA337" s="6"/>
      <c r="AB337" s="6"/>
    </row>
    <row r="338">
      <c r="F338" s="6"/>
      <c r="N338" s="71"/>
      <c r="O338" s="72"/>
      <c r="P338" s="73"/>
      <c r="Q338" s="74"/>
      <c r="R338" s="75"/>
      <c r="Z338" s="76"/>
      <c r="AA338" s="6"/>
      <c r="AB338" s="6"/>
    </row>
    <row r="339">
      <c r="F339" s="6"/>
      <c r="N339" s="71"/>
      <c r="O339" s="72"/>
      <c r="P339" s="73"/>
      <c r="Q339" s="74"/>
      <c r="R339" s="75"/>
      <c r="Z339" s="76"/>
      <c r="AA339" s="6"/>
      <c r="AB339" s="6"/>
    </row>
    <row r="340">
      <c r="F340" s="6"/>
      <c r="N340" s="71"/>
      <c r="O340" s="72"/>
      <c r="P340" s="73"/>
      <c r="Q340" s="74"/>
      <c r="R340" s="75"/>
      <c r="Z340" s="76"/>
      <c r="AA340" s="6"/>
      <c r="AB340" s="6"/>
    </row>
    <row r="341">
      <c r="F341" s="6"/>
      <c r="N341" s="71"/>
      <c r="O341" s="72"/>
      <c r="P341" s="73"/>
      <c r="Q341" s="74"/>
      <c r="R341" s="75"/>
      <c r="Z341" s="76"/>
      <c r="AA341" s="6"/>
      <c r="AB341" s="6"/>
    </row>
    <row r="342">
      <c r="F342" s="6"/>
      <c r="N342" s="71"/>
      <c r="O342" s="72"/>
      <c r="P342" s="73"/>
      <c r="Q342" s="74"/>
      <c r="R342" s="75"/>
      <c r="Z342" s="76"/>
      <c r="AA342" s="6"/>
      <c r="AB342" s="6"/>
    </row>
    <row r="343">
      <c r="F343" s="6"/>
      <c r="N343" s="71"/>
      <c r="O343" s="72"/>
      <c r="P343" s="73"/>
      <c r="Q343" s="74"/>
      <c r="R343" s="75"/>
      <c r="Z343" s="76"/>
      <c r="AA343" s="6"/>
      <c r="AB343" s="6"/>
    </row>
    <row r="344">
      <c r="F344" s="6"/>
      <c r="N344" s="71"/>
      <c r="O344" s="72"/>
      <c r="P344" s="73"/>
      <c r="Q344" s="74"/>
      <c r="R344" s="75"/>
      <c r="Z344" s="76"/>
      <c r="AA344" s="6"/>
      <c r="AB344" s="6"/>
    </row>
    <row r="345">
      <c r="F345" s="6"/>
      <c r="N345" s="71"/>
      <c r="O345" s="72"/>
      <c r="P345" s="73"/>
      <c r="Q345" s="74"/>
      <c r="R345" s="75"/>
      <c r="Z345" s="76"/>
      <c r="AA345" s="6"/>
      <c r="AB345" s="6"/>
    </row>
    <row r="346">
      <c r="F346" s="6"/>
      <c r="N346" s="71"/>
      <c r="O346" s="72"/>
      <c r="P346" s="73"/>
      <c r="Q346" s="74"/>
      <c r="R346" s="75"/>
      <c r="Z346" s="76"/>
      <c r="AA346" s="6"/>
      <c r="AB346" s="6"/>
    </row>
    <row r="347">
      <c r="F347" s="6"/>
      <c r="N347" s="71"/>
      <c r="O347" s="72"/>
      <c r="P347" s="73"/>
      <c r="Q347" s="74"/>
      <c r="R347" s="75"/>
      <c r="Z347" s="76"/>
      <c r="AA347" s="6"/>
      <c r="AB347" s="6"/>
    </row>
    <row r="348">
      <c r="F348" s="6"/>
      <c r="N348" s="71"/>
      <c r="O348" s="72"/>
      <c r="P348" s="73"/>
      <c r="Q348" s="74"/>
      <c r="R348" s="75"/>
      <c r="Z348" s="76"/>
      <c r="AA348" s="6"/>
      <c r="AB348" s="6"/>
    </row>
    <row r="349">
      <c r="F349" s="6"/>
      <c r="N349" s="71"/>
      <c r="O349" s="72"/>
      <c r="P349" s="73"/>
      <c r="Q349" s="74"/>
      <c r="R349" s="75"/>
      <c r="Z349" s="76"/>
      <c r="AA349" s="6"/>
      <c r="AB349" s="6"/>
    </row>
    <row r="350">
      <c r="F350" s="6"/>
      <c r="N350" s="71"/>
      <c r="O350" s="72"/>
      <c r="P350" s="73"/>
      <c r="Q350" s="74"/>
      <c r="R350" s="75"/>
      <c r="Z350" s="76"/>
      <c r="AA350" s="6"/>
      <c r="AB350" s="6"/>
    </row>
    <row r="351">
      <c r="F351" s="6"/>
      <c r="N351" s="71"/>
      <c r="O351" s="72"/>
      <c r="P351" s="73"/>
      <c r="Q351" s="74"/>
      <c r="R351" s="75"/>
      <c r="Z351" s="76"/>
      <c r="AA351" s="6"/>
      <c r="AB351" s="6"/>
    </row>
    <row r="352">
      <c r="F352" s="6"/>
      <c r="N352" s="71"/>
      <c r="O352" s="72"/>
      <c r="P352" s="73"/>
      <c r="Q352" s="74"/>
      <c r="R352" s="75"/>
      <c r="Z352" s="76"/>
      <c r="AA352" s="6"/>
      <c r="AB352" s="6"/>
    </row>
    <row r="353">
      <c r="F353" s="6"/>
      <c r="N353" s="71"/>
      <c r="O353" s="72"/>
      <c r="P353" s="73"/>
      <c r="Q353" s="74"/>
      <c r="R353" s="75"/>
      <c r="Z353" s="76"/>
      <c r="AA353" s="6"/>
      <c r="AB353" s="6"/>
    </row>
    <row r="354">
      <c r="F354" s="6"/>
      <c r="N354" s="71"/>
      <c r="O354" s="72"/>
      <c r="P354" s="73"/>
      <c r="Q354" s="74"/>
      <c r="R354" s="75"/>
      <c r="Z354" s="76"/>
      <c r="AA354" s="6"/>
      <c r="AB354" s="6"/>
    </row>
    <row r="355">
      <c r="F355" s="6"/>
      <c r="N355" s="71"/>
      <c r="O355" s="72"/>
      <c r="P355" s="73"/>
      <c r="Q355" s="74"/>
      <c r="R355" s="75"/>
      <c r="Z355" s="76"/>
      <c r="AA355" s="6"/>
      <c r="AB355" s="6"/>
    </row>
    <row r="356">
      <c r="F356" s="6"/>
      <c r="N356" s="71"/>
      <c r="O356" s="72"/>
      <c r="P356" s="73"/>
      <c r="Q356" s="74"/>
      <c r="R356" s="75"/>
      <c r="Z356" s="76"/>
      <c r="AA356" s="6"/>
      <c r="AB356" s="6"/>
    </row>
    <row r="357">
      <c r="F357" s="6"/>
      <c r="N357" s="71"/>
      <c r="O357" s="72"/>
      <c r="P357" s="73"/>
      <c r="Q357" s="74"/>
      <c r="R357" s="75"/>
      <c r="Z357" s="76"/>
      <c r="AA357" s="6"/>
      <c r="AB357" s="6"/>
    </row>
    <row r="358">
      <c r="F358" s="6"/>
      <c r="N358" s="71"/>
      <c r="O358" s="72"/>
      <c r="P358" s="73"/>
      <c r="Q358" s="74"/>
      <c r="R358" s="75"/>
      <c r="Z358" s="76"/>
      <c r="AA358" s="6"/>
      <c r="AB358" s="6"/>
    </row>
    <row r="359">
      <c r="F359" s="6"/>
      <c r="N359" s="71"/>
      <c r="O359" s="72"/>
      <c r="P359" s="73"/>
      <c r="Q359" s="74"/>
      <c r="R359" s="75"/>
      <c r="Z359" s="76"/>
      <c r="AA359" s="6"/>
      <c r="AB359" s="6"/>
    </row>
    <row r="360">
      <c r="F360" s="6"/>
      <c r="N360" s="71"/>
      <c r="O360" s="72"/>
      <c r="P360" s="73"/>
      <c r="Q360" s="74"/>
      <c r="R360" s="75"/>
      <c r="Z360" s="76"/>
      <c r="AA360" s="6"/>
      <c r="AB360" s="6"/>
    </row>
    <row r="361">
      <c r="F361" s="6"/>
      <c r="N361" s="71"/>
      <c r="O361" s="72"/>
      <c r="P361" s="73"/>
      <c r="Q361" s="74"/>
      <c r="R361" s="75"/>
      <c r="Z361" s="76"/>
      <c r="AA361" s="6"/>
      <c r="AB361" s="6"/>
    </row>
    <row r="362">
      <c r="F362" s="6"/>
      <c r="N362" s="71"/>
      <c r="O362" s="72"/>
      <c r="P362" s="73"/>
      <c r="Q362" s="74"/>
      <c r="R362" s="75"/>
      <c r="Z362" s="76"/>
      <c r="AA362" s="6"/>
      <c r="AB362" s="6"/>
    </row>
    <row r="363">
      <c r="F363" s="6"/>
      <c r="N363" s="71"/>
      <c r="O363" s="72"/>
      <c r="P363" s="73"/>
      <c r="Q363" s="74"/>
      <c r="R363" s="75"/>
      <c r="Z363" s="76"/>
      <c r="AA363" s="6"/>
      <c r="AB363" s="6"/>
    </row>
    <row r="364">
      <c r="F364" s="6"/>
      <c r="N364" s="71"/>
      <c r="O364" s="72"/>
      <c r="P364" s="73"/>
      <c r="Q364" s="74"/>
      <c r="R364" s="75"/>
      <c r="Z364" s="76"/>
      <c r="AA364" s="6"/>
      <c r="AB364" s="6"/>
    </row>
    <row r="365">
      <c r="F365" s="6"/>
      <c r="N365" s="71"/>
      <c r="O365" s="72"/>
      <c r="P365" s="73"/>
      <c r="Q365" s="74"/>
      <c r="R365" s="75"/>
      <c r="Z365" s="76"/>
      <c r="AA365" s="6"/>
      <c r="AB365" s="6"/>
    </row>
    <row r="366">
      <c r="F366" s="6"/>
      <c r="N366" s="71"/>
      <c r="O366" s="72"/>
      <c r="P366" s="73"/>
      <c r="Q366" s="74"/>
      <c r="R366" s="75"/>
      <c r="Z366" s="76"/>
      <c r="AA366" s="6"/>
      <c r="AB366" s="6"/>
    </row>
    <row r="367">
      <c r="F367" s="6"/>
      <c r="N367" s="71"/>
      <c r="O367" s="72"/>
      <c r="P367" s="73"/>
      <c r="Q367" s="74"/>
      <c r="R367" s="75"/>
      <c r="Z367" s="76"/>
      <c r="AA367" s="6"/>
      <c r="AB367" s="6"/>
    </row>
    <row r="368">
      <c r="F368" s="6"/>
      <c r="N368" s="71"/>
      <c r="O368" s="72"/>
      <c r="P368" s="73"/>
      <c r="Q368" s="74"/>
      <c r="R368" s="75"/>
      <c r="Z368" s="76"/>
      <c r="AA368" s="6"/>
      <c r="AB368" s="6"/>
    </row>
    <row r="369">
      <c r="F369" s="6"/>
      <c r="N369" s="71"/>
      <c r="O369" s="72"/>
      <c r="P369" s="73"/>
      <c r="Q369" s="74"/>
      <c r="R369" s="75"/>
      <c r="Z369" s="76"/>
      <c r="AA369" s="6"/>
      <c r="AB369" s="6"/>
    </row>
    <row r="370">
      <c r="F370" s="6"/>
      <c r="N370" s="71"/>
      <c r="O370" s="72"/>
      <c r="P370" s="73"/>
      <c r="Q370" s="74"/>
      <c r="R370" s="75"/>
      <c r="Z370" s="76"/>
      <c r="AA370" s="6"/>
      <c r="AB370" s="6"/>
    </row>
    <row r="371">
      <c r="F371" s="6"/>
      <c r="N371" s="71"/>
      <c r="O371" s="72"/>
      <c r="P371" s="73"/>
      <c r="Q371" s="74"/>
      <c r="R371" s="75"/>
      <c r="Z371" s="76"/>
      <c r="AA371" s="6"/>
      <c r="AB371" s="6"/>
    </row>
    <row r="372">
      <c r="F372" s="6"/>
      <c r="N372" s="71"/>
      <c r="O372" s="72"/>
      <c r="P372" s="73"/>
      <c r="Q372" s="74"/>
      <c r="R372" s="75"/>
      <c r="Z372" s="76"/>
      <c r="AA372" s="6"/>
      <c r="AB372" s="6"/>
    </row>
    <row r="373">
      <c r="F373" s="6"/>
      <c r="N373" s="71"/>
      <c r="O373" s="72"/>
      <c r="P373" s="73"/>
      <c r="Q373" s="74"/>
      <c r="R373" s="75"/>
      <c r="Z373" s="76"/>
      <c r="AA373" s="6"/>
      <c r="AB373" s="6"/>
    </row>
    <row r="374">
      <c r="F374" s="6"/>
      <c r="N374" s="71"/>
      <c r="O374" s="72"/>
      <c r="P374" s="73"/>
      <c r="Q374" s="74"/>
      <c r="R374" s="75"/>
      <c r="Z374" s="76"/>
      <c r="AA374" s="6"/>
      <c r="AB374" s="6"/>
    </row>
    <row r="375">
      <c r="F375" s="6"/>
      <c r="N375" s="71"/>
      <c r="O375" s="72"/>
      <c r="P375" s="73"/>
      <c r="Q375" s="74"/>
      <c r="R375" s="75"/>
      <c r="Z375" s="76"/>
      <c r="AA375" s="6"/>
      <c r="AB375" s="6"/>
    </row>
    <row r="376">
      <c r="F376" s="6"/>
      <c r="N376" s="71"/>
      <c r="O376" s="72"/>
      <c r="P376" s="73"/>
      <c r="Q376" s="74"/>
      <c r="R376" s="75"/>
      <c r="Z376" s="76"/>
      <c r="AA376" s="6"/>
      <c r="AB376" s="6"/>
    </row>
    <row r="377">
      <c r="F377" s="6"/>
      <c r="N377" s="71"/>
      <c r="O377" s="72"/>
      <c r="P377" s="73"/>
      <c r="Q377" s="74"/>
      <c r="R377" s="75"/>
      <c r="Z377" s="76"/>
      <c r="AA377" s="6"/>
      <c r="AB377" s="6"/>
    </row>
    <row r="378">
      <c r="F378" s="6"/>
      <c r="N378" s="71"/>
      <c r="O378" s="72"/>
      <c r="P378" s="73"/>
      <c r="Q378" s="74"/>
      <c r="R378" s="75"/>
      <c r="Z378" s="76"/>
      <c r="AA378" s="6"/>
      <c r="AB378" s="6"/>
    </row>
    <row r="379">
      <c r="F379" s="6"/>
      <c r="N379" s="71"/>
      <c r="O379" s="72"/>
      <c r="P379" s="73"/>
      <c r="Q379" s="74"/>
      <c r="R379" s="75"/>
      <c r="Z379" s="76"/>
      <c r="AA379" s="6"/>
      <c r="AB379" s="6"/>
    </row>
    <row r="380">
      <c r="F380" s="6"/>
      <c r="N380" s="71"/>
      <c r="O380" s="72"/>
      <c r="P380" s="73"/>
      <c r="Q380" s="74"/>
      <c r="R380" s="75"/>
      <c r="Z380" s="76"/>
      <c r="AA380" s="6"/>
      <c r="AB380" s="6"/>
    </row>
    <row r="381">
      <c r="F381" s="6"/>
      <c r="N381" s="71"/>
      <c r="O381" s="72"/>
      <c r="P381" s="73"/>
      <c r="Q381" s="74"/>
      <c r="R381" s="75"/>
      <c r="Z381" s="76"/>
      <c r="AA381" s="6"/>
      <c r="AB381" s="6"/>
    </row>
    <row r="382">
      <c r="F382" s="6"/>
      <c r="N382" s="71"/>
      <c r="O382" s="72"/>
      <c r="P382" s="73"/>
      <c r="Q382" s="74"/>
      <c r="R382" s="75"/>
      <c r="Z382" s="76"/>
      <c r="AA382" s="6"/>
      <c r="AB382" s="6"/>
    </row>
    <row r="383">
      <c r="F383" s="6"/>
      <c r="N383" s="71"/>
      <c r="O383" s="72"/>
      <c r="P383" s="73"/>
      <c r="Q383" s="74"/>
      <c r="R383" s="75"/>
      <c r="Z383" s="76"/>
      <c r="AA383" s="6"/>
      <c r="AB383" s="6"/>
    </row>
    <row r="384">
      <c r="F384" s="6"/>
      <c r="N384" s="71"/>
      <c r="O384" s="72"/>
      <c r="P384" s="73"/>
      <c r="Q384" s="74"/>
      <c r="R384" s="75"/>
      <c r="Z384" s="76"/>
      <c r="AA384" s="6"/>
      <c r="AB384" s="6"/>
    </row>
    <row r="385">
      <c r="F385" s="6"/>
      <c r="N385" s="71"/>
      <c r="O385" s="72"/>
      <c r="P385" s="73"/>
      <c r="Q385" s="74"/>
      <c r="R385" s="75"/>
      <c r="Z385" s="76"/>
      <c r="AA385" s="6"/>
      <c r="AB385" s="6"/>
    </row>
    <row r="386">
      <c r="F386" s="6"/>
      <c r="N386" s="71"/>
      <c r="O386" s="72"/>
      <c r="P386" s="73"/>
      <c r="Q386" s="74"/>
      <c r="R386" s="75"/>
      <c r="Z386" s="76"/>
      <c r="AA386" s="6"/>
      <c r="AB386" s="6"/>
    </row>
    <row r="387">
      <c r="F387" s="6"/>
      <c r="N387" s="71"/>
      <c r="O387" s="72"/>
      <c r="P387" s="73"/>
      <c r="Q387" s="74"/>
      <c r="R387" s="75"/>
      <c r="Z387" s="76"/>
      <c r="AA387" s="6"/>
      <c r="AB387" s="6"/>
    </row>
    <row r="388">
      <c r="F388" s="6"/>
      <c r="N388" s="71"/>
      <c r="O388" s="72"/>
      <c r="P388" s="73"/>
      <c r="Q388" s="74"/>
      <c r="R388" s="75"/>
      <c r="Z388" s="76"/>
      <c r="AA388" s="6"/>
      <c r="AB388" s="6"/>
    </row>
    <row r="389">
      <c r="F389" s="6"/>
      <c r="N389" s="71"/>
      <c r="O389" s="72"/>
      <c r="P389" s="73"/>
      <c r="Q389" s="74"/>
      <c r="R389" s="75"/>
      <c r="Z389" s="76"/>
      <c r="AA389" s="6"/>
      <c r="AB389" s="6"/>
    </row>
    <row r="390">
      <c r="F390" s="6"/>
      <c r="N390" s="71"/>
      <c r="O390" s="72"/>
      <c r="P390" s="73"/>
      <c r="Q390" s="74"/>
      <c r="R390" s="75"/>
      <c r="Z390" s="76"/>
      <c r="AA390" s="6"/>
      <c r="AB390" s="6"/>
    </row>
    <row r="391">
      <c r="F391" s="6"/>
      <c r="N391" s="71"/>
      <c r="O391" s="72"/>
      <c r="P391" s="73"/>
      <c r="Q391" s="74"/>
      <c r="R391" s="75"/>
      <c r="Z391" s="76"/>
      <c r="AA391" s="6"/>
      <c r="AB391" s="6"/>
    </row>
    <row r="392">
      <c r="F392" s="6"/>
      <c r="N392" s="71"/>
      <c r="O392" s="72"/>
      <c r="P392" s="73"/>
      <c r="Q392" s="74"/>
      <c r="R392" s="75"/>
      <c r="Z392" s="76"/>
      <c r="AA392" s="6"/>
      <c r="AB392" s="6"/>
    </row>
    <row r="393">
      <c r="F393" s="6"/>
      <c r="N393" s="71"/>
      <c r="O393" s="72"/>
      <c r="P393" s="73"/>
      <c r="Q393" s="74"/>
      <c r="R393" s="75"/>
      <c r="Z393" s="76"/>
      <c r="AA393" s="6"/>
      <c r="AB393" s="6"/>
    </row>
    <row r="394">
      <c r="F394" s="6"/>
      <c r="N394" s="71"/>
      <c r="O394" s="72"/>
      <c r="P394" s="73"/>
      <c r="Q394" s="74"/>
      <c r="R394" s="75"/>
      <c r="Z394" s="76"/>
      <c r="AA394" s="6"/>
      <c r="AB394" s="6"/>
    </row>
    <row r="395">
      <c r="F395" s="6"/>
      <c r="N395" s="71"/>
      <c r="O395" s="72"/>
      <c r="P395" s="73"/>
      <c r="Q395" s="74"/>
      <c r="R395" s="75"/>
      <c r="Z395" s="76"/>
      <c r="AA395" s="6"/>
      <c r="AB395" s="6"/>
    </row>
    <row r="396">
      <c r="F396" s="6"/>
      <c r="N396" s="71"/>
      <c r="O396" s="72"/>
      <c r="P396" s="73"/>
      <c r="Q396" s="74"/>
      <c r="R396" s="75"/>
      <c r="Z396" s="76"/>
      <c r="AA396" s="6"/>
      <c r="AB396" s="6"/>
    </row>
    <row r="397">
      <c r="F397" s="6"/>
      <c r="N397" s="71"/>
      <c r="O397" s="72"/>
      <c r="P397" s="73"/>
      <c r="Q397" s="74"/>
      <c r="R397" s="75"/>
      <c r="Z397" s="76"/>
      <c r="AA397" s="6"/>
      <c r="AB397" s="6"/>
    </row>
    <row r="398">
      <c r="F398" s="6"/>
      <c r="N398" s="71"/>
      <c r="O398" s="72"/>
      <c r="P398" s="73"/>
      <c r="Q398" s="74"/>
      <c r="R398" s="75"/>
      <c r="Z398" s="76"/>
      <c r="AA398" s="6"/>
      <c r="AB398" s="6"/>
    </row>
    <row r="399">
      <c r="F399" s="6"/>
      <c r="N399" s="71"/>
      <c r="O399" s="72"/>
      <c r="P399" s="73"/>
      <c r="Q399" s="74"/>
      <c r="R399" s="75"/>
      <c r="Z399" s="76"/>
      <c r="AA399" s="6"/>
      <c r="AB399" s="6"/>
    </row>
    <row r="400">
      <c r="F400" s="6"/>
      <c r="N400" s="71"/>
      <c r="O400" s="72"/>
      <c r="P400" s="73"/>
      <c r="Q400" s="74"/>
      <c r="R400" s="75"/>
      <c r="Z400" s="76"/>
      <c r="AA400" s="6"/>
      <c r="AB400" s="6"/>
    </row>
    <row r="401">
      <c r="F401" s="6"/>
      <c r="N401" s="71"/>
      <c r="O401" s="72"/>
      <c r="P401" s="73"/>
      <c r="Q401" s="74"/>
      <c r="R401" s="75"/>
      <c r="Z401" s="76"/>
      <c r="AA401" s="6"/>
      <c r="AB401" s="6"/>
    </row>
    <row r="402">
      <c r="F402" s="6"/>
      <c r="N402" s="71"/>
      <c r="O402" s="72"/>
      <c r="P402" s="73"/>
      <c r="Q402" s="74"/>
      <c r="R402" s="75"/>
      <c r="Z402" s="76"/>
      <c r="AA402" s="6"/>
      <c r="AB402" s="6"/>
    </row>
    <row r="403">
      <c r="F403" s="6"/>
      <c r="N403" s="71"/>
      <c r="O403" s="72"/>
      <c r="P403" s="73"/>
      <c r="Q403" s="74"/>
      <c r="R403" s="75"/>
      <c r="Z403" s="76"/>
      <c r="AA403" s="6"/>
      <c r="AB403" s="6"/>
    </row>
    <row r="404">
      <c r="F404" s="6"/>
      <c r="N404" s="71"/>
      <c r="O404" s="72"/>
      <c r="P404" s="73"/>
      <c r="Q404" s="74"/>
      <c r="R404" s="75"/>
      <c r="Z404" s="76"/>
      <c r="AA404" s="6"/>
      <c r="AB404" s="6"/>
    </row>
    <row r="405">
      <c r="F405" s="6"/>
      <c r="N405" s="71"/>
      <c r="O405" s="72"/>
      <c r="P405" s="73"/>
      <c r="Q405" s="74"/>
      <c r="R405" s="75"/>
      <c r="Z405" s="76"/>
      <c r="AA405" s="6"/>
      <c r="AB405" s="6"/>
    </row>
    <row r="406">
      <c r="F406" s="6"/>
      <c r="N406" s="71"/>
      <c r="O406" s="72"/>
      <c r="P406" s="73"/>
      <c r="Q406" s="74"/>
      <c r="R406" s="75"/>
      <c r="Z406" s="76"/>
      <c r="AA406" s="6"/>
      <c r="AB406" s="6"/>
    </row>
    <row r="407">
      <c r="F407" s="6"/>
      <c r="N407" s="71"/>
      <c r="O407" s="72"/>
      <c r="P407" s="73"/>
      <c r="Q407" s="74"/>
      <c r="R407" s="75"/>
      <c r="Z407" s="76"/>
      <c r="AA407" s="6"/>
      <c r="AB407" s="6"/>
    </row>
    <row r="408">
      <c r="F408" s="6"/>
      <c r="N408" s="71"/>
      <c r="O408" s="72"/>
      <c r="P408" s="73"/>
      <c r="Q408" s="74"/>
      <c r="R408" s="75"/>
      <c r="Z408" s="76"/>
      <c r="AA408" s="6"/>
      <c r="AB408" s="6"/>
    </row>
    <row r="409">
      <c r="F409" s="6"/>
      <c r="N409" s="71"/>
      <c r="O409" s="72"/>
      <c r="P409" s="73"/>
      <c r="Q409" s="74"/>
      <c r="R409" s="75"/>
      <c r="Z409" s="76"/>
      <c r="AA409" s="6"/>
      <c r="AB409" s="6"/>
    </row>
    <row r="410">
      <c r="F410" s="6"/>
      <c r="N410" s="71"/>
      <c r="O410" s="72"/>
      <c r="P410" s="73"/>
      <c r="Q410" s="74"/>
      <c r="R410" s="75"/>
      <c r="Z410" s="76"/>
      <c r="AA410" s="6"/>
      <c r="AB410" s="6"/>
    </row>
    <row r="411">
      <c r="F411" s="6"/>
      <c r="N411" s="71"/>
      <c r="O411" s="72"/>
      <c r="P411" s="73"/>
      <c r="Q411" s="74"/>
      <c r="R411" s="75"/>
      <c r="Z411" s="76"/>
      <c r="AA411" s="6"/>
      <c r="AB411" s="6"/>
    </row>
    <row r="412">
      <c r="F412" s="6"/>
      <c r="N412" s="71"/>
      <c r="O412" s="72"/>
      <c r="P412" s="73"/>
      <c r="Q412" s="74"/>
      <c r="R412" s="75"/>
      <c r="Z412" s="76"/>
      <c r="AA412" s="6"/>
      <c r="AB412" s="6"/>
    </row>
    <row r="413">
      <c r="F413" s="6"/>
      <c r="N413" s="71"/>
      <c r="O413" s="72"/>
      <c r="P413" s="73"/>
      <c r="Q413" s="74"/>
      <c r="R413" s="75"/>
      <c r="Z413" s="76"/>
      <c r="AA413" s="6"/>
      <c r="AB413" s="6"/>
    </row>
    <row r="414">
      <c r="F414" s="6"/>
      <c r="N414" s="71"/>
      <c r="O414" s="72"/>
      <c r="P414" s="73"/>
      <c r="Q414" s="74"/>
      <c r="R414" s="75"/>
      <c r="Z414" s="76"/>
      <c r="AA414" s="6"/>
      <c r="AB414" s="6"/>
    </row>
    <row r="415">
      <c r="F415" s="6"/>
      <c r="N415" s="71"/>
      <c r="O415" s="72"/>
      <c r="P415" s="73"/>
      <c r="Q415" s="74"/>
      <c r="R415" s="75"/>
      <c r="Z415" s="76"/>
      <c r="AA415" s="6"/>
      <c r="AB415" s="6"/>
    </row>
    <row r="416">
      <c r="F416" s="6"/>
      <c r="N416" s="71"/>
      <c r="O416" s="72"/>
      <c r="P416" s="73"/>
      <c r="Q416" s="74"/>
      <c r="R416" s="75"/>
      <c r="Z416" s="76"/>
      <c r="AA416" s="6"/>
      <c r="AB416" s="6"/>
    </row>
    <row r="417">
      <c r="F417" s="6"/>
      <c r="N417" s="71"/>
      <c r="O417" s="72"/>
      <c r="P417" s="73"/>
      <c r="Q417" s="74"/>
      <c r="R417" s="75"/>
      <c r="Z417" s="76"/>
      <c r="AA417" s="6"/>
      <c r="AB417" s="6"/>
    </row>
    <row r="418">
      <c r="F418" s="6"/>
      <c r="N418" s="71"/>
      <c r="O418" s="72"/>
      <c r="P418" s="73"/>
      <c r="Q418" s="74"/>
      <c r="R418" s="75"/>
      <c r="Z418" s="76"/>
      <c r="AA418" s="6"/>
      <c r="AB418" s="6"/>
    </row>
    <row r="419">
      <c r="F419" s="6"/>
      <c r="N419" s="71"/>
      <c r="O419" s="72"/>
      <c r="P419" s="73"/>
      <c r="Q419" s="74"/>
      <c r="R419" s="75"/>
      <c r="Z419" s="76"/>
      <c r="AA419" s="6"/>
      <c r="AB419" s="6"/>
    </row>
    <row r="420">
      <c r="F420" s="6"/>
      <c r="N420" s="71"/>
      <c r="O420" s="72"/>
      <c r="P420" s="73"/>
      <c r="Q420" s="74"/>
      <c r="R420" s="75"/>
      <c r="Z420" s="76"/>
      <c r="AA420" s="6"/>
      <c r="AB420" s="6"/>
    </row>
    <row r="421">
      <c r="F421" s="6"/>
      <c r="N421" s="71"/>
      <c r="O421" s="72"/>
      <c r="P421" s="73"/>
      <c r="Q421" s="74"/>
      <c r="R421" s="75"/>
      <c r="Z421" s="76"/>
      <c r="AA421" s="6"/>
      <c r="AB421" s="6"/>
    </row>
    <row r="422">
      <c r="F422" s="6"/>
      <c r="N422" s="71"/>
      <c r="O422" s="72"/>
      <c r="P422" s="73"/>
      <c r="Q422" s="74"/>
      <c r="R422" s="75"/>
      <c r="Z422" s="76"/>
      <c r="AA422" s="6"/>
      <c r="AB422" s="6"/>
    </row>
    <row r="423">
      <c r="F423" s="6"/>
      <c r="N423" s="71"/>
      <c r="O423" s="72"/>
      <c r="P423" s="73"/>
      <c r="Q423" s="74"/>
      <c r="R423" s="75"/>
      <c r="Z423" s="76"/>
      <c r="AA423" s="6"/>
      <c r="AB423" s="6"/>
    </row>
    <row r="424">
      <c r="F424" s="6"/>
      <c r="N424" s="71"/>
      <c r="O424" s="72"/>
      <c r="P424" s="73"/>
      <c r="Q424" s="74"/>
      <c r="R424" s="75"/>
      <c r="Z424" s="76"/>
      <c r="AA424" s="6"/>
      <c r="AB424" s="6"/>
    </row>
    <row r="425">
      <c r="F425" s="6"/>
      <c r="N425" s="71"/>
      <c r="O425" s="72"/>
      <c r="P425" s="73"/>
      <c r="Q425" s="74"/>
      <c r="R425" s="75"/>
      <c r="Z425" s="76"/>
      <c r="AA425" s="6"/>
      <c r="AB425" s="6"/>
    </row>
    <row r="426">
      <c r="F426" s="6"/>
      <c r="N426" s="71"/>
      <c r="O426" s="72"/>
      <c r="P426" s="73"/>
      <c r="Q426" s="74"/>
      <c r="R426" s="75"/>
      <c r="Z426" s="76"/>
      <c r="AA426" s="6"/>
      <c r="AB426" s="6"/>
    </row>
    <row r="427">
      <c r="F427" s="6"/>
      <c r="N427" s="71"/>
      <c r="O427" s="72"/>
      <c r="P427" s="73"/>
      <c r="Q427" s="74"/>
      <c r="R427" s="75"/>
      <c r="Z427" s="76"/>
      <c r="AA427" s="6"/>
      <c r="AB427" s="6"/>
    </row>
    <row r="428">
      <c r="F428" s="6"/>
      <c r="N428" s="71"/>
      <c r="O428" s="72"/>
      <c r="P428" s="73"/>
      <c r="Q428" s="74"/>
      <c r="R428" s="75"/>
      <c r="Z428" s="76"/>
      <c r="AA428" s="6"/>
      <c r="AB428" s="6"/>
    </row>
    <row r="429">
      <c r="F429" s="6"/>
      <c r="N429" s="71"/>
      <c r="O429" s="72"/>
      <c r="P429" s="73"/>
      <c r="Q429" s="74"/>
      <c r="R429" s="75"/>
      <c r="Z429" s="76"/>
      <c r="AA429" s="6"/>
      <c r="AB429" s="6"/>
    </row>
    <row r="430">
      <c r="F430" s="6"/>
      <c r="N430" s="71"/>
      <c r="O430" s="72"/>
      <c r="P430" s="73"/>
      <c r="Q430" s="74"/>
      <c r="R430" s="75"/>
      <c r="Z430" s="76"/>
      <c r="AA430" s="6"/>
      <c r="AB430" s="6"/>
    </row>
    <row r="431">
      <c r="F431" s="6"/>
      <c r="N431" s="71"/>
      <c r="O431" s="72"/>
      <c r="P431" s="73"/>
      <c r="Q431" s="74"/>
      <c r="R431" s="75"/>
      <c r="Z431" s="76"/>
      <c r="AA431" s="6"/>
      <c r="AB431" s="6"/>
    </row>
    <row r="432">
      <c r="F432" s="6"/>
      <c r="N432" s="71"/>
      <c r="O432" s="72"/>
      <c r="P432" s="73"/>
      <c r="Q432" s="74"/>
      <c r="R432" s="75"/>
      <c r="Z432" s="76"/>
      <c r="AA432" s="6"/>
      <c r="AB432" s="6"/>
    </row>
    <row r="433">
      <c r="F433" s="6"/>
      <c r="N433" s="71"/>
      <c r="O433" s="72"/>
      <c r="P433" s="73"/>
      <c r="Q433" s="74"/>
      <c r="R433" s="75"/>
      <c r="Z433" s="76"/>
      <c r="AA433" s="6"/>
      <c r="AB433" s="6"/>
    </row>
    <row r="434">
      <c r="F434" s="6"/>
      <c r="N434" s="71"/>
      <c r="O434" s="72"/>
      <c r="P434" s="73"/>
      <c r="Q434" s="74"/>
      <c r="R434" s="75"/>
      <c r="Z434" s="76"/>
      <c r="AA434" s="6"/>
      <c r="AB434" s="6"/>
    </row>
    <row r="435">
      <c r="F435" s="6"/>
      <c r="N435" s="71"/>
      <c r="O435" s="72"/>
      <c r="P435" s="73"/>
      <c r="Q435" s="74"/>
      <c r="R435" s="75"/>
      <c r="Z435" s="76"/>
      <c r="AA435" s="6"/>
      <c r="AB435" s="6"/>
    </row>
    <row r="436">
      <c r="F436" s="6"/>
      <c r="N436" s="71"/>
      <c r="O436" s="72"/>
      <c r="P436" s="73"/>
      <c r="Q436" s="74"/>
      <c r="R436" s="75"/>
      <c r="Z436" s="76"/>
      <c r="AA436" s="6"/>
      <c r="AB436" s="6"/>
    </row>
    <row r="437">
      <c r="F437" s="6"/>
      <c r="N437" s="71"/>
      <c r="O437" s="72"/>
      <c r="P437" s="73"/>
      <c r="Q437" s="74"/>
      <c r="R437" s="75"/>
      <c r="Z437" s="76"/>
      <c r="AA437" s="6"/>
      <c r="AB437" s="6"/>
    </row>
    <row r="438">
      <c r="F438" s="6"/>
      <c r="N438" s="71"/>
      <c r="O438" s="72"/>
      <c r="P438" s="73"/>
      <c r="Q438" s="74"/>
      <c r="R438" s="75"/>
      <c r="Z438" s="76"/>
      <c r="AA438" s="6"/>
      <c r="AB438" s="6"/>
    </row>
    <row r="439">
      <c r="F439" s="6"/>
      <c r="N439" s="71"/>
      <c r="O439" s="72"/>
      <c r="P439" s="73"/>
      <c r="Q439" s="74"/>
      <c r="R439" s="75"/>
      <c r="Z439" s="76"/>
      <c r="AA439" s="6"/>
      <c r="AB439" s="6"/>
    </row>
    <row r="440">
      <c r="F440" s="6"/>
      <c r="N440" s="71"/>
      <c r="O440" s="72"/>
      <c r="P440" s="73"/>
      <c r="Q440" s="74"/>
      <c r="R440" s="75"/>
      <c r="Z440" s="76"/>
      <c r="AA440" s="6"/>
      <c r="AB440" s="6"/>
    </row>
    <row r="441">
      <c r="F441" s="6"/>
      <c r="N441" s="71"/>
      <c r="O441" s="72"/>
      <c r="P441" s="73"/>
      <c r="Q441" s="74"/>
      <c r="R441" s="75"/>
      <c r="Z441" s="76"/>
      <c r="AA441" s="6"/>
      <c r="AB441" s="6"/>
    </row>
    <row r="442">
      <c r="F442" s="6"/>
      <c r="N442" s="71"/>
      <c r="O442" s="72"/>
      <c r="P442" s="73"/>
      <c r="Q442" s="74"/>
      <c r="R442" s="75"/>
      <c r="Z442" s="76"/>
      <c r="AA442" s="6"/>
      <c r="AB442" s="6"/>
    </row>
    <row r="443">
      <c r="F443" s="6"/>
      <c r="N443" s="71"/>
      <c r="O443" s="72"/>
      <c r="P443" s="73"/>
      <c r="Q443" s="74"/>
      <c r="R443" s="75"/>
      <c r="Z443" s="76"/>
      <c r="AA443" s="6"/>
      <c r="AB443" s="6"/>
    </row>
    <row r="444">
      <c r="F444" s="6"/>
      <c r="N444" s="71"/>
      <c r="O444" s="72"/>
      <c r="P444" s="73"/>
      <c r="Q444" s="74"/>
      <c r="R444" s="75"/>
      <c r="Z444" s="76"/>
      <c r="AA444" s="6"/>
      <c r="AB444" s="6"/>
    </row>
    <row r="445">
      <c r="F445" s="6"/>
      <c r="N445" s="71"/>
      <c r="O445" s="72"/>
      <c r="P445" s="73"/>
      <c r="Q445" s="74"/>
      <c r="R445" s="75"/>
      <c r="Z445" s="76"/>
      <c r="AA445" s="6"/>
      <c r="AB445" s="6"/>
    </row>
    <row r="446">
      <c r="F446" s="6"/>
      <c r="N446" s="71"/>
      <c r="O446" s="72"/>
      <c r="P446" s="73"/>
      <c r="Q446" s="74"/>
      <c r="R446" s="75"/>
      <c r="Z446" s="76"/>
      <c r="AA446" s="6"/>
      <c r="AB446" s="6"/>
    </row>
    <row r="447">
      <c r="F447" s="6"/>
      <c r="N447" s="71"/>
      <c r="O447" s="72"/>
      <c r="P447" s="73"/>
      <c r="Q447" s="74"/>
      <c r="R447" s="75"/>
      <c r="Z447" s="76"/>
      <c r="AA447" s="6"/>
      <c r="AB447" s="6"/>
    </row>
    <row r="448">
      <c r="F448" s="6"/>
      <c r="N448" s="71"/>
      <c r="O448" s="72"/>
      <c r="P448" s="73"/>
      <c r="Q448" s="74"/>
      <c r="R448" s="75"/>
      <c r="Z448" s="76"/>
      <c r="AA448" s="6"/>
      <c r="AB448" s="6"/>
    </row>
    <row r="449">
      <c r="F449" s="6"/>
      <c r="N449" s="71"/>
      <c r="O449" s="72"/>
      <c r="P449" s="73"/>
      <c r="Q449" s="74"/>
      <c r="R449" s="75"/>
      <c r="Z449" s="76"/>
      <c r="AA449" s="6"/>
      <c r="AB449" s="6"/>
    </row>
    <row r="450">
      <c r="F450" s="6"/>
      <c r="N450" s="71"/>
      <c r="O450" s="72"/>
      <c r="P450" s="73"/>
      <c r="Q450" s="74"/>
      <c r="R450" s="75"/>
      <c r="Z450" s="76"/>
      <c r="AA450" s="6"/>
      <c r="AB450" s="6"/>
    </row>
    <row r="451">
      <c r="F451" s="6"/>
      <c r="N451" s="71"/>
      <c r="O451" s="72"/>
      <c r="P451" s="73"/>
      <c r="Q451" s="74"/>
      <c r="R451" s="75"/>
      <c r="Z451" s="76"/>
      <c r="AA451" s="6"/>
      <c r="AB451" s="6"/>
    </row>
    <row r="452">
      <c r="F452" s="6"/>
      <c r="N452" s="71"/>
      <c r="O452" s="72"/>
      <c r="P452" s="73"/>
      <c r="Q452" s="74"/>
      <c r="R452" s="75"/>
      <c r="Z452" s="76"/>
      <c r="AA452" s="6"/>
      <c r="AB452" s="6"/>
    </row>
    <row r="453">
      <c r="F453" s="6"/>
      <c r="N453" s="71"/>
      <c r="O453" s="72"/>
      <c r="P453" s="73"/>
      <c r="Q453" s="74"/>
      <c r="R453" s="75"/>
      <c r="Z453" s="76"/>
      <c r="AA453" s="6"/>
      <c r="AB453" s="6"/>
    </row>
    <row r="454">
      <c r="F454" s="6"/>
      <c r="N454" s="71"/>
      <c r="O454" s="72"/>
      <c r="P454" s="73"/>
      <c r="Q454" s="74"/>
      <c r="R454" s="75"/>
      <c r="Z454" s="76"/>
      <c r="AA454" s="6"/>
      <c r="AB454" s="6"/>
    </row>
    <row r="455">
      <c r="F455" s="6"/>
      <c r="N455" s="71"/>
      <c r="O455" s="72"/>
      <c r="P455" s="73"/>
      <c r="Q455" s="74"/>
      <c r="R455" s="75"/>
      <c r="Z455" s="76"/>
      <c r="AA455" s="6"/>
      <c r="AB455" s="6"/>
    </row>
    <row r="456">
      <c r="F456" s="6"/>
      <c r="N456" s="71"/>
      <c r="O456" s="72"/>
      <c r="P456" s="73"/>
      <c r="Q456" s="74"/>
      <c r="R456" s="75"/>
      <c r="Z456" s="76"/>
      <c r="AA456" s="6"/>
      <c r="AB456" s="6"/>
    </row>
    <row r="457">
      <c r="F457" s="6"/>
      <c r="N457" s="71"/>
      <c r="O457" s="72"/>
      <c r="P457" s="73"/>
      <c r="Q457" s="74"/>
      <c r="R457" s="75"/>
      <c r="Z457" s="76"/>
      <c r="AA457" s="6"/>
      <c r="AB457" s="6"/>
    </row>
    <row r="458">
      <c r="F458" s="6"/>
      <c r="N458" s="71"/>
      <c r="O458" s="72"/>
      <c r="P458" s="73"/>
      <c r="Q458" s="74"/>
      <c r="R458" s="75"/>
      <c r="Z458" s="76"/>
      <c r="AA458" s="6"/>
      <c r="AB458" s="6"/>
    </row>
    <row r="459">
      <c r="F459" s="6"/>
      <c r="N459" s="71"/>
      <c r="O459" s="72"/>
      <c r="P459" s="73"/>
      <c r="Q459" s="74"/>
      <c r="R459" s="75"/>
      <c r="Z459" s="76"/>
      <c r="AA459" s="6"/>
      <c r="AB459" s="6"/>
    </row>
    <row r="460">
      <c r="F460" s="6"/>
      <c r="N460" s="71"/>
      <c r="O460" s="72"/>
      <c r="P460" s="73"/>
      <c r="Q460" s="74"/>
      <c r="R460" s="75"/>
      <c r="Z460" s="76"/>
      <c r="AA460" s="6"/>
      <c r="AB460" s="6"/>
    </row>
    <row r="461">
      <c r="F461" s="6"/>
      <c r="N461" s="71"/>
      <c r="O461" s="72"/>
      <c r="P461" s="73"/>
      <c r="Q461" s="74"/>
      <c r="R461" s="75"/>
      <c r="Z461" s="76"/>
      <c r="AA461" s="6"/>
      <c r="AB461" s="6"/>
    </row>
    <row r="462">
      <c r="F462" s="6"/>
      <c r="N462" s="71"/>
      <c r="O462" s="72"/>
      <c r="P462" s="73"/>
      <c r="Q462" s="74"/>
      <c r="R462" s="75"/>
      <c r="Z462" s="76"/>
      <c r="AA462" s="6"/>
      <c r="AB462" s="6"/>
    </row>
    <row r="463">
      <c r="F463" s="6"/>
      <c r="N463" s="71"/>
      <c r="O463" s="72"/>
      <c r="P463" s="73"/>
      <c r="Q463" s="74"/>
      <c r="R463" s="75"/>
      <c r="Z463" s="76"/>
      <c r="AA463" s="6"/>
      <c r="AB463" s="6"/>
    </row>
    <row r="464">
      <c r="F464" s="6"/>
      <c r="N464" s="71"/>
      <c r="O464" s="72"/>
      <c r="P464" s="73"/>
      <c r="Q464" s="74"/>
      <c r="R464" s="75"/>
      <c r="Z464" s="76"/>
      <c r="AA464" s="6"/>
      <c r="AB464" s="6"/>
    </row>
    <row r="465">
      <c r="F465" s="6"/>
      <c r="N465" s="71"/>
      <c r="O465" s="72"/>
      <c r="P465" s="73"/>
      <c r="Q465" s="74"/>
      <c r="R465" s="75"/>
      <c r="Z465" s="76"/>
      <c r="AA465" s="6"/>
      <c r="AB465" s="6"/>
    </row>
    <row r="466">
      <c r="F466" s="6"/>
      <c r="N466" s="71"/>
      <c r="O466" s="72"/>
      <c r="P466" s="73"/>
      <c r="Q466" s="74"/>
      <c r="R466" s="75"/>
      <c r="Z466" s="76"/>
      <c r="AA466" s="6"/>
      <c r="AB466" s="6"/>
    </row>
    <row r="467">
      <c r="F467" s="6"/>
      <c r="N467" s="71"/>
      <c r="O467" s="72"/>
      <c r="P467" s="73"/>
      <c r="Q467" s="74"/>
      <c r="R467" s="75"/>
      <c r="Z467" s="76"/>
      <c r="AA467" s="6"/>
      <c r="AB467" s="6"/>
    </row>
    <row r="468">
      <c r="F468" s="6"/>
      <c r="N468" s="71"/>
      <c r="O468" s="72"/>
      <c r="P468" s="73"/>
      <c r="Q468" s="74"/>
      <c r="R468" s="75"/>
      <c r="Z468" s="76"/>
      <c r="AA468" s="6"/>
      <c r="AB468" s="6"/>
    </row>
    <row r="469">
      <c r="F469" s="6"/>
      <c r="N469" s="71"/>
      <c r="O469" s="72"/>
      <c r="P469" s="73"/>
      <c r="Q469" s="74"/>
      <c r="R469" s="75"/>
      <c r="Z469" s="76"/>
      <c r="AA469" s="6"/>
      <c r="AB469" s="6"/>
    </row>
    <row r="470">
      <c r="F470" s="6"/>
      <c r="N470" s="71"/>
      <c r="O470" s="72"/>
      <c r="P470" s="73"/>
      <c r="Q470" s="74"/>
      <c r="R470" s="75"/>
      <c r="Z470" s="76"/>
      <c r="AA470" s="6"/>
      <c r="AB470" s="6"/>
    </row>
    <row r="471">
      <c r="F471" s="6"/>
      <c r="N471" s="71"/>
      <c r="O471" s="72"/>
      <c r="P471" s="73"/>
      <c r="Q471" s="74"/>
      <c r="R471" s="75"/>
      <c r="Z471" s="76"/>
      <c r="AA471" s="6"/>
      <c r="AB471" s="6"/>
    </row>
    <row r="472">
      <c r="F472" s="6"/>
      <c r="N472" s="71"/>
      <c r="O472" s="72"/>
      <c r="P472" s="73"/>
      <c r="Q472" s="74"/>
      <c r="R472" s="75"/>
      <c r="Z472" s="76"/>
      <c r="AA472" s="6"/>
      <c r="AB472" s="6"/>
    </row>
    <row r="473">
      <c r="F473" s="6"/>
      <c r="N473" s="71"/>
      <c r="O473" s="72"/>
      <c r="P473" s="73"/>
      <c r="Q473" s="74"/>
      <c r="R473" s="75"/>
      <c r="Z473" s="76"/>
      <c r="AA473" s="6"/>
      <c r="AB473" s="6"/>
    </row>
    <row r="474">
      <c r="F474" s="6"/>
      <c r="N474" s="71"/>
      <c r="O474" s="72"/>
      <c r="P474" s="73"/>
      <c r="Q474" s="74"/>
      <c r="R474" s="75"/>
      <c r="Z474" s="76"/>
      <c r="AA474" s="6"/>
      <c r="AB474" s="6"/>
    </row>
    <row r="475">
      <c r="F475" s="6"/>
      <c r="N475" s="71"/>
      <c r="O475" s="72"/>
      <c r="P475" s="73"/>
      <c r="Q475" s="74"/>
      <c r="R475" s="75"/>
      <c r="Z475" s="76"/>
      <c r="AA475" s="6"/>
      <c r="AB475" s="6"/>
    </row>
    <row r="476">
      <c r="F476" s="6"/>
      <c r="N476" s="71"/>
      <c r="O476" s="72"/>
      <c r="P476" s="73"/>
      <c r="Q476" s="74"/>
      <c r="R476" s="75"/>
      <c r="Z476" s="76"/>
      <c r="AA476" s="6"/>
      <c r="AB476" s="6"/>
    </row>
    <row r="477">
      <c r="F477" s="6"/>
      <c r="N477" s="71"/>
      <c r="O477" s="72"/>
      <c r="P477" s="73"/>
      <c r="Q477" s="74"/>
      <c r="R477" s="75"/>
      <c r="Z477" s="76"/>
      <c r="AA477" s="6"/>
      <c r="AB477" s="6"/>
    </row>
    <row r="478">
      <c r="F478" s="6"/>
      <c r="N478" s="71"/>
      <c r="O478" s="72"/>
      <c r="P478" s="73"/>
      <c r="Q478" s="74"/>
      <c r="R478" s="75"/>
      <c r="Z478" s="76"/>
      <c r="AA478" s="6"/>
      <c r="AB478" s="6"/>
    </row>
    <row r="479">
      <c r="F479" s="6"/>
      <c r="N479" s="71"/>
      <c r="O479" s="72"/>
      <c r="P479" s="73"/>
      <c r="Q479" s="74"/>
      <c r="R479" s="75"/>
      <c r="Z479" s="76"/>
      <c r="AA479" s="6"/>
      <c r="AB479" s="6"/>
    </row>
    <row r="480">
      <c r="F480" s="6"/>
      <c r="N480" s="71"/>
      <c r="O480" s="72"/>
      <c r="P480" s="73"/>
      <c r="Q480" s="74"/>
      <c r="R480" s="75"/>
      <c r="Z480" s="76"/>
      <c r="AA480" s="6"/>
      <c r="AB480" s="6"/>
    </row>
    <row r="481">
      <c r="F481" s="6"/>
      <c r="N481" s="71"/>
      <c r="O481" s="72"/>
      <c r="P481" s="73"/>
      <c r="Q481" s="74"/>
      <c r="R481" s="75"/>
      <c r="Z481" s="76"/>
      <c r="AA481" s="6"/>
      <c r="AB481" s="6"/>
    </row>
    <row r="482">
      <c r="F482" s="6"/>
      <c r="N482" s="71"/>
      <c r="O482" s="72"/>
      <c r="P482" s="73"/>
      <c r="Q482" s="74"/>
      <c r="R482" s="75"/>
      <c r="Z482" s="76"/>
      <c r="AA482" s="6"/>
      <c r="AB482" s="6"/>
    </row>
    <row r="483">
      <c r="F483" s="6"/>
      <c r="N483" s="71"/>
      <c r="O483" s="72"/>
      <c r="P483" s="73"/>
      <c r="Q483" s="74"/>
      <c r="R483" s="75"/>
      <c r="Z483" s="76"/>
      <c r="AA483" s="6"/>
      <c r="AB483" s="6"/>
    </row>
    <row r="484">
      <c r="F484" s="6"/>
      <c r="N484" s="71"/>
      <c r="O484" s="72"/>
      <c r="P484" s="73"/>
      <c r="Q484" s="74"/>
      <c r="R484" s="75"/>
      <c r="Z484" s="76"/>
      <c r="AA484" s="6"/>
      <c r="AB484" s="6"/>
    </row>
    <row r="485">
      <c r="F485" s="6"/>
      <c r="N485" s="71"/>
      <c r="O485" s="72"/>
      <c r="P485" s="73"/>
      <c r="Q485" s="74"/>
      <c r="R485" s="75"/>
      <c r="Z485" s="76"/>
      <c r="AA485" s="6"/>
      <c r="AB485" s="6"/>
    </row>
    <row r="486">
      <c r="F486" s="6"/>
      <c r="N486" s="71"/>
      <c r="O486" s="72"/>
      <c r="P486" s="73"/>
      <c r="Q486" s="74"/>
      <c r="R486" s="75"/>
      <c r="Z486" s="76"/>
      <c r="AA486" s="6"/>
      <c r="AB486" s="6"/>
    </row>
    <row r="487">
      <c r="F487" s="6"/>
      <c r="N487" s="71"/>
      <c r="O487" s="72"/>
      <c r="P487" s="73"/>
      <c r="Q487" s="74"/>
      <c r="R487" s="75"/>
      <c r="Z487" s="76"/>
      <c r="AA487" s="6"/>
      <c r="AB487" s="6"/>
    </row>
    <row r="488">
      <c r="F488" s="6"/>
      <c r="N488" s="71"/>
      <c r="O488" s="72"/>
      <c r="P488" s="73"/>
      <c r="Q488" s="74"/>
      <c r="R488" s="75"/>
      <c r="Z488" s="76"/>
      <c r="AA488" s="6"/>
      <c r="AB488" s="6"/>
    </row>
    <row r="489">
      <c r="F489" s="6"/>
      <c r="N489" s="71"/>
      <c r="O489" s="72"/>
      <c r="P489" s="73"/>
      <c r="Q489" s="74"/>
      <c r="R489" s="75"/>
      <c r="Z489" s="76"/>
      <c r="AA489" s="6"/>
      <c r="AB489" s="6"/>
    </row>
    <row r="490">
      <c r="F490" s="6"/>
      <c r="N490" s="71"/>
      <c r="O490" s="72"/>
      <c r="P490" s="73"/>
      <c r="Q490" s="74"/>
      <c r="R490" s="75"/>
      <c r="Z490" s="76"/>
      <c r="AA490" s="6"/>
      <c r="AB490" s="6"/>
    </row>
    <row r="491">
      <c r="F491" s="6"/>
      <c r="N491" s="71"/>
      <c r="O491" s="72"/>
      <c r="P491" s="73"/>
      <c r="Q491" s="74"/>
      <c r="R491" s="75"/>
      <c r="Z491" s="76"/>
      <c r="AA491" s="6"/>
      <c r="AB491" s="6"/>
    </row>
    <row r="492">
      <c r="F492" s="6"/>
      <c r="N492" s="71"/>
      <c r="O492" s="72"/>
      <c r="P492" s="73"/>
      <c r="Q492" s="74"/>
      <c r="R492" s="75"/>
      <c r="Z492" s="76"/>
      <c r="AA492" s="6"/>
      <c r="AB492" s="6"/>
    </row>
    <row r="493">
      <c r="F493" s="6"/>
      <c r="N493" s="71"/>
      <c r="O493" s="72"/>
      <c r="P493" s="73"/>
      <c r="Q493" s="74"/>
      <c r="R493" s="75"/>
      <c r="Z493" s="76"/>
      <c r="AA493" s="6"/>
      <c r="AB493" s="6"/>
    </row>
    <row r="494">
      <c r="F494" s="6"/>
      <c r="N494" s="71"/>
      <c r="O494" s="72"/>
      <c r="P494" s="73"/>
      <c r="Q494" s="74"/>
      <c r="R494" s="75"/>
      <c r="Z494" s="76"/>
      <c r="AA494" s="6"/>
      <c r="AB494" s="6"/>
    </row>
    <row r="495">
      <c r="F495" s="6"/>
      <c r="N495" s="71"/>
      <c r="O495" s="72"/>
      <c r="P495" s="73"/>
      <c r="Q495" s="74"/>
      <c r="R495" s="75"/>
      <c r="Z495" s="76"/>
      <c r="AA495" s="6"/>
      <c r="AB495" s="6"/>
    </row>
    <row r="496">
      <c r="F496" s="6"/>
      <c r="N496" s="71"/>
      <c r="O496" s="72"/>
      <c r="P496" s="73"/>
      <c r="Q496" s="74"/>
      <c r="R496" s="75"/>
      <c r="Z496" s="76"/>
      <c r="AA496" s="6"/>
      <c r="AB496" s="6"/>
    </row>
    <row r="497">
      <c r="F497" s="6"/>
      <c r="N497" s="71"/>
      <c r="O497" s="72"/>
      <c r="P497" s="73"/>
      <c r="Q497" s="74"/>
      <c r="R497" s="75"/>
      <c r="Z497" s="76"/>
      <c r="AA497" s="6"/>
      <c r="AB497" s="6"/>
    </row>
    <row r="498">
      <c r="F498" s="6"/>
      <c r="N498" s="71"/>
      <c r="O498" s="72"/>
      <c r="P498" s="73"/>
      <c r="Q498" s="74"/>
      <c r="R498" s="75"/>
      <c r="Z498" s="76"/>
      <c r="AA498" s="6"/>
      <c r="AB498" s="6"/>
    </row>
    <row r="499">
      <c r="F499" s="6"/>
      <c r="N499" s="71"/>
      <c r="O499" s="72"/>
      <c r="P499" s="73"/>
      <c r="Q499" s="74"/>
      <c r="R499" s="75"/>
      <c r="Z499" s="76"/>
      <c r="AA499" s="6"/>
      <c r="AB499" s="6"/>
    </row>
    <row r="500">
      <c r="F500" s="6"/>
      <c r="N500" s="71"/>
      <c r="O500" s="72"/>
      <c r="P500" s="73"/>
      <c r="Q500" s="74"/>
      <c r="R500" s="75"/>
      <c r="Z500" s="76"/>
      <c r="AA500" s="6"/>
      <c r="AB500" s="6"/>
    </row>
    <row r="501">
      <c r="F501" s="6"/>
      <c r="N501" s="71"/>
      <c r="O501" s="72"/>
      <c r="P501" s="73"/>
      <c r="Q501" s="74"/>
      <c r="R501" s="75"/>
      <c r="Z501" s="76"/>
      <c r="AA501" s="6"/>
      <c r="AB501" s="6"/>
    </row>
    <row r="502">
      <c r="F502" s="6"/>
      <c r="N502" s="71"/>
      <c r="O502" s="72"/>
      <c r="P502" s="73"/>
      <c r="Q502" s="74"/>
      <c r="R502" s="75"/>
      <c r="Z502" s="76"/>
      <c r="AA502" s="6"/>
      <c r="AB502" s="6"/>
    </row>
    <row r="503">
      <c r="F503" s="6"/>
      <c r="N503" s="71"/>
      <c r="O503" s="72"/>
      <c r="P503" s="73"/>
      <c r="Q503" s="74"/>
      <c r="R503" s="75"/>
      <c r="Z503" s="76"/>
      <c r="AA503" s="6"/>
      <c r="AB503" s="6"/>
    </row>
    <row r="504">
      <c r="F504" s="6"/>
      <c r="N504" s="71"/>
      <c r="O504" s="72"/>
      <c r="P504" s="73"/>
      <c r="Q504" s="74"/>
      <c r="R504" s="75"/>
      <c r="Z504" s="76"/>
      <c r="AA504" s="6"/>
      <c r="AB504" s="6"/>
    </row>
    <row r="505">
      <c r="F505" s="6"/>
      <c r="N505" s="71"/>
      <c r="O505" s="72"/>
      <c r="P505" s="73"/>
      <c r="Q505" s="74"/>
      <c r="R505" s="75"/>
      <c r="Z505" s="76"/>
      <c r="AA505" s="6"/>
      <c r="AB505" s="6"/>
    </row>
    <row r="506">
      <c r="F506" s="6"/>
      <c r="N506" s="71"/>
      <c r="O506" s="72"/>
      <c r="P506" s="73"/>
      <c r="Q506" s="74"/>
      <c r="R506" s="75"/>
      <c r="Z506" s="76"/>
      <c r="AA506" s="6"/>
      <c r="AB506" s="6"/>
    </row>
    <row r="507">
      <c r="F507" s="6"/>
      <c r="N507" s="71"/>
      <c r="O507" s="72"/>
      <c r="P507" s="73"/>
      <c r="Q507" s="74"/>
      <c r="R507" s="75"/>
      <c r="Z507" s="76"/>
      <c r="AA507" s="6"/>
      <c r="AB507" s="6"/>
    </row>
    <row r="508">
      <c r="F508" s="6"/>
      <c r="N508" s="71"/>
      <c r="O508" s="72"/>
      <c r="P508" s="73"/>
      <c r="Q508" s="74"/>
      <c r="R508" s="75"/>
      <c r="Z508" s="76"/>
      <c r="AA508" s="6"/>
      <c r="AB508" s="6"/>
    </row>
    <row r="509">
      <c r="F509" s="6"/>
      <c r="N509" s="71"/>
      <c r="O509" s="72"/>
      <c r="P509" s="73"/>
      <c r="Q509" s="74"/>
      <c r="R509" s="75"/>
      <c r="Z509" s="76"/>
      <c r="AA509" s="6"/>
      <c r="AB509" s="6"/>
    </row>
    <row r="510">
      <c r="F510" s="6"/>
      <c r="N510" s="71"/>
      <c r="O510" s="72"/>
      <c r="P510" s="73"/>
      <c r="Q510" s="74"/>
      <c r="R510" s="75"/>
      <c r="Z510" s="76"/>
      <c r="AA510" s="6"/>
      <c r="AB510" s="6"/>
    </row>
    <row r="511">
      <c r="F511" s="6"/>
      <c r="N511" s="71"/>
      <c r="O511" s="72"/>
      <c r="P511" s="73"/>
      <c r="Q511" s="74"/>
      <c r="R511" s="75"/>
      <c r="Z511" s="76"/>
      <c r="AA511" s="6"/>
      <c r="AB511" s="6"/>
    </row>
    <row r="512">
      <c r="F512" s="6"/>
      <c r="N512" s="71"/>
      <c r="O512" s="72"/>
      <c r="P512" s="73"/>
      <c r="Q512" s="74"/>
      <c r="R512" s="75"/>
      <c r="Z512" s="76"/>
      <c r="AA512" s="6"/>
      <c r="AB512" s="6"/>
    </row>
    <row r="513">
      <c r="F513" s="6"/>
      <c r="N513" s="71"/>
      <c r="O513" s="72"/>
      <c r="P513" s="73"/>
      <c r="Q513" s="74"/>
      <c r="R513" s="75"/>
      <c r="Z513" s="76"/>
      <c r="AA513" s="6"/>
      <c r="AB513" s="6"/>
    </row>
    <row r="514">
      <c r="F514" s="6"/>
      <c r="N514" s="71"/>
      <c r="O514" s="72"/>
      <c r="P514" s="73"/>
      <c r="Q514" s="74"/>
      <c r="R514" s="75"/>
      <c r="Z514" s="76"/>
      <c r="AA514" s="6"/>
      <c r="AB514" s="6"/>
    </row>
    <row r="515">
      <c r="F515" s="6"/>
      <c r="N515" s="71"/>
      <c r="O515" s="72"/>
      <c r="P515" s="73"/>
      <c r="Q515" s="74"/>
      <c r="R515" s="75"/>
      <c r="Z515" s="76"/>
      <c r="AA515" s="6"/>
      <c r="AB515" s="6"/>
    </row>
    <row r="516">
      <c r="F516" s="6"/>
      <c r="N516" s="71"/>
      <c r="O516" s="72"/>
      <c r="P516" s="73"/>
      <c r="Q516" s="74"/>
      <c r="R516" s="75"/>
      <c r="Z516" s="76"/>
      <c r="AA516" s="6"/>
      <c r="AB516" s="6"/>
    </row>
    <row r="517">
      <c r="F517" s="6"/>
      <c r="N517" s="71"/>
      <c r="O517" s="72"/>
      <c r="P517" s="73"/>
      <c r="Q517" s="74"/>
      <c r="R517" s="75"/>
      <c r="Z517" s="76"/>
      <c r="AA517" s="6"/>
      <c r="AB517" s="6"/>
    </row>
    <row r="518">
      <c r="F518" s="6"/>
      <c r="N518" s="71"/>
      <c r="O518" s="72"/>
      <c r="P518" s="73"/>
      <c r="Q518" s="74"/>
      <c r="R518" s="75"/>
      <c r="Z518" s="76"/>
      <c r="AA518" s="6"/>
      <c r="AB518" s="6"/>
    </row>
    <row r="519">
      <c r="F519" s="6"/>
      <c r="N519" s="71"/>
      <c r="O519" s="72"/>
      <c r="P519" s="73"/>
      <c r="Q519" s="74"/>
      <c r="R519" s="75"/>
      <c r="Z519" s="76"/>
      <c r="AA519" s="6"/>
      <c r="AB519" s="6"/>
    </row>
    <row r="520">
      <c r="F520" s="6"/>
      <c r="N520" s="71"/>
      <c r="O520" s="72"/>
      <c r="P520" s="73"/>
      <c r="Q520" s="74"/>
      <c r="R520" s="75"/>
      <c r="Z520" s="76"/>
      <c r="AA520" s="6"/>
      <c r="AB520" s="6"/>
    </row>
    <row r="521">
      <c r="F521" s="6"/>
      <c r="N521" s="71"/>
      <c r="O521" s="72"/>
      <c r="P521" s="73"/>
      <c r="Q521" s="74"/>
      <c r="R521" s="75"/>
      <c r="Z521" s="76"/>
      <c r="AA521" s="6"/>
      <c r="AB521" s="6"/>
    </row>
    <row r="522">
      <c r="F522" s="6"/>
      <c r="N522" s="71"/>
      <c r="O522" s="72"/>
      <c r="P522" s="73"/>
      <c r="Q522" s="74"/>
      <c r="R522" s="75"/>
      <c r="Z522" s="76"/>
      <c r="AA522" s="6"/>
      <c r="AB522" s="6"/>
    </row>
    <row r="523">
      <c r="F523" s="6"/>
      <c r="N523" s="71"/>
      <c r="O523" s="72"/>
      <c r="P523" s="73"/>
      <c r="Q523" s="74"/>
      <c r="R523" s="75"/>
      <c r="Z523" s="76"/>
      <c r="AA523" s="6"/>
      <c r="AB523" s="6"/>
    </row>
    <row r="524">
      <c r="F524" s="6"/>
      <c r="N524" s="71"/>
      <c r="O524" s="72"/>
      <c r="P524" s="73"/>
      <c r="Q524" s="74"/>
      <c r="R524" s="75"/>
      <c r="Z524" s="76"/>
      <c r="AA524" s="6"/>
      <c r="AB524" s="6"/>
    </row>
    <row r="525">
      <c r="F525" s="6"/>
      <c r="N525" s="71"/>
      <c r="O525" s="72"/>
      <c r="P525" s="73"/>
      <c r="Q525" s="74"/>
      <c r="R525" s="75"/>
      <c r="Z525" s="76"/>
      <c r="AA525" s="6"/>
      <c r="AB525" s="6"/>
    </row>
    <row r="526">
      <c r="F526" s="6"/>
      <c r="N526" s="71"/>
      <c r="O526" s="72"/>
      <c r="P526" s="73"/>
      <c r="Q526" s="74"/>
      <c r="R526" s="75"/>
      <c r="Z526" s="76"/>
      <c r="AA526" s="6"/>
      <c r="AB526" s="6"/>
    </row>
    <row r="527">
      <c r="F527" s="6"/>
      <c r="N527" s="71"/>
      <c r="O527" s="72"/>
      <c r="P527" s="73"/>
      <c r="Q527" s="74"/>
      <c r="R527" s="75"/>
      <c r="Z527" s="76"/>
      <c r="AA527" s="6"/>
      <c r="AB527" s="6"/>
    </row>
    <row r="528">
      <c r="F528" s="6"/>
      <c r="N528" s="71"/>
      <c r="O528" s="72"/>
      <c r="P528" s="73"/>
      <c r="Q528" s="74"/>
      <c r="R528" s="75"/>
      <c r="Z528" s="76"/>
      <c r="AA528" s="6"/>
      <c r="AB528" s="6"/>
    </row>
    <row r="529">
      <c r="F529" s="6"/>
      <c r="N529" s="71"/>
      <c r="O529" s="72"/>
      <c r="P529" s="73"/>
      <c r="Q529" s="74"/>
      <c r="R529" s="75"/>
      <c r="Z529" s="76"/>
      <c r="AA529" s="6"/>
      <c r="AB529" s="6"/>
    </row>
    <row r="530">
      <c r="F530" s="6"/>
      <c r="N530" s="71"/>
      <c r="O530" s="72"/>
      <c r="P530" s="73"/>
      <c r="Q530" s="74"/>
      <c r="R530" s="75"/>
      <c r="Z530" s="76"/>
      <c r="AA530" s="6"/>
      <c r="AB530" s="6"/>
    </row>
    <row r="531">
      <c r="F531" s="6"/>
      <c r="N531" s="71"/>
      <c r="O531" s="72"/>
      <c r="P531" s="73"/>
      <c r="Q531" s="74"/>
      <c r="R531" s="75"/>
      <c r="Z531" s="76"/>
      <c r="AA531" s="6"/>
      <c r="AB531" s="6"/>
    </row>
    <row r="532">
      <c r="F532" s="6"/>
      <c r="N532" s="71"/>
      <c r="O532" s="72"/>
      <c r="P532" s="73"/>
      <c r="Q532" s="74"/>
      <c r="R532" s="75"/>
      <c r="Z532" s="76"/>
      <c r="AA532" s="6"/>
      <c r="AB532" s="6"/>
    </row>
    <row r="533">
      <c r="F533" s="6"/>
      <c r="N533" s="71"/>
      <c r="O533" s="72"/>
      <c r="P533" s="73"/>
      <c r="Q533" s="74"/>
      <c r="R533" s="75"/>
      <c r="Z533" s="76"/>
      <c r="AA533" s="6"/>
      <c r="AB533" s="6"/>
    </row>
    <row r="534">
      <c r="F534" s="6"/>
      <c r="N534" s="71"/>
      <c r="O534" s="72"/>
      <c r="P534" s="73"/>
      <c r="Q534" s="74"/>
      <c r="R534" s="75"/>
      <c r="Z534" s="76"/>
      <c r="AA534" s="6"/>
      <c r="AB534" s="6"/>
    </row>
    <row r="535">
      <c r="F535" s="6"/>
      <c r="N535" s="71"/>
      <c r="O535" s="72"/>
      <c r="P535" s="73"/>
      <c r="Q535" s="74"/>
      <c r="R535" s="75"/>
      <c r="Z535" s="76"/>
      <c r="AA535" s="6"/>
      <c r="AB535" s="6"/>
    </row>
    <row r="536">
      <c r="F536" s="6"/>
      <c r="N536" s="71"/>
      <c r="O536" s="72"/>
      <c r="P536" s="73"/>
      <c r="Q536" s="74"/>
      <c r="R536" s="75"/>
      <c r="Z536" s="76"/>
      <c r="AA536" s="6"/>
      <c r="AB536" s="6"/>
    </row>
    <row r="537">
      <c r="F537" s="6"/>
      <c r="N537" s="71"/>
      <c r="O537" s="72"/>
      <c r="P537" s="73"/>
      <c r="Q537" s="74"/>
      <c r="R537" s="75"/>
      <c r="Z537" s="76"/>
      <c r="AA537" s="6"/>
      <c r="AB537" s="6"/>
    </row>
    <row r="538">
      <c r="F538" s="6"/>
      <c r="N538" s="71"/>
      <c r="O538" s="72"/>
      <c r="P538" s="73"/>
      <c r="Q538" s="74"/>
      <c r="R538" s="75"/>
      <c r="Z538" s="76"/>
      <c r="AA538" s="6"/>
      <c r="AB538" s="6"/>
    </row>
    <row r="539">
      <c r="F539" s="6"/>
      <c r="N539" s="71"/>
      <c r="O539" s="72"/>
      <c r="P539" s="73"/>
      <c r="Q539" s="74"/>
      <c r="R539" s="75"/>
      <c r="Z539" s="76"/>
      <c r="AA539" s="6"/>
      <c r="AB539" s="6"/>
    </row>
    <row r="540">
      <c r="F540" s="6"/>
      <c r="N540" s="71"/>
      <c r="O540" s="72"/>
      <c r="P540" s="73"/>
      <c r="Q540" s="74"/>
      <c r="R540" s="75"/>
      <c r="Z540" s="76"/>
      <c r="AA540" s="6"/>
      <c r="AB540" s="6"/>
    </row>
    <row r="541">
      <c r="F541" s="6"/>
      <c r="N541" s="71"/>
      <c r="O541" s="72"/>
      <c r="P541" s="73"/>
      <c r="Q541" s="74"/>
      <c r="R541" s="75"/>
      <c r="Z541" s="76"/>
      <c r="AA541" s="6"/>
      <c r="AB541" s="6"/>
    </row>
    <row r="542">
      <c r="F542" s="6"/>
      <c r="N542" s="71"/>
      <c r="O542" s="72"/>
      <c r="P542" s="73"/>
      <c r="Q542" s="74"/>
      <c r="R542" s="75"/>
      <c r="Z542" s="76"/>
      <c r="AA542" s="6"/>
      <c r="AB542" s="6"/>
    </row>
    <row r="543">
      <c r="F543" s="6"/>
      <c r="N543" s="71"/>
      <c r="O543" s="72"/>
      <c r="P543" s="73"/>
      <c r="Q543" s="74"/>
      <c r="R543" s="75"/>
      <c r="Z543" s="76"/>
      <c r="AA543" s="6"/>
      <c r="AB543" s="6"/>
    </row>
    <row r="544">
      <c r="F544" s="6"/>
      <c r="N544" s="71"/>
      <c r="O544" s="72"/>
      <c r="P544" s="73"/>
      <c r="Q544" s="74"/>
      <c r="R544" s="75"/>
      <c r="Z544" s="76"/>
      <c r="AA544" s="6"/>
      <c r="AB544" s="6"/>
    </row>
    <row r="545">
      <c r="F545" s="6"/>
      <c r="N545" s="71"/>
      <c r="O545" s="72"/>
      <c r="P545" s="73"/>
      <c r="Q545" s="74"/>
      <c r="R545" s="75"/>
      <c r="Z545" s="76"/>
      <c r="AA545" s="6"/>
      <c r="AB545" s="6"/>
    </row>
    <row r="546">
      <c r="F546" s="6"/>
      <c r="N546" s="71"/>
      <c r="O546" s="72"/>
      <c r="P546" s="73"/>
      <c r="Q546" s="74"/>
      <c r="R546" s="75"/>
      <c r="Z546" s="76"/>
      <c r="AA546" s="6"/>
      <c r="AB546" s="6"/>
    </row>
    <row r="547">
      <c r="F547" s="6"/>
      <c r="N547" s="71"/>
      <c r="O547" s="72"/>
      <c r="P547" s="73"/>
      <c r="Q547" s="74"/>
      <c r="R547" s="75"/>
      <c r="Z547" s="76"/>
      <c r="AA547" s="6"/>
      <c r="AB547" s="6"/>
    </row>
    <row r="548">
      <c r="F548" s="6"/>
      <c r="N548" s="71"/>
      <c r="O548" s="72"/>
      <c r="P548" s="73"/>
      <c r="Q548" s="74"/>
      <c r="R548" s="75"/>
      <c r="Z548" s="76"/>
      <c r="AA548" s="6"/>
      <c r="AB548" s="6"/>
    </row>
    <row r="549">
      <c r="F549" s="6"/>
      <c r="N549" s="71"/>
      <c r="O549" s="72"/>
      <c r="P549" s="73"/>
      <c r="Q549" s="74"/>
      <c r="R549" s="75"/>
      <c r="Z549" s="76"/>
      <c r="AA549" s="6"/>
      <c r="AB549" s="6"/>
    </row>
    <row r="550">
      <c r="F550" s="6"/>
      <c r="N550" s="71"/>
      <c r="O550" s="72"/>
      <c r="P550" s="73"/>
      <c r="Q550" s="74"/>
      <c r="R550" s="75"/>
      <c r="Z550" s="76"/>
      <c r="AA550" s="6"/>
      <c r="AB550" s="6"/>
    </row>
    <row r="551">
      <c r="F551" s="6"/>
      <c r="N551" s="71"/>
      <c r="O551" s="72"/>
      <c r="P551" s="73"/>
      <c r="Q551" s="74"/>
      <c r="R551" s="75"/>
      <c r="Z551" s="76"/>
      <c r="AA551" s="6"/>
      <c r="AB551" s="6"/>
    </row>
    <row r="552">
      <c r="F552" s="6"/>
      <c r="N552" s="71"/>
      <c r="O552" s="72"/>
      <c r="P552" s="73"/>
      <c r="Q552" s="74"/>
      <c r="R552" s="75"/>
      <c r="Z552" s="76"/>
      <c r="AA552" s="6"/>
      <c r="AB552" s="6"/>
    </row>
    <row r="553">
      <c r="F553" s="6"/>
      <c r="N553" s="71"/>
      <c r="O553" s="72"/>
      <c r="P553" s="73"/>
      <c r="Q553" s="74"/>
      <c r="R553" s="75"/>
      <c r="Z553" s="76"/>
      <c r="AA553" s="6"/>
      <c r="AB553" s="6"/>
    </row>
    <row r="554">
      <c r="F554" s="6"/>
      <c r="N554" s="71"/>
      <c r="O554" s="72"/>
      <c r="P554" s="73"/>
      <c r="Q554" s="74"/>
      <c r="R554" s="75"/>
      <c r="Z554" s="76"/>
      <c r="AA554" s="6"/>
      <c r="AB554" s="6"/>
    </row>
    <row r="555">
      <c r="F555" s="6"/>
      <c r="N555" s="71"/>
      <c r="O555" s="72"/>
      <c r="P555" s="73"/>
      <c r="Q555" s="74"/>
      <c r="R555" s="75"/>
      <c r="Z555" s="76"/>
      <c r="AA555" s="6"/>
      <c r="AB555" s="6"/>
    </row>
    <row r="556">
      <c r="F556" s="6"/>
      <c r="N556" s="71"/>
      <c r="O556" s="72"/>
      <c r="P556" s="73"/>
      <c r="Q556" s="74"/>
      <c r="R556" s="75"/>
      <c r="Z556" s="76"/>
      <c r="AA556" s="6"/>
      <c r="AB556" s="6"/>
    </row>
    <row r="557">
      <c r="F557" s="6"/>
      <c r="N557" s="71"/>
      <c r="O557" s="72"/>
      <c r="P557" s="73"/>
      <c r="Q557" s="74"/>
      <c r="R557" s="75"/>
      <c r="Z557" s="76"/>
      <c r="AA557" s="6"/>
      <c r="AB557" s="6"/>
    </row>
    <row r="558">
      <c r="F558" s="6"/>
      <c r="N558" s="71"/>
      <c r="O558" s="72"/>
      <c r="P558" s="73"/>
      <c r="Q558" s="74"/>
      <c r="R558" s="75"/>
      <c r="Z558" s="76"/>
      <c r="AA558" s="6"/>
      <c r="AB558" s="6"/>
    </row>
    <row r="559">
      <c r="F559" s="6"/>
      <c r="N559" s="71"/>
      <c r="O559" s="72"/>
      <c r="P559" s="73"/>
      <c r="Q559" s="74"/>
      <c r="R559" s="75"/>
      <c r="Z559" s="76"/>
      <c r="AA559" s="6"/>
      <c r="AB559" s="6"/>
    </row>
    <row r="560">
      <c r="F560" s="6"/>
      <c r="N560" s="71"/>
      <c r="O560" s="72"/>
      <c r="P560" s="73"/>
      <c r="Q560" s="74"/>
      <c r="R560" s="75"/>
      <c r="Z560" s="76"/>
      <c r="AA560" s="6"/>
      <c r="AB560" s="6"/>
    </row>
    <row r="561">
      <c r="F561" s="6"/>
      <c r="N561" s="71"/>
      <c r="O561" s="72"/>
      <c r="P561" s="73"/>
      <c r="Q561" s="74"/>
      <c r="R561" s="75"/>
      <c r="Z561" s="76"/>
      <c r="AA561" s="6"/>
      <c r="AB561" s="6"/>
    </row>
    <row r="562">
      <c r="F562" s="6"/>
      <c r="N562" s="71"/>
      <c r="O562" s="72"/>
      <c r="P562" s="73"/>
      <c r="Q562" s="74"/>
      <c r="R562" s="75"/>
      <c r="Z562" s="76"/>
      <c r="AA562" s="6"/>
      <c r="AB562" s="6"/>
    </row>
    <row r="563">
      <c r="F563" s="6"/>
      <c r="N563" s="71"/>
      <c r="O563" s="72"/>
      <c r="P563" s="73"/>
      <c r="Q563" s="74"/>
      <c r="R563" s="75"/>
      <c r="Z563" s="76"/>
      <c r="AA563" s="6"/>
      <c r="AB563" s="6"/>
    </row>
    <row r="564">
      <c r="F564" s="6"/>
      <c r="N564" s="71"/>
      <c r="O564" s="72"/>
      <c r="P564" s="73"/>
      <c r="Q564" s="74"/>
      <c r="R564" s="75"/>
      <c r="Z564" s="76"/>
      <c r="AA564" s="6"/>
      <c r="AB564" s="6"/>
    </row>
    <row r="565">
      <c r="F565" s="6"/>
      <c r="N565" s="71"/>
      <c r="O565" s="72"/>
      <c r="P565" s="73"/>
      <c r="Q565" s="74"/>
      <c r="R565" s="75"/>
      <c r="Z565" s="76"/>
      <c r="AA565" s="6"/>
      <c r="AB565" s="6"/>
    </row>
    <row r="566">
      <c r="F566" s="6"/>
      <c r="N566" s="71"/>
      <c r="O566" s="72"/>
      <c r="P566" s="73"/>
      <c r="Q566" s="74"/>
      <c r="R566" s="75"/>
      <c r="Z566" s="76"/>
      <c r="AA566" s="6"/>
      <c r="AB566" s="6"/>
    </row>
    <row r="567">
      <c r="F567" s="6"/>
      <c r="N567" s="71"/>
      <c r="O567" s="72"/>
      <c r="P567" s="73"/>
      <c r="Q567" s="74"/>
      <c r="R567" s="75"/>
      <c r="Z567" s="76"/>
      <c r="AA567" s="6"/>
      <c r="AB567" s="6"/>
    </row>
    <row r="568">
      <c r="F568" s="6"/>
      <c r="N568" s="71"/>
      <c r="O568" s="72"/>
      <c r="P568" s="73"/>
      <c r="Q568" s="74"/>
      <c r="R568" s="75"/>
      <c r="Z568" s="76"/>
      <c r="AA568" s="6"/>
      <c r="AB568" s="6"/>
    </row>
    <row r="569">
      <c r="F569" s="6"/>
      <c r="N569" s="71"/>
      <c r="O569" s="72"/>
      <c r="P569" s="73"/>
      <c r="Q569" s="74"/>
      <c r="R569" s="75"/>
      <c r="Z569" s="76"/>
      <c r="AA569" s="6"/>
      <c r="AB569" s="6"/>
    </row>
    <row r="570">
      <c r="F570" s="6"/>
      <c r="N570" s="71"/>
      <c r="O570" s="72"/>
      <c r="P570" s="73"/>
      <c r="Q570" s="74"/>
      <c r="R570" s="75"/>
      <c r="Z570" s="76"/>
      <c r="AA570" s="6"/>
      <c r="AB570" s="6"/>
    </row>
    <row r="571">
      <c r="F571" s="6"/>
      <c r="N571" s="71"/>
      <c r="O571" s="72"/>
      <c r="P571" s="73"/>
      <c r="Q571" s="74"/>
      <c r="R571" s="75"/>
      <c r="Z571" s="76"/>
      <c r="AA571" s="6"/>
      <c r="AB571" s="6"/>
    </row>
    <row r="572">
      <c r="F572" s="6"/>
      <c r="N572" s="71"/>
      <c r="O572" s="72"/>
      <c r="P572" s="73"/>
      <c r="Q572" s="74"/>
      <c r="R572" s="75"/>
      <c r="Z572" s="76"/>
      <c r="AA572" s="6"/>
      <c r="AB572" s="6"/>
    </row>
    <row r="573">
      <c r="F573" s="6"/>
      <c r="N573" s="71"/>
      <c r="O573" s="72"/>
      <c r="P573" s="73"/>
      <c r="Q573" s="74"/>
      <c r="R573" s="75"/>
      <c r="Z573" s="76"/>
      <c r="AA573" s="6"/>
      <c r="AB573" s="6"/>
    </row>
    <row r="574">
      <c r="F574" s="6"/>
      <c r="N574" s="71"/>
      <c r="O574" s="72"/>
      <c r="P574" s="73"/>
      <c r="Q574" s="74"/>
      <c r="R574" s="75"/>
      <c r="Z574" s="76"/>
      <c r="AA574" s="6"/>
      <c r="AB574" s="6"/>
    </row>
    <row r="575">
      <c r="F575" s="6"/>
      <c r="N575" s="71"/>
      <c r="O575" s="72"/>
      <c r="P575" s="73"/>
      <c r="Q575" s="74"/>
      <c r="R575" s="75"/>
      <c r="Z575" s="76"/>
      <c r="AA575" s="6"/>
      <c r="AB575" s="6"/>
    </row>
    <row r="576">
      <c r="F576" s="6"/>
      <c r="N576" s="71"/>
      <c r="O576" s="72"/>
      <c r="P576" s="73"/>
      <c r="Q576" s="74"/>
      <c r="R576" s="75"/>
      <c r="Z576" s="76"/>
      <c r="AA576" s="6"/>
      <c r="AB576" s="6"/>
    </row>
    <row r="577">
      <c r="F577" s="6"/>
      <c r="N577" s="71"/>
      <c r="O577" s="72"/>
      <c r="P577" s="73"/>
      <c r="Q577" s="74"/>
      <c r="R577" s="75"/>
      <c r="Z577" s="76"/>
      <c r="AA577" s="6"/>
      <c r="AB577" s="6"/>
    </row>
    <row r="578">
      <c r="F578" s="6"/>
      <c r="N578" s="71"/>
      <c r="O578" s="72"/>
      <c r="P578" s="73"/>
      <c r="Q578" s="74"/>
      <c r="R578" s="75"/>
      <c r="Z578" s="76"/>
      <c r="AA578" s="6"/>
      <c r="AB578" s="6"/>
    </row>
    <row r="579">
      <c r="F579" s="6"/>
      <c r="N579" s="71"/>
      <c r="O579" s="72"/>
      <c r="P579" s="73"/>
      <c r="Q579" s="74"/>
      <c r="R579" s="75"/>
      <c r="Z579" s="76"/>
      <c r="AA579" s="6"/>
      <c r="AB579" s="6"/>
    </row>
    <row r="580">
      <c r="F580" s="6"/>
      <c r="N580" s="71"/>
      <c r="O580" s="72"/>
      <c r="P580" s="73"/>
      <c r="Q580" s="74"/>
      <c r="R580" s="75"/>
      <c r="Z580" s="76"/>
      <c r="AA580" s="6"/>
      <c r="AB580" s="6"/>
    </row>
    <row r="581">
      <c r="F581" s="6"/>
      <c r="N581" s="71"/>
      <c r="O581" s="72"/>
      <c r="P581" s="73"/>
      <c r="Q581" s="74"/>
      <c r="R581" s="75"/>
      <c r="Z581" s="76"/>
      <c r="AA581" s="6"/>
      <c r="AB581" s="6"/>
    </row>
    <row r="582">
      <c r="F582" s="6"/>
      <c r="N582" s="71"/>
      <c r="O582" s="72"/>
      <c r="P582" s="73"/>
      <c r="Q582" s="74"/>
      <c r="R582" s="75"/>
      <c r="Z582" s="76"/>
      <c r="AA582" s="6"/>
      <c r="AB582" s="6"/>
    </row>
    <row r="583">
      <c r="F583" s="6"/>
      <c r="N583" s="71"/>
      <c r="O583" s="72"/>
      <c r="P583" s="73"/>
      <c r="Q583" s="74"/>
      <c r="R583" s="75"/>
      <c r="Z583" s="76"/>
      <c r="AA583" s="6"/>
      <c r="AB583" s="6"/>
    </row>
    <row r="584">
      <c r="F584" s="6"/>
      <c r="N584" s="71"/>
      <c r="O584" s="72"/>
      <c r="P584" s="73"/>
      <c r="Q584" s="74"/>
      <c r="R584" s="75"/>
      <c r="Z584" s="76"/>
      <c r="AA584" s="6"/>
      <c r="AB584" s="6"/>
    </row>
    <row r="585">
      <c r="F585" s="6"/>
      <c r="N585" s="71"/>
      <c r="O585" s="72"/>
      <c r="P585" s="73"/>
      <c r="Q585" s="74"/>
      <c r="R585" s="75"/>
      <c r="Z585" s="76"/>
      <c r="AA585" s="6"/>
      <c r="AB585" s="6"/>
    </row>
    <row r="586">
      <c r="F586" s="6"/>
      <c r="N586" s="71"/>
      <c r="O586" s="72"/>
      <c r="P586" s="73"/>
      <c r="Q586" s="74"/>
      <c r="R586" s="75"/>
      <c r="Z586" s="76"/>
      <c r="AA586" s="6"/>
      <c r="AB586" s="6"/>
    </row>
    <row r="587">
      <c r="F587" s="6"/>
      <c r="N587" s="71"/>
      <c r="O587" s="72"/>
      <c r="P587" s="73"/>
      <c r="Q587" s="74"/>
      <c r="R587" s="75"/>
      <c r="Z587" s="76"/>
      <c r="AA587" s="6"/>
      <c r="AB587" s="6"/>
    </row>
    <row r="588">
      <c r="F588" s="6"/>
      <c r="N588" s="71"/>
      <c r="O588" s="72"/>
      <c r="P588" s="73"/>
      <c r="Q588" s="74"/>
      <c r="R588" s="75"/>
      <c r="Z588" s="76"/>
      <c r="AA588" s="6"/>
      <c r="AB588" s="6"/>
    </row>
    <row r="589">
      <c r="F589" s="6"/>
      <c r="N589" s="71"/>
      <c r="O589" s="72"/>
      <c r="P589" s="73"/>
      <c r="Q589" s="74"/>
      <c r="R589" s="75"/>
      <c r="Z589" s="76"/>
      <c r="AA589" s="6"/>
      <c r="AB589" s="6"/>
    </row>
    <row r="590">
      <c r="F590" s="6"/>
      <c r="N590" s="71"/>
      <c r="O590" s="72"/>
      <c r="P590" s="73"/>
      <c r="Q590" s="74"/>
      <c r="R590" s="75"/>
      <c r="Z590" s="76"/>
      <c r="AA590" s="6"/>
      <c r="AB590" s="6"/>
    </row>
    <row r="591">
      <c r="F591" s="6"/>
      <c r="N591" s="71"/>
      <c r="O591" s="72"/>
      <c r="P591" s="73"/>
      <c r="Q591" s="74"/>
      <c r="R591" s="75"/>
      <c r="Z591" s="76"/>
      <c r="AA591" s="6"/>
      <c r="AB591" s="6"/>
    </row>
    <row r="592">
      <c r="F592" s="6"/>
      <c r="N592" s="71"/>
      <c r="O592" s="72"/>
      <c r="P592" s="73"/>
      <c r="Q592" s="74"/>
      <c r="R592" s="75"/>
      <c r="Z592" s="76"/>
      <c r="AA592" s="6"/>
      <c r="AB592" s="6"/>
    </row>
    <row r="593">
      <c r="F593" s="6"/>
      <c r="N593" s="71"/>
      <c r="O593" s="72"/>
      <c r="P593" s="73"/>
      <c r="Q593" s="74"/>
      <c r="R593" s="75"/>
      <c r="Z593" s="76"/>
      <c r="AA593" s="6"/>
      <c r="AB593" s="6"/>
    </row>
    <row r="594">
      <c r="F594" s="6"/>
      <c r="N594" s="71"/>
      <c r="O594" s="72"/>
      <c r="P594" s="73"/>
      <c r="Q594" s="74"/>
      <c r="R594" s="75"/>
      <c r="Z594" s="76"/>
      <c r="AA594" s="6"/>
      <c r="AB594" s="6"/>
    </row>
    <row r="595">
      <c r="F595" s="6"/>
      <c r="N595" s="71"/>
      <c r="O595" s="72"/>
      <c r="P595" s="73"/>
      <c r="Q595" s="74"/>
      <c r="R595" s="75"/>
      <c r="Z595" s="76"/>
      <c r="AA595" s="6"/>
      <c r="AB595" s="6"/>
    </row>
    <row r="596">
      <c r="F596" s="6"/>
      <c r="N596" s="71"/>
      <c r="O596" s="72"/>
      <c r="P596" s="73"/>
      <c r="Q596" s="74"/>
      <c r="R596" s="75"/>
      <c r="Z596" s="76"/>
      <c r="AA596" s="6"/>
      <c r="AB596" s="6"/>
    </row>
    <row r="597">
      <c r="F597" s="6"/>
      <c r="N597" s="71"/>
      <c r="O597" s="72"/>
      <c r="P597" s="73"/>
      <c r="Q597" s="74"/>
      <c r="R597" s="75"/>
      <c r="Z597" s="76"/>
      <c r="AA597" s="6"/>
      <c r="AB597" s="6"/>
    </row>
    <row r="598">
      <c r="F598" s="6"/>
      <c r="N598" s="71"/>
      <c r="O598" s="72"/>
      <c r="P598" s="73"/>
      <c r="Q598" s="74"/>
      <c r="R598" s="75"/>
      <c r="Z598" s="76"/>
      <c r="AA598" s="6"/>
      <c r="AB598" s="6"/>
    </row>
    <row r="599">
      <c r="F599" s="6"/>
      <c r="N599" s="71"/>
      <c r="O599" s="72"/>
      <c r="P599" s="73"/>
      <c r="Q599" s="74"/>
      <c r="R599" s="75"/>
      <c r="Z599" s="76"/>
      <c r="AA599" s="6"/>
      <c r="AB599" s="6"/>
    </row>
    <row r="600">
      <c r="F600" s="6"/>
      <c r="N600" s="71"/>
      <c r="O600" s="72"/>
      <c r="P600" s="73"/>
      <c r="Q600" s="74"/>
      <c r="R600" s="75"/>
      <c r="Z600" s="76"/>
      <c r="AA600" s="6"/>
      <c r="AB600" s="6"/>
    </row>
    <row r="601">
      <c r="F601" s="6"/>
      <c r="N601" s="71"/>
      <c r="O601" s="72"/>
      <c r="P601" s="73"/>
      <c r="Q601" s="74"/>
      <c r="R601" s="75"/>
      <c r="Z601" s="76"/>
      <c r="AA601" s="6"/>
      <c r="AB601" s="6"/>
    </row>
    <row r="602">
      <c r="F602" s="6"/>
      <c r="N602" s="71"/>
      <c r="O602" s="72"/>
      <c r="P602" s="73"/>
      <c r="Q602" s="74"/>
      <c r="R602" s="75"/>
      <c r="Z602" s="76"/>
      <c r="AA602" s="6"/>
      <c r="AB602" s="6"/>
    </row>
    <row r="603">
      <c r="F603" s="6"/>
      <c r="N603" s="71"/>
      <c r="O603" s="72"/>
      <c r="P603" s="73"/>
      <c r="Q603" s="74"/>
      <c r="R603" s="75"/>
      <c r="Z603" s="76"/>
      <c r="AA603" s="6"/>
      <c r="AB603" s="6"/>
    </row>
    <row r="604">
      <c r="F604" s="6"/>
      <c r="N604" s="71"/>
      <c r="O604" s="72"/>
      <c r="P604" s="73"/>
      <c r="Q604" s="74"/>
      <c r="R604" s="75"/>
      <c r="Z604" s="76"/>
      <c r="AA604" s="6"/>
      <c r="AB604" s="6"/>
    </row>
    <row r="605">
      <c r="F605" s="6"/>
      <c r="N605" s="71"/>
      <c r="O605" s="72"/>
      <c r="P605" s="73"/>
      <c r="Q605" s="74"/>
      <c r="R605" s="75"/>
      <c r="Z605" s="76"/>
      <c r="AA605" s="6"/>
      <c r="AB605" s="6"/>
    </row>
    <row r="606">
      <c r="F606" s="6"/>
      <c r="N606" s="71"/>
      <c r="O606" s="72"/>
      <c r="P606" s="73"/>
      <c r="Q606" s="74"/>
      <c r="R606" s="75"/>
      <c r="Z606" s="76"/>
      <c r="AA606" s="6"/>
      <c r="AB606" s="6"/>
    </row>
    <row r="607">
      <c r="F607" s="6"/>
      <c r="N607" s="71"/>
      <c r="O607" s="72"/>
      <c r="P607" s="73"/>
      <c r="Q607" s="74"/>
      <c r="R607" s="75"/>
      <c r="Z607" s="76"/>
      <c r="AA607" s="6"/>
      <c r="AB607" s="6"/>
    </row>
    <row r="608">
      <c r="F608" s="6"/>
      <c r="N608" s="71"/>
      <c r="O608" s="72"/>
      <c r="P608" s="73"/>
      <c r="Q608" s="74"/>
      <c r="R608" s="75"/>
      <c r="Z608" s="76"/>
      <c r="AA608" s="6"/>
      <c r="AB608" s="6"/>
    </row>
    <row r="609">
      <c r="F609" s="6"/>
      <c r="N609" s="71"/>
      <c r="O609" s="72"/>
      <c r="P609" s="73"/>
      <c r="Q609" s="74"/>
      <c r="R609" s="75"/>
      <c r="Z609" s="76"/>
      <c r="AA609" s="6"/>
      <c r="AB609" s="6"/>
    </row>
    <row r="610">
      <c r="F610" s="6"/>
      <c r="N610" s="71"/>
      <c r="O610" s="72"/>
      <c r="P610" s="73"/>
      <c r="Q610" s="74"/>
      <c r="R610" s="75"/>
      <c r="Z610" s="76"/>
      <c r="AA610" s="6"/>
      <c r="AB610" s="6"/>
    </row>
    <row r="611">
      <c r="F611" s="6"/>
      <c r="N611" s="71"/>
      <c r="O611" s="72"/>
      <c r="P611" s="73"/>
      <c r="Q611" s="74"/>
      <c r="R611" s="75"/>
      <c r="Z611" s="76"/>
      <c r="AA611" s="6"/>
      <c r="AB611" s="6"/>
    </row>
    <row r="612">
      <c r="F612" s="6"/>
      <c r="N612" s="71"/>
      <c r="O612" s="72"/>
      <c r="P612" s="73"/>
      <c r="Q612" s="74"/>
      <c r="R612" s="75"/>
      <c r="Z612" s="76"/>
      <c r="AA612" s="6"/>
      <c r="AB612" s="6"/>
    </row>
    <row r="613">
      <c r="F613" s="6"/>
      <c r="N613" s="71"/>
      <c r="O613" s="72"/>
      <c r="P613" s="73"/>
      <c r="Q613" s="74"/>
      <c r="R613" s="75"/>
      <c r="Z613" s="76"/>
      <c r="AA613" s="6"/>
      <c r="AB613" s="6"/>
    </row>
    <row r="614">
      <c r="F614" s="6"/>
      <c r="N614" s="71"/>
      <c r="O614" s="72"/>
      <c r="P614" s="73"/>
      <c r="Q614" s="74"/>
      <c r="R614" s="75"/>
      <c r="Z614" s="76"/>
      <c r="AA614" s="6"/>
      <c r="AB614" s="6"/>
    </row>
    <row r="615">
      <c r="F615" s="6"/>
      <c r="N615" s="71"/>
      <c r="O615" s="72"/>
      <c r="P615" s="73"/>
      <c r="Q615" s="74"/>
      <c r="R615" s="75"/>
      <c r="Z615" s="76"/>
      <c r="AA615" s="6"/>
      <c r="AB615" s="6"/>
    </row>
    <row r="616">
      <c r="F616" s="6"/>
      <c r="N616" s="71"/>
      <c r="O616" s="72"/>
      <c r="P616" s="73"/>
      <c r="Q616" s="74"/>
      <c r="R616" s="75"/>
      <c r="Z616" s="76"/>
      <c r="AA616" s="6"/>
      <c r="AB616" s="6"/>
    </row>
    <row r="617">
      <c r="F617" s="6"/>
      <c r="N617" s="71"/>
      <c r="O617" s="72"/>
      <c r="P617" s="73"/>
      <c r="Q617" s="74"/>
      <c r="R617" s="75"/>
      <c r="Z617" s="76"/>
      <c r="AA617" s="6"/>
      <c r="AB617" s="6"/>
    </row>
    <row r="618">
      <c r="F618" s="6"/>
      <c r="N618" s="71"/>
      <c r="O618" s="72"/>
      <c r="P618" s="73"/>
      <c r="Q618" s="74"/>
      <c r="R618" s="75"/>
      <c r="Z618" s="76"/>
      <c r="AA618" s="6"/>
      <c r="AB618" s="6"/>
    </row>
    <row r="619">
      <c r="F619" s="6"/>
      <c r="N619" s="71"/>
      <c r="O619" s="72"/>
      <c r="P619" s="73"/>
      <c r="Q619" s="74"/>
      <c r="R619" s="75"/>
      <c r="Z619" s="76"/>
      <c r="AA619" s="6"/>
      <c r="AB619" s="6"/>
    </row>
    <row r="620">
      <c r="F620" s="6"/>
      <c r="N620" s="71"/>
      <c r="O620" s="72"/>
      <c r="P620" s="73"/>
      <c r="Q620" s="74"/>
      <c r="R620" s="75"/>
      <c r="Z620" s="76"/>
      <c r="AA620" s="6"/>
      <c r="AB620" s="6"/>
    </row>
    <row r="621">
      <c r="F621" s="6"/>
      <c r="N621" s="71"/>
      <c r="O621" s="72"/>
      <c r="P621" s="73"/>
      <c r="Q621" s="74"/>
      <c r="R621" s="75"/>
      <c r="Z621" s="76"/>
      <c r="AA621" s="6"/>
      <c r="AB621" s="6"/>
    </row>
    <row r="622">
      <c r="F622" s="6"/>
      <c r="N622" s="71"/>
      <c r="O622" s="72"/>
      <c r="P622" s="73"/>
      <c r="Q622" s="74"/>
      <c r="R622" s="75"/>
      <c r="Z622" s="76"/>
      <c r="AA622" s="6"/>
      <c r="AB622" s="6"/>
    </row>
    <row r="623">
      <c r="F623" s="6"/>
      <c r="N623" s="71"/>
      <c r="O623" s="72"/>
      <c r="P623" s="73"/>
      <c r="Q623" s="74"/>
      <c r="R623" s="75"/>
      <c r="Z623" s="76"/>
      <c r="AA623" s="6"/>
      <c r="AB623" s="6"/>
    </row>
    <row r="624">
      <c r="F624" s="6"/>
      <c r="N624" s="71"/>
      <c r="O624" s="72"/>
      <c r="P624" s="73"/>
      <c r="Q624" s="74"/>
      <c r="R624" s="75"/>
      <c r="Z624" s="76"/>
      <c r="AA624" s="6"/>
      <c r="AB624" s="6"/>
    </row>
    <row r="625">
      <c r="F625" s="6"/>
      <c r="N625" s="71"/>
      <c r="O625" s="72"/>
      <c r="P625" s="73"/>
      <c r="Q625" s="74"/>
      <c r="R625" s="75"/>
      <c r="Z625" s="76"/>
      <c r="AA625" s="6"/>
      <c r="AB625" s="6"/>
    </row>
    <row r="626">
      <c r="F626" s="6"/>
      <c r="N626" s="71"/>
      <c r="O626" s="72"/>
      <c r="P626" s="73"/>
      <c r="Q626" s="74"/>
      <c r="R626" s="75"/>
      <c r="Z626" s="76"/>
      <c r="AA626" s="6"/>
      <c r="AB626" s="6"/>
    </row>
    <row r="627">
      <c r="F627" s="6"/>
      <c r="N627" s="71"/>
      <c r="O627" s="72"/>
      <c r="P627" s="73"/>
      <c r="Q627" s="74"/>
      <c r="R627" s="75"/>
      <c r="Z627" s="76"/>
      <c r="AA627" s="6"/>
      <c r="AB627" s="6"/>
    </row>
    <row r="628">
      <c r="F628" s="6"/>
      <c r="N628" s="71"/>
      <c r="O628" s="72"/>
      <c r="P628" s="73"/>
      <c r="Q628" s="74"/>
      <c r="R628" s="75"/>
      <c r="Z628" s="76"/>
      <c r="AA628" s="6"/>
      <c r="AB628" s="6"/>
    </row>
    <row r="629">
      <c r="F629" s="6"/>
      <c r="N629" s="71"/>
      <c r="O629" s="72"/>
      <c r="P629" s="73"/>
      <c r="Q629" s="74"/>
      <c r="R629" s="75"/>
      <c r="Z629" s="76"/>
      <c r="AA629" s="6"/>
      <c r="AB629" s="6"/>
    </row>
    <row r="630">
      <c r="F630" s="6"/>
      <c r="N630" s="71"/>
      <c r="O630" s="72"/>
      <c r="P630" s="73"/>
      <c r="Q630" s="74"/>
      <c r="R630" s="75"/>
      <c r="Z630" s="76"/>
      <c r="AA630" s="6"/>
      <c r="AB630" s="6"/>
    </row>
    <row r="631">
      <c r="F631" s="6"/>
      <c r="N631" s="71"/>
      <c r="O631" s="72"/>
      <c r="P631" s="73"/>
      <c r="Q631" s="74"/>
      <c r="R631" s="75"/>
      <c r="Z631" s="76"/>
      <c r="AA631" s="6"/>
      <c r="AB631" s="6"/>
    </row>
    <row r="632">
      <c r="F632" s="6"/>
      <c r="N632" s="71"/>
      <c r="O632" s="72"/>
      <c r="P632" s="73"/>
      <c r="Q632" s="74"/>
      <c r="R632" s="75"/>
      <c r="Z632" s="76"/>
      <c r="AA632" s="6"/>
      <c r="AB632" s="6"/>
    </row>
    <row r="633">
      <c r="F633" s="6"/>
      <c r="N633" s="71"/>
      <c r="O633" s="72"/>
      <c r="P633" s="73"/>
      <c r="Q633" s="74"/>
      <c r="R633" s="75"/>
      <c r="Z633" s="76"/>
      <c r="AA633" s="6"/>
      <c r="AB633" s="6"/>
    </row>
    <row r="634">
      <c r="F634" s="6"/>
      <c r="N634" s="71"/>
      <c r="O634" s="72"/>
      <c r="P634" s="73"/>
      <c r="Q634" s="74"/>
      <c r="R634" s="75"/>
      <c r="Z634" s="76"/>
      <c r="AA634" s="6"/>
      <c r="AB634" s="6"/>
    </row>
    <row r="635">
      <c r="F635" s="6"/>
      <c r="N635" s="71"/>
      <c r="O635" s="72"/>
      <c r="P635" s="73"/>
      <c r="Q635" s="74"/>
      <c r="R635" s="75"/>
      <c r="Z635" s="76"/>
      <c r="AA635" s="6"/>
      <c r="AB635" s="6"/>
    </row>
    <row r="636">
      <c r="F636" s="6"/>
      <c r="N636" s="71"/>
      <c r="O636" s="72"/>
      <c r="P636" s="73"/>
      <c r="Q636" s="74"/>
      <c r="R636" s="75"/>
      <c r="Z636" s="76"/>
      <c r="AA636" s="6"/>
      <c r="AB636" s="6"/>
    </row>
    <row r="637">
      <c r="F637" s="6"/>
      <c r="N637" s="71"/>
      <c r="O637" s="72"/>
      <c r="P637" s="73"/>
      <c r="Q637" s="74"/>
      <c r="R637" s="75"/>
      <c r="Z637" s="76"/>
      <c r="AA637" s="6"/>
      <c r="AB637" s="6"/>
    </row>
    <row r="638">
      <c r="F638" s="6"/>
      <c r="N638" s="71"/>
      <c r="O638" s="72"/>
      <c r="P638" s="73"/>
      <c r="Q638" s="74"/>
      <c r="R638" s="75"/>
      <c r="Z638" s="76"/>
      <c r="AA638" s="6"/>
      <c r="AB638" s="6"/>
    </row>
    <row r="639">
      <c r="F639" s="6"/>
      <c r="N639" s="71"/>
      <c r="O639" s="72"/>
      <c r="P639" s="73"/>
      <c r="Q639" s="74"/>
      <c r="R639" s="75"/>
      <c r="Z639" s="76"/>
      <c r="AA639" s="6"/>
      <c r="AB639" s="6"/>
    </row>
    <row r="640">
      <c r="F640" s="6"/>
      <c r="N640" s="71"/>
      <c r="O640" s="72"/>
      <c r="P640" s="73"/>
      <c r="Q640" s="74"/>
      <c r="R640" s="75"/>
      <c r="Z640" s="76"/>
      <c r="AA640" s="6"/>
      <c r="AB640" s="6"/>
    </row>
    <row r="641">
      <c r="F641" s="6"/>
      <c r="N641" s="71"/>
      <c r="O641" s="72"/>
      <c r="P641" s="73"/>
      <c r="Q641" s="74"/>
      <c r="R641" s="75"/>
      <c r="Z641" s="76"/>
      <c r="AA641" s="6"/>
      <c r="AB641" s="6"/>
    </row>
    <row r="642">
      <c r="F642" s="6"/>
      <c r="N642" s="71"/>
      <c r="O642" s="72"/>
      <c r="P642" s="73"/>
      <c r="Q642" s="74"/>
      <c r="R642" s="75"/>
      <c r="Z642" s="76"/>
      <c r="AA642" s="6"/>
      <c r="AB642" s="6"/>
    </row>
    <row r="643">
      <c r="F643" s="6"/>
      <c r="N643" s="71"/>
      <c r="O643" s="72"/>
      <c r="P643" s="73"/>
      <c r="Q643" s="74"/>
      <c r="R643" s="75"/>
      <c r="Z643" s="76"/>
      <c r="AA643" s="6"/>
      <c r="AB643" s="6"/>
    </row>
    <row r="644">
      <c r="F644" s="6"/>
      <c r="N644" s="71"/>
      <c r="O644" s="72"/>
      <c r="P644" s="73"/>
      <c r="Q644" s="74"/>
      <c r="R644" s="75"/>
      <c r="Z644" s="76"/>
      <c r="AA644" s="6"/>
      <c r="AB644" s="6"/>
    </row>
    <row r="645">
      <c r="F645" s="6"/>
      <c r="N645" s="71"/>
      <c r="O645" s="72"/>
      <c r="P645" s="73"/>
      <c r="Q645" s="74"/>
      <c r="R645" s="75"/>
      <c r="Z645" s="76"/>
      <c r="AA645" s="6"/>
      <c r="AB645" s="6"/>
    </row>
    <row r="646">
      <c r="F646" s="6"/>
      <c r="N646" s="71"/>
      <c r="O646" s="72"/>
      <c r="P646" s="73"/>
      <c r="Q646" s="74"/>
      <c r="R646" s="75"/>
      <c r="Z646" s="76"/>
      <c r="AA646" s="6"/>
      <c r="AB646" s="6"/>
    </row>
    <row r="647">
      <c r="F647" s="6"/>
      <c r="N647" s="71"/>
      <c r="O647" s="72"/>
      <c r="P647" s="73"/>
      <c r="Q647" s="74"/>
      <c r="R647" s="75"/>
      <c r="Z647" s="76"/>
      <c r="AA647" s="6"/>
      <c r="AB647" s="6"/>
    </row>
    <row r="648">
      <c r="F648" s="6"/>
      <c r="N648" s="71"/>
      <c r="O648" s="72"/>
      <c r="P648" s="73"/>
      <c r="Q648" s="74"/>
      <c r="R648" s="75"/>
      <c r="Z648" s="76"/>
      <c r="AA648" s="6"/>
      <c r="AB648" s="6"/>
    </row>
    <row r="649">
      <c r="F649" s="6"/>
      <c r="N649" s="71"/>
      <c r="O649" s="72"/>
      <c r="P649" s="73"/>
      <c r="Q649" s="74"/>
      <c r="R649" s="75"/>
      <c r="Z649" s="76"/>
      <c r="AA649" s="6"/>
      <c r="AB649" s="6"/>
    </row>
    <row r="650">
      <c r="F650" s="6"/>
      <c r="N650" s="71"/>
      <c r="O650" s="72"/>
      <c r="P650" s="73"/>
      <c r="Q650" s="74"/>
      <c r="R650" s="75"/>
      <c r="Z650" s="76"/>
      <c r="AA650" s="6"/>
      <c r="AB650" s="6"/>
    </row>
    <row r="651">
      <c r="F651" s="6"/>
      <c r="N651" s="71"/>
      <c r="O651" s="72"/>
      <c r="P651" s="73"/>
      <c r="Q651" s="74"/>
      <c r="R651" s="75"/>
      <c r="Z651" s="76"/>
      <c r="AA651" s="6"/>
      <c r="AB651" s="6"/>
    </row>
    <row r="652">
      <c r="F652" s="6"/>
      <c r="N652" s="71"/>
      <c r="O652" s="72"/>
      <c r="P652" s="73"/>
      <c r="Q652" s="74"/>
      <c r="R652" s="75"/>
      <c r="Z652" s="76"/>
      <c r="AA652" s="6"/>
      <c r="AB652" s="6"/>
    </row>
    <row r="653">
      <c r="F653" s="6"/>
      <c r="N653" s="71"/>
      <c r="O653" s="72"/>
      <c r="P653" s="73"/>
      <c r="Q653" s="74"/>
      <c r="R653" s="75"/>
      <c r="Z653" s="76"/>
      <c r="AA653" s="6"/>
      <c r="AB653" s="6"/>
    </row>
    <row r="654">
      <c r="F654" s="6"/>
      <c r="N654" s="71"/>
      <c r="O654" s="72"/>
      <c r="P654" s="73"/>
      <c r="Q654" s="74"/>
      <c r="R654" s="75"/>
      <c r="Z654" s="76"/>
      <c r="AA654" s="6"/>
      <c r="AB654" s="6"/>
    </row>
    <row r="655">
      <c r="F655" s="6"/>
      <c r="N655" s="71"/>
      <c r="O655" s="72"/>
      <c r="P655" s="73"/>
      <c r="Q655" s="74"/>
      <c r="R655" s="75"/>
      <c r="Z655" s="76"/>
      <c r="AA655" s="6"/>
      <c r="AB655" s="6"/>
    </row>
    <row r="656">
      <c r="F656" s="6"/>
      <c r="N656" s="71"/>
      <c r="O656" s="72"/>
      <c r="P656" s="73"/>
      <c r="Q656" s="74"/>
      <c r="R656" s="75"/>
      <c r="Z656" s="76"/>
      <c r="AA656" s="6"/>
      <c r="AB656" s="6"/>
    </row>
    <row r="657">
      <c r="F657" s="6"/>
      <c r="N657" s="71"/>
      <c r="O657" s="72"/>
      <c r="P657" s="73"/>
      <c r="Q657" s="74"/>
      <c r="R657" s="75"/>
      <c r="Z657" s="76"/>
      <c r="AA657" s="6"/>
      <c r="AB657" s="6"/>
    </row>
    <row r="658">
      <c r="F658" s="6"/>
      <c r="N658" s="71"/>
      <c r="O658" s="72"/>
      <c r="P658" s="73"/>
      <c r="Q658" s="74"/>
      <c r="R658" s="75"/>
      <c r="Z658" s="76"/>
      <c r="AA658" s="6"/>
      <c r="AB658" s="6"/>
    </row>
    <row r="659">
      <c r="F659" s="6"/>
      <c r="N659" s="71"/>
      <c r="O659" s="72"/>
      <c r="P659" s="73"/>
      <c r="Q659" s="74"/>
      <c r="R659" s="75"/>
      <c r="Z659" s="76"/>
      <c r="AA659" s="6"/>
      <c r="AB659" s="6"/>
    </row>
    <row r="660">
      <c r="F660" s="6"/>
      <c r="N660" s="71"/>
      <c r="O660" s="72"/>
      <c r="P660" s="73"/>
      <c r="Q660" s="74"/>
      <c r="R660" s="75"/>
      <c r="Z660" s="76"/>
      <c r="AA660" s="6"/>
      <c r="AB660" s="6"/>
    </row>
    <row r="661">
      <c r="F661" s="6"/>
      <c r="N661" s="71"/>
      <c r="O661" s="72"/>
      <c r="P661" s="73"/>
      <c r="Q661" s="74"/>
      <c r="R661" s="75"/>
      <c r="Z661" s="76"/>
      <c r="AA661" s="6"/>
      <c r="AB661" s="6"/>
    </row>
    <row r="662">
      <c r="F662" s="6"/>
      <c r="N662" s="71"/>
      <c r="O662" s="72"/>
      <c r="P662" s="73"/>
      <c r="Q662" s="74"/>
      <c r="R662" s="75"/>
      <c r="Z662" s="76"/>
      <c r="AA662" s="6"/>
      <c r="AB662" s="6"/>
    </row>
    <row r="663">
      <c r="F663" s="6"/>
      <c r="N663" s="71"/>
      <c r="O663" s="72"/>
      <c r="P663" s="73"/>
      <c r="Q663" s="74"/>
      <c r="R663" s="75"/>
      <c r="Z663" s="76"/>
      <c r="AA663" s="6"/>
      <c r="AB663" s="6"/>
    </row>
    <row r="664">
      <c r="F664" s="6"/>
      <c r="N664" s="71"/>
      <c r="O664" s="72"/>
      <c r="P664" s="73"/>
      <c r="Q664" s="74"/>
      <c r="R664" s="75"/>
      <c r="Z664" s="76"/>
      <c r="AA664" s="6"/>
      <c r="AB664" s="6"/>
    </row>
    <row r="665">
      <c r="F665" s="6"/>
      <c r="N665" s="71"/>
      <c r="O665" s="72"/>
      <c r="P665" s="73"/>
      <c r="Q665" s="74"/>
      <c r="R665" s="75"/>
      <c r="Z665" s="76"/>
      <c r="AA665" s="6"/>
      <c r="AB665" s="6"/>
    </row>
    <row r="666">
      <c r="F666" s="6"/>
      <c r="N666" s="71"/>
      <c r="O666" s="72"/>
      <c r="P666" s="73"/>
      <c r="Q666" s="74"/>
      <c r="R666" s="75"/>
      <c r="Z666" s="76"/>
      <c r="AA666" s="6"/>
      <c r="AB666" s="6"/>
    </row>
    <row r="667">
      <c r="F667" s="6"/>
      <c r="N667" s="71"/>
      <c r="O667" s="72"/>
      <c r="P667" s="73"/>
      <c r="Q667" s="74"/>
      <c r="R667" s="75"/>
      <c r="Z667" s="76"/>
      <c r="AA667" s="6"/>
      <c r="AB667" s="6"/>
    </row>
    <row r="668">
      <c r="F668" s="6"/>
      <c r="N668" s="71"/>
      <c r="O668" s="72"/>
      <c r="P668" s="73"/>
      <c r="Q668" s="74"/>
      <c r="R668" s="75"/>
      <c r="Z668" s="76"/>
      <c r="AA668" s="6"/>
      <c r="AB668" s="6"/>
    </row>
    <row r="669">
      <c r="F669" s="6"/>
      <c r="N669" s="71"/>
      <c r="O669" s="72"/>
      <c r="P669" s="73"/>
      <c r="Q669" s="74"/>
      <c r="R669" s="75"/>
      <c r="Z669" s="76"/>
      <c r="AA669" s="6"/>
      <c r="AB669" s="6"/>
    </row>
    <row r="670">
      <c r="F670" s="6"/>
      <c r="N670" s="71"/>
      <c r="O670" s="72"/>
      <c r="P670" s="73"/>
      <c r="Q670" s="74"/>
      <c r="R670" s="75"/>
      <c r="Z670" s="76"/>
      <c r="AA670" s="6"/>
      <c r="AB670" s="6"/>
    </row>
    <row r="671">
      <c r="F671" s="6"/>
      <c r="N671" s="71"/>
      <c r="O671" s="72"/>
      <c r="P671" s="73"/>
      <c r="Q671" s="74"/>
      <c r="R671" s="75"/>
      <c r="Z671" s="76"/>
      <c r="AA671" s="6"/>
      <c r="AB671" s="6"/>
    </row>
    <row r="672">
      <c r="F672" s="6"/>
      <c r="N672" s="71"/>
      <c r="O672" s="72"/>
      <c r="P672" s="73"/>
      <c r="Q672" s="74"/>
      <c r="R672" s="75"/>
      <c r="Z672" s="76"/>
      <c r="AA672" s="6"/>
      <c r="AB672" s="6"/>
    </row>
    <row r="673">
      <c r="F673" s="6"/>
      <c r="N673" s="71"/>
      <c r="O673" s="72"/>
      <c r="P673" s="73"/>
      <c r="Q673" s="74"/>
      <c r="R673" s="75"/>
      <c r="Z673" s="76"/>
      <c r="AA673" s="6"/>
      <c r="AB673" s="6"/>
    </row>
    <row r="674">
      <c r="F674" s="6"/>
      <c r="N674" s="71"/>
      <c r="O674" s="72"/>
      <c r="P674" s="73"/>
      <c r="Q674" s="74"/>
      <c r="R674" s="75"/>
      <c r="Z674" s="76"/>
      <c r="AA674" s="6"/>
      <c r="AB674" s="6"/>
    </row>
    <row r="675">
      <c r="F675" s="6"/>
      <c r="N675" s="71"/>
      <c r="O675" s="72"/>
      <c r="P675" s="73"/>
      <c r="Q675" s="74"/>
      <c r="R675" s="75"/>
      <c r="Z675" s="76"/>
      <c r="AA675" s="6"/>
      <c r="AB675" s="6"/>
    </row>
    <row r="676">
      <c r="F676" s="6"/>
      <c r="N676" s="71"/>
      <c r="O676" s="72"/>
      <c r="P676" s="73"/>
      <c r="Q676" s="74"/>
      <c r="R676" s="75"/>
      <c r="Z676" s="76"/>
      <c r="AA676" s="6"/>
      <c r="AB676" s="6"/>
    </row>
    <row r="677">
      <c r="F677" s="6"/>
      <c r="N677" s="71"/>
      <c r="O677" s="72"/>
      <c r="P677" s="73"/>
      <c r="Q677" s="74"/>
      <c r="R677" s="75"/>
      <c r="Z677" s="76"/>
      <c r="AA677" s="6"/>
      <c r="AB677" s="6"/>
    </row>
    <row r="678">
      <c r="F678" s="6"/>
      <c r="N678" s="71"/>
      <c r="O678" s="72"/>
      <c r="P678" s="73"/>
      <c r="Q678" s="74"/>
      <c r="R678" s="75"/>
      <c r="Z678" s="76"/>
      <c r="AA678" s="6"/>
      <c r="AB678" s="6"/>
    </row>
    <row r="679">
      <c r="F679" s="6"/>
      <c r="N679" s="71"/>
      <c r="O679" s="72"/>
      <c r="P679" s="73"/>
      <c r="Q679" s="74"/>
      <c r="R679" s="75"/>
      <c r="Z679" s="76"/>
      <c r="AA679" s="6"/>
      <c r="AB679" s="6"/>
    </row>
    <row r="680">
      <c r="F680" s="6"/>
      <c r="N680" s="71"/>
      <c r="O680" s="72"/>
      <c r="P680" s="73"/>
      <c r="Q680" s="74"/>
      <c r="R680" s="75"/>
      <c r="Z680" s="76"/>
      <c r="AA680" s="6"/>
      <c r="AB680" s="6"/>
    </row>
    <row r="681">
      <c r="F681" s="6"/>
      <c r="N681" s="71"/>
      <c r="O681" s="72"/>
      <c r="P681" s="73"/>
      <c r="Q681" s="74"/>
      <c r="R681" s="75"/>
      <c r="Z681" s="76"/>
      <c r="AA681" s="6"/>
      <c r="AB681" s="6"/>
    </row>
    <row r="682">
      <c r="F682" s="6"/>
      <c r="N682" s="71"/>
      <c r="O682" s="72"/>
      <c r="P682" s="73"/>
      <c r="Q682" s="74"/>
      <c r="R682" s="75"/>
      <c r="Z682" s="76"/>
      <c r="AA682" s="6"/>
      <c r="AB682" s="6"/>
    </row>
    <row r="683">
      <c r="F683" s="6"/>
      <c r="N683" s="71"/>
      <c r="O683" s="72"/>
      <c r="P683" s="73"/>
      <c r="Q683" s="74"/>
      <c r="R683" s="75"/>
      <c r="Z683" s="76"/>
      <c r="AA683" s="6"/>
      <c r="AB683" s="6"/>
    </row>
    <row r="684">
      <c r="F684" s="6"/>
      <c r="N684" s="71"/>
      <c r="O684" s="72"/>
      <c r="P684" s="73"/>
      <c r="Q684" s="74"/>
      <c r="R684" s="75"/>
      <c r="Z684" s="76"/>
      <c r="AA684" s="6"/>
      <c r="AB684" s="6"/>
    </row>
    <row r="685">
      <c r="F685" s="6"/>
      <c r="N685" s="71"/>
      <c r="O685" s="72"/>
      <c r="P685" s="73"/>
      <c r="Q685" s="74"/>
      <c r="R685" s="75"/>
      <c r="Z685" s="76"/>
      <c r="AA685" s="6"/>
      <c r="AB685" s="6"/>
    </row>
    <row r="686">
      <c r="F686" s="6"/>
      <c r="N686" s="71"/>
      <c r="O686" s="72"/>
      <c r="P686" s="73"/>
      <c r="Q686" s="74"/>
      <c r="R686" s="75"/>
      <c r="Z686" s="76"/>
      <c r="AA686" s="6"/>
      <c r="AB686" s="6"/>
    </row>
    <row r="687">
      <c r="F687" s="6"/>
      <c r="N687" s="71"/>
      <c r="O687" s="72"/>
      <c r="P687" s="73"/>
      <c r="Q687" s="74"/>
      <c r="R687" s="75"/>
      <c r="Z687" s="76"/>
      <c r="AA687" s="6"/>
      <c r="AB687" s="6"/>
    </row>
    <row r="688">
      <c r="F688" s="6"/>
      <c r="N688" s="71"/>
      <c r="O688" s="72"/>
      <c r="P688" s="73"/>
      <c r="Q688" s="74"/>
      <c r="R688" s="75"/>
      <c r="Z688" s="76"/>
      <c r="AA688" s="6"/>
      <c r="AB688" s="6"/>
    </row>
    <row r="689">
      <c r="F689" s="6"/>
      <c r="N689" s="71"/>
      <c r="O689" s="72"/>
      <c r="P689" s="73"/>
      <c r="Q689" s="74"/>
      <c r="R689" s="75"/>
      <c r="Z689" s="76"/>
      <c r="AA689" s="6"/>
      <c r="AB689" s="6"/>
    </row>
    <row r="690">
      <c r="F690" s="6"/>
      <c r="N690" s="71"/>
      <c r="O690" s="72"/>
      <c r="P690" s="73"/>
      <c r="Q690" s="74"/>
      <c r="R690" s="75"/>
      <c r="Z690" s="76"/>
      <c r="AA690" s="6"/>
      <c r="AB690" s="6"/>
    </row>
    <row r="691">
      <c r="F691" s="6"/>
      <c r="N691" s="71"/>
      <c r="O691" s="72"/>
      <c r="P691" s="73"/>
      <c r="Q691" s="74"/>
      <c r="R691" s="75"/>
      <c r="Z691" s="76"/>
      <c r="AA691" s="6"/>
      <c r="AB691" s="6"/>
    </row>
    <row r="692">
      <c r="F692" s="6"/>
      <c r="N692" s="71"/>
      <c r="O692" s="72"/>
      <c r="P692" s="73"/>
      <c r="Q692" s="74"/>
      <c r="R692" s="75"/>
      <c r="Z692" s="76"/>
      <c r="AA692" s="6"/>
      <c r="AB692" s="6"/>
    </row>
    <row r="693">
      <c r="F693" s="6"/>
      <c r="N693" s="71"/>
      <c r="O693" s="72"/>
      <c r="P693" s="73"/>
      <c r="Q693" s="74"/>
      <c r="R693" s="75"/>
      <c r="Z693" s="76"/>
      <c r="AA693" s="6"/>
      <c r="AB693" s="6"/>
    </row>
    <row r="694">
      <c r="F694" s="6"/>
      <c r="N694" s="71"/>
      <c r="O694" s="72"/>
      <c r="P694" s="73"/>
      <c r="Q694" s="74"/>
      <c r="R694" s="75"/>
      <c r="Z694" s="76"/>
      <c r="AA694" s="6"/>
      <c r="AB694" s="6"/>
    </row>
    <row r="695">
      <c r="F695" s="6"/>
      <c r="N695" s="71"/>
      <c r="O695" s="72"/>
      <c r="P695" s="73"/>
      <c r="Q695" s="74"/>
      <c r="R695" s="75"/>
      <c r="Z695" s="76"/>
      <c r="AA695" s="6"/>
      <c r="AB695" s="6"/>
    </row>
    <row r="696">
      <c r="F696" s="6"/>
      <c r="N696" s="71"/>
      <c r="O696" s="72"/>
      <c r="P696" s="73"/>
      <c r="Q696" s="74"/>
      <c r="R696" s="75"/>
      <c r="Z696" s="76"/>
      <c r="AA696" s="6"/>
      <c r="AB696" s="6"/>
    </row>
    <row r="697">
      <c r="F697" s="6"/>
      <c r="N697" s="71"/>
      <c r="O697" s="72"/>
      <c r="P697" s="73"/>
      <c r="Q697" s="74"/>
      <c r="R697" s="75"/>
      <c r="Z697" s="76"/>
      <c r="AA697" s="6"/>
      <c r="AB697" s="6"/>
    </row>
    <row r="698">
      <c r="F698" s="6"/>
      <c r="N698" s="71"/>
      <c r="O698" s="72"/>
      <c r="P698" s="73"/>
      <c r="Q698" s="74"/>
      <c r="R698" s="75"/>
      <c r="Z698" s="76"/>
      <c r="AA698" s="6"/>
      <c r="AB698" s="6"/>
    </row>
    <row r="699">
      <c r="F699" s="6"/>
      <c r="N699" s="71"/>
      <c r="O699" s="72"/>
      <c r="P699" s="73"/>
      <c r="Q699" s="74"/>
      <c r="R699" s="75"/>
      <c r="Z699" s="76"/>
      <c r="AA699" s="6"/>
      <c r="AB699" s="6"/>
    </row>
    <row r="700">
      <c r="F700" s="6"/>
      <c r="N700" s="71"/>
      <c r="O700" s="72"/>
      <c r="P700" s="73"/>
      <c r="Q700" s="74"/>
      <c r="R700" s="75"/>
      <c r="Z700" s="76"/>
      <c r="AA700" s="6"/>
      <c r="AB700" s="6"/>
    </row>
    <row r="701">
      <c r="F701" s="6"/>
      <c r="N701" s="71"/>
      <c r="O701" s="72"/>
      <c r="P701" s="73"/>
      <c r="Q701" s="74"/>
      <c r="R701" s="75"/>
      <c r="Z701" s="76"/>
      <c r="AA701" s="6"/>
      <c r="AB701" s="6"/>
    </row>
    <row r="702">
      <c r="F702" s="6"/>
      <c r="N702" s="71"/>
      <c r="O702" s="72"/>
      <c r="P702" s="73"/>
      <c r="Q702" s="74"/>
      <c r="R702" s="75"/>
      <c r="Z702" s="76"/>
      <c r="AA702" s="6"/>
      <c r="AB702" s="6"/>
    </row>
    <row r="703">
      <c r="F703" s="6"/>
      <c r="N703" s="71"/>
      <c r="O703" s="72"/>
      <c r="P703" s="73"/>
      <c r="Q703" s="74"/>
      <c r="R703" s="75"/>
      <c r="Z703" s="76"/>
      <c r="AA703" s="6"/>
      <c r="AB703" s="6"/>
    </row>
    <row r="704">
      <c r="F704" s="6"/>
      <c r="N704" s="71"/>
      <c r="O704" s="72"/>
      <c r="P704" s="73"/>
      <c r="Q704" s="74"/>
      <c r="R704" s="75"/>
      <c r="Z704" s="76"/>
      <c r="AA704" s="6"/>
      <c r="AB704" s="6"/>
    </row>
    <row r="705">
      <c r="F705" s="6"/>
      <c r="N705" s="71"/>
      <c r="O705" s="72"/>
      <c r="P705" s="73"/>
      <c r="Q705" s="74"/>
      <c r="R705" s="75"/>
      <c r="Z705" s="76"/>
      <c r="AA705" s="6"/>
      <c r="AB705" s="6"/>
    </row>
    <row r="706">
      <c r="F706" s="6"/>
      <c r="N706" s="71"/>
      <c r="O706" s="72"/>
      <c r="P706" s="73"/>
      <c r="Q706" s="74"/>
      <c r="R706" s="75"/>
      <c r="Z706" s="76"/>
      <c r="AA706" s="6"/>
      <c r="AB706" s="6"/>
    </row>
    <row r="707">
      <c r="F707" s="6"/>
      <c r="N707" s="71"/>
      <c r="O707" s="72"/>
      <c r="P707" s="73"/>
      <c r="Q707" s="74"/>
      <c r="R707" s="75"/>
      <c r="Z707" s="76"/>
      <c r="AA707" s="6"/>
      <c r="AB707" s="6"/>
    </row>
    <row r="708">
      <c r="F708" s="6"/>
      <c r="N708" s="71"/>
      <c r="O708" s="72"/>
      <c r="P708" s="73"/>
      <c r="Q708" s="74"/>
      <c r="R708" s="75"/>
      <c r="Z708" s="76"/>
      <c r="AA708" s="6"/>
      <c r="AB708" s="6"/>
    </row>
    <row r="709">
      <c r="F709" s="6"/>
      <c r="N709" s="71"/>
      <c r="O709" s="72"/>
      <c r="P709" s="73"/>
      <c r="Q709" s="74"/>
      <c r="R709" s="75"/>
      <c r="Z709" s="76"/>
      <c r="AA709" s="6"/>
      <c r="AB709" s="6"/>
    </row>
    <row r="710">
      <c r="F710" s="6"/>
      <c r="N710" s="71"/>
      <c r="O710" s="72"/>
      <c r="P710" s="73"/>
      <c r="Q710" s="74"/>
      <c r="R710" s="75"/>
      <c r="Z710" s="76"/>
      <c r="AA710" s="6"/>
      <c r="AB710" s="6"/>
    </row>
    <row r="711">
      <c r="F711" s="6"/>
      <c r="N711" s="71"/>
      <c r="O711" s="72"/>
      <c r="P711" s="73"/>
      <c r="Q711" s="74"/>
      <c r="R711" s="75"/>
      <c r="Z711" s="76"/>
      <c r="AA711" s="6"/>
      <c r="AB711" s="6"/>
    </row>
    <row r="712">
      <c r="F712" s="6"/>
      <c r="N712" s="71"/>
      <c r="O712" s="72"/>
      <c r="P712" s="73"/>
      <c r="Q712" s="74"/>
      <c r="R712" s="75"/>
      <c r="Z712" s="76"/>
      <c r="AA712" s="6"/>
      <c r="AB712" s="6"/>
    </row>
    <row r="713">
      <c r="F713" s="6"/>
      <c r="N713" s="71"/>
      <c r="O713" s="72"/>
      <c r="P713" s="73"/>
      <c r="Q713" s="74"/>
      <c r="R713" s="75"/>
      <c r="Z713" s="76"/>
      <c r="AA713" s="6"/>
      <c r="AB713" s="6"/>
    </row>
    <row r="714">
      <c r="F714" s="6"/>
      <c r="N714" s="71"/>
      <c r="O714" s="72"/>
      <c r="P714" s="73"/>
      <c r="Q714" s="74"/>
      <c r="R714" s="75"/>
      <c r="Z714" s="76"/>
      <c r="AA714" s="6"/>
      <c r="AB714" s="6"/>
    </row>
    <row r="715">
      <c r="F715" s="6"/>
      <c r="N715" s="71"/>
      <c r="O715" s="72"/>
      <c r="P715" s="73"/>
      <c r="Q715" s="74"/>
      <c r="R715" s="75"/>
      <c r="Z715" s="76"/>
      <c r="AA715" s="6"/>
      <c r="AB715" s="6"/>
    </row>
    <row r="716">
      <c r="F716" s="6"/>
      <c r="N716" s="71"/>
      <c r="O716" s="72"/>
      <c r="P716" s="73"/>
      <c r="Q716" s="74"/>
      <c r="R716" s="75"/>
      <c r="Z716" s="76"/>
      <c r="AA716" s="6"/>
      <c r="AB716" s="6"/>
    </row>
    <row r="717">
      <c r="F717" s="6"/>
      <c r="N717" s="71"/>
      <c r="O717" s="72"/>
      <c r="P717" s="73"/>
      <c r="Q717" s="74"/>
      <c r="R717" s="75"/>
      <c r="Z717" s="76"/>
      <c r="AA717" s="6"/>
      <c r="AB717" s="6"/>
    </row>
    <row r="718">
      <c r="F718" s="6"/>
      <c r="N718" s="71"/>
      <c r="O718" s="72"/>
      <c r="P718" s="73"/>
      <c r="Q718" s="74"/>
      <c r="R718" s="75"/>
      <c r="Z718" s="76"/>
      <c r="AA718" s="6"/>
      <c r="AB718" s="6"/>
    </row>
    <row r="719">
      <c r="F719" s="6"/>
      <c r="N719" s="71"/>
      <c r="O719" s="72"/>
      <c r="P719" s="73"/>
      <c r="Q719" s="74"/>
      <c r="R719" s="75"/>
      <c r="Z719" s="76"/>
      <c r="AA719" s="6"/>
      <c r="AB719" s="6"/>
    </row>
    <row r="720">
      <c r="F720" s="6"/>
      <c r="N720" s="71"/>
      <c r="O720" s="72"/>
      <c r="P720" s="73"/>
      <c r="Q720" s="74"/>
      <c r="R720" s="75"/>
      <c r="Z720" s="76"/>
      <c r="AA720" s="6"/>
      <c r="AB720" s="6"/>
    </row>
    <row r="721">
      <c r="F721" s="6"/>
      <c r="N721" s="71"/>
      <c r="O721" s="72"/>
      <c r="P721" s="73"/>
      <c r="Q721" s="74"/>
      <c r="R721" s="75"/>
      <c r="Z721" s="76"/>
      <c r="AA721" s="6"/>
      <c r="AB721" s="6"/>
    </row>
    <row r="722">
      <c r="F722" s="6"/>
      <c r="N722" s="71"/>
      <c r="O722" s="72"/>
      <c r="P722" s="73"/>
      <c r="Q722" s="74"/>
      <c r="R722" s="75"/>
      <c r="Z722" s="76"/>
      <c r="AA722" s="6"/>
      <c r="AB722" s="6"/>
    </row>
    <row r="723">
      <c r="F723" s="6"/>
      <c r="N723" s="71"/>
      <c r="O723" s="72"/>
      <c r="P723" s="73"/>
      <c r="Q723" s="74"/>
      <c r="R723" s="75"/>
      <c r="Z723" s="76"/>
      <c r="AA723" s="6"/>
      <c r="AB723" s="6"/>
    </row>
    <row r="724">
      <c r="F724" s="6"/>
      <c r="N724" s="71"/>
      <c r="O724" s="72"/>
      <c r="P724" s="73"/>
      <c r="Q724" s="74"/>
      <c r="R724" s="75"/>
      <c r="Z724" s="76"/>
      <c r="AA724" s="6"/>
      <c r="AB724" s="6"/>
    </row>
    <row r="725">
      <c r="F725" s="6"/>
      <c r="N725" s="71"/>
      <c r="O725" s="72"/>
      <c r="P725" s="73"/>
      <c r="Q725" s="74"/>
      <c r="R725" s="75"/>
      <c r="Z725" s="76"/>
      <c r="AA725" s="6"/>
      <c r="AB725" s="6"/>
    </row>
    <row r="726">
      <c r="F726" s="6"/>
      <c r="N726" s="71"/>
      <c r="O726" s="72"/>
      <c r="P726" s="73"/>
      <c r="Q726" s="74"/>
      <c r="R726" s="75"/>
      <c r="Z726" s="76"/>
      <c r="AA726" s="6"/>
      <c r="AB726" s="6"/>
    </row>
    <row r="727">
      <c r="F727" s="6"/>
      <c r="N727" s="71"/>
      <c r="O727" s="72"/>
      <c r="P727" s="73"/>
      <c r="Q727" s="74"/>
      <c r="R727" s="75"/>
      <c r="Z727" s="76"/>
      <c r="AA727" s="6"/>
      <c r="AB727" s="6"/>
    </row>
    <row r="728">
      <c r="F728" s="6"/>
      <c r="N728" s="71"/>
      <c r="O728" s="72"/>
      <c r="P728" s="73"/>
      <c r="Q728" s="74"/>
      <c r="R728" s="75"/>
      <c r="Z728" s="76"/>
      <c r="AA728" s="6"/>
      <c r="AB728" s="6"/>
    </row>
    <row r="729">
      <c r="F729" s="6"/>
      <c r="N729" s="71"/>
      <c r="O729" s="72"/>
      <c r="P729" s="73"/>
      <c r="Q729" s="74"/>
      <c r="R729" s="75"/>
      <c r="Z729" s="76"/>
      <c r="AA729" s="6"/>
      <c r="AB729" s="6"/>
    </row>
    <row r="730">
      <c r="F730" s="6"/>
      <c r="N730" s="71"/>
      <c r="O730" s="72"/>
      <c r="P730" s="73"/>
      <c r="Q730" s="74"/>
      <c r="R730" s="75"/>
      <c r="Z730" s="76"/>
      <c r="AA730" s="6"/>
      <c r="AB730" s="6"/>
    </row>
    <row r="731">
      <c r="F731" s="6"/>
      <c r="N731" s="71"/>
      <c r="O731" s="72"/>
      <c r="P731" s="73"/>
      <c r="Q731" s="74"/>
      <c r="R731" s="75"/>
      <c r="Z731" s="76"/>
      <c r="AA731" s="6"/>
      <c r="AB731" s="6"/>
    </row>
    <row r="732">
      <c r="F732" s="6"/>
      <c r="N732" s="71"/>
      <c r="O732" s="72"/>
      <c r="P732" s="73"/>
      <c r="Q732" s="74"/>
      <c r="R732" s="75"/>
      <c r="Z732" s="76"/>
      <c r="AA732" s="6"/>
      <c r="AB732" s="6"/>
    </row>
    <row r="733">
      <c r="F733" s="6"/>
      <c r="N733" s="71"/>
      <c r="O733" s="72"/>
      <c r="P733" s="73"/>
      <c r="Q733" s="74"/>
      <c r="R733" s="75"/>
      <c r="Z733" s="76"/>
      <c r="AA733" s="6"/>
      <c r="AB733" s="6"/>
    </row>
    <row r="734">
      <c r="F734" s="6"/>
      <c r="N734" s="71"/>
      <c r="O734" s="72"/>
      <c r="P734" s="73"/>
      <c r="Q734" s="74"/>
      <c r="R734" s="75"/>
      <c r="Z734" s="76"/>
      <c r="AA734" s="6"/>
      <c r="AB734" s="6"/>
    </row>
    <row r="735">
      <c r="F735" s="6"/>
      <c r="N735" s="71"/>
      <c r="O735" s="72"/>
      <c r="P735" s="73"/>
      <c r="Q735" s="74"/>
      <c r="R735" s="75"/>
      <c r="Z735" s="76"/>
      <c r="AA735" s="6"/>
      <c r="AB735" s="6"/>
    </row>
    <row r="736">
      <c r="F736" s="6"/>
      <c r="N736" s="71"/>
      <c r="O736" s="72"/>
      <c r="P736" s="73"/>
      <c r="Q736" s="74"/>
      <c r="R736" s="75"/>
      <c r="Z736" s="76"/>
      <c r="AA736" s="6"/>
      <c r="AB736" s="6"/>
    </row>
    <row r="737">
      <c r="F737" s="6"/>
      <c r="N737" s="71"/>
      <c r="O737" s="72"/>
      <c r="P737" s="73"/>
      <c r="Q737" s="74"/>
      <c r="R737" s="75"/>
      <c r="Z737" s="76"/>
      <c r="AA737" s="6"/>
      <c r="AB737" s="6"/>
    </row>
    <row r="738">
      <c r="F738" s="6"/>
      <c r="N738" s="71"/>
      <c r="O738" s="72"/>
      <c r="P738" s="73"/>
      <c r="Q738" s="74"/>
      <c r="R738" s="75"/>
      <c r="Z738" s="76"/>
      <c r="AA738" s="6"/>
      <c r="AB738" s="6"/>
    </row>
    <row r="739">
      <c r="F739" s="6"/>
      <c r="N739" s="71"/>
      <c r="O739" s="72"/>
      <c r="P739" s="73"/>
      <c r="Q739" s="74"/>
      <c r="R739" s="75"/>
      <c r="Z739" s="76"/>
      <c r="AA739" s="6"/>
      <c r="AB739" s="6"/>
    </row>
    <row r="740">
      <c r="F740" s="6"/>
      <c r="N740" s="71"/>
      <c r="O740" s="72"/>
      <c r="P740" s="73"/>
      <c r="Q740" s="74"/>
      <c r="R740" s="75"/>
      <c r="Z740" s="76"/>
      <c r="AA740" s="6"/>
      <c r="AB740" s="6"/>
    </row>
    <row r="741">
      <c r="F741" s="6"/>
      <c r="N741" s="71"/>
      <c r="O741" s="72"/>
      <c r="P741" s="73"/>
      <c r="Q741" s="74"/>
      <c r="R741" s="75"/>
      <c r="Z741" s="76"/>
      <c r="AA741" s="6"/>
      <c r="AB741" s="6"/>
    </row>
    <row r="742">
      <c r="F742" s="6"/>
      <c r="N742" s="71"/>
      <c r="O742" s="72"/>
      <c r="P742" s="73"/>
      <c r="Q742" s="74"/>
      <c r="R742" s="75"/>
      <c r="Z742" s="76"/>
      <c r="AA742" s="6"/>
      <c r="AB742" s="6"/>
    </row>
    <row r="743">
      <c r="F743" s="6"/>
      <c r="N743" s="71"/>
      <c r="O743" s="72"/>
      <c r="P743" s="73"/>
      <c r="Q743" s="74"/>
      <c r="R743" s="75"/>
      <c r="Z743" s="76"/>
      <c r="AA743" s="6"/>
      <c r="AB743" s="6"/>
    </row>
    <row r="744">
      <c r="F744" s="6"/>
      <c r="N744" s="71"/>
      <c r="O744" s="72"/>
      <c r="P744" s="73"/>
      <c r="Q744" s="74"/>
      <c r="R744" s="75"/>
      <c r="Z744" s="76"/>
      <c r="AA744" s="6"/>
      <c r="AB744" s="6"/>
    </row>
    <row r="745">
      <c r="F745" s="6"/>
      <c r="N745" s="71"/>
      <c r="O745" s="72"/>
      <c r="P745" s="73"/>
      <c r="Q745" s="74"/>
      <c r="R745" s="75"/>
      <c r="Z745" s="76"/>
      <c r="AA745" s="6"/>
      <c r="AB745" s="6"/>
    </row>
    <row r="746">
      <c r="F746" s="6"/>
      <c r="N746" s="71"/>
      <c r="O746" s="72"/>
      <c r="P746" s="73"/>
      <c r="Q746" s="74"/>
      <c r="R746" s="75"/>
      <c r="Z746" s="76"/>
      <c r="AA746" s="6"/>
      <c r="AB746" s="6"/>
    </row>
    <row r="747">
      <c r="F747" s="6"/>
      <c r="N747" s="71"/>
      <c r="O747" s="72"/>
      <c r="P747" s="73"/>
      <c r="Q747" s="74"/>
      <c r="R747" s="75"/>
      <c r="Z747" s="76"/>
      <c r="AA747" s="6"/>
      <c r="AB747" s="6"/>
    </row>
    <row r="748">
      <c r="F748" s="6"/>
      <c r="N748" s="71"/>
      <c r="O748" s="72"/>
      <c r="P748" s="73"/>
      <c r="Q748" s="74"/>
      <c r="R748" s="75"/>
      <c r="Z748" s="76"/>
      <c r="AA748" s="6"/>
      <c r="AB748" s="6"/>
    </row>
    <row r="749">
      <c r="F749" s="6"/>
      <c r="N749" s="71"/>
      <c r="O749" s="72"/>
      <c r="P749" s="73"/>
      <c r="Q749" s="74"/>
      <c r="R749" s="75"/>
      <c r="Z749" s="76"/>
      <c r="AA749" s="6"/>
      <c r="AB749" s="6"/>
    </row>
    <row r="750">
      <c r="F750" s="6"/>
      <c r="N750" s="71"/>
      <c r="O750" s="72"/>
      <c r="P750" s="73"/>
      <c r="Q750" s="74"/>
      <c r="R750" s="75"/>
      <c r="Z750" s="76"/>
      <c r="AA750" s="6"/>
      <c r="AB750" s="6"/>
    </row>
    <row r="751">
      <c r="F751" s="6"/>
      <c r="N751" s="71"/>
      <c r="O751" s="72"/>
      <c r="P751" s="73"/>
      <c r="Q751" s="74"/>
      <c r="R751" s="75"/>
      <c r="Z751" s="76"/>
      <c r="AA751" s="6"/>
      <c r="AB751" s="6"/>
    </row>
    <row r="752">
      <c r="F752" s="6"/>
      <c r="N752" s="71"/>
      <c r="O752" s="72"/>
      <c r="P752" s="73"/>
      <c r="Q752" s="74"/>
      <c r="R752" s="75"/>
      <c r="Z752" s="76"/>
      <c r="AA752" s="6"/>
      <c r="AB752" s="6"/>
    </row>
    <row r="753">
      <c r="F753" s="6"/>
      <c r="N753" s="71"/>
      <c r="O753" s="72"/>
      <c r="P753" s="73"/>
      <c r="Q753" s="74"/>
      <c r="R753" s="75"/>
      <c r="Z753" s="76"/>
      <c r="AA753" s="6"/>
      <c r="AB753" s="6"/>
    </row>
    <row r="754">
      <c r="F754" s="6"/>
      <c r="N754" s="71"/>
      <c r="O754" s="72"/>
      <c r="P754" s="73"/>
      <c r="Q754" s="74"/>
      <c r="R754" s="75"/>
      <c r="Z754" s="76"/>
      <c r="AA754" s="6"/>
      <c r="AB754" s="6"/>
    </row>
    <row r="755">
      <c r="F755" s="6"/>
      <c r="N755" s="71"/>
      <c r="O755" s="72"/>
      <c r="P755" s="73"/>
      <c r="Q755" s="74"/>
      <c r="R755" s="75"/>
      <c r="Z755" s="76"/>
      <c r="AA755" s="6"/>
      <c r="AB755" s="6"/>
    </row>
    <row r="756">
      <c r="F756" s="6"/>
      <c r="N756" s="71"/>
      <c r="O756" s="72"/>
      <c r="P756" s="73"/>
      <c r="Q756" s="74"/>
      <c r="R756" s="75"/>
      <c r="Z756" s="76"/>
      <c r="AA756" s="6"/>
      <c r="AB756" s="6"/>
    </row>
    <row r="757">
      <c r="F757" s="6"/>
      <c r="N757" s="71"/>
      <c r="O757" s="72"/>
      <c r="P757" s="73"/>
      <c r="Q757" s="74"/>
      <c r="R757" s="75"/>
      <c r="Z757" s="76"/>
      <c r="AA757" s="6"/>
      <c r="AB757" s="6"/>
    </row>
    <row r="758">
      <c r="F758" s="6"/>
      <c r="N758" s="71"/>
      <c r="O758" s="72"/>
      <c r="P758" s="73"/>
      <c r="Q758" s="74"/>
      <c r="R758" s="75"/>
      <c r="Z758" s="76"/>
      <c r="AA758" s="6"/>
      <c r="AB758" s="6"/>
    </row>
    <row r="759">
      <c r="F759" s="6"/>
      <c r="N759" s="71"/>
      <c r="O759" s="72"/>
      <c r="P759" s="73"/>
      <c r="Q759" s="74"/>
      <c r="R759" s="75"/>
      <c r="Z759" s="76"/>
      <c r="AA759" s="6"/>
      <c r="AB759" s="6"/>
    </row>
    <row r="760">
      <c r="F760" s="6"/>
      <c r="N760" s="71"/>
      <c r="O760" s="72"/>
      <c r="P760" s="73"/>
      <c r="Q760" s="74"/>
      <c r="R760" s="75"/>
      <c r="Z760" s="76"/>
      <c r="AA760" s="6"/>
      <c r="AB760" s="6"/>
    </row>
    <row r="761">
      <c r="F761" s="6"/>
      <c r="N761" s="71"/>
      <c r="O761" s="72"/>
      <c r="P761" s="73"/>
      <c r="Q761" s="74"/>
      <c r="R761" s="75"/>
      <c r="Z761" s="76"/>
      <c r="AA761" s="6"/>
      <c r="AB761" s="6"/>
    </row>
    <row r="762">
      <c r="F762" s="6"/>
      <c r="N762" s="71"/>
      <c r="O762" s="72"/>
      <c r="P762" s="73"/>
      <c r="Q762" s="74"/>
      <c r="R762" s="75"/>
      <c r="Z762" s="76"/>
      <c r="AA762" s="6"/>
      <c r="AB762" s="6"/>
    </row>
    <row r="763">
      <c r="F763" s="6"/>
      <c r="N763" s="71"/>
      <c r="O763" s="72"/>
      <c r="P763" s="73"/>
      <c r="Q763" s="74"/>
      <c r="R763" s="75"/>
      <c r="Z763" s="76"/>
      <c r="AA763" s="6"/>
      <c r="AB763" s="6"/>
    </row>
    <row r="764">
      <c r="F764" s="6"/>
      <c r="N764" s="71"/>
      <c r="O764" s="72"/>
      <c r="P764" s="73"/>
      <c r="Q764" s="74"/>
      <c r="R764" s="75"/>
      <c r="Z764" s="76"/>
      <c r="AA764" s="6"/>
      <c r="AB764" s="6"/>
    </row>
    <row r="765">
      <c r="F765" s="6"/>
      <c r="N765" s="71"/>
      <c r="O765" s="72"/>
      <c r="P765" s="73"/>
      <c r="Q765" s="74"/>
      <c r="R765" s="75"/>
      <c r="Z765" s="76"/>
      <c r="AA765" s="6"/>
      <c r="AB765" s="6"/>
    </row>
    <row r="766">
      <c r="F766" s="6"/>
      <c r="N766" s="71"/>
      <c r="O766" s="72"/>
      <c r="P766" s="73"/>
      <c r="Q766" s="74"/>
      <c r="R766" s="75"/>
      <c r="Z766" s="76"/>
      <c r="AA766" s="6"/>
      <c r="AB766" s="6"/>
    </row>
    <row r="767">
      <c r="F767" s="6"/>
      <c r="N767" s="71"/>
      <c r="O767" s="72"/>
      <c r="P767" s="73"/>
      <c r="Q767" s="74"/>
      <c r="R767" s="75"/>
      <c r="Z767" s="76"/>
      <c r="AA767" s="6"/>
      <c r="AB767" s="6"/>
    </row>
    <row r="768">
      <c r="F768" s="6"/>
      <c r="N768" s="71"/>
      <c r="O768" s="72"/>
      <c r="P768" s="73"/>
      <c r="Q768" s="74"/>
      <c r="R768" s="75"/>
      <c r="Z768" s="76"/>
      <c r="AA768" s="6"/>
      <c r="AB768" s="6"/>
    </row>
    <row r="769">
      <c r="F769" s="6"/>
      <c r="N769" s="71"/>
      <c r="O769" s="72"/>
      <c r="P769" s="73"/>
      <c r="Q769" s="74"/>
      <c r="R769" s="75"/>
      <c r="Z769" s="76"/>
      <c r="AA769" s="6"/>
      <c r="AB769" s="6"/>
    </row>
    <row r="770">
      <c r="F770" s="6"/>
      <c r="N770" s="71"/>
      <c r="O770" s="72"/>
      <c r="P770" s="73"/>
      <c r="Q770" s="74"/>
      <c r="R770" s="75"/>
      <c r="Z770" s="76"/>
      <c r="AA770" s="6"/>
      <c r="AB770" s="6"/>
    </row>
    <row r="771">
      <c r="F771" s="6"/>
      <c r="N771" s="71"/>
      <c r="O771" s="72"/>
      <c r="P771" s="73"/>
      <c r="Q771" s="74"/>
      <c r="R771" s="75"/>
      <c r="Z771" s="76"/>
      <c r="AA771" s="6"/>
      <c r="AB771" s="6"/>
    </row>
    <row r="772">
      <c r="F772" s="6"/>
      <c r="N772" s="71"/>
      <c r="O772" s="72"/>
      <c r="P772" s="73"/>
      <c r="Q772" s="74"/>
      <c r="R772" s="75"/>
      <c r="Z772" s="76"/>
      <c r="AA772" s="6"/>
      <c r="AB772" s="6"/>
    </row>
    <row r="773">
      <c r="F773" s="6"/>
      <c r="N773" s="71"/>
      <c r="O773" s="72"/>
      <c r="P773" s="73"/>
      <c r="Q773" s="74"/>
      <c r="R773" s="75"/>
      <c r="Z773" s="76"/>
      <c r="AA773" s="6"/>
      <c r="AB773" s="6"/>
    </row>
    <row r="774">
      <c r="F774" s="6"/>
      <c r="N774" s="71"/>
      <c r="O774" s="72"/>
      <c r="P774" s="73"/>
      <c r="Q774" s="74"/>
      <c r="R774" s="75"/>
      <c r="Z774" s="76"/>
      <c r="AA774" s="6"/>
      <c r="AB774" s="6"/>
    </row>
    <row r="775">
      <c r="F775" s="6"/>
      <c r="N775" s="71"/>
      <c r="O775" s="72"/>
      <c r="P775" s="73"/>
      <c r="Q775" s="74"/>
      <c r="R775" s="75"/>
      <c r="Z775" s="76"/>
      <c r="AA775" s="6"/>
      <c r="AB775" s="6"/>
    </row>
    <row r="776">
      <c r="F776" s="6"/>
      <c r="N776" s="71"/>
      <c r="O776" s="72"/>
      <c r="P776" s="73"/>
      <c r="Q776" s="74"/>
      <c r="R776" s="75"/>
      <c r="Z776" s="76"/>
      <c r="AA776" s="6"/>
      <c r="AB776" s="6"/>
    </row>
    <row r="777">
      <c r="F777" s="6"/>
      <c r="N777" s="71"/>
      <c r="O777" s="72"/>
      <c r="P777" s="73"/>
      <c r="Q777" s="74"/>
      <c r="R777" s="75"/>
      <c r="Z777" s="76"/>
      <c r="AA777" s="6"/>
      <c r="AB777" s="6"/>
    </row>
    <row r="778">
      <c r="F778" s="6"/>
      <c r="N778" s="71"/>
      <c r="O778" s="72"/>
      <c r="P778" s="73"/>
      <c r="Q778" s="74"/>
      <c r="R778" s="75"/>
      <c r="Z778" s="76"/>
      <c r="AA778" s="6"/>
      <c r="AB778" s="6"/>
    </row>
    <row r="779">
      <c r="F779" s="6"/>
      <c r="N779" s="71"/>
      <c r="O779" s="72"/>
      <c r="P779" s="73"/>
      <c r="Q779" s="74"/>
      <c r="R779" s="75"/>
      <c r="Z779" s="76"/>
      <c r="AA779" s="6"/>
      <c r="AB779" s="6"/>
    </row>
    <row r="780">
      <c r="F780" s="6"/>
      <c r="N780" s="71"/>
      <c r="O780" s="72"/>
      <c r="P780" s="73"/>
      <c r="Q780" s="74"/>
      <c r="R780" s="75"/>
      <c r="Z780" s="76"/>
      <c r="AA780" s="6"/>
      <c r="AB780" s="6"/>
    </row>
    <row r="781">
      <c r="F781" s="6"/>
      <c r="N781" s="71"/>
      <c r="O781" s="72"/>
      <c r="P781" s="73"/>
      <c r="Q781" s="74"/>
      <c r="R781" s="75"/>
      <c r="Z781" s="76"/>
      <c r="AA781" s="6"/>
      <c r="AB781" s="6"/>
    </row>
    <row r="782">
      <c r="F782" s="6"/>
      <c r="N782" s="71"/>
      <c r="O782" s="72"/>
      <c r="P782" s="73"/>
      <c r="Q782" s="74"/>
      <c r="R782" s="75"/>
      <c r="Z782" s="76"/>
      <c r="AA782" s="6"/>
      <c r="AB782" s="6"/>
    </row>
    <row r="783">
      <c r="F783" s="6"/>
      <c r="N783" s="71"/>
      <c r="O783" s="72"/>
      <c r="P783" s="73"/>
      <c r="Q783" s="74"/>
      <c r="R783" s="75"/>
      <c r="Z783" s="76"/>
      <c r="AA783" s="6"/>
      <c r="AB783" s="6"/>
    </row>
    <row r="784">
      <c r="F784" s="6"/>
      <c r="N784" s="71"/>
      <c r="O784" s="72"/>
      <c r="P784" s="73"/>
      <c r="Q784" s="74"/>
      <c r="R784" s="75"/>
      <c r="Z784" s="76"/>
      <c r="AA784" s="6"/>
      <c r="AB784" s="6"/>
    </row>
    <row r="785">
      <c r="F785" s="6"/>
      <c r="N785" s="71"/>
      <c r="O785" s="72"/>
      <c r="P785" s="73"/>
      <c r="Q785" s="74"/>
      <c r="R785" s="75"/>
      <c r="Z785" s="76"/>
      <c r="AA785" s="6"/>
      <c r="AB785" s="6"/>
    </row>
    <row r="786">
      <c r="F786" s="6"/>
      <c r="N786" s="71"/>
      <c r="O786" s="72"/>
      <c r="P786" s="73"/>
      <c r="Q786" s="74"/>
      <c r="R786" s="75"/>
      <c r="Z786" s="76"/>
      <c r="AA786" s="6"/>
      <c r="AB786" s="6"/>
    </row>
    <row r="787">
      <c r="F787" s="6"/>
      <c r="N787" s="71"/>
      <c r="O787" s="72"/>
      <c r="P787" s="73"/>
      <c r="Q787" s="74"/>
      <c r="R787" s="75"/>
      <c r="Z787" s="76"/>
      <c r="AA787" s="6"/>
      <c r="AB787" s="6"/>
    </row>
    <row r="788">
      <c r="F788" s="6"/>
      <c r="N788" s="71"/>
      <c r="O788" s="72"/>
      <c r="P788" s="73"/>
      <c r="Q788" s="74"/>
      <c r="R788" s="75"/>
      <c r="Z788" s="76"/>
      <c r="AA788" s="6"/>
      <c r="AB788" s="6"/>
    </row>
    <row r="789">
      <c r="F789" s="6"/>
      <c r="N789" s="71"/>
      <c r="O789" s="72"/>
      <c r="P789" s="73"/>
      <c r="Q789" s="74"/>
      <c r="R789" s="75"/>
      <c r="Z789" s="76"/>
      <c r="AA789" s="6"/>
      <c r="AB789" s="6"/>
    </row>
    <row r="790">
      <c r="F790" s="6"/>
      <c r="N790" s="71"/>
      <c r="O790" s="72"/>
      <c r="P790" s="73"/>
      <c r="Q790" s="74"/>
      <c r="R790" s="75"/>
      <c r="Z790" s="76"/>
      <c r="AA790" s="6"/>
      <c r="AB790" s="6"/>
    </row>
    <row r="791">
      <c r="F791" s="6"/>
      <c r="N791" s="71"/>
      <c r="O791" s="72"/>
      <c r="P791" s="73"/>
      <c r="Q791" s="74"/>
      <c r="R791" s="75"/>
      <c r="Z791" s="76"/>
      <c r="AA791" s="6"/>
      <c r="AB791" s="6"/>
    </row>
    <row r="792">
      <c r="F792" s="6"/>
      <c r="N792" s="71"/>
      <c r="O792" s="72"/>
      <c r="P792" s="73"/>
      <c r="Q792" s="74"/>
      <c r="R792" s="75"/>
      <c r="Z792" s="76"/>
      <c r="AA792" s="6"/>
      <c r="AB792" s="6"/>
    </row>
    <row r="793">
      <c r="F793" s="6"/>
      <c r="N793" s="71"/>
      <c r="O793" s="72"/>
      <c r="P793" s="73"/>
      <c r="Q793" s="74"/>
      <c r="R793" s="75"/>
      <c r="Z793" s="76"/>
      <c r="AA793" s="6"/>
      <c r="AB793" s="6"/>
    </row>
    <row r="794">
      <c r="F794" s="6"/>
      <c r="N794" s="71"/>
      <c r="O794" s="72"/>
      <c r="P794" s="73"/>
      <c r="Q794" s="74"/>
      <c r="R794" s="75"/>
      <c r="Z794" s="76"/>
      <c r="AA794" s="6"/>
      <c r="AB794" s="6"/>
    </row>
    <row r="795">
      <c r="F795" s="6"/>
      <c r="N795" s="71"/>
      <c r="O795" s="72"/>
      <c r="P795" s="73"/>
      <c r="Q795" s="74"/>
      <c r="R795" s="75"/>
      <c r="Z795" s="76"/>
      <c r="AA795" s="6"/>
      <c r="AB795" s="6"/>
    </row>
    <row r="796">
      <c r="F796" s="6"/>
      <c r="N796" s="71"/>
      <c r="O796" s="72"/>
      <c r="P796" s="73"/>
      <c r="Q796" s="74"/>
      <c r="R796" s="75"/>
      <c r="Z796" s="76"/>
      <c r="AA796" s="6"/>
      <c r="AB796" s="6"/>
    </row>
    <row r="797">
      <c r="F797" s="6"/>
      <c r="N797" s="71"/>
      <c r="O797" s="72"/>
      <c r="P797" s="73"/>
      <c r="Q797" s="74"/>
      <c r="R797" s="75"/>
      <c r="Z797" s="76"/>
      <c r="AA797" s="6"/>
      <c r="AB797" s="6"/>
    </row>
    <row r="798">
      <c r="F798" s="6"/>
      <c r="N798" s="71"/>
      <c r="O798" s="72"/>
      <c r="P798" s="73"/>
      <c r="Q798" s="74"/>
      <c r="R798" s="75"/>
      <c r="Z798" s="76"/>
      <c r="AA798" s="6"/>
      <c r="AB798" s="6"/>
    </row>
    <row r="799">
      <c r="F799" s="6"/>
      <c r="N799" s="71"/>
      <c r="O799" s="72"/>
      <c r="P799" s="73"/>
      <c r="Q799" s="74"/>
      <c r="R799" s="75"/>
      <c r="Z799" s="76"/>
      <c r="AA799" s="6"/>
      <c r="AB799" s="6"/>
    </row>
    <row r="800">
      <c r="F800" s="6"/>
      <c r="N800" s="71"/>
      <c r="O800" s="72"/>
      <c r="P800" s="73"/>
      <c r="Q800" s="74"/>
      <c r="R800" s="75"/>
      <c r="Z800" s="76"/>
      <c r="AA800" s="6"/>
      <c r="AB800" s="6"/>
    </row>
    <row r="801">
      <c r="F801" s="6"/>
      <c r="N801" s="71"/>
      <c r="O801" s="72"/>
      <c r="P801" s="73"/>
      <c r="Q801" s="74"/>
      <c r="R801" s="75"/>
      <c r="Z801" s="76"/>
      <c r="AA801" s="6"/>
      <c r="AB801" s="6"/>
    </row>
    <row r="802">
      <c r="F802" s="6"/>
      <c r="N802" s="71"/>
      <c r="O802" s="72"/>
      <c r="P802" s="73"/>
      <c r="Q802" s="74"/>
      <c r="R802" s="75"/>
      <c r="Z802" s="76"/>
      <c r="AA802" s="6"/>
      <c r="AB802" s="6"/>
    </row>
    <row r="803">
      <c r="F803" s="6"/>
      <c r="N803" s="71"/>
      <c r="O803" s="72"/>
      <c r="P803" s="73"/>
      <c r="Q803" s="74"/>
      <c r="R803" s="75"/>
      <c r="Z803" s="76"/>
      <c r="AA803" s="6"/>
      <c r="AB803" s="6"/>
    </row>
    <row r="804">
      <c r="F804" s="6"/>
      <c r="N804" s="71"/>
      <c r="O804" s="72"/>
      <c r="P804" s="73"/>
      <c r="Q804" s="74"/>
      <c r="R804" s="75"/>
      <c r="Z804" s="76"/>
      <c r="AA804" s="6"/>
      <c r="AB804" s="6"/>
    </row>
    <row r="805">
      <c r="F805" s="6"/>
      <c r="N805" s="71"/>
      <c r="O805" s="72"/>
      <c r="P805" s="73"/>
      <c r="Q805" s="74"/>
      <c r="R805" s="75"/>
      <c r="Z805" s="76"/>
      <c r="AA805" s="6"/>
      <c r="AB805" s="6"/>
    </row>
    <row r="806">
      <c r="F806" s="6"/>
      <c r="N806" s="71"/>
      <c r="O806" s="72"/>
      <c r="P806" s="73"/>
      <c r="Q806" s="74"/>
      <c r="R806" s="75"/>
      <c r="Z806" s="76"/>
      <c r="AA806" s="6"/>
      <c r="AB806" s="6"/>
    </row>
    <row r="807">
      <c r="F807" s="6"/>
      <c r="N807" s="71"/>
      <c r="O807" s="72"/>
      <c r="P807" s="73"/>
      <c r="Q807" s="74"/>
      <c r="R807" s="75"/>
      <c r="Z807" s="76"/>
      <c r="AA807" s="6"/>
      <c r="AB807" s="6"/>
    </row>
    <row r="808">
      <c r="F808" s="6"/>
      <c r="N808" s="71"/>
      <c r="O808" s="72"/>
      <c r="P808" s="73"/>
      <c r="Q808" s="74"/>
      <c r="R808" s="75"/>
      <c r="Z808" s="76"/>
      <c r="AA808" s="6"/>
      <c r="AB808" s="6"/>
    </row>
    <row r="809">
      <c r="F809" s="6"/>
      <c r="N809" s="71"/>
      <c r="O809" s="72"/>
      <c r="P809" s="73"/>
      <c r="Q809" s="74"/>
      <c r="R809" s="75"/>
      <c r="Z809" s="76"/>
      <c r="AA809" s="6"/>
      <c r="AB809" s="6"/>
    </row>
    <row r="810">
      <c r="F810" s="6"/>
      <c r="N810" s="71"/>
      <c r="O810" s="72"/>
      <c r="P810" s="73"/>
      <c r="Q810" s="74"/>
      <c r="R810" s="75"/>
      <c r="Z810" s="76"/>
      <c r="AA810" s="6"/>
      <c r="AB810" s="6"/>
    </row>
    <row r="811">
      <c r="F811" s="6"/>
      <c r="N811" s="71"/>
      <c r="O811" s="72"/>
      <c r="P811" s="73"/>
      <c r="Q811" s="74"/>
      <c r="R811" s="75"/>
      <c r="Z811" s="76"/>
      <c r="AA811" s="6"/>
      <c r="AB811" s="6"/>
    </row>
    <row r="812">
      <c r="F812" s="6"/>
      <c r="N812" s="71"/>
      <c r="O812" s="72"/>
      <c r="P812" s="73"/>
      <c r="Q812" s="74"/>
      <c r="R812" s="75"/>
      <c r="Z812" s="76"/>
      <c r="AA812" s="6"/>
      <c r="AB812" s="6"/>
    </row>
    <row r="813">
      <c r="F813" s="6"/>
      <c r="N813" s="71"/>
      <c r="O813" s="72"/>
      <c r="P813" s="73"/>
      <c r="Q813" s="74"/>
      <c r="R813" s="75"/>
      <c r="Z813" s="76"/>
      <c r="AA813" s="6"/>
      <c r="AB813" s="6"/>
    </row>
    <row r="814">
      <c r="F814" s="6"/>
      <c r="N814" s="71"/>
      <c r="O814" s="72"/>
      <c r="P814" s="73"/>
      <c r="Q814" s="74"/>
      <c r="R814" s="75"/>
      <c r="Z814" s="76"/>
      <c r="AA814" s="6"/>
      <c r="AB814" s="6"/>
    </row>
    <row r="815">
      <c r="F815" s="6"/>
      <c r="N815" s="71"/>
      <c r="O815" s="72"/>
      <c r="P815" s="73"/>
      <c r="Q815" s="74"/>
      <c r="R815" s="75"/>
      <c r="Z815" s="76"/>
      <c r="AA815" s="6"/>
      <c r="AB815" s="6"/>
    </row>
    <row r="816">
      <c r="F816" s="6"/>
      <c r="N816" s="71"/>
      <c r="O816" s="72"/>
      <c r="P816" s="73"/>
      <c r="Q816" s="74"/>
      <c r="R816" s="75"/>
      <c r="Z816" s="76"/>
      <c r="AA816" s="6"/>
      <c r="AB816" s="6"/>
    </row>
    <row r="817">
      <c r="F817" s="6"/>
      <c r="N817" s="71"/>
      <c r="O817" s="72"/>
      <c r="P817" s="73"/>
      <c r="Q817" s="74"/>
      <c r="R817" s="75"/>
      <c r="Z817" s="76"/>
      <c r="AA817" s="6"/>
      <c r="AB817" s="6"/>
    </row>
    <row r="818">
      <c r="F818" s="6"/>
      <c r="N818" s="71"/>
      <c r="O818" s="72"/>
      <c r="P818" s="73"/>
      <c r="Q818" s="74"/>
      <c r="R818" s="75"/>
      <c r="Z818" s="76"/>
      <c r="AA818" s="6"/>
      <c r="AB818" s="6"/>
    </row>
    <row r="819">
      <c r="F819" s="6"/>
      <c r="N819" s="71"/>
      <c r="O819" s="72"/>
      <c r="P819" s="73"/>
      <c r="Q819" s="74"/>
      <c r="R819" s="75"/>
      <c r="Z819" s="76"/>
      <c r="AA819" s="6"/>
      <c r="AB819" s="6"/>
    </row>
    <row r="820">
      <c r="F820" s="6"/>
      <c r="N820" s="71"/>
      <c r="O820" s="72"/>
      <c r="P820" s="73"/>
      <c r="Q820" s="74"/>
      <c r="R820" s="75"/>
      <c r="Z820" s="76"/>
      <c r="AA820" s="6"/>
      <c r="AB820" s="6"/>
    </row>
    <row r="821">
      <c r="F821" s="6"/>
      <c r="N821" s="71"/>
      <c r="O821" s="72"/>
      <c r="P821" s="73"/>
      <c r="Q821" s="74"/>
      <c r="R821" s="75"/>
      <c r="Z821" s="76"/>
      <c r="AA821" s="6"/>
      <c r="AB821" s="6"/>
    </row>
    <row r="822">
      <c r="F822" s="6"/>
      <c r="N822" s="71"/>
      <c r="O822" s="72"/>
      <c r="P822" s="73"/>
      <c r="Q822" s="74"/>
      <c r="R822" s="75"/>
      <c r="Z822" s="76"/>
      <c r="AA822" s="6"/>
      <c r="AB822" s="6"/>
    </row>
    <row r="823">
      <c r="F823" s="6"/>
      <c r="N823" s="71"/>
      <c r="O823" s="72"/>
      <c r="P823" s="73"/>
      <c r="Q823" s="74"/>
      <c r="R823" s="75"/>
      <c r="Z823" s="76"/>
      <c r="AA823" s="6"/>
      <c r="AB823" s="6"/>
    </row>
    <row r="824">
      <c r="F824" s="6"/>
      <c r="N824" s="71"/>
      <c r="O824" s="72"/>
      <c r="P824" s="73"/>
      <c r="Q824" s="74"/>
      <c r="R824" s="75"/>
      <c r="Z824" s="76"/>
      <c r="AA824" s="6"/>
      <c r="AB824" s="6"/>
    </row>
    <row r="825">
      <c r="F825" s="6"/>
      <c r="N825" s="71"/>
      <c r="O825" s="72"/>
      <c r="P825" s="73"/>
      <c r="Q825" s="74"/>
      <c r="R825" s="75"/>
      <c r="Z825" s="76"/>
      <c r="AA825" s="6"/>
      <c r="AB825" s="6"/>
    </row>
    <row r="826">
      <c r="F826" s="6"/>
      <c r="N826" s="71"/>
      <c r="O826" s="72"/>
      <c r="P826" s="73"/>
      <c r="Q826" s="74"/>
      <c r="R826" s="75"/>
      <c r="Z826" s="76"/>
      <c r="AA826" s="6"/>
      <c r="AB826" s="6"/>
    </row>
    <row r="827">
      <c r="F827" s="6"/>
      <c r="N827" s="71"/>
      <c r="O827" s="72"/>
      <c r="P827" s="73"/>
      <c r="Q827" s="74"/>
      <c r="R827" s="75"/>
      <c r="Z827" s="76"/>
      <c r="AA827" s="6"/>
      <c r="AB827" s="6"/>
    </row>
    <row r="828">
      <c r="F828" s="6"/>
      <c r="N828" s="71"/>
      <c r="O828" s="72"/>
      <c r="P828" s="73"/>
      <c r="Q828" s="74"/>
      <c r="R828" s="75"/>
      <c r="Z828" s="76"/>
      <c r="AA828" s="6"/>
      <c r="AB828" s="6"/>
    </row>
    <row r="829">
      <c r="F829" s="6"/>
      <c r="N829" s="71"/>
      <c r="O829" s="72"/>
      <c r="P829" s="73"/>
      <c r="Q829" s="74"/>
      <c r="R829" s="75"/>
      <c r="Z829" s="76"/>
      <c r="AA829" s="6"/>
      <c r="AB829" s="6"/>
    </row>
    <row r="830">
      <c r="F830" s="6"/>
      <c r="N830" s="71"/>
      <c r="O830" s="72"/>
      <c r="P830" s="73"/>
      <c r="Q830" s="74"/>
      <c r="R830" s="75"/>
      <c r="Z830" s="76"/>
      <c r="AA830" s="6"/>
      <c r="AB830" s="6"/>
    </row>
    <row r="831">
      <c r="F831" s="6"/>
      <c r="N831" s="71"/>
      <c r="O831" s="72"/>
      <c r="P831" s="73"/>
      <c r="Q831" s="74"/>
      <c r="R831" s="75"/>
      <c r="Z831" s="76"/>
      <c r="AA831" s="6"/>
      <c r="AB831" s="6"/>
    </row>
    <row r="832">
      <c r="F832" s="6"/>
      <c r="N832" s="71"/>
      <c r="O832" s="72"/>
      <c r="P832" s="73"/>
      <c r="Q832" s="74"/>
      <c r="R832" s="75"/>
      <c r="Z832" s="76"/>
      <c r="AA832" s="6"/>
      <c r="AB832" s="6"/>
    </row>
    <row r="833">
      <c r="F833" s="6"/>
      <c r="N833" s="71"/>
      <c r="O833" s="72"/>
      <c r="P833" s="73"/>
      <c r="Q833" s="74"/>
      <c r="R833" s="75"/>
      <c r="Z833" s="76"/>
      <c r="AA833" s="6"/>
      <c r="AB833" s="6"/>
    </row>
    <row r="834">
      <c r="F834" s="6"/>
      <c r="N834" s="71"/>
      <c r="O834" s="72"/>
      <c r="P834" s="73"/>
      <c r="Q834" s="74"/>
      <c r="R834" s="75"/>
      <c r="Z834" s="76"/>
      <c r="AA834" s="6"/>
      <c r="AB834" s="6"/>
    </row>
    <row r="835">
      <c r="F835" s="6"/>
      <c r="N835" s="71"/>
      <c r="O835" s="72"/>
      <c r="P835" s="73"/>
      <c r="Q835" s="74"/>
      <c r="R835" s="75"/>
      <c r="Z835" s="76"/>
      <c r="AA835" s="6"/>
      <c r="AB835" s="6"/>
    </row>
    <row r="836">
      <c r="F836" s="6"/>
      <c r="N836" s="71"/>
      <c r="O836" s="72"/>
      <c r="P836" s="73"/>
      <c r="Q836" s="74"/>
      <c r="R836" s="75"/>
      <c r="Z836" s="76"/>
      <c r="AA836" s="6"/>
      <c r="AB836" s="6"/>
    </row>
    <row r="837">
      <c r="F837" s="6"/>
      <c r="N837" s="71"/>
      <c r="O837" s="72"/>
      <c r="P837" s="73"/>
      <c r="Q837" s="74"/>
      <c r="R837" s="75"/>
      <c r="Z837" s="76"/>
      <c r="AA837" s="6"/>
      <c r="AB837" s="6"/>
    </row>
    <row r="838">
      <c r="F838" s="6"/>
      <c r="N838" s="71"/>
      <c r="O838" s="72"/>
      <c r="P838" s="73"/>
      <c r="Q838" s="74"/>
      <c r="R838" s="75"/>
      <c r="Z838" s="76"/>
      <c r="AA838" s="6"/>
      <c r="AB838" s="6"/>
    </row>
    <row r="839">
      <c r="F839" s="6"/>
      <c r="N839" s="71"/>
      <c r="O839" s="72"/>
      <c r="P839" s="73"/>
      <c r="Q839" s="74"/>
      <c r="R839" s="75"/>
      <c r="Z839" s="76"/>
      <c r="AA839" s="6"/>
      <c r="AB839" s="6"/>
    </row>
    <row r="840">
      <c r="F840" s="6"/>
      <c r="N840" s="71"/>
      <c r="O840" s="72"/>
      <c r="P840" s="73"/>
      <c r="Q840" s="74"/>
      <c r="R840" s="75"/>
      <c r="Z840" s="76"/>
      <c r="AA840" s="6"/>
      <c r="AB840" s="6"/>
    </row>
    <row r="841">
      <c r="F841" s="6"/>
      <c r="N841" s="71"/>
      <c r="O841" s="72"/>
      <c r="P841" s="73"/>
      <c r="Q841" s="74"/>
      <c r="R841" s="75"/>
      <c r="Z841" s="76"/>
      <c r="AA841" s="6"/>
      <c r="AB841" s="6"/>
    </row>
    <row r="842">
      <c r="F842" s="6"/>
      <c r="N842" s="71"/>
      <c r="O842" s="72"/>
      <c r="P842" s="73"/>
      <c r="Q842" s="74"/>
      <c r="R842" s="75"/>
      <c r="Z842" s="76"/>
      <c r="AA842" s="6"/>
      <c r="AB842" s="6"/>
    </row>
    <row r="843">
      <c r="F843" s="6"/>
      <c r="N843" s="71"/>
      <c r="O843" s="72"/>
      <c r="P843" s="73"/>
      <c r="Q843" s="74"/>
      <c r="R843" s="75"/>
      <c r="Z843" s="76"/>
      <c r="AA843" s="6"/>
      <c r="AB843" s="6"/>
    </row>
    <row r="844">
      <c r="F844" s="6"/>
      <c r="N844" s="71"/>
      <c r="O844" s="72"/>
      <c r="P844" s="73"/>
      <c r="Q844" s="74"/>
      <c r="R844" s="75"/>
      <c r="Z844" s="76"/>
      <c r="AA844" s="6"/>
      <c r="AB844" s="6"/>
    </row>
    <row r="845">
      <c r="F845" s="6"/>
      <c r="N845" s="71"/>
      <c r="O845" s="72"/>
      <c r="P845" s="73"/>
      <c r="Q845" s="74"/>
      <c r="R845" s="75"/>
      <c r="Z845" s="76"/>
      <c r="AA845" s="6"/>
      <c r="AB845" s="6"/>
    </row>
    <row r="846">
      <c r="F846" s="6"/>
      <c r="N846" s="71"/>
      <c r="O846" s="72"/>
      <c r="P846" s="73"/>
      <c r="Q846" s="74"/>
      <c r="R846" s="75"/>
      <c r="Z846" s="76"/>
      <c r="AA846" s="6"/>
      <c r="AB846" s="6"/>
    </row>
    <row r="847">
      <c r="F847" s="6"/>
      <c r="N847" s="71"/>
      <c r="O847" s="72"/>
      <c r="P847" s="73"/>
      <c r="Q847" s="74"/>
      <c r="R847" s="75"/>
      <c r="Z847" s="76"/>
      <c r="AA847" s="6"/>
      <c r="AB847" s="6"/>
    </row>
    <row r="848">
      <c r="F848" s="6"/>
      <c r="N848" s="71"/>
      <c r="O848" s="72"/>
      <c r="P848" s="73"/>
      <c r="Q848" s="74"/>
      <c r="R848" s="75"/>
      <c r="Z848" s="76"/>
      <c r="AA848" s="6"/>
      <c r="AB848" s="6"/>
    </row>
    <row r="849">
      <c r="F849" s="6"/>
      <c r="N849" s="71"/>
      <c r="O849" s="72"/>
      <c r="P849" s="73"/>
      <c r="Q849" s="74"/>
      <c r="R849" s="75"/>
      <c r="Z849" s="76"/>
      <c r="AA849" s="6"/>
      <c r="AB849" s="6"/>
    </row>
    <row r="850">
      <c r="F850" s="6"/>
      <c r="N850" s="71"/>
      <c r="O850" s="72"/>
      <c r="P850" s="73"/>
      <c r="Q850" s="74"/>
      <c r="R850" s="75"/>
      <c r="Z850" s="76"/>
      <c r="AA850" s="6"/>
      <c r="AB850" s="6"/>
    </row>
    <row r="851">
      <c r="F851" s="6"/>
      <c r="N851" s="71"/>
      <c r="O851" s="72"/>
      <c r="P851" s="73"/>
      <c r="Q851" s="74"/>
      <c r="R851" s="75"/>
      <c r="Z851" s="76"/>
      <c r="AA851" s="6"/>
      <c r="AB851" s="6"/>
    </row>
    <row r="852">
      <c r="F852" s="6"/>
      <c r="N852" s="71"/>
      <c r="O852" s="72"/>
      <c r="P852" s="73"/>
      <c r="Q852" s="74"/>
      <c r="R852" s="75"/>
      <c r="Z852" s="76"/>
      <c r="AA852" s="6"/>
      <c r="AB852" s="6"/>
    </row>
    <row r="853">
      <c r="F853" s="6"/>
      <c r="N853" s="71"/>
      <c r="O853" s="72"/>
      <c r="P853" s="73"/>
      <c r="Q853" s="74"/>
      <c r="R853" s="75"/>
      <c r="Z853" s="76"/>
      <c r="AA853" s="6"/>
      <c r="AB853" s="6"/>
    </row>
    <row r="854">
      <c r="F854" s="6"/>
      <c r="N854" s="71"/>
      <c r="O854" s="72"/>
      <c r="P854" s="73"/>
      <c r="Q854" s="74"/>
      <c r="R854" s="75"/>
      <c r="Z854" s="76"/>
      <c r="AA854" s="6"/>
      <c r="AB854" s="6"/>
    </row>
    <row r="855">
      <c r="F855" s="6"/>
      <c r="N855" s="71"/>
      <c r="O855" s="72"/>
      <c r="P855" s="73"/>
      <c r="Q855" s="74"/>
      <c r="R855" s="75"/>
      <c r="Z855" s="76"/>
      <c r="AA855" s="6"/>
      <c r="AB855" s="6"/>
    </row>
    <row r="856">
      <c r="F856" s="6"/>
      <c r="N856" s="71"/>
      <c r="O856" s="72"/>
      <c r="P856" s="73"/>
      <c r="Q856" s="74"/>
      <c r="R856" s="75"/>
      <c r="Z856" s="76"/>
      <c r="AA856" s="6"/>
      <c r="AB856" s="6"/>
    </row>
    <row r="857">
      <c r="F857" s="6"/>
      <c r="N857" s="71"/>
      <c r="O857" s="72"/>
      <c r="P857" s="73"/>
      <c r="Q857" s="74"/>
      <c r="R857" s="75"/>
      <c r="Z857" s="76"/>
      <c r="AA857" s="6"/>
      <c r="AB857" s="6"/>
    </row>
    <row r="858">
      <c r="F858" s="6"/>
      <c r="N858" s="71"/>
      <c r="O858" s="72"/>
      <c r="P858" s="73"/>
      <c r="Q858" s="74"/>
      <c r="R858" s="75"/>
      <c r="Z858" s="76"/>
      <c r="AA858" s="6"/>
      <c r="AB858" s="6"/>
    </row>
    <row r="859">
      <c r="F859" s="6"/>
      <c r="N859" s="71"/>
      <c r="O859" s="72"/>
      <c r="P859" s="73"/>
      <c r="Q859" s="74"/>
      <c r="R859" s="75"/>
      <c r="Z859" s="76"/>
      <c r="AA859" s="6"/>
      <c r="AB859" s="6"/>
    </row>
    <row r="860">
      <c r="F860" s="6"/>
      <c r="N860" s="71"/>
      <c r="O860" s="72"/>
      <c r="P860" s="73"/>
      <c r="Q860" s="74"/>
      <c r="R860" s="75"/>
      <c r="Z860" s="76"/>
      <c r="AA860" s="6"/>
      <c r="AB860" s="6"/>
    </row>
    <row r="861">
      <c r="F861" s="6"/>
      <c r="N861" s="71"/>
      <c r="O861" s="72"/>
      <c r="P861" s="73"/>
      <c r="Q861" s="74"/>
      <c r="R861" s="75"/>
      <c r="Z861" s="76"/>
      <c r="AA861" s="6"/>
      <c r="AB861" s="6"/>
    </row>
    <row r="862">
      <c r="F862" s="6"/>
      <c r="N862" s="71"/>
      <c r="O862" s="72"/>
      <c r="P862" s="73"/>
      <c r="Q862" s="74"/>
      <c r="R862" s="75"/>
      <c r="Z862" s="76"/>
      <c r="AA862" s="6"/>
      <c r="AB862" s="6"/>
    </row>
    <row r="863">
      <c r="F863" s="6"/>
      <c r="N863" s="71"/>
      <c r="O863" s="72"/>
      <c r="P863" s="73"/>
      <c r="Q863" s="74"/>
      <c r="R863" s="75"/>
      <c r="Z863" s="76"/>
      <c r="AA863" s="6"/>
      <c r="AB863" s="6"/>
    </row>
    <row r="864">
      <c r="F864" s="6"/>
      <c r="N864" s="71"/>
      <c r="O864" s="72"/>
      <c r="P864" s="73"/>
      <c r="Q864" s="74"/>
      <c r="R864" s="75"/>
      <c r="Z864" s="76"/>
      <c r="AA864" s="6"/>
      <c r="AB864" s="6"/>
    </row>
    <row r="865">
      <c r="F865" s="6"/>
      <c r="N865" s="71"/>
      <c r="O865" s="72"/>
      <c r="P865" s="73"/>
      <c r="Q865" s="74"/>
      <c r="R865" s="75"/>
      <c r="Z865" s="76"/>
      <c r="AA865" s="6"/>
      <c r="AB865" s="6"/>
    </row>
    <row r="866">
      <c r="F866" s="6"/>
      <c r="N866" s="71"/>
      <c r="O866" s="72"/>
      <c r="P866" s="73"/>
      <c r="Q866" s="74"/>
      <c r="R866" s="75"/>
      <c r="Z866" s="76"/>
      <c r="AA866" s="6"/>
      <c r="AB866" s="6"/>
    </row>
    <row r="867">
      <c r="F867" s="6"/>
      <c r="N867" s="71"/>
      <c r="O867" s="72"/>
      <c r="P867" s="73"/>
      <c r="Q867" s="74"/>
      <c r="R867" s="75"/>
      <c r="Z867" s="76"/>
      <c r="AA867" s="6"/>
      <c r="AB867" s="6"/>
    </row>
    <row r="868">
      <c r="F868" s="6"/>
      <c r="N868" s="71"/>
      <c r="O868" s="72"/>
      <c r="P868" s="73"/>
      <c r="Q868" s="74"/>
      <c r="R868" s="75"/>
      <c r="Z868" s="76"/>
      <c r="AA868" s="6"/>
      <c r="AB868" s="6"/>
    </row>
    <row r="869">
      <c r="F869" s="6"/>
      <c r="N869" s="71"/>
      <c r="O869" s="72"/>
      <c r="P869" s="73"/>
      <c r="Q869" s="74"/>
      <c r="R869" s="75"/>
      <c r="Z869" s="76"/>
      <c r="AA869" s="6"/>
      <c r="AB869" s="6"/>
    </row>
    <row r="870">
      <c r="F870" s="6"/>
      <c r="N870" s="71"/>
      <c r="O870" s="72"/>
      <c r="P870" s="73"/>
      <c r="Q870" s="74"/>
      <c r="R870" s="75"/>
      <c r="Z870" s="76"/>
      <c r="AA870" s="6"/>
      <c r="AB870" s="6"/>
    </row>
    <row r="871">
      <c r="F871" s="6"/>
      <c r="N871" s="71"/>
      <c r="O871" s="72"/>
      <c r="P871" s="73"/>
      <c r="Q871" s="74"/>
      <c r="R871" s="75"/>
      <c r="Z871" s="76"/>
      <c r="AA871" s="6"/>
      <c r="AB871" s="6"/>
    </row>
    <row r="872">
      <c r="F872" s="6"/>
      <c r="N872" s="71"/>
      <c r="O872" s="72"/>
      <c r="P872" s="73"/>
      <c r="Q872" s="74"/>
      <c r="R872" s="75"/>
      <c r="Z872" s="76"/>
      <c r="AA872" s="6"/>
      <c r="AB872" s="6"/>
    </row>
    <row r="873">
      <c r="F873" s="6"/>
      <c r="N873" s="71"/>
      <c r="O873" s="72"/>
      <c r="P873" s="73"/>
      <c r="Q873" s="74"/>
      <c r="R873" s="75"/>
      <c r="Z873" s="76"/>
      <c r="AA873" s="6"/>
      <c r="AB873" s="6"/>
    </row>
    <row r="874">
      <c r="F874" s="6"/>
      <c r="N874" s="71"/>
      <c r="O874" s="72"/>
      <c r="P874" s="73"/>
      <c r="Q874" s="74"/>
      <c r="R874" s="75"/>
      <c r="Z874" s="76"/>
      <c r="AA874" s="6"/>
      <c r="AB874" s="6"/>
    </row>
    <row r="875">
      <c r="F875" s="6"/>
      <c r="N875" s="71"/>
      <c r="O875" s="72"/>
      <c r="P875" s="73"/>
      <c r="Q875" s="74"/>
      <c r="R875" s="75"/>
      <c r="Z875" s="76"/>
      <c r="AA875" s="6"/>
      <c r="AB875" s="6"/>
    </row>
    <row r="876">
      <c r="F876" s="6"/>
      <c r="N876" s="71"/>
      <c r="O876" s="72"/>
      <c r="P876" s="73"/>
      <c r="Q876" s="74"/>
      <c r="R876" s="75"/>
      <c r="Z876" s="76"/>
      <c r="AA876" s="6"/>
      <c r="AB876" s="6"/>
    </row>
    <row r="877">
      <c r="F877" s="6"/>
      <c r="N877" s="71"/>
      <c r="O877" s="72"/>
      <c r="P877" s="73"/>
      <c r="Q877" s="74"/>
      <c r="R877" s="75"/>
      <c r="Z877" s="76"/>
      <c r="AA877" s="6"/>
      <c r="AB877" s="6"/>
    </row>
    <row r="878">
      <c r="F878" s="6"/>
      <c r="N878" s="71"/>
      <c r="O878" s="72"/>
      <c r="P878" s="73"/>
      <c r="Q878" s="74"/>
      <c r="R878" s="75"/>
      <c r="Z878" s="76"/>
      <c r="AA878" s="6"/>
      <c r="AB878" s="6"/>
    </row>
    <row r="879">
      <c r="F879" s="6"/>
      <c r="N879" s="71"/>
      <c r="O879" s="72"/>
      <c r="P879" s="73"/>
      <c r="Q879" s="74"/>
      <c r="R879" s="75"/>
      <c r="Z879" s="76"/>
      <c r="AA879" s="6"/>
      <c r="AB879" s="6"/>
    </row>
    <row r="880">
      <c r="F880" s="6"/>
      <c r="N880" s="71"/>
      <c r="O880" s="72"/>
      <c r="P880" s="73"/>
      <c r="Q880" s="74"/>
      <c r="R880" s="75"/>
      <c r="Z880" s="76"/>
      <c r="AA880" s="6"/>
      <c r="AB880" s="6"/>
    </row>
    <row r="881">
      <c r="F881" s="6"/>
      <c r="N881" s="71"/>
      <c r="O881" s="72"/>
      <c r="P881" s="73"/>
      <c r="Q881" s="74"/>
      <c r="R881" s="75"/>
      <c r="Z881" s="76"/>
      <c r="AA881" s="6"/>
      <c r="AB881" s="6"/>
    </row>
    <row r="882">
      <c r="F882" s="6"/>
      <c r="N882" s="71"/>
      <c r="O882" s="72"/>
      <c r="P882" s="73"/>
      <c r="Q882" s="74"/>
      <c r="R882" s="75"/>
      <c r="Z882" s="76"/>
      <c r="AA882" s="6"/>
      <c r="AB882" s="6"/>
    </row>
    <row r="883">
      <c r="F883" s="6"/>
      <c r="N883" s="71"/>
      <c r="O883" s="72"/>
      <c r="P883" s="73"/>
      <c r="Q883" s="74"/>
      <c r="R883" s="75"/>
      <c r="Z883" s="76"/>
      <c r="AA883" s="6"/>
      <c r="AB883" s="6"/>
    </row>
    <row r="884">
      <c r="F884" s="6"/>
      <c r="N884" s="71"/>
      <c r="O884" s="72"/>
      <c r="P884" s="73"/>
      <c r="Q884" s="74"/>
      <c r="R884" s="75"/>
      <c r="Z884" s="76"/>
      <c r="AA884" s="6"/>
      <c r="AB884" s="6"/>
    </row>
    <row r="885">
      <c r="F885" s="6"/>
      <c r="N885" s="71"/>
      <c r="O885" s="72"/>
      <c r="P885" s="73"/>
      <c r="Q885" s="74"/>
      <c r="R885" s="75"/>
      <c r="Z885" s="76"/>
      <c r="AA885" s="6"/>
      <c r="AB885" s="6"/>
    </row>
    <row r="886">
      <c r="F886" s="6"/>
      <c r="N886" s="71"/>
      <c r="O886" s="72"/>
      <c r="P886" s="73"/>
      <c r="Q886" s="74"/>
      <c r="R886" s="75"/>
      <c r="Z886" s="76"/>
      <c r="AA886" s="6"/>
      <c r="AB886" s="6"/>
    </row>
    <row r="887">
      <c r="F887" s="6"/>
      <c r="N887" s="71"/>
      <c r="O887" s="72"/>
      <c r="P887" s="73"/>
      <c r="Q887" s="74"/>
      <c r="R887" s="75"/>
      <c r="Z887" s="76"/>
      <c r="AA887" s="6"/>
      <c r="AB887" s="6"/>
    </row>
    <row r="888">
      <c r="F888" s="6"/>
      <c r="N888" s="71"/>
      <c r="O888" s="72"/>
      <c r="P888" s="73"/>
      <c r="Q888" s="74"/>
      <c r="R888" s="75"/>
      <c r="Z888" s="76"/>
      <c r="AA888" s="6"/>
      <c r="AB888" s="6"/>
    </row>
    <row r="889">
      <c r="F889" s="6"/>
      <c r="N889" s="71"/>
      <c r="O889" s="72"/>
      <c r="P889" s="73"/>
      <c r="Q889" s="74"/>
      <c r="R889" s="75"/>
      <c r="Z889" s="76"/>
      <c r="AA889" s="6"/>
      <c r="AB889" s="6"/>
    </row>
    <row r="890">
      <c r="F890" s="6"/>
      <c r="N890" s="71"/>
      <c r="O890" s="72"/>
      <c r="P890" s="73"/>
      <c r="Q890" s="74"/>
      <c r="R890" s="75"/>
      <c r="Z890" s="76"/>
      <c r="AA890" s="6"/>
      <c r="AB890" s="6"/>
    </row>
    <row r="891">
      <c r="F891" s="6"/>
      <c r="N891" s="71"/>
      <c r="O891" s="72"/>
      <c r="P891" s="73"/>
      <c r="Q891" s="74"/>
      <c r="R891" s="75"/>
      <c r="Z891" s="76"/>
      <c r="AA891" s="6"/>
      <c r="AB891" s="6"/>
    </row>
    <row r="892">
      <c r="F892" s="6"/>
      <c r="N892" s="71"/>
      <c r="O892" s="72"/>
      <c r="P892" s="73"/>
      <c r="Q892" s="74"/>
      <c r="R892" s="75"/>
      <c r="Z892" s="76"/>
      <c r="AA892" s="6"/>
      <c r="AB892" s="6"/>
    </row>
    <row r="893">
      <c r="F893" s="6"/>
      <c r="N893" s="71"/>
      <c r="O893" s="72"/>
      <c r="P893" s="73"/>
      <c r="Q893" s="74"/>
      <c r="R893" s="75"/>
      <c r="Z893" s="76"/>
      <c r="AA893" s="6"/>
      <c r="AB893" s="6"/>
    </row>
    <row r="894">
      <c r="F894" s="6"/>
      <c r="N894" s="71"/>
      <c r="O894" s="72"/>
      <c r="P894" s="73"/>
      <c r="Q894" s="74"/>
      <c r="R894" s="75"/>
      <c r="Z894" s="76"/>
      <c r="AA894" s="6"/>
      <c r="AB894" s="6"/>
    </row>
    <row r="895">
      <c r="F895" s="6"/>
      <c r="N895" s="71"/>
      <c r="O895" s="72"/>
      <c r="P895" s="73"/>
      <c r="Q895" s="74"/>
      <c r="R895" s="75"/>
      <c r="Z895" s="76"/>
      <c r="AA895" s="6"/>
      <c r="AB895" s="6"/>
    </row>
    <row r="896">
      <c r="F896" s="6"/>
      <c r="N896" s="71"/>
      <c r="O896" s="72"/>
      <c r="P896" s="73"/>
      <c r="Q896" s="74"/>
      <c r="R896" s="75"/>
      <c r="Z896" s="76"/>
      <c r="AA896" s="6"/>
      <c r="AB896" s="6"/>
    </row>
    <row r="897">
      <c r="F897" s="6"/>
      <c r="N897" s="71"/>
      <c r="O897" s="72"/>
      <c r="P897" s="73"/>
      <c r="Q897" s="74"/>
      <c r="R897" s="75"/>
      <c r="Z897" s="76"/>
      <c r="AA897" s="6"/>
      <c r="AB897" s="6"/>
    </row>
    <row r="898">
      <c r="F898" s="6"/>
      <c r="N898" s="71"/>
      <c r="O898" s="72"/>
      <c r="P898" s="73"/>
      <c r="Q898" s="74"/>
      <c r="R898" s="75"/>
      <c r="Z898" s="76"/>
      <c r="AA898" s="6"/>
      <c r="AB898" s="6"/>
    </row>
    <row r="899">
      <c r="F899" s="6"/>
      <c r="N899" s="71"/>
      <c r="O899" s="72"/>
      <c r="P899" s="73"/>
      <c r="Q899" s="74"/>
      <c r="R899" s="75"/>
      <c r="Z899" s="76"/>
      <c r="AA899" s="6"/>
      <c r="AB899" s="6"/>
    </row>
    <row r="900">
      <c r="F900" s="6"/>
      <c r="N900" s="71"/>
      <c r="O900" s="72"/>
      <c r="P900" s="73"/>
      <c r="Q900" s="74"/>
      <c r="R900" s="75"/>
      <c r="Z900" s="76"/>
      <c r="AA900" s="6"/>
      <c r="AB900" s="6"/>
    </row>
    <row r="901">
      <c r="F901" s="6"/>
      <c r="N901" s="71"/>
      <c r="O901" s="72"/>
      <c r="P901" s="73"/>
      <c r="Q901" s="74"/>
      <c r="R901" s="75"/>
      <c r="Z901" s="76"/>
      <c r="AA901" s="6"/>
      <c r="AB901" s="6"/>
    </row>
    <row r="902">
      <c r="F902" s="6"/>
      <c r="N902" s="71"/>
      <c r="O902" s="72"/>
      <c r="P902" s="73"/>
      <c r="Q902" s="74"/>
      <c r="R902" s="75"/>
      <c r="Z902" s="76"/>
      <c r="AA902" s="6"/>
      <c r="AB902" s="6"/>
    </row>
  </sheetData>
  <autoFilter ref="$A$2:$Z$28">
    <sortState ref="A2:Z28">
      <sortCondition ref="C2:C28"/>
      <sortCondition ref="A2:A28"/>
      <sortCondition ref="B2:B28"/>
      <sortCondition ref="F2:F28"/>
    </sortState>
  </autoFilter>
  <mergeCells count="2">
    <mergeCell ref="A1:F1"/>
    <mergeCell ref="G1:Z1"/>
  </mergeCells>
  <conditionalFormatting sqref="G3:Z28">
    <cfRule type="cellIs" dxfId="0" priority="1" operator="less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0.71"/>
    <col customWidth="1" min="3" max="3" width="16.14"/>
    <col customWidth="1" min="4" max="4" width="14.29"/>
    <col customWidth="1" min="5" max="6" width="10.71"/>
  </cols>
  <sheetData>
    <row r="1">
      <c r="A1" s="168" t="s">
        <v>82</v>
      </c>
      <c r="F1" s="169" t="s">
        <v>83</v>
      </c>
      <c r="G1" s="170" t="s">
        <v>84</v>
      </c>
      <c r="H1" s="170" t="s">
        <v>85</v>
      </c>
      <c r="I1" s="170" t="s">
        <v>86</v>
      </c>
      <c r="J1" s="170" t="s">
        <v>87</v>
      </c>
      <c r="K1" s="170" t="s">
        <v>88</v>
      </c>
      <c r="L1" s="170" t="s">
        <v>89</v>
      </c>
      <c r="M1" s="170" t="s">
        <v>90</v>
      </c>
      <c r="N1" s="170" t="s">
        <v>91</v>
      </c>
      <c r="O1" s="170" t="s">
        <v>92</v>
      </c>
      <c r="P1" s="170" t="s">
        <v>93</v>
      </c>
    </row>
    <row r="2" hidden="1">
      <c r="A2" s="171"/>
      <c r="F2" s="172"/>
      <c r="G2" s="173">
        <f t="shared" ref="G2:P2" si="1">RANDBETWEEN(0,1)</f>
        <v>1</v>
      </c>
      <c r="H2" s="174">
        <f t="shared" si="1"/>
        <v>0</v>
      </c>
      <c r="I2" s="1">
        <f t="shared" si="1"/>
        <v>0</v>
      </c>
      <c r="J2" s="174">
        <f t="shared" si="1"/>
        <v>1</v>
      </c>
      <c r="K2" s="174">
        <f t="shared" si="1"/>
        <v>1</v>
      </c>
      <c r="L2" s="174">
        <f t="shared" si="1"/>
        <v>1</v>
      </c>
      <c r="M2" s="1">
        <f t="shared" si="1"/>
        <v>1</v>
      </c>
      <c r="N2" s="174">
        <f t="shared" si="1"/>
        <v>1</v>
      </c>
      <c r="O2" s="1">
        <f t="shared" si="1"/>
        <v>1</v>
      </c>
      <c r="P2" s="174">
        <f t="shared" si="1"/>
        <v>0</v>
      </c>
    </row>
    <row r="3">
      <c r="A3" s="171"/>
      <c r="F3" s="175"/>
      <c r="G3" s="176" t="str">
        <f t="shared" ref="G3:P3" si="2">if(G2=0, "Bear", "Bull")</f>
        <v>Bull</v>
      </c>
      <c r="H3" s="176" t="str">
        <f t="shared" si="2"/>
        <v>Bear</v>
      </c>
      <c r="I3" s="176" t="str">
        <f t="shared" si="2"/>
        <v>Bear</v>
      </c>
      <c r="J3" s="176" t="str">
        <f t="shared" si="2"/>
        <v>Bull</v>
      </c>
      <c r="K3" s="176" t="str">
        <f t="shared" si="2"/>
        <v>Bull</v>
      </c>
      <c r="L3" s="176" t="str">
        <f t="shared" si="2"/>
        <v>Bull</v>
      </c>
      <c r="M3" s="176" t="str">
        <f t="shared" si="2"/>
        <v>Bull</v>
      </c>
      <c r="N3" s="176" t="str">
        <f t="shared" si="2"/>
        <v>Bull</v>
      </c>
      <c r="O3" s="176" t="str">
        <f t="shared" si="2"/>
        <v>Bull</v>
      </c>
      <c r="P3" s="176" t="str">
        <f t="shared" si="2"/>
        <v>Bear</v>
      </c>
    </row>
    <row r="4" ht="15.0" customHeight="1">
      <c r="A4" s="177" t="s">
        <v>2</v>
      </c>
      <c r="B4" s="178" t="s">
        <v>3</v>
      </c>
      <c r="C4" s="178" t="s">
        <v>4</v>
      </c>
      <c r="D4" s="178" t="s">
        <v>5</v>
      </c>
      <c r="E4" s="179" t="s">
        <v>6</v>
      </c>
      <c r="F4" s="180">
        <v>25.0</v>
      </c>
      <c r="G4" s="181">
        <f t="shared" ref="G4:P4" si="3">RANDBETWEEN(1,20)</f>
        <v>3</v>
      </c>
      <c r="H4" s="181">
        <f t="shared" si="3"/>
        <v>1</v>
      </c>
      <c r="I4" s="181">
        <f t="shared" si="3"/>
        <v>7</v>
      </c>
      <c r="J4" s="181">
        <f t="shared" si="3"/>
        <v>10</v>
      </c>
      <c r="K4" s="181">
        <f t="shared" si="3"/>
        <v>13</v>
      </c>
      <c r="L4" s="181">
        <f t="shared" si="3"/>
        <v>1</v>
      </c>
      <c r="M4" s="181">
        <f t="shared" si="3"/>
        <v>2</v>
      </c>
      <c r="N4" s="181">
        <f t="shared" si="3"/>
        <v>19</v>
      </c>
      <c r="O4" s="181">
        <f t="shared" si="3"/>
        <v>20</v>
      </c>
      <c r="P4" s="181">
        <f t="shared" si="3"/>
        <v>10</v>
      </c>
    </row>
    <row r="5">
      <c r="A5" s="182" t="s">
        <v>11</v>
      </c>
      <c r="B5" s="55" t="s">
        <v>12</v>
      </c>
      <c r="C5" s="19" t="s">
        <v>13</v>
      </c>
      <c r="D5" s="17" t="s">
        <v>14</v>
      </c>
      <c r="E5" s="20">
        <v>40.0</v>
      </c>
      <c r="F5" s="183">
        <v>25.0</v>
      </c>
      <c r="G5" s="184">
        <f>F5+ IFS(AND(G$3="Bull",G$4=1), 'Bull Market Returns'!$G3, OR(AND(G$3="Bull", G$4=2)), 'Bull Market Returns'!$H3, OR(AND(G$3="Bull", G$4=3)), 'Bull Market Returns'!$I3, OR(AND(G$3="Bull", G$4=4)), 'Bull Market Returns'!$J3, OR(AND(G$3="Bull", G$4=5)), 'Bull Market Returns'!$K3, OR(AND(G$3="Bull", G$4=6)), 'Bull Market Returns'!$L3, OR(AND(G$3="Bull", G$4=7)), 'Bull Market Returns'!$M3, OR(AND(G$3="Bull", G$4=8)), 'Bull Market Returns'!$N3, OR(AND(G$3="Bull", G$4=9)), 'Bull Market Returns'!$O3, OR(AND(G$3="Bull", G$4=10)), 'Bull Market Returns'!$P3, OR(AND(G$3="Bull", G$4=11)), 'Bull Market Returns'!$Q3, OR(AND(G$3="Bull", G$4=12)), 'Bull Market Returns'!$R3, OR(AND(G$3="Bull", G$4=13)), 'Bull Market Returns'!$S3, OR(AND(G$3="Bull", G$4=14)), 'Bull Market Returns'!$T3, OR(AND(G$3="Bull", G$4=15)), 'Bull Market Returns'!$U3, OR(AND(G$3="Bull", G$4=16)), 'Bull Market Returns'!$V3, OR(AND(G$3="Bull", G$4=17)), 'Bull Market Returns'!$W3, OR(AND(G$3="Bull", G$4=18)), 'Bull Market Returns'!$X3, OR(AND(G$3="Bull", G$4=19)), 'Bull Market Returns'!$Y3, OR(AND(G$3="Bull", G$4=20)), 'Bull Market Returns'!$Z3, OR(AND(G$3="Bear", G$4=1)), 'Bear Market Returns'!$G3,OR(AND(G$3="Bear", G$4=2)), 'Bear Market Returns'!$H3, OR(AND(G$3="Bear", G$4=3)), 'Bear Market Returns'!$I3, OR(AND(G$3="Bear", G$4=4)), 'Bear Market Returns'!$J3, OR(AND(G$3="Bear", G$4=5)), 'Bear Market Returns'!$K3, OR(AND(G$3="Bear", G$4=6)), 'Bear Market Returns'!$L3, OR(AND(G$3="Bear", G$4=7)), 'Bear Market Returns'!$M3, OR(AND(G$3="Bear", G$4=8)), 'Bear Market Returns'!$N3, OR(AND(G$3="Bear", G$4=9)), 'Bear Market Returns'!$O3, OR(AND(G$3="Bear", G$4=10)), 'Bear Market Returns'!$P3, OR(AND(G$3="Bear", G$4=11)), 'Bear Market Returns'!$Q3, OR(AND(G$3="Bear", G$4=12)), 'Bear Market Returns'!$R3, OR(AND(G$3="Bear", G$4=13)), 'Bear Market Returns'!$S3, OR(AND(G$3="Bear", G$4=14)), 'Bear Market Returns'!$T3, OR(AND(G$3="Bear", G$4=15)), 'Bear Market Returns'!$U3, OR(AND(G$3="Bear", G$4=16)), 'Bear Market Returns'!$V3, OR(AND(G$3="Bear", G$4=17)), 'Bear Market Returns'!$W3, OR(AND(G$3="Bear", G$4=18)), 'Bear Market Returns'!$X3, OR(AND(G$3="Bear", G$4=19)), 'Bear Market Returns'!$Y3, OR(AND(G$3="Bear", G$4=20)), 'Bear Market Returns'!$Z3)</f>
        <v>16</v>
      </c>
      <c r="H5" s="184">
        <f>G5+ IFS(AND(H$3="Bull",H$4=1), 'Bull Market Returns'!$G3, OR(AND(H$3="Bull", H$4=2)), 'Bull Market Returns'!$H3, OR(AND(H$3="Bull", H$4=3)), 'Bull Market Returns'!$I3, OR(AND(H$3="Bull", H$4=4)), 'Bull Market Returns'!$J3, OR(AND(H$3="Bull", H$4=5)), 'Bull Market Returns'!$K3, OR(AND(H$3="Bull", H$4=6)), 'Bull Market Returns'!$L3, OR(AND(H$3="Bull", H$4=7)), 'Bull Market Returns'!$M3, OR(AND(H$3="Bull", H$4=8)), 'Bull Market Returns'!$N3, OR(AND(H$3="Bull", H$4=9)), 'Bull Market Returns'!$O3, OR(AND(H$3="Bull", H$4=10)), 'Bull Market Returns'!$P3, OR(AND(H$3="Bull", H$4=11)), 'Bull Market Returns'!$Q3, OR(AND(H$3="Bull", H$4=12)), 'Bull Market Returns'!$R3, OR(AND(H$3="Bull", H$4=13)), 'Bull Market Returns'!$S3, OR(AND(H$3="Bull", H$4=14)), 'Bull Market Returns'!$T3, OR(AND(H$3="Bull", H$4=15)), 'Bull Market Returns'!$U3, OR(AND(H$3="Bull", H$4=16)), 'Bull Market Returns'!$V3, OR(AND(H$3="Bull", H$4=17)), 'Bull Market Returns'!$W3, OR(AND(H$3="Bull", H$4=18)), 'Bull Market Returns'!$X3, OR(AND(H$3="Bull", H$4=19)), 'Bull Market Returns'!$Y3, OR(AND(H$3="Bull", H$4=20)), 'Bull Market Returns'!$Z3, OR(AND(H$3="Bear", H$4=1)), 'Bear Market Returns'!$G3,OR(AND(H$3="Bear", H$4=2)), 'Bear Market Returns'!$H3, OR(AND(H$3="Bear", H$4=3)), 'Bear Market Returns'!$I3, OR(AND(H$3="Bear", H$4=4)), 'Bear Market Returns'!$J3, OR(AND(H$3="Bear", H$4=5)), 'Bear Market Returns'!$K3, OR(AND(H$3="Bear", H$4=6)), 'Bear Market Returns'!$L3, OR(AND(H$3="Bear", H$4=7)), 'Bear Market Returns'!$M3, OR(AND(H$3="Bear", H$4=8)), 'Bear Market Returns'!$N3, OR(AND(H$3="Bear", H$4=9)), 'Bear Market Returns'!$O3, OR(AND(H$3="Bear", H$4=10)), 'Bear Market Returns'!$P3, OR(AND(H$3="Bear", H$4=11)), 'Bear Market Returns'!$Q3, OR(AND(H$3="Bear", H$4=12)), 'Bear Market Returns'!$R3, OR(AND(H$3="Bear", H$4=13)), 'Bear Market Returns'!$S3, OR(AND(H$3="Bear", H$4=14)), 'Bear Market Returns'!$T3, OR(AND(H$3="Bear", H$4=15)), 'Bear Market Returns'!$U3, OR(AND(H$3="Bear", H$4=16)), 'Bear Market Returns'!$V3, OR(AND(H$3="Bear", H$4=17)), 'Bear Market Returns'!$W3, OR(AND(H$3="Bear", H$4=18)), 'Bear Market Returns'!$X3, OR(AND(H$3="Bear", H$4=19)), 'Bear Market Returns'!$Y3, OR(AND(H$3="Bear", H$4=20)), 'Bear Market Returns'!$Z3)</f>
        <v>7</v>
      </c>
      <c r="I5" s="184">
        <f>H5+ IFS(AND(I$3="Bull",I$4=1), 'Bull Market Returns'!$G3, OR(AND(I$3="Bull", I$4=2)), 'Bull Market Returns'!$H3, OR(AND(I$3="Bull", I$4=3)), 'Bull Market Returns'!$I3, OR(AND(I$3="Bull", I$4=4)), 'Bull Market Returns'!$J3, OR(AND(I$3="Bull", I$4=5)), 'Bull Market Returns'!$K3, OR(AND(I$3="Bull", I$4=6)), 'Bull Market Returns'!$L3, OR(AND(I$3="Bull", I$4=7)), 'Bull Market Returns'!$M3, OR(AND(I$3="Bull", I$4=8)), 'Bull Market Returns'!$N3, OR(AND(I$3="Bull", I$4=9)), 'Bull Market Returns'!$O3, OR(AND(I$3="Bull", I$4=10)), 'Bull Market Returns'!$P3, OR(AND(I$3="Bull", I$4=11)), 'Bull Market Returns'!$Q3, OR(AND(I$3="Bull", I$4=12)), 'Bull Market Returns'!$R3, OR(AND(I$3="Bull", I$4=13)), 'Bull Market Returns'!$S3, OR(AND(I$3="Bull", I$4=14)), 'Bull Market Returns'!$T3, OR(AND(I$3="Bull", I$4=15)), 'Bull Market Returns'!$U3, OR(AND(I$3="Bull", I$4=16)), 'Bull Market Returns'!$V3, OR(AND(I$3="Bull", I$4=17)), 'Bull Market Returns'!$W3, OR(AND(I$3="Bull", I$4=18)), 'Bull Market Returns'!$X3, OR(AND(I$3="Bull", I$4=19)), 'Bull Market Returns'!$Y3, OR(AND(I$3="Bull", I$4=20)), 'Bull Market Returns'!$Z3, OR(AND(I$3="Bear", I$4=1)), 'Bear Market Returns'!$G3,OR(AND(I$3="Bear", I$4=2)), 'Bear Market Returns'!$H3, OR(AND(I$3="Bear", I$4=3)), 'Bear Market Returns'!$I3, OR(AND(I$3="Bear", I$4=4)), 'Bear Market Returns'!$J3, OR(AND(I$3="Bear", I$4=5)), 'Bear Market Returns'!$K3, OR(AND(I$3="Bear", I$4=6)), 'Bear Market Returns'!$L3, OR(AND(I$3="Bear", I$4=7)), 'Bear Market Returns'!$M3, OR(AND(I$3="Bear", I$4=8)), 'Bear Market Returns'!$N3, OR(AND(I$3="Bear", I$4=9)), 'Bear Market Returns'!$O3, OR(AND(I$3="Bear", I$4=10)), 'Bear Market Returns'!$P3, OR(AND(I$3="Bear", I$4=11)), 'Bear Market Returns'!$Q3, OR(AND(I$3="Bear", I$4=12)), 'Bear Market Returns'!$R3, OR(AND(I$3="Bear", I$4=13)), 'Bear Market Returns'!$S3, OR(AND(I$3="Bear", I$4=14)), 'Bear Market Returns'!$T3, OR(AND(I$3="Bear", I$4=15)), 'Bear Market Returns'!$U3, OR(AND(I$3="Bear", I$4=16)), 'Bear Market Returns'!$V3, OR(AND(I$3="Bear", I$4=17)), 'Bear Market Returns'!$W3, OR(AND(I$3="Bear", I$4=18)), 'Bear Market Returns'!$X3, OR(AND(I$3="Bear", I$4=19)), 'Bear Market Returns'!$Y3, OR(AND(I$3="Bear", I$4=20)), 'Bear Market Returns'!$Z3)</f>
        <v>16</v>
      </c>
      <c r="J5" s="184">
        <f>I5+ IFS(AND(J$3="Bull",J$4=1), 'Bull Market Returns'!$G3, OR(AND(J$3="Bull", J$4=2)), 'Bull Market Returns'!$H3, OR(AND(J$3="Bull", J$4=3)), 'Bull Market Returns'!$I3, OR(AND(J$3="Bull", J$4=4)), 'Bull Market Returns'!$J3, OR(AND(J$3="Bull", J$4=5)), 'Bull Market Returns'!$K3, OR(AND(J$3="Bull", J$4=6)), 'Bull Market Returns'!$L3, OR(AND(J$3="Bull", J$4=7)), 'Bull Market Returns'!$M3, OR(AND(J$3="Bull", J$4=8)), 'Bull Market Returns'!$N3, OR(AND(J$3="Bull", J$4=9)), 'Bull Market Returns'!$O3, OR(AND(J$3="Bull", J$4=10)), 'Bull Market Returns'!$P3, OR(AND(J$3="Bull", J$4=11)), 'Bull Market Returns'!$Q3, OR(AND(J$3="Bull", J$4=12)), 'Bull Market Returns'!$R3, OR(AND(J$3="Bull", J$4=13)), 'Bull Market Returns'!$S3, OR(AND(J$3="Bull", J$4=14)), 'Bull Market Returns'!$T3, OR(AND(J$3="Bull", J$4=15)), 'Bull Market Returns'!$U3, OR(AND(J$3="Bull", J$4=16)), 'Bull Market Returns'!$V3, OR(AND(J$3="Bull", J$4=17)), 'Bull Market Returns'!$W3, OR(AND(J$3="Bull", J$4=18)), 'Bull Market Returns'!$X3, OR(AND(J$3="Bull", J$4=19)), 'Bull Market Returns'!$Y3, OR(AND(J$3="Bull", J$4=20)), 'Bull Market Returns'!$Z3, OR(AND(J$3="Bear", J$4=1)), 'Bear Market Returns'!$G3,OR(AND(J$3="Bear", J$4=2)), 'Bear Market Returns'!$H3, OR(AND(J$3="Bear", J$4=3)), 'Bear Market Returns'!$I3, OR(AND(J$3="Bear", J$4=4)), 'Bear Market Returns'!$J3, OR(AND(J$3="Bear", J$4=5)), 'Bear Market Returns'!$K3, OR(AND(J$3="Bear", J$4=6)), 'Bear Market Returns'!$L3, OR(AND(J$3="Bear", J$4=7)), 'Bear Market Returns'!$M3, OR(AND(J$3="Bear", J$4=8)), 'Bear Market Returns'!$N3, OR(AND(J$3="Bear", J$4=9)), 'Bear Market Returns'!$O3, OR(AND(J$3="Bear", J$4=10)), 'Bear Market Returns'!$P3, OR(AND(J$3="Bear", J$4=11)), 'Bear Market Returns'!$Q3, OR(AND(J$3="Bear", J$4=12)), 'Bear Market Returns'!$R3, OR(AND(J$3="Bear", J$4=13)), 'Bear Market Returns'!$S3, OR(AND(J$3="Bear", J$4=14)), 'Bear Market Returns'!$T3, OR(AND(J$3="Bear", J$4=15)), 'Bear Market Returns'!$U3, OR(AND(J$3="Bear", J$4=16)), 'Bear Market Returns'!$V3, OR(AND(J$3="Bear", J$4=17)), 'Bear Market Returns'!$W3, OR(AND(J$3="Bear", J$4=18)), 'Bear Market Returns'!$X3, OR(AND(J$3="Bear", J$4=19)), 'Bear Market Returns'!$Y3, OR(AND(J$3="Bear", J$4=20)), 'Bear Market Returns'!$Z3)</f>
        <v>29</v>
      </c>
      <c r="K5" s="184">
        <f>J5+ IFS(AND(K$3="Bull",K$4=1), 'Bull Market Returns'!$G3, OR(AND(K$3="Bull", K$4=2)), 'Bull Market Returns'!$H3, OR(AND(K$3="Bull", K$4=3)), 'Bull Market Returns'!$I3, OR(AND(K$3="Bull", K$4=4)), 'Bull Market Returns'!$J3, OR(AND(K$3="Bull", K$4=5)), 'Bull Market Returns'!$K3, OR(AND(K$3="Bull", K$4=6)), 'Bull Market Returns'!$L3, OR(AND(K$3="Bull", K$4=7)), 'Bull Market Returns'!$M3, OR(AND(K$3="Bull", K$4=8)), 'Bull Market Returns'!$N3, OR(AND(K$3="Bull", K$4=9)), 'Bull Market Returns'!$O3, OR(AND(K$3="Bull", K$4=10)), 'Bull Market Returns'!$P3, OR(AND(K$3="Bull", K$4=11)), 'Bull Market Returns'!$Q3, OR(AND(K$3="Bull", K$4=12)), 'Bull Market Returns'!$R3, OR(AND(K$3="Bull", K$4=13)), 'Bull Market Returns'!$S3, OR(AND(K$3="Bull", K$4=14)), 'Bull Market Returns'!$T3, OR(AND(K$3="Bull", K$4=15)), 'Bull Market Returns'!$U3, OR(AND(K$3="Bull", K$4=16)), 'Bull Market Returns'!$V3, OR(AND(K$3="Bull", K$4=17)), 'Bull Market Returns'!$W3, OR(AND(K$3="Bull", K$4=18)), 'Bull Market Returns'!$X3, OR(AND(K$3="Bull", K$4=19)), 'Bull Market Returns'!$Y3, OR(AND(K$3="Bull", K$4=20)), 'Bull Market Returns'!$Z3, OR(AND(K$3="Bear", K$4=1)), 'Bear Market Returns'!$G3,OR(AND(K$3="Bear", K$4=2)), 'Bear Market Returns'!$H3, OR(AND(K$3="Bear", K$4=3)), 'Bear Market Returns'!$I3, OR(AND(K$3="Bear", K$4=4)), 'Bear Market Returns'!$J3, OR(AND(K$3="Bear", K$4=5)), 'Bear Market Returns'!$K3, OR(AND(K$3="Bear", K$4=6)), 'Bear Market Returns'!$L3, OR(AND(K$3="Bear", K$4=7)), 'Bear Market Returns'!$M3, OR(AND(K$3="Bear", K$4=8)), 'Bear Market Returns'!$N3, OR(AND(K$3="Bear", K$4=9)), 'Bear Market Returns'!$O3, OR(AND(K$3="Bear", K$4=10)), 'Bear Market Returns'!$P3, OR(AND(K$3="Bear", K$4=11)), 'Bear Market Returns'!$Q3, OR(AND(K$3="Bear", K$4=12)), 'Bear Market Returns'!$R3, OR(AND(K$3="Bear", K$4=13)), 'Bear Market Returns'!$S3, OR(AND(K$3="Bear", K$4=14)), 'Bear Market Returns'!$T3, OR(AND(K$3="Bear", K$4=15)), 'Bear Market Returns'!$U3, OR(AND(K$3="Bear", K$4=16)), 'Bear Market Returns'!$V3, OR(AND(K$3="Bear", K$4=17)), 'Bear Market Returns'!$W3, OR(AND(K$3="Bear", K$4=18)), 'Bear Market Returns'!$X3, OR(AND(K$3="Bear", K$4=19)), 'Bear Market Returns'!$Y3, OR(AND(K$3="Bear", K$4=20)), 'Bear Market Returns'!$Z3)</f>
        <v>38</v>
      </c>
      <c r="L5" s="184">
        <f>K5+ IFS(AND(L$3="Bull",L$4=1), 'Bull Market Returns'!$G3, OR(AND(L$3="Bull", L$4=2)), 'Bull Market Returns'!$H3, OR(AND(L$3="Bull", L$4=3)), 'Bull Market Returns'!$I3, OR(AND(L$3="Bull", L$4=4)), 'Bull Market Returns'!$J3, OR(AND(L$3="Bull", L$4=5)), 'Bull Market Returns'!$K3, OR(AND(L$3="Bull", L$4=6)), 'Bull Market Returns'!$L3, OR(AND(L$3="Bull", L$4=7)), 'Bull Market Returns'!$M3, OR(AND(L$3="Bull", L$4=8)), 'Bull Market Returns'!$N3, OR(AND(L$3="Bull", L$4=9)), 'Bull Market Returns'!$O3, OR(AND(L$3="Bull", L$4=10)), 'Bull Market Returns'!$P3, OR(AND(L$3="Bull", L$4=11)), 'Bull Market Returns'!$Q3, OR(AND(L$3="Bull", L$4=12)), 'Bull Market Returns'!$R3, OR(AND(L$3="Bull", L$4=13)), 'Bull Market Returns'!$S3, OR(AND(L$3="Bull", L$4=14)), 'Bull Market Returns'!$T3, OR(AND(L$3="Bull", L$4=15)), 'Bull Market Returns'!$U3, OR(AND(L$3="Bull", L$4=16)), 'Bull Market Returns'!$V3, OR(AND(L$3="Bull", L$4=17)), 'Bull Market Returns'!$W3, OR(AND(L$3="Bull", L$4=18)), 'Bull Market Returns'!$X3, OR(AND(L$3="Bull", L$4=19)), 'Bull Market Returns'!$Y3, OR(AND(L$3="Bull", L$4=20)), 'Bull Market Returns'!$Z3, OR(AND(L$3="Bear", L$4=1)), 'Bear Market Returns'!$G3,OR(AND(L$3="Bear", L$4=2)), 'Bear Market Returns'!$H3, OR(AND(L$3="Bear", L$4=3)), 'Bear Market Returns'!$I3, OR(AND(L$3="Bear", L$4=4)), 'Bear Market Returns'!$J3, OR(AND(L$3="Bear", L$4=5)), 'Bear Market Returns'!$K3, OR(AND(L$3="Bear", L$4=6)), 'Bear Market Returns'!$L3, OR(AND(L$3="Bear", L$4=7)), 'Bear Market Returns'!$M3, OR(AND(L$3="Bear", L$4=8)), 'Bear Market Returns'!$N3, OR(AND(L$3="Bear", L$4=9)), 'Bear Market Returns'!$O3, OR(AND(L$3="Bear", L$4=10)), 'Bear Market Returns'!$P3, OR(AND(L$3="Bear", L$4=11)), 'Bear Market Returns'!$Q3, OR(AND(L$3="Bear", L$4=12)), 'Bear Market Returns'!$R3, OR(AND(L$3="Bear", L$4=13)), 'Bear Market Returns'!$S3, OR(AND(L$3="Bear", L$4=14)), 'Bear Market Returns'!$T3, OR(AND(L$3="Bear", L$4=15)), 'Bear Market Returns'!$U3, OR(AND(L$3="Bear", L$4=16)), 'Bear Market Returns'!$V3, OR(AND(L$3="Bear", L$4=17)), 'Bear Market Returns'!$W3, OR(AND(L$3="Bear", L$4=18)), 'Bear Market Returns'!$X3, OR(AND(L$3="Bear", L$4=19)), 'Bear Market Returns'!$Y3, OR(AND(L$3="Bear", L$4=20)), 'Bear Market Returns'!$Z3)</f>
        <v>29</v>
      </c>
      <c r="M5" s="184">
        <f>L5+ IFS(AND(M$3="Bull",M$4=1), 'Bull Market Returns'!$G3, OR(AND(M$3="Bull", M$4=2)), 'Bull Market Returns'!$H3, OR(AND(M$3="Bull", M$4=3)), 'Bull Market Returns'!$I3, OR(AND(M$3="Bull", M$4=4)), 'Bull Market Returns'!$J3, OR(AND(M$3="Bull", M$4=5)), 'Bull Market Returns'!$K3, OR(AND(M$3="Bull", M$4=6)), 'Bull Market Returns'!$L3, OR(AND(M$3="Bull", M$4=7)), 'Bull Market Returns'!$M3, OR(AND(M$3="Bull", M$4=8)), 'Bull Market Returns'!$N3, OR(AND(M$3="Bull", M$4=9)), 'Bull Market Returns'!$O3, OR(AND(M$3="Bull", M$4=10)), 'Bull Market Returns'!$P3, OR(AND(M$3="Bull", M$4=11)), 'Bull Market Returns'!$Q3, OR(AND(M$3="Bull", M$4=12)), 'Bull Market Returns'!$R3, OR(AND(M$3="Bull", M$4=13)), 'Bull Market Returns'!$S3, OR(AND(M$3="Bull", M$4=14)), 'Bull Market Returns'!$T3, OR(AND(M$3="Bull", M$4=15)), 'Bull Market Returns'!$U3, OR(AND(M$3="Bull", M$4=16)), 'Bull Market Returns'!$V3, OR(AND(M$3="Bull", M$4=17)), 'Bull Market Returns'!$W3, OR(AND(M$3="Bull", M$4=18)), 'Bull Market Returns'!$X3, OR(AND(M$3="Bull", M$4=19)), 'Bull Market Returns'!$Y3, OR(AND(M$3="Bull", M$4=20)), 'Bull Market Returns'!$Z3, OR(AND(M$3="Bear", M$4=1)), 'Bear Market Returns'!$G3,OR(AND(M$3="Bear", M$4=2)), 'Bear Market Returns'!$H3, OR(AND(M$3="Bear", M$4=3)), 'Bear Market Returns'!$I3, OR(AND(M$3="Bear", M$4=4)), 'Bear Market Returns'!$J3, OR(AND(M$3="Bear", M$4=5)), 'Bear Market Returns'!$K3, OR(AND(M$3="Bear", M$4=6)), 'Bear Market Returns'!$L3, OR(AND(M$3="Bear", M$4=7)), 'Bear Market Returns'!$M3, OR(AND(M$3="Bear", M$4=8)), 'Bear Market Returns'!$N3, OR(AND(M$3="Bear", M$4=9)), 'Bear Market Returns'!$O3, OR(AND(M$3="Bear", M$4=10)), 'Bear Market Returns'!$P3, OR(AND(M$3="Bear", M$4=11)), 'Bear Market Returns'!$Q3, OR(AND(M$3="Bear", M$4=12)), 'Bear Market Returns'!$R3, OR(AND(M$3="Bear", M$4=13)), 'Bear Market Returns'!$S3, OR(AND(M$3="Bear", M$4=14)), 'Bear Market Returns'!$T3, OR(AND(M$3="Bear", M$4=15)), 'Bear Market Returns'!$U3, OR(AND(M$3="Bear", M$4=16)), 'Bear Market Returns'!$V3, OR(AND(M$3="Bear", M$4=17)), 'Bear Market Returns'!$W3, OR(AND(M$3="Bear", M$4=18)), 'Bear Market Returns'!$X3, OR(AND(M$3="Bear", M$4=19)), 'Bear Market Returns'!$Y3, OR(AND(M$3="Bear", M$4=20)), 'Bear Market Returns'!$Z3)</f>
        <v>19</v>
      </c>
      <c r="N5" s="184">
        <f>M5+ IFS(AND(N$3="Bull",N$4=1), 'Bull Market Returns'!$G3, OR(AND(N$3="Bull", N$4=2)), 'Bull Market Returns'!$H3, OR(AND(N$3="Bull", N$4=3)), 'Bull Market Returns'!$I3, OR(AND(N$3="Bull", N$4=4)), 'Bull Market Returns'!$J3, OR(AND(N$3="Bull", N$4=5)), 'Bull Market Returns'!$K3, OR(AND(N$3="Bull", N$4=6)), 'Bull Market Returns'!$L3, OR(AND(N$3="Bull", N$4=7)), 'Bull Market Returns'!$M3, OR(AND(N$3="Bull", N$4=8)), 'Bull Market Returns'!$N3, OR(AND(N$3="Bull", N$4=9)), 'Bull Market Returns'!$O3, OR(AND(N$3="Bull", N$4=10)), 'Bull Market Returns'!$P3, OR(AND(N$3="Bull", N$4=11)), 'Bull Market Returns'!$Q3, OR(AND(N$3="Bull", N$4=12)), 'Bull Market Returns'!$R3, OR(AND(N$3="Bull", N$4=13)), 'Bull Market Returns'!$S3, OR(AND(N$3="Bull", N$4=14)), 'Bull Market Returns'!$T3, OR(AND(N$3="Bull", N$4=15)), 'Bull Market Returns'!$U3, OR(AND(N$3="Bull", N$4=16)), 'Bull Market Returns'!$V3, OR(AND(N$3="Bull", N$4=17)), 'Bull Market Returns'!$W3, OR(AND(N$3="Bull", N$4=18)), 'Bull Market Returns'!$X3, OR(AND(N$3="Bull", N$4=19)), 'Bull Market Returns'!$Y3, OR(AND(N$3="Bull", N$4=20)), 'Bull Market Returns'!$Z3, OR(AND(N$3="Bear", N$4=1)), 'Bear Market Returns'!$G3,OR(AND(N$3="Bear", N$4=2)), 'Bear Market Returns'!$H3, OR(AND(N$3="Bear", N$4=3)), 'Bear Market Returns'!$I3, OR(AND(N$3="Bear", N$4=4)), 'Bear Market Returns'!$J3, OR(AND(N$3="Bear", N$4=5)), 'Bear Market Returns'!$K3, OR(AND(N$3="Bear", N$4=6)), 'Bear Market Returns'!$L3, OR(AND(N$3="Bear", N$4=7)), 'Bear Market Returns'!$M3, OR(AND(N$3="Bear", N$4=8)), 'Bear Market Returns'!$N3, OR(AND(N$3="Bear", N$4=9)), 'Bear Market Returns'!$O3, OR(AND(N$3="Bear", N$4=10)), 'Bear Market Returns'!$P3, OR(AND(N$3="Bear", N$4=11)), 'Bear Market Returns'!$Q3, OR(AND(N$3="Bear", N$4=12)), 'Bear Market Returns'!$R3, OR(AND(N$3="Bear", N$4=13)), 'Bear Market Returns'!$S3, OR(AND(N$3="Bear", N$4=14)), 'Bear Market Returns'!$T3, OR(AND(N$3="Bear", N$4=15)), 'Bear Market Returns'!$U3, OR(AND(N$3="Bear", N$4=16)), 'Bear Market Returns'!$V3, OR(AND(N$3="Bear", N$4=17)), 'Bear Market Returns'!$W3, OR(AND(N$3="Bear", N$4=18)), 'Bear Market Returns'!$X3, OR(AND(N$3="Bear", N$4=19)), 'Bear Market Returns'!$Y3, OR(AND(N$3="Bear", N$4=20)), 'Bear Market Returns'!$Z3)</f>
        <v>9</v>
      </c>
      <c r="O5" s="184">
        <f>N5+ IFS(AND(O$3="Bull",O$4=1), 'Bull Market Returns'!$G3, OR(AND(O$3="Bull", O$4=2)), 'Bull Market Returns'!$H3, OR(AND(O$3="Bull", O$4=3)), 'Bull Market Returns'!$I3, OR(AND(O$3="Bull", O$4=4)), 'Bull Market Returns'!$J3, OR(AND(O$3="Bull", O$4=5)), 'Bull Market Returns'!$K3, OR(AND(O$3="Bull", O$4=6)), 'Bull Market Returns'!$L3, OR(AND(O$3="Bull", O$4=7)), 'Bull Market Returns'!$M3, OR(AND(O$3="Bull", O$4=8)), 'Bull Market Returns'!$N3, OR(AND(O$3="Bull", O$4=9)), 'Bull Market Returns'!$O3, OR(AND(O$3="Bull", O$4=10)), 'Bull Market Returns'!$P3, OR(AND(O$3="Bull", O$4=11)), 'Bull Market Returns'!$Q3, OR(AND(O$3="Bull", O$4=12)), 'Bull Market Returns'!$R3, OR(AND(O$3="Bull", O$4=13)), 'Bull Market Returns'!$S3, OR(AND(O$3="Bull", O$4=14)), 'Bull Market Returns'!$T3, OR(AND(O$3="Bull", O$4=15)), 'Bull Market Returns'!$U3, OR(AND(O$3="Bull", O$4=16)), 'Bull Market Returns'!$V3, OR(AND(O$3="Bull", O$4=17)), 'Bull Market Returns'!$W3, OR(AND(O$3="Bull", O$4=18)), 'Bull Market Returns'!$X3, OR(AND(O$3="Bull", O$4=19)), 'Bull Market Returns'!$Y3, OR(AND(O$3="Bull", O$4=20)), 'Bull Market Returns'!$Z3, OR(AND(O$3="Bear", O$4=1)), 'Bear Market Returns'!$G3,OR(AND(O$3="Bear", O$4=2)), 'Bear Market Returns'!$H3, OR(AND(O$3="Bear", O$4=3)), 'Bear Market Returns'!$I3, OR(AND(O$3="Bear", O$4=4)), 'Bear Market Returns'!$J3, OR(AND(O$3="Bear", O$4=5)), 'Bear Market Returns'!$K3, OR(AND(O$3="Bear", O$4=6)), 'Bear Market Returns'!$L3, OR(AND(O$3="Bear", O$4=7)), 'Bear Market Returns'!$M3, OR(AND(O$3="Bear", O$4=8)), 'Bear Market Returns'!$N3, OR(AND(O$3="Bear", O$4=9)), 'Bear Market Returns'!$O3, OR(AND(O$3="Bear", O$4=10)), 'Bear Market Returns'!$P3, OR(AND(O$3="Bear", O$4=11)), 'Bear Market Returns'!$Q3, OR(AND(O$3="Bear", O$4=12)), 'Bear Market Returns'!$R3, OR(AND(O$3="Bear", O$4=13)), 'Bear Market Returns'!$S3, OR(AND(O$3="Bear", O$4=14)), 'Bear Market Returns'!$T3, OR(AND(O$3="Bear", O$4=15)), 'Bear Market Returns'!$U3, OR(AND(O$3="Bear", O$4=16)), 'Bear Market Returns'!$V3, OR(AND(O$3="Bear", O$4=17)), 'Bear Market Returns'!$W3, OR(AND(O$3="Bear", O$4=18)), 'Bear Market Returns'!$X3, OR(AND(O$3="Bear", O$4=19)), 'Bear Market Returns'!$Y3, OR(AND(O$3="Bear", O$4=20)), 'Bear Market Returns'!$Z3)</f>
        <v>-17</v>
      </c>
      <c r="P5" s="184">
        <f>O5+ IFS(AND(P$3="Bull",P$4=1), 'Bull Market Returns'!$G3, OR(AND(P$3="Bull", P$4=2)), 'Bull Market Returns'!$H3, OR(AND(P$3="Bull", P$4=3)), 'Bull Market Returns'!$I3, OR(AND(P$3="Bull", P$4=4)), 'Bull Market Returns'!$J3, OR(AND(P$3="Bull", P$4=5)), 'Bull Market Returns'!$K3, OR(AND(P$3="Bull", P$4=6)), 'Bull Market Returns'!$L3, OR(AND(P$3="Bull", P$4=7)), 'Bull Market Returns'!$M3, OR(AND(P$3="Bull", P$4=8)), 'Bull Market Returns'!$N3, OR(AND(P$3="Bull", P$4=9)), 'Bull Market Returns'!$O3, OR(AND(P$3="Bull", P$4=10)), 'Bull Market Returns'!$P3, OR(AND(P$3="Bull", P$4=11)), 'Bull Market Returns'!$Q3, OR(AND(P$3="Bull", P$4=12)), 'Bull Market Returns'!$R3, OR(AND(P$3="Bull", P$4=13)), 'Bull Market Returns'!$S3, OR(AND(P$3="Bull", P$4=14)), 'Bull Market Returns'!$T3, OR(AND(P$3="Bull", P$4=15)), 'Bull Market Returns'!$U3, OR(AND(P$3="Bull", P$4=16)), 'Bull Market Returns'!$V3, OR(AND(P$3="Bull", P$4=17)), 'Bull Market Returns'!$W3, OR(AND(P$3="Bull", P$4=18)), 'Bull Market Returns'!$X3, OR(AND(P$3="Bull", P$4=19)), 'Bull Market Returns'!$Y3, OR(AND(P$3="Bull", P$4=20)), 'Bull Market Returns'!$Z3, OR(AND(P$3="Bear", P$4=1)), 'Bear Market Returns'!$G3,OR(AND(P$3="Bear", P$4=2)), 'Bear Market Returns'!$H3, OR(AND(P$3="Bear", P$4=3)), 'Bear Market Returns'!$I3, OR(AND(P$3="Bear", P$4=4)), 'Bear Market Returns'!$J3, OR(AND(P$3="Bear", P$4=5)), 'Bear Market Returns'!$K3, OR(AND(P$3="Bear", P$4=6)), 'Bear Market Returns'!$L3, OR(AND(P$3="Bear", P$4=7)), 'Bear Market Returns'!$M3, OR(AND(P$3="Bear", P$4=8)), 'Bear Market Returns'!$N3, OR(AND(P$3="Bear", P$4=9)), 'Bear Market Returns'!$O3, OR(AND(P$3="Bear", P$4=10)), 'Bear Market Returns'!$P3, OR(AND(P$3="Bear", P$4=11)), 'Bear Market Returns'!$Q3, OR(AND(P$3="Bear", P$4=12)), 'Bear Market Returns'!$R3, OR(AND(P$3="Bear", P$4=13)), 'Bear Market Returns'!$S3, OR(AND(P$3="Bear", P$4=14)), 'Bear Market Returns'!$T3, OR(AND(P$3="Bear", P$4=15)), 'Bear Market Returns'!$U3, OR(AND(P$3="Bear", P$4=16)), 'Bear Market Returns'!$V3, OR(AND(P$3="Bear", P$4=17)), 'Bear Market Returns'!$W3, OR(AND(P$3="Bear", P$4=18)), 'Bear Market Returns'!$X3, OR(AND(P$3="Bear", P$4=19)), 'Bear Market Returns'!$Y3, OR(AND(P$3="Bear", P$4=20)), 'Bear Market Returns'!$Z3)</f>
        <v>-30</v>
      </c>
    </row>
    <row r="6">
      <c r="A6" s="182" t="s">
        <v>35</v>
      </c>
      <c r="B6" s="55" t="s">
        <v>12</v>
      </c>
      <c r="C6" s="19" t="s">
        <v>36</v>
      </c>
      <c r="D6" s="17" t="s">
        <v>29</v>
      </c>
      <c r="E6" s="20">
        <v>30.0</v>
      </c>
      <c r="F6" s="183">
        <v>25.0</v>
      </c>
      <c r="G6" s="185">
        <f>F6+ IFS(AND(G$3="Bull",G$4=1), 'Bull Market Returns'!$G4, OR(AND(G$3="Bull", G$4=2)), 'Bull Market Returns'!$H4, OR(AND(G$3="Bull", G$4=3)), 'Bull Market Returns'!$I4, OR(AND(G$3="Bull", G$4=4)), 'Bull Market Returns'!$J4, OR(AND(G$3="Bull", G$4=5)), 'Bull Market Returns'!$K4, OR(AND(G$3="Bull", G$4=6)), 'Bull Market Returns'!$L4, OR(AND(G$3="Bull", G$4=7)), 'Bull Market Returns'!$M4, OR(AND(G$3="Bull", G$4=8)), 'Bull Market Returns'!$N4, OR(AND(G$3="Bull", G$4=9)), 'Bull Market Returns'!$O4, OR(AND(G$3="Bull", G$4=10)), 'Bull Market Returns'!$P4, OR(AND(G$3="Bull", G$4=11)), 'Bull Market Returns'!$Q4, OR(AND(G$3="Bull", G$4=12)), 'Bull Market Returns'!$R4, OR(AND(G$3="Bull", G$4=13)), 'Bull Market Returns'!$S4, OR(AND(G$3="Bull", G$4=14)), 'Bull Market Returns'!$T4, OR(AND(G$3="Bull", G$4=15)), 'Bull Market Returns'!$U4, OR(AND(G$3="Bull", G$4=16)), 'Bull Market Returns'!$V4, OR(AND(G$3="Bull", G$4=17)), 'Bull Market Returns'!$W4, OR(AND(G$3="Bull", G$4=18)), 'Bull Market Returns'!$X4, OR(AND(G$3="Bull", G$4=19)), 'Bull Market Returns'!$Y4, OR(AND(G$3="Bull", G$4=20)), 'Bull Market Returns'!$Z4, OR(AND(G$3="Bear", G$4=1)), 'Bear Market Returns'!$G4,OR(AND(G$3="Bear", G$4=2)), 'Bear Market Returns'!$H4, OR(AND(G$3="Bear", G$4=3)), 'Bear Market Returns'!$I4, OR(AND(G$3="Bear", G$4=4)), 'Bear Market Returns'!$J4, OR(AND(G$3="Bear", G$4=5)), 'Bear Market Returns'!$K4, OR(AND(G$3="Bear", G$4=6)), 'Bear Market Returns'!$L4, OR(AND(G$3="Bear", G$4=7)), 'Bear Market Returns'!$M4, OR(AND(G$3="Bear", G$4=8)), 'Bear Market Returns'!$N4, OR(AND(G$3="Bear", G$4=9)), 'Bear Market Returns'!$O4, OR(AND(G$3="Bear", G$4=10)), 'Bear Market Returns'!$P4, OR(AND(G$3="Bear", G$4=11)), 'Bear Market Returns'!$Q4, OR(AND(G$3="Bear", G$4=12)), 'Bear Market Returns'!$R4, OR(AND(G$3="Bear", G$4=13)), 'Bear Market Returns'!$S4, OR(AND(G$3="Bear", G$4=14)), 'Bear Market Returns'!$T4, OR(AND(G$3="Bear", G$4=15)), 'Bear Market Returns'!$U4, OR(AND(G$3="Bear", G$4=16)), 'Bear Market Returns'!$V4, OR(AND(G$3="Bear", G$4=17)), 'Bear Market Returns'!$W4, OR(AND(G$3="Bear", G$4=18)), 'Bear Market Returns'!$X4, OR(AND(G$3="Bear", G$4=19)), 'Bear Market Returns'!$Y4, OR(AND(G$3="Bear", G$4=20)), 'Bear Market Returns'!$Z4)</f>
        <v>17</v>
      </c>
      <c r="H6" s="185">
        <f>G6+ IFS(AND(H$3="Bull",H$4=1), 'Bull Market Returns'!$G4, OR(AND(H$3="Bull", H$4=2)), 'Bull Market Returns'!$H4, OR(AND(H$3="Bull", H$4=3)), 'Bull Market Returns'!$I4, OR(AND(H$3="Bull", H$4=4)), 'Bull Market Returns'!$J4, OR(AND(H$3="Bull", H$4=5)), 'Bull Market Returns'!$K4, OR(AND(H$3="Bull", H$4=6)), 'Bull Market Returns'!$L4, OR(AND(H$3="Bull", H$4=7)), 'Bull Market Returns'!$M4, OR(AND(H$3="Bull", H$4=8)), 'Bull Market Returns'!$N4, OR(AND(H$3="Bull", H$4=9)), 'Bull Market Returns'!$O4, OR(AND(H$3="Bull", H$4=10)), 'Bull Market Returns'!$P4, OR(AND(H$3="Bull", H$4=11)), 'Bull Market Returns'!$Q4, OR(AND(H$3="Bull", H$4=12)), 'Bull Market Returns'!$R4, OR(AND(H$3="Bull", H$4=13)), 'Bull Market Returns'!$S4, OR(AND(H$3="Bull", H$4=14)), 'Bull Market Returns'!$T4, OR(AND(H$3="Bull", H$4=15)), 'Bull Market Returns'!$U4, OR(AND(H$3="Bull", H$4=16)), 'Bull Market Returns'!$V4, OR(AND(H$3="Bull", H$4=17)), 'Bull Market Returns'!$W4, OR(AND(H$3="Bull", H$4=18)), 'Bull Market Returns'!$X4, OR(AND(H$3="Bull", H$4=19)), 'Bull Market Returns'!$Y4, OR(AND(H$3="Bull", H$4=20)), 'Bull Market Returns'!$Z4, OR(AND(H$3="Bear", H$4=1)), 'Bear Market Returns'!$G4,OR(AND(H$3="Bear", H$4=2)), 'Bear Market Returns'!$H4, OR(AND(H$3="Bear", H$4=3)), 'Bear Market Returns'!$I4, OR(AND(H$3="Bear", H$4=4)), 'Bear Market Returns'!$J4, OR(AND(H$3="Bear", H$4=5)), 'Bear Market Returns'!$K4, OR(AND(H$3="Bear", H$4=6)), 'Bear Market Returns'!$L4, OR(AND(H$3="Bear", H$4=7)), 'Bear Market Returns'!$M4, OR(AND(H$3="Bear", H$4=8)), 'Bear Market Returns'!$N4, OR(AND(H$3="Bear", H$4=9)), 'Bear Market Returns'!$O4, OR(AND(H$3="Bear", H$4=10)), 'Bear Market Returns'!$P4, OR(AND(H$3="Bear", H$4=11)), 'Bear Market Returns'!$Q4, OR(AND(H$3="Bear", H$4=12)), 'Bear Market Returns'!$R4, OR(AND(H$3="Bear", H$4=13)), 'Bear Market Returns'!$S4, OR(AND(H$3="Bear", H$4=14)), 'Bear Market Returns'!$T4, OR(AND(H$3="Bear", H$4=15)), 'Bear Market Returns'!$U4, OR(AND(H$3="Bear", H$4=16)), 'Bear Market Returns'!$V4, OR(AND(H$3="Bear", H$4=17)), 'Bear Market Returns'!$W4, OR(AND(H$3="Bear", H$4=18)), 'Bear Market Returns'!$X4, OR(AND(H$3="Bear", H$4=19)), 'Bear Market Returns'!$Y4, OR(AND(H$3="Bear", H$4=20)), 'Bear Market Returns'!$Z4)</f>
        <v>12</v>
      </c>
      <c r="I6" s="185">
        <f>H6+ IFS(AND(I$3="Bull",I$4=1), 'Bull Market Returns'!$G4, OR(AND(I$3="Bull", I$4=2)), 'Bull Market Returns'!$H4, OR(AND(I$3="Bull", I$4=3)), 'Bull Market Returns'!$I4, OR(AND(I$3="Bull", I$4=4)), 'Bull Market Returns'!$J4, OR(AND(I$3="Bull", I$4=5)), 'Bull Market Returns'!$K4, OR(AND(I$3="Bull", I$4=6)), 'Bull Market Returns'!$L4, OR(AND(I$3="Bull", I$4=7)), 'Bull Market Returns'!$M4, OR(AND(I$3="Bull", I$4=8)), 'Bull Market Returns'!$N4, OR(AND(I$3="Bull", I$4=9)), 'Bull Market Returns'!$O4, OR(AND(I$3="Bull", I$4=10)), 'Bull Market Returns'!$P4, OR(AND(I$3="Bull", I$4=11)), 'Bull Market Returns'!$Q4, OR(AND(I$3="Bull", I$4=12)), 'Bull Market Returns'!$R4, OR(AND(I$3="Bull", I$4=13)), 'Bull Market Returns'!$S4, OR(AND(I$3="Bull", I$4=14)), 'Bull Market Returns'!$T4, OR(AND(I$3="Bull", I$4=15)), 'Bull Market Returns'!$U4, OR(AND(I$3="Bull", I$4=16)), 'Bull Market Returns'!$V4, OR(AND(I$3="Bull", I$4=17)), 'Bull Market Returns'!$W4, OR(AND(I$3="Bull", I$4=18)), 'Bull Market Returns'!$X4, OR(AND(I$3="Bull", I$4=19)), 'Bull Market Returns'!$Y4, OR(AND(I$3="Bull", I$4=20)), 'Bull Market Returns'!$Z4, OR(AND(I$3="Bear", I$4=1)), 'Bear Market Returns'!$G4,OR(AND(I$3="Bear", I$4=2)), 'Bear Market Returns'!$H4, OR(AND(I$3="Bear", I$4=3)), 'Bear Market Returns'!$I4, OR(AND(I$3="Bear", I$4=4)), 'Bear Market Returns'!$J4, OR(AND(I$3="Bear", I$4=5)), 'Bear Market Returns'!$K4, OR(AND(I$3="Bear", I$4=6)), 'Bear Market Returns'!$L4, OR(AND(I$3="Bear", I$4=7)), 'Bear Market Returns'!$M4, OR(AND(I$3="Bear", I$4=8)), 'Bear Market Returns'!$N4, OR(AND(I$3="Bear", I$4=9)), 'Bear Market Returns'!$O4, OR(AND(I$3="Bear", I$4=10)), 'Bear Market Returns'!$P4, OR(AND(I$3="Bear", I$4=11)), 'Bear Market Returns'!$Q4, OR(AND(I$3="Bear", I$4=12)), 'Bear Market Returns'!$R4, OR(AND(I$3="Bear", I$4=13)), 'Bear Market Returns'!$S4, OR(AND(I$3="Bear", I$4=14)), 'Bear Market Returns'!$T4, OR(AND(I$3="Bear", I$4=15)), 'Bear Market Returns'!$U4, OR(AND(I$3="Bear", I$4=16)), 'Bear Market Returns'!$V4, OR(AND(I$3="Bear", I$4=17)), 'Bear Market Returns'!$W4, OR(AND(I$3="Bear", I$4=18)), 'Bear Market Returns'!$X4, OR(AND(I$3="Bear", I$4=19)), 'Bear Market Returns'!$Y4, OR(AND(I$3="Bear", I$4=20)), 'Bear Market Returns'!$Z4)</f>
        <v>7</v>
      </c>
      <c r="J6" s="185">
        <f>I6+ IFS(AND(J$3="Bull",J$4=1), 'Bull Market Returns'!$G4, OR(AND(J$3="Bull", J$4=2)), 'Bull Market Returns'!$H4, OR(AND(J$3="Bull", J$4=3)), 'Bull Market Returns'!$I4, OR(AND(J$3="Bull", J$4=4)), 'Bull Market Returns'!$J4, OR(AND(J$3="Bull", J$4=5)), 'Bull Market Returns'!$K4, OR(AND(J$3="Bull", J$4=6)), 'Bull Market Returns'!$L4, OR(AND(J$3="Bull", J$4=7)), 'Bull Market Returns'!$M4, OR(AND(J$3="Bull", J$4=8)), 'Bull Market Returns'!$N4, OR(AND(J$3="Bull", J$4=9)), 'Bull Market Returns'!$O4, OR(AND(J$3="Bull", J$4=10)), 'Bull Market Returns'!$P4, OR(AND(J$3="Bull", J$4=11)), 'Bull Market Returns'!$Q4, OR(AND(J$3="Bull", J$4=12)), 'Bull Market Returns'!$R4, OR(AND(J$3="Bull", J$4=13)), 'Bull Market Returns'!$S4, OR(AND(J$3="Bull", J$4=14)), 'Bull Market Returns'!$T4, OR(AND(J$3="Bull", J$4=15)), 'Bull Market Returns'!$U4, OR(AND(J$3="Bull", J$4=16)), 'Bull Market Returns'!$V4, OR(AND(J$3="Bull", J$4=17)), 'Bull Market Returns'!$W4, OR(AND(J$3="Bull", J$4=18)), 'Bull Market Returns'!$X4, OR(AND(J$3="Bull", J$4=19)), 'Bull Market Returns'!$Y4, OR(AND(J$3="Bull", J$4=20)), 'Bull Market Returns'!$Z4, OR(AND(J$3="Bear", J$4=1)), 'Bear Market Returns'!$G4,OR(AND(J$3="Bear", J$4=2)), 'Bear Market Returns'!$H4, OR(AND(J$3="Bear", J$4=3)), 'Bear Market Returns'!$I4, OR(AND(J$3="Bear", J$4=4)), 'Bear Market Returns'!$J4, OR(AND(J$3="Bear", J$4=5)), 'Bear Market Returns'!$K4, OR(AND(J$3="Bear", J$4=6)), 'Bear Market Returns'!$L4, OR(AND(J$3="Bear", J$4=7)), 'Bear Market Returns'!$M4, OR(AND(J$3="Bear", J$4=8)), 'Bear Market Returns'!$N4, OR(AND(J$3="Bear", J$4=9)), 'Bear Market Returns'!$O4, OR(AND(J$3="Bear", J$4=10)), 'Bear Market Returns'!$P4, OR(AND(J$3="Bear", J$4=11)), 'Bear Market Returns'!$Q4, OR(AND(J$3="Bear", J$4=12)), 'Bear Market Returns'!$R4, OR(AND(J$3="Bear", J$4=13)), 'Bear Market Returns'!$S4, OR(AND(J$3="Bear", J$4=14)), 'Bear Market Returns'!$T4, OR(AND(J$3="Bear", J$4=15)), 'Bear Market Returns'!$U4, OR(AND(J$3="Bear", J$4=16)), 'Bear Market Returns'!$V4, OR(AND(J$3="Bear", J$4=17)), 'Bear Market Returns'!$W4, OR(AND(J$3="Bear", J$4=18)), 'Bear Market Returns'!$X4, OR(AND(J$3="Bear", J$4=19)), 'Bear Market Returns'!$Y4, OR(AND(J$3="Bear", J$4=20)), 'Bear Market Returns'!$Z4)</f>
        <v>21</v>
      </c>
      <c r="K6" s="185">
        <f>J6+ IFS(AND(K$3="Bull",K$4=1), 'Bull Market Returns'!$G4, OR(AND(K$3="Bull", K$4=2)), 'Bull Market Returns'!$H4, OR(AND(K$3="Bull", K$4=3)), 'Bull Market Returns'!$I4, OR(AND(K$3="Bull", K$4=4)), 'Bull Market Returns'!$J4, OR(AND(K$3="Bull", K$4=5)), 'Bull Market Returns'!$K4, OR(AND(K$3="Bull", K$4=6)), 'Bull Market Returns'!$L4, OR(AND(K$3="Bull", K$4=7)), 'Bull Market Returns'!$M4, OR(AND(K$3="Bull", K$4=8)), 'Bull Market Returns'!$N4, OR(AND(K$3="Bull", K$4=9)), 'Bull Market Returns'!$O4, OR(AND(K$3="Bull", K$4=10)), 'Bull Market Returns'!$P4, OR(AND(K$3="Bull", K$4=11)), 'Bull Market Returns'!$Q4, OR(AND(K$3="Bull", K$4=12)), 'Bull Market Returns'!$R4, OR(AND(K$3="Bull", K$4=13)), 'Bull Market Returns'!$S4, OR(AND(K$3="Bull", K$4=14)), 'Bull Market Returns'!$T4, OR(AND(K$3="Bull", K$4=15)), 'Bull Market Returns'!$U4, OR(AND(K$3="Bull", K$4=16)), 'Bull Market Returns'!$V4, OR(AND(K$3="Bull", K$4=17)), 'Bull Market Returns'!$W4, OR(AND(K$3="Bull", K$4=18)), 'Bull Market Returns'!$X4, OR(AND(K$3="Bull", K$4=19)), 'Bull Market Returns'!$Y4, OR(AND(K$3="Bull", K$4=20)), 'Bull Market Returns'!$Z4, OR(AND(K$3="Bear", K$4=1)), 'Bear Market Returns'!$G4,OR(AND(K$3="Bear", K$4=2)), 'Bear Market Returns'!$H4, OR(AND(K$3="Bear", K$4=3)), 'Bear Market Returns'!$I4, OR(AND(K$3="Bear", K$4=4)), 'Bear Market Returns'!$J4, OR(AND(K$3="Bear", K$4=5)), 'Bear Market Returns'!$K4, OR(AND(K$3="Bear", K$4=6)), 'Bear Market Returns'!$L4, OR(AND(K$3="Bear", K$4=7)), 'Bear Market Returns'!$M4, OR(AND(K$3="Bear", K$4=8)), 'Bear Market Returns'!$N4, OR(AND(K$3="Bear", K$4=9)), 'Bear Market Returns'!$O4, OR(AND(K$3="Bear", K$4=10)), 'Bear Market Returns'!$P4, OR(AND(K$3="Bear", K$4=11)), 'Bear Market Returns'!$Q4, OR(AND(K$3="Bear", K$4=12)), 'Bear Market Returns'!$R4, OR(AND(K$3="Bear", K$4=13)), 'Bear Market Returns'!$S4, OR(AND(K$3="Bear", K$4=14)), 'Bear Market Returns'!$T4, OR(AND(K$3="Bear", K$4=15)), 'Bear Market Returns'!$U4, OR(AND(K$3="Bear", K$4=16)), 'Bear Market Returns'!$V4, OR(AND(K$3="Bear", K$4=17)), 'Bear Market Returns'!$W4, OR(AND(K$3="Bear", K$4=18)), 'Bear Market Returns'!$X4, OR(AND(K$3="Bear", K$4=19)), 'Bear Market Returns'!$Y4, OR(AND(K$3="Bear", K$4=20)), 'Bear Market Returns'!$Z4)</f>
        <v>33</v>
      </c>
      <c r="L6" s="185">
        <f>K6+ IFS(AND(L$3="Bull",L$4=1), 'Bull Market Returns'!$G4, OR(AND(L$3="Bull", L$4=2)), 'Bull Market Returns'!$H4, OR(AND(L$3="Bull", L$4=3)), 'Bull Market Returns'!$I4, OR(AND(L$3="Bull", L$4=4)), 'Bull Market Returns'!$J4, OR(AND(L$3="Bull", L$4=5)), 'Bull Market Returns'!$K4, OR(AND(L$3="Bull", L$4=6)), 'Bull Market Returns'!$L4, OR(AND(L$3="Bull", L$4=7)), 'Bull Market Returns'!$M4, OR(AND(L$3="Bull", L$4=8)), 'Bull Market Returns'!$N4, OR(AND(L$3="Bull", L$4=9)), 'Bull Market Returns'!$O4, OR(AND(L$3="Bull", L$4=10)), 'Bull Market Returns'!$P4, OR(AND(L$3="Bull", L$4=11)), 'Bull Market Returns'!$Q4, OR(AND(L$3="Bull", L$4=12)), 'Bull Market Returns'!$R4, OR(AND(L$3="Bull", L$4=13)), 'Bull Market Returns'!$S4, OR(AND(L$3="Bull", L$4=14)), 'Bull Market Returns'!$T4, OR(AND(L$3="Bull", L$4=15)), 'Bull Market Returns'!$U4, OR(AND(L$3="Bull", L$4=16)), 'Bull Market Returns'!$V4, OR(AND(L$3="Bull", L$4=17)), 'Bull Market Returns'!$W4, OR(AND(L$3="Bull", L$4=18)), 'Bull Market Returns'!$X4, OR(AND(L$3="Bull", L$4=19)), 'Bull Market Returns'!$Y4, OR(AND(L$3="Bull", L$4=20)), 'Bull Market Returns'!$Z4, OR(AND(L$3="Bear", L$4=1)), 'Bear Market Returns'!$G4,OR(AND(L$3="Bear", L$4=2)), 'Bear Market Returns'!$H4, OR(AND(L$3="Bear", L$4=3)), 'Bear Market Returns'!$I4, OR(AND(L$3="Bear", L$4=4)), 'Bear Market Returns'!$J4, OR(AND(L$3="Bear", L$4=5)), 'Bear Market Returns'!$K4, OR(AND(L$3="Bear", L$4=6)), 'Bear Market Returns'!$L4, OR(AND(L$3="Bear", L$4=7)), 'Bear Market Returns'!$M4, OR(AND(L$3="Bear", L$4=8)), 'Bear Market Returns'!$N4, OR(AND(L$3="Bear", L$4=9)), 'Bear Market Returns'!$O4, OR(AND(L$3="Bear", L$4=10)), 'Bear Market Returns'!$P4, OR(AND(L$3="Bear", L$4=11)), 'Bear Market Returns'!$Q4, OR(AND(L$3="Bear", L$4=12)), 'Bear Market Returns'!$R4, OR(AND(L$3="Bear", L$4=13)), 'Bear Market Returns'!$S4, OR(AND(L$3="Bear", L$4=14)), 'Bear Market Returns'!$T4, OR(AND(L$3="Bear", L$4=15)), 'Bear Market Returns'!$U4, OR(AND(L$3="Bear", L$4=16)), 'Bear Market Returns'!$V4, OR(AND(L$3="Bear", L$4=17)), 'Bear Market Returns'!$W4, OR(AND(L$3="Bear", L$4=18)), 'Bear Market Returns'!$X4, OR(AND(L$3="Bear", L$4=19)), 'Bear Market Returns'!$Y4, OR(AND(L$3="Bear", L$4=20)), 'Bear Market Returns'!$Z4)</f>
        <v>25</v>
      </c>
      <c r="M6" s="185">
        <f>L6+ IFS(AND(M$3="Bull",M$4=1), 'Bull Market Returns'!$G4, OR(AND(M$3="Bull", M$4=2)), 'Bull Market Returns'!$H4, OR(AND(M$3="Bull", M$4=3)), 'Bull Market Returns'!$I4, OR(AND(M$3="Bull", M$4=4)), 'Bull Market Returns'!$J4, OR(AND(M$3="Bull", M$4=5)), 'Bull Market Returns'!$K4, OR(AND(M$3="Bull", M$4=6)), 'Bull Market Returns'!$L4, OR(AND(M$3="Bull", M$4=7)), 'Bull Market Returns'!$M4, OR(AND(M$3="Bull", M$4=8)), 'Bull Market Returns'!$N4, OR(AND(M$3="Bull", M$4=9)), 'Bull Market Returns'!$O4, OR(AND(M$3="Bull", M$4=10)), 'Bull Market Returns'!$P4, OR(AND(M$3="Bull", M$4=11)), 'Bull Market Returns'!$Q4, OR(AND(M$3="Bull", M$4=12)), 'Bull Market Returns'!$R4, OR(AND(M$3="Bull", M$4=13)), 'Bull Market Returns'!$S4, OR(AND(M$3="Bull", M$4=14)), 'Bull Market Returns'!$T4, OR(AND(M$3="Bull", M$4=15)), 'Bull Market Returns'!$U4, OR(AND(M$3="Bull", M$4=16)), 'Bull Market Returns'!$V4, OR(AND(M$3="Bull", M$4=17)), 'Bull Market Returns'!$W4, OR(AND(M$3="Bull", M$4=18)), 'Bull Market Returns'!$X4, OR(AND(M$3="Bull", M$4=19)), 'Bull Market Returns'!$Y4, OR(AND(M$3="Bull", M$4=20)), 'Bull Market Returns'!$Z4, OR(AND(M$3="Bear", M$4=1)), 'Bear Market Returns'!$G4,OR(AND(M$3="Bear", M$4=2)), 'Bear Market Returns'!$H4, OR(AND(M$3="Bear", M$4=3)), 'Bear Market Returns'!$I4, OR(AND(M$3="Bear", M$4=4)), 'Bear Market Returns'!$J4, OR(AND(M$3="Bear", M$4=5)), 'Bear Market Returns'!$K4, OR(AND(M$3="Bear", M$4=6)), 'Bear Market Returns'!$L4, OR(AND(M$3="Bear", M$4=7)), 'Bear Market Returns'!$M4, OR(AND(M$3="Bear", M$4=8)), 'Bear Market Returns'!$N4, OR(AND(M$3="Bear", M$4=9)), 'Bear Market Returns'!$O4, OR(AND(M$3="Bear", M$4=10)), 'Bear Market Returns'!$P4, OR(AND(M$3="Bear", M$4=11)), 'Bear Market Returns'!$Q4, OR(AND(M$3="Bear", M$4=12)), 'Bear Market Returns'!$R4, OR(AND(M$3="Bear", M$4=13)), 'Bear Market Returns'!$S4, OR(AND(M$3="Bear", M$4=14)), 'Bear Market Returns'!$T4, OR(AND(M$3="Bear", M$4=15)), 'Bear Market Returns'!$U4, OR(AND(M$3="Bear", M$4=16)), 'Bear Market Returns'!$V4, OR(AND(M$3="Bear", M$4=17)), 'Bear Market Returns'!$W4, OR(AND(M$3="Bear", M$4=18)), 'Bear Market Returns'!$X4, OR(AND(M$3="Bear", M$4=19)), 'Bear Market Returns'!$Y4, OR(AND(M$3="Bear", M$4=20)), 'Bear Market Returns'!$Z4)</f>
        <v>34</v>
      </c>
      <c r="N6" s="185">
        <f>M6+ IFS(AND(N$3="Bull",N$4=1), 'Bull Market Returns'!$G4, OR(AND(N$3="Bull", N$4=2)), 'Bull Market Returns'!$H4, OR(AND(N$3="Bull", N$4=3)), 'Bull Market Returns'!$I4, OR(AND(N$3="Bull", N$4=4)), 'Bull Market Returns'!$J4, OR(AND(N$3="Bull", N$4=5)), 'Bull Market Returns'!$K4, OR(AND(N$3="Bull", N$4=6)), 'Bull Market Returns'!$L4, OR(AND(N$3="Bull", N$4=7)), 'Bull Market Returns'!$M4, OR(AND(N$3="Bull", N$4=8)), 'Bull Market Returns'!$N4, OR(AND(N$3="Bull", N$4=9)), 'Bull Market Returns'!$O4, OR(AND(N$3="Bull", N$4=10)), 'Bull Market Returns'!$P4, OR(AND(N$3="Bull", N$4=11)), 'Bull Market Returns'!$Q4, OR(AND(N$3="Bull", N$4=12)), 'Bull Market Returns'!$R4, OR(AND(N$3="Bull", N$4=13)), 'Bull Market Returns'!$S4, OR(AND(N$3="Bull", N$4=14)), 'Bull Market Returns'!$T4, OR(AND(N$3="Bull", N$4=15)), 'Bull Market Returns'!$U4, OR(AND(N$3="Bull", N$4=16)), 'Bull Market Returns'!$V4, OR(AND(N$3="Bull", N$4=17)), 'Bull Market Returns'!$W4, OR(AND(N$3="Bull", N$4=18)), 'Bull Market Returns'!$X4, OR(AND(N$3="Bull", N$4=19)), 'Bull Market Returns'!$Y4, OR(AND(N$3="Bull", N$4=20)), 'Bull Market Returns'!$Z4, OR(AND(N$3="Bear", N$4=1)), 'Bear Market Returns'!$G4,OR(AND(N$3="Bear", N$4=2)), 'Bear Market Returns'!$H4, OR(AND(N$3="Bear", N$4=3)), 'Bear Market Returns'!$I4, OR(AND(N$3="Bear", N$4=4)), 'Bear Market Returns'!$J4, OR(AND(N$3="Bear", N$4=5)), 'Bear Market Returns'!$K4, OR(AND(N$3="Bear", N$4=6)), 'Bear Market Returns'!$L4, OR(AND(N$3="Bear", N$4=7)), 'Bear Market Returns'!$M4, OR(AND(N$3="Bear", N$4=8)), 'Bear Market Returns'!$N4, OR(AND(N$3="Bear", N$4=9)), 'Bear Market Returns'!$O4, OR(AND(N$3="Bear", N$4=10)), 'Bear Market Returns'!$P4, OR(AND(N$3="Bear", N$4=11)), 'Bear Market Returns'!$Q4, OR(AND(N$3="Bear", N$4=12)), 'Bear Market Returns'!$R4, OR(AND(N$3="Bear", N$4=13)), 'Bear Market Returns'!$S4, OR(AND(N$3="Bear", N$4=14)), 'Bear Market Returns'!$T4, OR(AND(N$3="Bear", N$4=15)), 'Bear Market Returns'!$U4, OR(AND(N$3="Bear", N$4=16)), 'Bear Market Returns'!$V4, OR(AND(N$3="Bear", N$4=17)), 'Bear Market Returns'!$W4, OR(AND(N$3="Bear", N$4=18)), 'Bear Market Returns'!$X4, OR(AND(N$3="Bear", N$4=19)), 'Bear Market Returns'!$Y4, OR(AND(N$3="Bear", N$4=20)), 'Bear Market Returns'!$Z4)</f>
        <v>23</v>
      </c>
      <c r="O6" s="185">
        <f>N6+ IFS(AND(O$3="Bull",O$4=1), 'Bull Market Returns'!$G4, OR(AND(O$3="Bull", O$4=2)), 'Bull Market Returns'!$H4, OR(AND(O$3="Bull", O$4=3)), 'Bull Market Returns'!$I4, OR(AND(O$3="Bull", O$4=4)), 'Bull Market Returns'!$J4, OR(AND(O$3="Bull", O$4=5)), 'Bull Market Returns'!$K4, OR(AND(O$3="Bull", O$4=6)), 'Bull Market Returns'!$L4, OR(AND(O$3="Bull", O$4=7)), 'Bull Market Returns'!$M4, OR(AND(O$3="Bull", O$4=8)), 'Bull Market Returns'!$N4, OR(AND(O$3="Bull", O$4=9)), 'Bull Market Returns'!$O4, OR(AND(O$3="Bull", O$4=10)), 'Bull Market Returns'!$P4, OR(AND(O$3="Bull", O$4=11)), 'Bull Market Returns'!$Q4, OR(AND(O$3="Bull", O$4=12)), 'Bull Market Returns'!$R4, OR(AND(O$3="Bull", O$4=13)), 'Bull Market Returns'!$S4, OR(AND(O$3="Bull", O$4=14)), 'Bull Market Returns'!$T4, OR(AND(O$3="Bull", O$4=15)), 'Bull Market Returns'!$U4, OR(AND(O$3="Bull", O$4=16)), 'Bull Market Returns'!$V4, OR(AND(O$3="Bull", O$4=17)), 'Bull Market Returns'!$W4, OR(AND(O$3="Bull", O$4=18)), 'Bull Market Returns'!$X4, OR(AND(O$3="Bull", O$4=19)), 'Bull Market Returns'!$Y4, OR(AND(O$3="Bull", O$4=20)), 'Bull Market Returns'!$Z4, OR(AND(O$3="Bear", O$4=1)), 'Bear Market Returns'!$G4,OR(AND(O$3="Bear", O$4=2)), 'Bear Market Returns'!$H4, OR(AND(O$3="Bear", O$4=3)), 'Bear Market Returns'!$I4, OR(AND(O$3="Bear", O$4=4)), 'Bear Market Returns'!$J4, OR(AND(O$3="Bear", O$4=5)), 'Bear Market Returns'!$K4, OR(AND(O$3="Bear", O$4=6)), 'Bear Market Returns'!$L4, OR(AND(O$3="Bear", O$4=7)), 'Bear Market Returns'!$M4, OR(AND(O$3="Bear", O$4=8)), 'Bear Market Returns'!$N4, OR(AND(O$3="Bear", O$4=9)), 'Bear Market Returns'!$O4, OR(AND(O$3="Bear", O$4=10)), 'Bear Market Returns'!$P4, OR(AND(O$3="Bear", O$4=11)), 'Bear Market Returns'!$Q4, OR(AND(O$3="Bear", O$4=12)), 'Bear Market Returns'!$R4, OR(AND(O$3="Bear", O$4=13)), 'Bear Market Returns'!$S4, OR(AND(O$3="Bear", O$4=14)), 'Bear Market Returns'!$T4, OR(AND(O$3="Bear", O$4=15)), 'Bear Market Returns'!$U4, OR(AND(O$3="Bear", O$4=16)), 'Bear Market Returns'!$V4, OR(AND(O$3="Bear", O$4=17)), 'Bear Market Returns'!$W4, OR(AND(O$3="Bear", O$4=18)), 'Bear Market Returns'!$X4, OR(AND(O$3="Bear", O$4=19)), 'Bear Market Returns'!$Y4, OR(AND(O$3="Bear", O$4=20)), 'Bear Market Returns'!$Z4)</f>
        <v>-10</v>
      </c>
      <c r="P6" s="185">
        <f>O6+ IFS(AND(P$3="Bull",P$4=1), 'Bull Market Returns'!$G4, OR(AND(P$3="Bull", P$4=2)), 'Bull Market Returns'!$H4, OR(AND(P$3="Bull", P$4=3)), 'Bull Market Returns'!$I4, OR(AND(P$3="Bull", P$4=4)), 'Bull Market Returns'!$J4, OR(AND(P$3="Bull", P$4=5)), 'Bull Market Returns'!$K4, OR(AND(P$3="Bull", P$4=6)), 'Bull Market Returns'!$L4, OR(AND(P$3="Bull", P$4=7)), 'Bull Market Returns'!$M4, OR(AND(P$3="Bull", P$4=8)), 'Bull Market Returns'!$N4, OR(AND(P$3="Bull", P$4=9)), 'Bull Market Returns'!$O4, OR(AND(P$3="Bull", P$4=10)), 'Bull Market Returns'!$P4, OR(AND(P$3="Bull", P$4=11)), 'Bull Market Returns'!$Q4, OR(AND(P$3="Bull", P$4=12)), 'Bull Market Returns'!$R4, OR(AND(P$3="Bull", P$4=13)), 'Bull Market Returns'!$S4, OR(AND(P$3="Bull", P$4=14)), 'Bull Market Returns'!$T4, OR(AND(P$3="Bull", P$4=15)), 'Bull Market Returns'!$U4, OR(AND(P$3="Bull", P$4=16)), 'Bull Market Returns'!$V4, OR(AND(P$3="Bull", P$4=17)), 'Bull Market Returns'!$W4, OR(AND(P$3="Bull", P$4=18)), 'Bull Market Returns'!$X4, OR(AND(P$3="Bull", P$4=19)), 'Bull Market Returns'!$Y4, OR(AND(P$3="Bull", P$4=20)), 'Bull Market Returns'!$Z4, OR(AND(P$3="Bear", P$4=1)), 'Bear Market Returns'!$G4,OR(AND(P$3="Bear", P$4=2)), 'Bear Market Returns'!$H4, OR(AND(P$3="Bear", P$4=3)), 'Bear Market Returns'!$I4, OR(AND(P$3="Bear", P$4=4)), 'Bear Market Returns'!$J4, OR(AND(P$3="Bear", P$4=5)), 'Bear Market Returns'!$K4, OR(AND(P$3="Bear", P$4=6)), 'Bear Market Returns'!$L4, OR(AND(P$3="Bear", P$4=7)), 'Bear Market Returns'!$M4, OR(AND(P$3="Bear", P$4=8)), 'Bear Market Returns'!$N4, OR(AND(P$3="Bear", P$4=9)), 'Bear Market Returns'!$O4, OR(AND(P$3="Bear", P$4=10)), 'Bear Market Returns'!$P4, OR(AND(P$3="Bear", P$4=11)), 'Bear Market Returns'!$Q4, OR(AND(P$3="Bear", P$4=12)), 'Bear Market Returns'!$R4, OR(AND(P$3="Bear", P$4=13)), 'Bear Market Returns'!$S4, OR(AND(P$3="Bear", P$4=14)), 'Bear Market Returns'!$T4, OR(AND(P$3="Bear", P$4=15)), 'Bear Market Returns'!$U4, OR(AND(P$3="Bear", P$4=16)), 'Bear Market Returns'!$V4, OR(AND(P$3="Bear", P$4=17)), 'Bear Market Returns'!$W4, OR(AND(P$3="Bear", P$4=18)), 'Bear Market Returns'!$X4, OR(AND(P$3="Bear", P$4=19)), 'Bear Market Returns'!$Y4, OR(AND(P$3="Bear", P$4=20)), 'Bear Market Returns'!$Z4)</f>
        <v>-1</v>
      </c>
    </row>
    <row r="7">
      <c r="A7" s="182" t="s">
        <v>25</v>
      </c>
      <c r="B7" s="55" t="s">
        <v>26</v>
      </c>
      <c r="C7" s="19" t="s">
        <v>27</v>
      </c>
      <c r="D7" s="17" t="s">
        <v>18</v>
      </c>
      <c r="E7" s="20">
        <v>20.0</v>
      </c>
      <c r="F7" s="183">
        <v>25.0</v>
      </c>
      <c r="G7" s="185">
        <f>F7+ IFS(AND(G$3="Bull",G$4=1), 'Bull Market Returns'!$G5, OR(AND(G$3="Bull", G$4=2)), 'Bull Market Returns'!$H5, OR(AND(G$3="Bull", G$4=3)), 'Bull Market Returns'!$I5, OR(AND(G$3="Bull", G$4=4)), 'Bull Market Returns'!$J5, OR(AND(G$3="Bull", G$4=5)), 'Bull Market Returns'!$K5, OR(AND(G$3="Bull", G$4=6)), 'Bull Market Returns'!$L5, OR(AND(G$3="Bull", G$4=7)), 'Bull Market Returns'!$M5, OR(AND(G$3="Bull", G$4=8)), 'Bull Market Returns'!$N5, OR(AND(G$3="Bull", G$4=9)), 'Bull Market Returns'!$O5, OR(AND(G$3="Bull", G$4=10)), 'Bull Market Returns'!$P5, OR(AND(G$3="Bull", G$4=11)), 'Bull Market Returns'!$Q5, OR(AND(G$3="Bull", G$4=12)), 'Bull Market Returns'!$R5, OR(AND(G$3="Bull", G$4=13)), 'Bull Market Returns'!$S5, OR(AND(G$3="Bull", G$4=14)), 'Bull Market Returns'!$T5, OR(AND(G$3="Bull", G$4=15)), 'Bull Market Returns'!$U5, OR(AND(G$3="Bull", G$4=16)), 'Bull Market Returns'!$V5, OR(AND(G$3="Bull", G$4=17)), 'Bull Market Returns'!$W5, OR(AND(G$3="Bull", G$4=18)), 'Bull Market Returns'!$X5, OR(AND(G$3="Bull", G$4=19)), 'Bull Market Returns'!$Y5, OR(AND(G$3="Bull", G$4=20)), 'Bull Market Returns'!$Z5, OR(AND(G$3="Bear", G$4=1)), 'Bear Market Returns'!$G5,OR(AND(G$3="Bear", G$4=2)), 'Bear Market Returns'!$H5, OR(AND(G$3="Bear", G$4=3)), 'Bear Market Returns'!$I5, OR(AND(G$3="Bear", G$4=4)), 'Bear Market Returns'!$J5, OR(AND(G$3="Bear", G$4=5)), 'Bear Market Returns'!$K5, OR(AND(G$3="Bear", G$4=6)), 'Bear Market Returns'!$L5, OR(AND(G$3="Bear", G$4=7)), 'Bear Market Returns'!$M5, OR(AND(G$3="Bear", G$4=8)), 'Bear Market Returns'!$N5, OR(AND(G$3="Bear", G$4=9)), 'Bear Market Returns'!$O5, OR(AND(G$3="Bear", G$4=10)), 'Bear Market Returns'!$P5, OR(AND(G$3="Bear", G$4=11)), 'Bear Market Returns'!$Q5, OR(AND(G$3="Bear", G$4=12)), 'Bear Market Returns'!$R5, OR(AND(G$3="Bear", G$4=13)), 'Bear Market Returns'!$S5, OR(AND(G$3="Bear", G$4=14)), 'Bear Market Returns'!$T5, OR(AND(G$3="Bear", G$4=15)), 'Bear Market Returns'!$U5, OR(AND(G$3="Bear", G$4=16)), 'Bear Market Returns'!$V5, OR(AND(G$3="Bear", G$4=17)), 'Bear Market Returns'!$W5, OR(AND(G$3="Bear", G$4=18)), 'Bear Market Returns'!$X5, OR(AND(G$3="Bear", G$4=19)), 'Bear Market Returns'!$Y5, OR(AND(G$3="Bear", G$4=20)), 'Bear Market Returns'!$Z5)</f>
        <v>18</v>
      </c>
      <c r="H7" s="185">
        <f>G7+ IFS(AND(H$3="Bull",H$4=1), 'Bull Market Returns'!$G5, OR(AND(H$3="Bull", H$4=2)), 'Bull Market Returns'!$H5, OR(AND(H$3="Bull", H$4=3)), 'Bull Market Returns'!$I5, OR(AND(H$3="Bull", H$4=4)), 'Bull Market Returns'!$J5, OR(AND(H$3="Bull", H$4=5)), 'Bull Market Returns'!$K5, OR(AND(H$3="Bull", H$4=6)), 'Bull Market Returns'!$L5, OR(AND(H$3="Bull", H$4=7)), 'Bull Market Returns'!$M5, OR(AND(H$3="Bull", H$4=8)), 'Bull Market Returns'!$N5, OR(AND(H$3="Bull", H$4=9)), 'Bull Market Returns'!$O5, OR(AND(H$3="Bull", H$4=10)), 'Bull Market Returns'!$P5, OR(AND(H$3="Bull", H$4=11)), 'Bull Market Returns'!$Q5, OR(AND(H$3="Bull", H$4=12)), 'Bull Market Returns'!$R5, OR(AND(H$3="Bull", H$4=13)), 'Bull Market Returns'!$S5, OR(AND(H$3="Bull", H$4=14)), 'Bull Market Returns'!$T5, OR(AND(H$3="Bull", H$4=15)), 'Bull Market Returns'!$U5, OR(AND(H$3="Bull", H$4=16)), 'Bull Market Returns'!$V5, OR(AND(H$3="Bull", H$4=17)), 'Bull Market Returns'!$W5, OR(AND(H$3="Bull", H$4=18)), 'Bull Market Returns'!$X5, OR(AND(H$3="Bull", H$4=19)), 'Bull Market Returns'!$Y5, OR(AND(H$3="Bull", H$4=20)), 'Bull Market Returns'!$Z5, OR(AND(H$3="Bear", H$4=1)), 'Bear Market Returns'!$G5,OR(AND(H$3="Bear", H$4=2)), 'Bear Market Returns'!$H5, OR(AND(H$3="Bear", H$4=3)), 'Bear Market Returns'!$I5, OR(AND(H$3="Bear", H$4=4)), 'Bear Market Returns'!$J5, OR(AND(H$3="Bear", H$4=5)), 'Bear Market Returns'!$K5, OR(AND(H$3="Bear", H$4=6)), 'Bear Market Returns'!$L5, OR(AND(H$3="Bear", H$4=7)), 'Bear Market Returns'!$M5, OR(AND(H$3="Bear", H$4=8)), 'Bear Market Returns'!$N5, OR(AND(H$3="Bear", H$4=9)), 'Bear Market Returns'!$O5, OR(AND(H$3="Bear", H$4=10)), 'Bear Market Returns'!$P5, OR(AND(H$3="Bear", H$4=11)), 'Bear Market Returns'!$Q5, OR(AND(H$3="Bear", H$4=12)), 'Bear Market Returns'!$R5, OR(AND(H$3="Bear", H$4=13)), 'Bear Market Returns'!$S5, OR(AND(H$3="Bear", H$4=14)), 'Bear Market Returns'!$T5, OR(AND(H$3="Bear", H$4=15)), 'Bear Market Returns'!$U5, OR(AND(H$3="Bear", H$4=16)), 'Bear Market Returns'!$V5, OR(AND(H$3="Bear", H$4=17)), 'Bear Market Returns'!$W5, OR(AND(H$3="Bear", H$4=18)), 'Bear Market Returns'!$X5, OR(AND(H$3="Bear", H$4=19)), 'Bear Market Returns'!$Y5, OR(AND(H$3="Bear", H$4=20)), 'Bear Market Returns'!$Z5)</f>
        <v>16</v>
      </c>
      <c r="I7" s="185">
        <f>H7+ IFS(AND(I$3="Bull",I$4=1), 'Bull Market Returns'!$G5, OR(AND(I$3="Bull", I$4=2)), 'Bull Market Returns'!$H5, OR(AND(I$3="Bull", I$4=3)), 'Bull Market Returns'!$I5, OR(AND(I$3="Bull", I$4=4)), 'Bull Market Returns'!$J5, OR(AND(I$3="Bull", I$4=5)), 'Bull Market Returns'!$K5, OR(AND(I$3="Bull", I$4=6)), 'Bull Market Returns'!$L5, OR(AND(I$3="Bull", I$4=7)), 'Bull Market Returns'!$M5, OR(AND(I$3="Bull", I$4=8)), 'Bull Market Returns'!$N5, OR(AND(I$3="Bull", I$4=9)), 'Bull Market Returns'!$O5, OR(AND(I$3="Bull", I$4=10)), 'Bull Market Returns'!$P5, OR(AND(I$3="Bull", I$4=11)), 'Bull Market Returns'!$Q5, OR(AND(I$3="Bull", I$4=12)), 'Bull Market Returns'!$R5, OR(AND(I$3="Bull", I$4=13)), 'Bull Market Returns'!$S5, OR(AND(I$3="Bull", I$4=14)), 'Bull Market Returns'!$T5, OR(AND(I$3="Bull", I$4=15)), 'Bull Market Returns'!$U5, OR(AND(I$3="Bull", I$4=16)), 'Bull Market Returns'!$V5, OR(AND(I$3="Bull", I$4=17)), 'Bull Market Returns'!$W5, OR(AND(I$3="Bull", I$4=18)), 'Bull Market Returns'!$X5, OR(AND(I$3="Bull", I$4=19)), 'Bull Market Returns'!$Y5, OR(AND(I$3="Bull", I$4=20)), 'Bull Market Returns'!$Z5, OR(AND(I$3="Bear", I$4=1)), 'Bear Market Returns'!$G5,OR(AND(I$3="Bear", I$4=2)), 'Bear Market Returns'!$H5, OR(AND(I$3="Bear", I$4=3)), 'Bear Market Returns'!$I5, OR(AND(I$3="Bear", I$4=4)), 'Bear Market Returns'!$J5, OR(AND(I$3="Bear", I$4=5)), 'Bear Market Returns'!$K5, OR(AND(I$3="Bear", I$4=6)), 'Bear Market Returns'!$L5, OR(AND(I$3="Bear", I$4=7)), 'Bear Market Returns'!$M5, OR(AND(I$3="Bear", I$4=8)), 'Bear Market Returns'!$N5, OR(AND(I$3="Bear", I$4=9)), 'Bear Market Returns'!$O5, OR(AND(I$3="Bear", I$4=10)), 'Bear Market Returns'!$P5, OR(AND(I$3="Bear", I$4=11)), 'Bear Market Returns'!$Q5, OR(AND(I$3="Bear", I$4=12)), 'Bear Market Returns'!$R5, OR(AND(I$3="Bear", I$4=13)), 'Bear Market Returns'!$S5, OR(AND(I$3="Bear", I$4=14)), 'Bear Market Returns'!$T5, OR(AND(I$3="Bear", I$4=15)), 'Bear Market Returns'!$U5, OR(AND(I$3="Bear", I$4=16)), 'Bear Market Returns'!$V5, OR(AND(I$3="Bear", I$4=17)), 'Bear Market Returns'!$W5, OR(AND(I$3="Bear", I$4=18)), 'Bear Market Returns'!$X5, OR(AND(I$3="Bear", I$4=19)), 'Bear Market Returns'!$Y5, OR(AND(I$3="Bear", I$4=20)), 'Bear Market Returns'!$Z5)</f>
        <v>21</v>
      </c>
      <c r="J7" s="185">
        <f>I7+ IFS(AND(J$3="Bull",J$4=1), 'Bull Market Returns'!$G5, OR(AND(J$3="Bull", J$4=2)), 'Bull Market Returns'!$H5, OR(AND(J$3="Bull", J$4=3)), 'Bull Market Returns'!$I5, OR(AND(J$3="Bull", J$4=4)), 'Bull Market Returns'!$J5, OR(AND(J$3="Bull", J$4=5)), 'Bull Market Returns'!$K5, OR(AND(J$3="Bull", J$4=6)), 'Bull Market Returns'!$L5, OR(AND(J$3="Bull", J$4=7)), 'Bull Market Returns'!$M5, OR(AND(J$3="Bull", J$4=8)), 'Bull Market Returns'!$N5, OR(AND(J$3="Bull", J$4=9)), 'Bull Market Returns'!$O5, OR(AND(J$3="Bull", J$4=10)), 'Bull Market Returns'!$P5, OR(AND(J$3="Bull", J$4=11)), 'Bull Market Returns'!$Q5, OR(AND(J$3="Bull", J$4=12)), 'Bull Market Returns'!$R5, OR(AND(J$3="Bull", J$4=13)), 'Bull Market Returns'!$S5, OR(AND(J$3="Bull", J$4=14)), 'Bull Market Returns'!$T5, OR(AND(J$3="Bull", J$4=15)), 'Bull Market Returns'!$U5, OR(AND(J$3="Bull", J$4=16)), 'Bull Market Returns'!$V5, OR(AND(J$3="Bull", J$4=17)), 'Bull Market Returns'!$W5, OR(AND(J$3="Bull", J$4=18)), 'Bull Market Returns'!$X5, OR(AND(J$3="Bull", J$4=19)), 'Bull Market Returns'!$Y5, OR(AND(J$3="Bull", J$4=20)), 'Bull Market Returns'!$Z5, OR(AND(J$3="Bear", J$4=1)), 'Bear Market Returns'!$G5,OR(AND(J$3="Bear", J$4=2)), 'Bear Market Returns'!$H5, OR(AND(J$3="Bear", J$4=3)), 'Bear Market Returns'!$I5, OR(AND(J$3="Bear", J$4=4)), 'Bear Market Returns'!$J5, OR(AND(J$3="Bear", J$4=5)), 'Bear Market Returns'!$K5, OR(AND(J$3="Bear", J$4=6)), 'Bear Market Returns'!$L5, OR(AND(J$3="Bear", J$4=7)), 'Bear Market Returns'!$M5, OR(AND(J$3="Bear", J$4=8)), 'Bear Market Returns'!$N5, OR(AND(J$3="Bear", J$4=9)), 'Bear Market Returns'!$O5, OR(AND(J$3="Bear", J$4=10)), 'Bear Market Returns'!$P5, OR(AND(J$3="Bear", J$4=11)), 'Bear Market Returns'!$Q5, OR(AND(J$3="Bear", J$4=12)), 'Bear Market Returns'!$R5, OR(AND(J$3="Bear", J$4=13)), 'Bear Market Returns'!$S5, OR(AND(J$3="Bear", J$4=14)), 'Bear Market Returns'!$T5, OR(AND(J$3="Bear", J$4=15)), 'Bear Market Returns'!$U5, OR(AND(J$3="Bear", J$4=16)), 'Bear Market Returns'!$V5, OR(AND(J$3="Bear", J$4=17)), 'Bear Market Returns'!$W5, OR(AND(J$3="Bear", J$4=18)), 'Bear Market Returns'!$X5, OR(AND(J$3="Bear", J$4=19)), 'Bear Market Returns'!$Y5, OR(AND(J$3="Bear", J$4=20)), 'Bear Market Returns'!$Z5)</f>
        <v>33</v>
      </c>
      <c r="K7" s="185">
        <f>J7+ IFS(AND(K$3="Bull",K$4=1), 'Bull Market Returns'!$G5, OR(AND(K$3="Bull", K$4=2)), 'Bull Market Returns'!$H5, OR(AND(K$3="Bull", K$4=3)), 'Bull Market Returns'!$I5, OR(AND(K$3="Bull", K$4=4)), 'Bull Market Returns'!$J5, OR(AND(K$3="Bull", K$4=5)), 'Bull Market Returns'!$K5, OR(AND(K$3="Bull", K$4=6)), 'Bull Market Returns'!$L5, OR(AND(K$3="Bull", K$4=7)), 'Bull Market Returns'!$M5, OR(AND(K$3="Bull", K$4=8)), 'Bull Market Returns'!$N5, OR(AND(K$3="Bull", K$4=9)), 'Bull Market Returns'!$O5, OR(AND(K$3="Bull", K$4=10)), 'Bull Market Returns'!$P5, OR(AND(K$3="Bull", K$4=11)), 'Bull Market Returns'!$Q5, OR(AND(K$3="Bull", K$4=12)), 'Bull Market Returns'!$R5, OR(AND(K$3="Bull", K$4=13)), 'Bull Market Returns'!$S5, OR(AND(K$3="Bull", K$4=14)), 'Bull Market Returns'!$T5, OR(AND(K$3="Bull", K$4=15)), 'Bull Market Returns'!$U5, OR(AND(K$3="Bull", K$4=16)), 'Bull Market Returns'!$V5, OR(AND(K$3="Bull", K$4=17)), 'Bull Market Returns'!$W5, OR(AND(K$3="Bull", K$4=18)), 'Bull Market Returns'!$X5, OR(AND(K$3="Bull", K$4=19)), 'Bull Market Returns'!$Y5, OR(AND(K$3="Bull", K$4=20)), 'Bull Market Returns'!$Z5, OR(AND(K$3="Bear", K$4=1)), 'Bear Market Returns'!$G5,OR(AND(K$3="Bear", K$4=2)), 'Bear Market Returns'!$H5, OR(AND(K$3="Bear", K$4=3)), 'Bear Market Returns'!$I5, OR(AND(K$3="Bear", K$4=4)), 'Bear Market Returns'!$J5, OR(AND(K$3="Bear", K$4=5)), 'Bear Market Returns'!$K5, OR(AND(K$3="Bear", K$4=6)), 'Bear Market Returns'!$L5, OR(AND(K$3="Bear", K$4=7)), 'Bear Market Returns'!$M5, OR(AND(K$3="Bear", K$4=8)), 'Bear Market Returns'!$N5, OR(AND(K$3="Bear", K$4=9)), 'Bear Market Returns'!$O5, OR(AND(K$3="Bear", K$4=10)), 'Bear Market Returns'!$P5, OR(AND(K$3="Bear", K$4=11)), 'Bear Market Returns'!$Q5, OR(AND(K$3="Bear", K$4=12)), 'Bear Market Returns'!$R5, OR(AND(K$3="Bear", K$4=13)), 'Bear Market Returns'!$S5, OR(AND(K$3="Bear", K$4=14)), 'Bear Market Returns'!$T5, OR(AND(K$3="Bear", K$4=15)), 'Bear Market Returns'!$U5, OR(AND(K$3="Bear", K$4=16)), 'Bear Market Returns'!$V5, OR(AND(K$3="Bear", K$4=17)), 'Bear Market Returns'!$W5, OR(AND(K$3="Bear", K$4=18)), 'Bear Market Returns'!$X5, OR(AND(K$3="Bear", K$4=19)), 'Bear Market Returns'!$Y5, OR(AND(K$3="Bear", K$4=20)), 'Bear Market Returns'!$Z5)</f>
        <v>21</v>
      </c>
      <c r="L7" s="185">
        <f>K7+ IFS(AND(L$3="Bull",L$4=1), 'Bull Market Returns'!$G5, OR(AND(L$3="Bull", L$4=2)), 'Bull Market Returns'!$H5, OR(AND(L$3="Bull", L$4=3)), 'Bull Market Returns'!$I5, OR(AND(L$3="Bull", L$4=4)), 'Bull Market Returns'!$J5, OR(AND(L$3="Bull", L$4=5)), 'Bull Market Returns'!$K5, OR(AND(L$3="Bull", L$4=6)), 'Bull Market Returns'!$L5, OR(AND(L$3="Bull", L$4=7)), 'Bull Market Returns'!$M5, OR(AND(L$3="Bull", L$4=8)), 'Bull Market Returns'!$N5, OR(AND(L$3="Bull", L$4=9)), 'Bull Market Returns'!$O5, OR(AND(L$3="Bull", L$4=10)), 'Bull Market Returns'!$P5, OR(AND(L$3="Bull", L$4=11)), 'Bull Market Returns'!$Q5, OR(AND(L$3="Bull", L$4=12)), 'Bull Market Returns'!$R5, OR(AND(L$3="Bull", L$4=13)), 'Bull Market Returns'!$S5, OR(AND(L$3="Bull", L$4=14)), 'Bull Market Returns'!$T5, OR(AND(L$3="Bull", L$4=15)), 'Bull Market Returns'!$U5, OR(AND(L$3="Bull", L$4=16)), 'Bull Market Returns'!$V5, OR(AND(L$3="Bull", L$4=17)), 'Bull Market Returns'!$W5, OR(AND(L$3="Bull", L$4=18)), 'Bull Market Returns'!$X5, OR(AND(L$3="Bull", L$4=19)), 'Bull Market Returns'!$Y5, OR(AND(L$3="Bull", L$4=20)), 'Bull Market Returns'!$Z5, OR(AND(L$3="Bear", L$4=1)), 'Bear Market Returns'!$G5,OR(AND(L$3="Bear", L$4=2)), 'Bear Market Returns'!$H5, OR(AND(L$3="Bear", L$4=3)), 'Bear Market Returns'!$I5, OR(AND(L$3="Bear", L$4=4)), 'Bear Market Returns'!$J5, OR(AND(L$3="Bear", L$4=5)), 'Bear Market Returns'!$K5, OR(AND(L$3="Bear", L$4=6)), 'Bear Market Returns'!$L5, OR(AND(L$3="Bear", L$4=7)), 'Bear Market Returns'!$M5, OR(AND(L$3="Bear", L$4=8)), 'Bear Market Returns'!$N5, OR(AND(L$3="Bear", L$4=9)), 'Bear Market Returns'!$O5, OR(AND(L$3="Bear", L$4=10)), 'Bear Market Returns'!$P5, OR(AND(L$3="Bear", L$4=11)), 'Bear Market Returns'!$Q5, OR(AND(L$3="Bear", L$4=12)), 'Bear Market Returns'!$R5, OR(AND(L$3="Bear", L$4=13)), 'Bear Market Returns'!$S5, OR(AND(L$3="Bear", L$4=14)), 'Bear Market Returns'!$T5, OR(AND(L$3="Bear", L$4=15)), 'Bear Market Returns'!$U5, OR(AND(L$3="Bear", L$4=16)), 'Bear Market Returns'!$V5, OR(AND(L$3="Bear", L$4=17)), 'Bear Market Returns'!$W5, OR(AND(L$3="Bear", L$4=18)), 'Bear Market Returns'!$X5, OR(AND(L$3="Bear", L$4=19)), 'Bear Market Returns'!$Y5, OR(AND(L$3="Bear", L$4=20)), 'Bear Market Returns'!$Z5)</f>
        <v>26</v>
      </c>
      <c r="M7" s="185">
        <f>L7+ IFS(AND(M$3="Bull",M$4=1), 'Bull Market Returns'!$G5, OR(AND(M$3="Bull", M$4=2)), 'Bull Market Returns'!$H5, OR(AND(M$3="Bull", M$4=3)), 'Bull Market Returns'!$I5, OR(AND(M$3="Bull", M$4=4)), 'Bull Market Returns'!$J5, OR(AND(M$3="Bull", M$4=5)), 'Bull Market Returns'!$K5, OR(AND(M$3="Bull", M$4=6)), 'Bull Market Returns'!$L5, OR(AND(M$3="Bull", M$4=7)), 'Bull Market Returns'!$M5, OR(AND(M$3="Bull", M$4=8)), 'Bull Market Returns'!$N5, OR(AND(M$3="Bull", M$4=9)), 'Bull Market Returns'!$O5, OR(AND(M$3="Bull", M$4=10)), 'Bull Market Returns'!$P5, OR(AND(M$3="Bull", M$4=11)), 'Bull Market Returns'!$Q5, OR(AND(M$3="Bull", M$4=12)), 'Bull Market Returns'!$R5, OR(AND(M$3="Bull", M$4=13)), 'Bull Market Returns'!$S5, OR(AND(M$3="Bull", M$4=14)), 'Bull Market Returns'!$T5, OR(AND(M$3="Bull", M$4=15)), 'Bull Market Returns'!$U5, OR(AND(M$3="Bull", M$4=16)), 'Bull Market Returns'!$V5, OR(AND(M$3="Bull", M$4=17)), 'Bull Market Returns'!$W5, OR(AND(M$3="Bull", M$4=18)), 'Bull Market Returns'!$X5, OR(AND(M$3="Bull", M$4=19)), 'Bull Market Returns'!$Y5, OR(AND(M$3="Bull", M$4=20)), 'Bull Market Returns'!$Z5, OR(AND(M$3="Bear", M$4=1)), 'Bear Market Returns'!$G5,OR(AND(M$3="Bear", M$4=2)), 'Bear Market Returns'!$H5, OR(AND(M$3="Bear", M$4=3)), 'Bear Market Returns'!$I5, OR(AND(M$3="Bear", M$4=4)), 'Bear Market Returns'!$J5, OR(AND(M$3="Bear", M$4=5)), 'Bear Market Returns'!$K5, OR(AND(M$3="Bear", M$4=6)), 'Bear Market Returns'!$L5, OR(AND(M$3="Bear", M$4=7)), 'Bear Market Returns'!$M5, OR(AND(M$3="Bear", M$4=8)), 'Bear Market Returns'!$N5, OR(AND(M$3="Bear", M$4=9)), 'Bear Market Returns'!$O5, OR(AND(M$3="Bear", M$4=10)), 'Bear Market Returns'!$P5, OR(AND(M$3="Bear", M$4=11)), 'Bear Market Returns'!$Q5, OR(AND(M$3="Bear", M$4=12)), 'Bear Market Returns'!$R5, OR(AND(M$3="Bear", M$4=13)), 'Bear Market Returns'!$S5, OR(AND(M$3="Bear", M$4=14)), 'Bear Market Returns'!$T5, OR(AND(M$3="Bear", M$4=15)), 'Bear Market Returns'!$U5, OR(AND(M$3="Bear", M$4=16)), 'Bear Market Returns'!$V5, OR(AND(M$3="Bear", M$4=17)), 'Bear Market Returns'!$W5, OR(AND(M$3="Bear", M$4=18)), 'Bear Market Returns'!$X5, OR(AND(M$3="Bear", M$4=19)), 'Bear Market Returns'!$Y5, OR(AND(M$3="Bear", M$4=20)), 'Bear Market Returns'!$Z5)</f>
        <v>18</v>
      </c>
      <c r="N7" s="185">
        <f>M7+ IFS(AND(N$3="Bull",N$4=1), 'Bull Market Returns'!$G5, OR(AND(N$3="Bull", N$4=2)), 'Bull Market Returns'!$H5, OR(AND(N$3="Bull", N$4=3)), 'Bull Market Returns'!$I5, OR(AND(N$3="Bull", N$4=4)), 'Bull Market Returns'!$J5, OR(AND(N$3="Bull", N$4=5)), 'Bull Market Returns'!$K5, OR(AND(N$3="Bull", N$4=6)), 'Bull Market Returns'!$L5, OR(AND(N$3="Bull", N$4=7)), 'Bull Market Returns'!$M5, OR(AND(N$3="Bull", N$4=8)), 'Bull Market Returns'!$N5, OR(AND(N$3="Bull", N$4=9)), 'Bull Market Returns'!$O5, OR(AND(N$3="Bull", N$4=10)), 'Bull Market Returns'!$P5, OR(AND(N$3="Bull", N$4=11)), 'Bull Market Returns'!$Q5, OR(AND(N$3="Bull", N$4=12)), 'Bull Market Returns'!$R5, OR(AND(N$3="Bull", N$4=13)), 'Bull Market Returns'!$S5, OR(AND(N$3="Bull", N$4=14)), 'Bull Market Returns'!$T5, OR(AND(N$3="Bull", N$4=15)), 'Bull Market Returns'!$U5, OR(AND(N$3="Bull", N$4=16)), 'Bull Market Returns'!$V5, OR(AND(N$3="Bull", N$4=17)), 'Bull Market Returns'!$W5, OR(AND(N$3="Bull", N$4=18)), 'Bull Market Returns'!$X5, OR(AND(N$3="Bull", N$4=19)), 'Bull Market Returns'!$Y5, OR(AND(N$3="Bull", N$4=20)), 'Bull Market Returns'!$Z5, OR(AND(N$3="Bear", N$4=1)), 'Bear Market Returns'!$G5,OR(AND(N$3="Bear", N$4=2)), 'Bear Market Returns'!$H5, OR(AND(N$3="Bear", N$4=3)), 'Bear Market Returns'!$I5, OR(AND(N$3="Bear", N$4=4)), 'Bear Market Returns'!$J5, OR(AND(N$3="Bear", N$4=5)), 'Bear Market Returns'!$K5, OR(AND(N$3="Bear", N$4=6)), 'Bear Market Returns'!$L5, OR(AND(N$3="Bear", N$4=7)), 'Bear Market Returns'!$M5, OR(AND(N$3="Bear", N$4=8)), 'Bear Market Returns'!$N5, OR(AND(N$3="Bear", N$4=9)), 'Bear Market Returns'!$O5, OR(AND(N$3="Bear", N$4=10)), 'Bear Market Returns'!$P5, OR(AND(N$3="Bear", N$4=11)), 'Bear Market Returns'!$Q5, OR(AND(N$3="Bear", N$4=12)), 'Bear Market Returns'!$R5, OR(AND(N$3="Bear", N$4=13)), 'Bear Market Returns'!$S5, OR(AND(N$3="Bear", N$4=14)), 'Bear Market Returns'!$T5, OR(AND(N$3="Bear", N$4=15)), 'Bear Market Returns'!$U5, OR(AND(N$3="Bear", N$4=16)), 'Bear Market Returns'!$V5, OR(AND(N$3="Bear", N$4=17)), 'Bear Market Returns'!$W5, OR(AND(N$3="Bear", N$4=18)), 'Bear Market Returns'!$X5, OR(AND(N$3="Bear", N$4=19)), 'Bear Market Returns'!$Y5, OR(AND(N$3="Bear", N$4=20)), 'Bear Market Returns'!$Z5)</f>
        <v>5</v>
      </c>
      <c r="O7" s="185">
        <f>N7+ IFS(AND(O$3="Bull",O$4=1), 'Bull Market Returns'!$G5, OR(AND(O$3="Bull", O$4=2)), 'Bull Market Returns'!$H5, OR(AND(O$3="Bull", O$4=3)), 'Bull Market Returns'!$I5, OR(AND(O$3="Bull", O$4=4)), 'Bull Market Returns'!$J5, OR(AND(O$3="Bull", O$4=5)), 'Bull Market Returns'!$K5, OR(AND(O$3="Bull", O$4=6)), 'Bull Market Returns'!$L5, OR(AND(O$3="Bull", O$4=7)), 'Bull Market Returns'!$M5, OR(AND(O$3="Bull", O$4=8)), 'Bull Market Returns'!$N5, OR(AND(O$3="Bull", O$4=9)), 'Bull Market Returns'!$O5, OR(AND(O$3="Bull", O$4=10)), 'Bull Market Returns'!$P5, OR(AND(O$3="Bull", O$4=11)), 'Bull Market Returns'!$Q5, OR(AND(O$3="Bull", O$4=12)), 'Bull Market Returns'!$R5, OR(AND(O$3="Bull", O$4=13)), 'Bull Market Returns'!$S5, OR(AND(O$3="Bull", O$4=14)), 'Bull Market Returns'!$T5, OR(AND(O$3="Bull", O$4=15)), 'Bull Market Returns'!$U5, OR(AND(O$3="Bull", O$4=16)), 'Bull Market Returns'!$V5, OR(AND(O$3="Bull", O$4=17)), 'Bull Market Returns'!$W5, OR(AND(O$3="Bull", O$4=18)), 'Bull Market Returns'!$X5, OR(AND(O$3="Bull", O$4=19)), 'Bull Market Returns'!$Y5, OR(AND(O$3="Bull", O$4=20)), 'Bull Market Returns'!$Z5, OR(AND(O$3="Bear", O$4=1)), 'Bear Market Returns'!$G5,OR(AND(O$3="Bear", O$4=2)), 'Bear Market Returns'!$H5, OR(AND(O$3="Bear", O$4=3)), 'Bear Market Returns'!$I5, OR(AND(O$3="Bear", O$4=4)), 'Bear Market Returns'!$J5, OR(AND(O$3="Bear", O$4=5)), 'Bear Market Returns'!$K5, OR(AND(O$3="Bear", O$4=6)), 'Bear Market Returns'!$L5, OR(AND(O$3="Bear", O$4=7)), 'Bear Market Returns'!$M5, OR(AND(O$3="Bear", O$4=8)), 'Bear Market Returns'!$N5, OR(AND(O$3="Bear", O$4=9)), 'Bear Market Returns'!$O5, OR(AND(O$3="Bear", O$4=10)), 'Bear Market Returns'!$P5, OR(AND(O$3="Bear", O$4=11)), 'Bear Market Returns'!$Q5, OR(AND(O$3="Bear", O$4=12)), 'Bear Market Returns'!$R5, OR(AND(O$3="Bear", O$4=13)), 'Bear Market Returns'!$S5, OR(AND(O$3="Bear", O$4=14)), 'Bear Market Returns'!$T5, OR(AND(O$3="Bear", O$4=15)), 'Bear Market Returns'!$U5, OR(AND(O$3="Bear", O$4=16)), 'Bear Market Returns'!$V5, OR(AND(O$3="Bear", O$4=17)), 'Bear Market Returns'!$W5, OR(AND(O$3="Bear", O$4=18)), 'Bear Market Returns'!$X5, OR(AND(O$3="Bear", O$4=19)), 'Bear Market Returns'!$Y5, OR(AND(O$3="Bear", O$4=20)), 'Bear Market Returns'!$Z5)</f>
        <v>-19</v>
      </c>
      <c r="P7" s="185">
        <f>O7+ IFS(AND(P$3="Bull",P$4=1), 'Bull Market Returns'!$G5, OR(AND(P$3="Bull", P$4=2)), 'Bull Market Returns'!$H5, OR(AND(P$3="Bull", P$4=3)), 'Bull Market Returns'!$I5, OR(AND(P$3="Bull", P$4=4)), 'Bull Market Returns'!$J5, OR(AND(P$3="Bull", P$4=5)), 'Bull Market Returns'!$K5, OR(AND(P$3="Bull", P$4=6)), 'Bull Market Returns'!$L5, OR(AND(P$3="Bull", P$4=7)), 'Bull Market Returns'!$M5, OR(AND(P$3="Bull", P$4=8)), 'Bull Market Returns'!$N5, OR(AND(P$3="Bull", P$4=9)), 'Bull Market Returns'!$O5, OR(AND(P$3="Bull", P$4=10)), 'Bull Market Returns'!$P5, OR(AND(P$3="Bull", P$4=11)), 'Bull Market Returns'!$Q5, OR(AND(P$3="Bull", P$4=12)), 'Bull Market Returns'!$R5, OR(AND(P$3="Bull", P$4=13)), 'Bull Market Returns'!$S5, OR(AND(P$3="Bull", P$4=14)), 'Bull Market Returns'!$T5, OR(AND(P$3="Bull", P$4=15)), 'Bull Market Returns'!$U5, OR(AND(P$3="Bull", P$4=16)), 'Bull Market Returns'!$V5, OR(AND(P$3="Bull", P$4=17)), 'Bull Market Returns'!$W5, OR(AND(P$3="Bull", P$4=18)), 'Bull Market Returns'!$X5, OR(AND(P$3="Bull", P$4=19)), 'Bull Market Returns'!$Y5, OR(AND(P$3="Bull", P$4=20)), 'Bull Market Returns'!$Z5, OR(AND(P$3="Bear", P$4=1)), 'Bear Market Returns'!$G5,OR(AND(P$3="Bear", P$4=2)), 'Bear Market Returns'!$H5, OR(AND(P$3="Bear", P$4=3)), 'Bear Market Returns'!$I5, OR(AND(P$3="Bear", P$4=4)), 'Bear Market Returns'!$J5, OR(AND(P$3="Bear", P$4=5)), 'Bear Market Returns'!$K5, OR(AND(P$3="Bear", P$4=6)), 'Bear Market Returns'!$L5, OR(AND(P$3="Bear", P$4=7)), 'Bear Market Returns'!$M5, OR(AND(P$3="Bear", P$4=8)), 'Bear Market Returns'!$N5, OR(AND(P$3="Bear", P$4=9)), 'Bear Market Returns'!$O5, OR(AND(P$3="Bear", P$4=10)), 'Bear Market Returns'!$P5, OR(AND(P$3="Bear", P$4=11)), 'Bear Market Returns'!$Q5, OR(AND(P$3="Bear", P$4=12)), 'Bear Market Returns'!$R5, OR(AND(P$3="Bear", P$4=13)), 'Bear Market Returns'!$S5, OR(AND(P$3="Bear", P$4=14)), 'Bear Market Returns'!$T5, OR(AND(P$3="Bear", P$4=15)), 'Bear Market Returns'!$U5, OR(AND(P$3="Bear", P$4=16)), 'Bear Market Returns'!$V5, OR(AND(P$3="Bear", P$4=17)), 'Bear Market Returns'!$W5, OR(AND(P$3="Bear", P$4=18)), 'Bear Market Returns'!$X5, OR(AND(P$3="Bear", P$4=19)), 'Bear Market Returns'!$Y5, OR(AND(P$3="Bear", P$4=20)), 'Bear Market Returns'!$Z5)</f>
        <v>-24</v>
      </c>
    </row>
    <row r="8">
      <c r="A8" s="182" t="s">
        <v>35</v>
      </c>
      <c r="B8" s="18" t="s">
        <v>12</v>
      </c>
      <c r="C8" s="142" t="s">
        <v>37</v>
      </c>
      <c r="D8" s="17" t="s">
        <v>38</v>
      </c>
      <c r="E8" s="20">
        <v>20.0</v>
      </c>
      <c r="F8" s="183">
        <v>25.0</v>
      </c>
      <c r="G8" s="185">
        <f>F8+ IFS(AND(G$3="Bull",G$4=1), 'Bull Market Returns'!$G6, OR(AND(G$3="Bull", G$4=2)), 'Bull Market Returns'!$H6, OR(AND(G$3="Bull", G$4=3)), 'Bull Market Returns'!$I6, OR(AND(G$3="Bull", G$4=4)), 'Bull Market Returns'!$J6, OR(AND(G$3="Bull", G$4=5)), 'Bull Market Returns'!$K6, OR(AND(G$3="Bull", G$4=6)), 'Bull Market Returns'!$L6, OR(AND(G$3="Bull", G$4=7)), 'Bull Market Returns'!$M6, OR(AND(G$3="Bull", G$4=8)), 'Bull Market Returns'!$N6, OR(AND(G$3="Bull", G$4=9)), 'Bull Market Returns'!$O6, OR(AND(G$3="Bull", G$4=10)), 'Bull Market Returns'!$P6, OR(AND(G$3="Bull", G$4=11)), 'Bull Market Returns'!$Q6, OR(AND(G$3="Bull", G$4=12)), 'Bull Market Returns'!$R6, OR(AND(G$3="Bull", G$4=13)), 'Bull Market Returns'!$S6, OR(AND(G$3="Bull", G$4=14)), 'Bull Market Returns'!$T6, OR(AND(G$3="Bull", G$4=15)), 'Bull Market Returns'!$U6, OR(AND(G$3="Bull", G$4=16)), 'Bull Market Returns'!$V6, OR(AND(G$3="Bull", G$4=17)), 'Bull Market Returns'!$W6, OR(AND(G$3="Bull", G$4=18)), 'Bull Market Returns'!$X6, OR(AND(G$3="Bull", G$4=19)), 'Bull Market Returns'!$Y6, OR(AND(G$3="Bull", G$4=20)), 'Bull Market Returns'!$Z6, OR(AND(G$3="Bear", G$4=1)), 'Bear Market Returns'!$G6,OR(AND(G$3="Bear", G$4=2)), 'Bear Market Returns'!$H6, OR(AND(G$3="Bear", G$4=3)), 'Bear Market Returns'!$I6, OR(AND(G$3="Bear", G$4=4)), 'Bear Market Returns'!$J6, OR(AND(G$3="Bear", G$4=5)), 'Bear Market Returns'!$K6, OR(AND(G$3="Bear", G$4=6)), 'Bear Market Returns'!$L6, OR(AND(G$3="Bear", G$4=7)), 'Bear Market Returns'!$M6, OR(AND(G$3="Bear", G$4=8)), 'Bear Market Returns'!$N6, OR(AND(G$3="Bear", G$4=9)), 'Bear Market Returns'!$O6, OR(AND(G$3="Bear", G$4=10)), 'Bear Market Returns'!$P6, OR(AND(G$3="Bear", G$4=11)), 'Bear Market Returns'!$Q6, OR(AND(G$3="Bear", G$4=12)), 'Bear Market Returns'!$R6, OR(AND(G$3="Bear", G$4=13)), 'Bear Market Returns'!$S6, OR(AND(G$3="Bear", G$4=14)), 'Bear Market Returns'!$T6, OR(AND(G$3="Bear", G$4=15)), 'Bear Market Returns'!$U6, OR(AND(G$3="Bear", G$4=16)), 'Bear Market Returns'!$V6, OR(AND(G$3="Bear", G$4=17)), 'Bear Market Returns'!$W6, OR(AND(G$3="Bear", G$4=18)), 'Bear Market Returns'!$X6, OR(AND(G$3="Bear", G$4=19)), 'Bear Market Returns'!$Y6, OR(AND(G$3="Bear", G$4=20)), 'Bear Market Returns'!$Z6)</f>
        <v>33</v>
      </c>
      <c r="H8" s="185">
        <f>G8+ IFS(AND(H$3="Bull",H$4=1), 'Bull Market Returns'!$G6, OR(AND(H$3="Bull", H$4=2)), 'Bull Market Returns'!$H6, OR(AND(H$3="Bull", H$4=3)), 'Bull Market Returns'!$I6, OR(AND(H$3="Bull", H$4=4)), 'Bull Market Returns'!$J6, OR(AND(H$3="Bull", H$4=5)), 'Bull Market Returns'!$K6, OR(AND(H$3="Bull", H$4=6)), 'Bull Market Returns'!$L6, OR(AND(H$3="Bull", H$4=7)), 'Bull Market Returns'!$M6, OR(AND(H$3="Bull", H$4=8)), 'Bull Market Returns'!$N6, OR(AND(H$3="Bull", H$4=9)), 'Bull Market Returns'!$O6, OR(AND(H$3="Bull", H$4=10)), 'Bull Market Returns'!$P6, OR(AND(H$3="Bull", H$4=11)), 'Bull Market Returns'!$Q6, OR(AND(H$3="Bull", H$4=12)), 'Bull Market Returns'!$R6, OR(AND(H$3="Bull", H$4=13)), 'Bull Market Returns'!$S6, OR(AND(H$3="Bull", H$4=14)), 'Bull Market Returns'!$T6, OR(AND(H$3="Bull", H$4=15)), 'Bull Market Returns'!$U6, OR(AND(H$3="Bull", H$4=16)), 'Bull Market Returns'!$V6, OR(AND(H$3="Bull", H$4=17)), 'Bull Market Returns'!$W6, OR(AND(H$3="Bull", H$4=18)), 'Bull Market Returns'!$X6, OR(AND(H$3="Bull", H$4=19)), 'Bull Market Returns'!$Y6, OR(AND(H$3="Bull", H$4=20)), 'Bull Market Returns'!$Z6, OR(AND(H$3="Bear", H$4=1)), 'Bear Market Returns'!$G6,OR(AND(H$3="Bear", H$4=2)), 'Bear Market Returns'!$H6, OR(AND(H$3="Bear", H$4=3)), 'Bear Market Returns'!$I6, OR(AND(H$3="Bear", H$4=4)), 'Bear Market Returns'!$J6, OR(AND(H$3="Bear", H$4=5)), 'Bear Market Returns'!$K6, OR(AND(H$3="Bear", H$4=6)), 'Bear Market Returns'!$L6, OR(AND(H$3="Bear", H$4=7)), 'Bear Market Returns'!$M6, OR(AND(H$3="Bear", H$4=8)), 'Bear Market Returns'!$N6, OR(AND(H$3="Bear", H$4=9)), 'Bear Market Returns'!$O6, OR(AND(H$3="Bear", H$4=10)), 'Bear Market Returns'!$P6, OR(AND(H$3="Bear", H$4=11)), 'Bear Market Returns'!$Q6, OR(AND(H$3="Bear", H$4=12)), 'Bear Market Returns'!$R6, OR(AND(H$3="Bear", H$4=13)), 'Bear Market Returns'!$S6, OR(AND(H$3="Bear", H$4=14)), 'Bear Market Returns'!$T6, OR(AND(H$3="Bear", H$4=15)), 'Bear Market Returns'!$U6, OR(AND(H$3="Bear", H$4=16)), 'Bear Market Returns'!$V6, OR(AND(H$3="Bear", H$4=17)), 'Bear Market Returns'!$W6, OR(AND(H$3="Bear", H$4=18)), 'Bear Market Returns'!$X6, OR(AND(H$3="Bear", H$4=19)), 'Bear Market Returns'!$Y6, OR(AND(H$3="Bear", H$4=20)), 'Bear Market Returns'!$Z6)</f>
        <v>36</v>
      </c>
      <c r="I8" s="185">
        <f>H8+ IFS(AND(I$3="Bull",I$4=1), 'Bull Market Returns'!$G6, OR(AND(I$3="Bull", I$4=2)), 'Bull Market Returns'!$H6, OR(AND(I$3="Bull", I$4=3)), 'Bull Market Returns'!$I6, OR(AND(I$3="Bull", I$4=4)), 'Bull Market Returns'!$J6, OR(AND(I$3="Bull", I$4=5)), 'Bull Market Returns'!$K6, OR(AND(I$3="Bull", I$4=6)), 'Bull Market Returns'!$L6, OR(AND(I$3="Bull", I$4=7)), 'Bull Market Returns'!$M6, OR(AND(I$3="Bull", I$4=8)), 'Bull Market Returns'!$N6, OR(AND(I$3="Bull", I$4=9)), 'Bull Market Returns'!$O6, OR(AND(I$3="Bull", I$4=10)), 'Bull Market Returns'!$P6, OR(AND(I$3="Bull", I$4=11)), 'Bull Market Returns'!$Q6, OR(AND(I$3="Bull", I$4=12)), 'Bull Market Returns'!$R6, OR(AND(I$3="Bull", I$4=13)), 'Bull Market Returns'!$S6, OR(AND(I$3="Bull", I$4=14)), 'Bull Market Returns'!$T6, OR(AND(I$3="Bull", I$4=15)), 'Bull Market Returns'!$U6, OR(AND(I$3="Bull", I$4=16)), 'Bull Market Returns'!$V6, OR(AND(I$3="Bull", I$4=17)), 'Bull Market Returns'!$W6, OR(AND(I$3="Bull", I$4=18)), 'Bull Market Returns'!$X6, OR(AND(I$3="Bull", I$4=19)), 'Bull Market Returns'!$Y6, OR(AND(I$3="Bull", I$4=20)), 'Bull Market Returns'!$Z6, OR(AND(I$3="Bear", I$4=1)), 'Bear Market Returns'!$G6,OR(AND(I$3="Bear", I$4=2)), 'Bear Market Returns'!$H6, OR(AND(I$3="Bear", I$4=3)), 'Bear Market Returns'!$I6, OR(AND(I$3="Bear", I$4=4)), 'Bear Market Returns'!$J6, OR(AND(I$3="Bear", I$4=5)), 'Bear Market Returns'!$K6, OR(AND(I$3="Bear", I$4=6)), 'Bear Market Returns'!$L6, OR(AND(I$3="Bear", I$4=7)), 'Bear Market Returns'!$M6, OR(AND(I$3="Bear", I$4=8)), 'Bear Market Returns'!$N6, OR(AND(I$3="Bear", I$4=9)), 'Bear Market Returns'!$O6, OR(AND(I$3="Bear", I$4=10)), 'Bear Market Returns'!$P6, OR(AND(I$3="Bear", I$4=11)), 'Bear Market Returns'!$Q6, OR(AND(I$3="Bear", I$4=12)), 'Bear Market Returns'!$R6, OR(AND(I$3="Bear", I$4=13)), 'Bear Market Returns'!$S6, OR(AND(I$3="Bear", I$4=14)), 'Bear Market Returns'!$T6, OR(AND(I$3="Bear", I$4=15)), 'Bear Market Returns'!$U6, OR(AND(I$3="Bear", I$4=16)), 'Bear Market Returns'!$V6, OR(AND(I$3="Bear", I$4=17)), 'Bear Market Returns'!$W6, OR(AND(I$3="Bear", I$4=18)), 'Bear Market Returns'!$X6, OR(AND(I$3="Bear", I$4=19)), 'Bear Market Returns'!$Y6, OR(AND(I$3="Bear", I$4=20)), 'Bear Market Returns'!$Z6)</f>
        <v>30</v>
      </c>
      <c r="J8" s="185">
        <f>I8+ IFS(AND(J$3="Bull",J$4=1), 'Bull Market Returns'!$G6, OR(AND(J$3="Bull", J$4=2)), 'Bull Market Returns'!$H6, OR(AND(J$3="Bull", J$4=3)), 'Bull Market Returns'!$I6, OR(AND(J$3="Bull", J$4=4)), 'Bull Market Returns'!$J6, OR(AND(J$3="Bull", J$4=5)), 'Bull Market Returns'!$K6, OR(AND(J$3="Bull", J$4=6)), 'Bull Market Returns'!$L6, OR(AND(J$3="Bull", J$4=7)), 'Bull Market Returns'!$M6, OR(AND(J$3="Bull", J$4=8)), 'Bull Market Returns'!$N6, OR(AND(J$3="Bull", J$4=9)), 'Bull Market Returns'!$O6, OR(AND(J$3="Bull", J$4=10)), 'Bull Market Returns'!$P6, OR(AND(J$3="Bull", J$4=11)), 'Bull Market Returns'!$Q6, OR(AND(J$3="Bull", J$4=12)), 'Bull Market Returns'!$R6, OR(AND(J$3="Bull", J$4=13)), 'Bull Market Returns'!$S6, OR(AND(J$3="Bull", J$4=14)), 'Bull Market Returns'!$T6, OR(AND(J$3="Bull", J$4=15)), 'Bull Market Returns'!$U6, OR(AND(J$3="Bull", J$4=16)), 'Bull Market Returns'!$V6, OR(AND(J$3="Bull", J$4=17)), 'Bull Market Returns'!$W6, OR(AND(J$3="Bull", J$4=18)), 'Bull Market Returns'!$X6, OR(AND(J$3="Bull", J$4=19)), 'Bull Market Returns'!$Y6, OR(AND(J$3="Bull", J$4=20)), 'Bull Market Returns'!$Z6, OR(AND(J$3="Bear", J$4=1)), 'Bear Market Returns'!$G6,OR(AND(J$3="Bear", J$4=2)), 'Bear Market Returns'!$H6, OR(AND(J$3="Bear", J$4=3)), 'Bear Market Returns'!$I6, OR(AND(J$3="Bear", J$4=4)), 'Bear Market Returns'!$J6, OR(AND(J$3="Bear", J$4=5)), 'Bear Market Returns'!$K6, OR(AND(J$3="Bear", J$4=6)), 'Bear Market Returns'!$L6, OR(AND(J$3="Bear", J$4=7)), 'Bear Market Returns'!$M6, OR(AND(J$3="Bear", J$4=8)), 'Bear Market Returns'!$N6, OR(AND(J$3="Bear", J$4=9)), 'Bear Market Returns'!$O6, OR(AND(J$3="Bear", J$4=10)), 'Bear Market Returns'!$P6, OR(AND(J$3="Bear", J$4=11)), 'Bear Market Returns'!$Q6, OR(AND(J$3="Bear", J$4=12)), 'Bear Market Returns'!$R6, OR(AND(J$3="Bear", J$4=13)), 'Bear Market Returns'!$S6, OR(AND(J$3="Bear", J$4=14)), 'Bear Market Returns'!$T6, OR(AND(J$3="Bear", J$4=15)), 'Bear Market Returns'!$U6, OR(AND(J$3="Bear", J$4=16)), 'Bear Market Returns'!$V6, OR(AND(J$3="Bear", J$4=17)), 'Bear Market Returns'!$W6, OR(AND(J$3="Bear", J$4=18)), 'Bear Market Returns'!$X6, OR(AND(J$3="Bear", J$4=19)), 'Bear Market Returns'!$Y6, OR(AND(J$3="Bear", J$4=20)), 'Bear Market Returns'!$Z6)</f>
        <v>43</v>
      </c>
      <c r="K8" s="185">
        <f>J8+ IFS(AND(K$3="Bull",K$4=1), 'Bull Market Returns'!$G6, OR(AND(K$3="Bull", K$4=2)), 'Bull Market Returns'!$H6, OR(AND(K$3="Bull", K$4=3)), 'Bull Market Returns'!$I6, OR(AND(K$3="Bull", K$4=4)), 'Bull Market Returns'!$J6, OR(AND(K$3="Bull", K$4=5)), 'Bull Market Returns'!$K6, OR(AND(K$3="Bull", K$4=6)), 'Bull Market Returns'!$L6, OR(AND(K$3="Bull", K$4=7)), 'Bull Market Returns'!$M6, OR(AND(K$3="Bull", K$4=8)), 'Bull Market Returns'!$N6, OR(AND(K$3="Bull", K$4=9)), 'Bull Market Returns'!$O6, OR(AND(K$3="Bull", K$4=10)), 'Bull Market Returns'!$P6, OR(AND(K$3="Bull", K$4=11)), 'Bull Market Returns'!$Q6, OR(AND(K$3="Bull", K$4=12)), 'Bull Market Returns'!$R6, OR(AND(K$3="Bull", K$4=13)), 'Bull Market Returns'!$S6, OR(AND(K$3="Bull", K$4=14)), 'Bull Market Returns'!$T6, OR(AND(K$3="Bull", K$4=15)), 'Bull Market Returns'!$U6, OR(AND(K$3="Bull", K$4=16)), 'Bull Market Returns'!$V6, OR(AND(K$3="Bull", K$4=17)), 'Bull Market Returns'!$W6, OR(AND(K$3="Bull", K$4=18)), 'Bull Market Returns'!$X6, OR(AND(K$3="Bull", K$4=19)), 'Bull Market Returns'!$Y6, OR(AND(K$3="Bull", K$4=20)), 'Bull Market Returns'!$Z6, OR(AND(K$3="Bear", K$4=1)), 'Bear Market Returns'!$G6,OR(AND(K$3="Bear", K$4=2)), 'Bear Market Returns'!$H6, OR(AND(K$3="Bear", K$4=3)), 'Bear Market Returns'!$I6, OR(AND(K$3="Bear", K$4=4)), 'Bear Market Returns'!$J6, OR(AND(K$3="Bear", K$4=5)), 'Bear Market Returns'!$K6, OR(AND(K$3="Bear", K$4=6)), 'Bear Market Returns'!$L6, OR(AND(K$3="Bear", K$4=7)), 'Bear Market Returns'!$M6, OR(AND(K$3="Bear", K$4=8)), 'Bear Market Returns'!$N6, OR(AND(K$3="Bear", K$4=9)), 'Bear Market Returns'!$O6, OR(AND(K$3="Bear", K$4=10)), 'Bear Market Returns'!$P6, OR(AND(K$3="Bear", K$4=11)), 'Bear Market Returns'!$Q6, OR(AND(K$3="Bear", K$4=12)), 'Bear Market Returns'!$R6, OR(AND(K$3="Bear", K$4=13)), 'Bear Market Returns'!$S6, OR(AND(K$3="Bear", K$4=14)), 'Bear Market Returns'!$T6, OR(AND(K$3="Bear", K$4=15)), 'Bear Market Returns'!$U6, OR(AND(K$3="Bear", K$4=16)), 'Bear Market Returns'!$V6, OR(AND(K$3="Bear", K$4=17)), 'Bear Market Returns'!$W6, OR(AND(K$3="Bear", K$4=18)), 'Bear Market Returns'!$X6, OR(AND(K$3="Bear", K$4=19)), 'Bear Market Returns'!$Y6, OR(AND(K$3="Bear", K$4=20)), 'Bear Market Returns'!$Z6)</f>
        <v>55</v>
      </c>
      <c r="L8" s="185">
        <f>K8+ IFS(AND(L$3="Bull",L$4=1), 'Bull Market Returns'!$G6, OR(AND(L$3="Bull", L$4=2)), 'Bull Market Returns'!$H6, OR(AND(L$3="Bull", L$4=3)), 'Bull Market Returns'!$I6, OR(AND(L$3="Bull", L$4=4)), 'Bull Market Returns'!$J6, OR(AND(L$3="Bull", L$4=5)), 'Bull Market Returns'!$K6, OR(AND(L$3="Bull", L$4=6)), 'Bull Market Returns'!$L6, OR(AND(L$3="Bull", L$4=7)), 'Bull Market Returns'!$M6, OR(AND(L$3="Bull", L$4=8)), 'Bull Market Returns'!$N6, OR(AND(L$3="Bull", L$4=9)), 'Bull Market Returns'!$O6, OR(AND(L$3="Bull", L$4=10)), 'Bull Market Returns'!$P6, OR(AND(L$3="Bull", L$4=11)), 'Bull Market Returns'!$Q6, OR(AND(L$3="Bull", L$4=12)), 'Bull Market Returns'!$R6, OR(AND(L$3="Bull", L$4=13)), 'Bull Market Returns'!$S6, OR(AND(L$3="Bull", L$4=14)), 'Bull Market Returns'!$T6, OR(AND(L$3="Bull", L$4=15)), 'Bull Market Returns'!$U6, OR(AND(L$3="Bull", L$4=16)), 'Bull Market Returns'!$V6, OR(AND(L$3="Bull", L$4=17)), 'Bull Market Returns'!$W6, OR(AND(L$3="Bull", L$4=18)), 'Bull Market Returns'!$X6, OR(AND(L$3="Bull", L$4=19)), 'Bull Market Returns'!$Y6, OR(AND(L$3="Bull", L$4=20)), 'Bull Market Returns'!$Z6, OR(AND(L$3="Bear", L$4=1)), 'Bear Market Returns'!$G6,OR(AND(L$3="Bear", L$4=2)), 'Bear Market Returns'!$H6, OR(AND(L$3="Bear", L$4=3)), 'Bear Market Returns'!$I6, OR(AND(L$3="Bear", L$4=4)), 'Bear Market Returns'!$J6, OR(AND(L$3="Bear", L$4=5)), 'Bear Market Returns'!$K6, OR(AND(L$3="Bear", L$4=6)), 'Bear Market Returns'!$L6, OR(AND(L$3="Bear", L$4=7)), 'Bear Market Returns'!$M6, OR(AND(L$3="Bear", L$4=8)), 'Bear Market Returns'!$N6, OR(AND(L$3="Bear", L$4=9)), 'Bear Market Returns'!$O6, OR(AND(L$3="Bear", L$4=10)), 'Bear Market Returns'!$P6, OR(AND(L$3="Bear", L$4=11)), 'Bear Market Returns'!$Q6, OR(AND(L$3="Bear", L$4=12)), 'Bear Market Returns'!$R6, OR(AND(L$3="Bear", L$4=13)), 'Bear Market Returns'!$S6, OR(AND(L$3="Bear", L$4=14)), 'Bear Market Returns'!$T6, OR(AND(L$3="Bear", L$4=15)), 'Bear Market Returns'!$U6, OR(AND(L$3="Bear", L$4=16)), 'Bear Market Returns'!$V6, OR(AND(L$3="Bear", L$4=17)), 'Bear Market Returns'!$W6, OR(AND(L$3="Bear", L$4=18)), 'Bear Market Returns'!$X6, OR(AND(L$3="Bear", L$4=19)), 'Bear Market Returns'!$Y6, OR(AND(L$3="Bear", L$4=20)), 'Bear Market Returns'!$Z6)</f>
        <v>47</v>
      </c>
      <c r="M8" s="185">
        <f>L8+ IFS(AND(M$3="Bull",M$4=1), 'Bull Market Returns'!$G6, OR(AND(M$3="Bull", M$4=2)), 'Bull Market Returns'!$H6, OR(AND(M$3="Bull", M$4=3)), 'Bull Market Returns'!$I6, OR(AND(M$3="Bull", M$4=4)), 'Bull Market Returns'!$J6, OR(AND(M$3="Bull", M$4=5)), 'Bull Market Returns'!$K6, OR(AND(M$3="Bull", M$4=6)), 'Bull Market Returns'!$L6, OR(AND(M$3="Bull", M$4=7)), 'Bull Market Returns'!$M6, OR(AND(M$3="Bull", M$4=8)), 'Bull Market Returns'!$N6, OR(AND(M$3="Bull", M$4=9)), 'Bull Market Returns'!$O6, OR(AND(M$3="Bull", M$4=10)), 'Bull Market Returns'!$P6, OR(AND(M$3="Bull", M$4=11)), 'Bull Market Returns'!$Q6, OR(AND(M$3="Bull", M$4=12)), 'Bull Market Returns'!$R6, OR(AND(M$3="Bull", M$4=13)), 'Bull Market Returns'!$S6, OR(AND(M$3="Bull", M$4=14)), 'Bull Market Returns'!$T6, OR(AND(M$3="Bull", M$4=15)), 'Bull Market Returns'!$U6, OR(AND(M$3="Bull", M$4=16)), 'Bull Market Returns'!$V6, OR(AND(M$3="Bull", M$4=17)), 'Bull Market Returns'!$W6, OR(AND(M$3="Bull", M$4=18)), 'Bull Market Returns'!$X6, OR(AND(M$3="Bull", M$4=19)), 'Bull Market Returns'!$Y6, OR(AND(M$3="Bull", M$4=20)), 'Bull Market Returns'!$Z6, OR(AND(M$3="Bear", M$4=1)), 'Bear Market Returns'!$G6,OR(AND(M$3="Bear", M$4=2)), 'Bear Market Returns'!$H6, OR(AND(M$3="Bear", M$4=3)), 'Bear Market Returns'!$I6, OR(AND(M$3="Bear", M$4=4)), 'Bear Market Returns'!$J6, OR(AND(M$3="Bear", M$4=5)), 'Bear Market Returns'!$K6, OR(AND(M$3="Bear", M$4=6)), 'Bear Market Returns'!$L6, OR(AND(M$3="Bear", M$4=7)), 'Bear Market Returns'!$M6, OR(AND(M$3="Bear", M$4=8)), 'Bear Market Returns'!$N6, OR(AND(M$3="Bear", M$4=9)), 'Bear Market Returns'!$O6, OR(AND(M$3="Bear", M$4=10)), 'Bear Market Returns'!$P6, OR(AND(M$3="Bear", M$4=11)), 'Bear Market Returns'!$Q6, OR(AND(M$3="Bear", M$4=12)), 'Bear Market Returns'!$R6, OR(AND(M$3="Bear", M$4=13)), 'Bear Market Returns'!$S6, OR(AND(M$3="Bear", M$4=14)), 'Bear Market Returns'!$T6, OR(AND(M$3="Bear", M$4=15)), 'Bear Market Returns'!$U6, OR(AND(M$3="Bear", M$4=16)), 'Bear Market Returns'!$V6, OR(AND(M$3="Bear", M$4=17)), 'Bear Market Returns'!$W6, OR(AND(M$3="Bear", M$4=18)), 'Bear Market Returns'!$X6, OR(AND(M$3="Bear", M$4=19)), 'Bear Market Returns'!$Y6, OR(AND(M$3="Bear", M$4=20)), 'Bear Market Returns'!$Z6)</f>
        <v>56</v>
      </c>
      <c r="N8" s="185">
        <f>M8+ IFS(AND(N$3="Bull",N$4=1), 'Bull Market Returns'!$G6, OR(AND(N$3="Bull", N$4=2)), 'Bull Market Returns'!$H6, OR(AND(N$3="Bull", N$4=3)), 'Bull Market Returns'!$I6, OR(AND(N$3="Bull", N$4=4)), 'Bull Market Returns'!$J6, OR(AND(N$3="Bull", N$4=5)), 'Bull Market Returns'!$K6, OR(AND(N$3="Bull", N$4=6)), 'Bull Market Returns'!$L6, OR(AND(N$3="Bull", N$4=7)), 'Bull Market Returns'!$M6, OR(AND(N$3="Bull", N$4=8)), 'Bull Market Returns'!$N6, OR(AND(N$3="Bull", N$4=9)), 'Bull Market Returns'!$O6, OR(AND(N$3="Bull", N$4=10)), 'Bull Market Returns'!$P6, OR(AND(N$3="Bull", N$4=11)), 'Bull Market Returns'!$Q6, OR(AND(N$3="Bull", N$4=12)), 'Bull Market Returns'!$R6, OR(AND(N$3="Bull", N$4=13)), 'Bull Market Returns'!$S6, OR(AND(N$3="Bull", N$4=14)), 'Bull Market Returns'!$T6, OR(AND(N$3="Bull", N$4=15)), 'Bull Market Returns'!$U6, OR(AND(N$3="Bull", N$4=16)), 'Bull Market Returns'!$V6, OR(AND(N$3="Bull", N$4=17)), 'Bull Market Returns'!$W6, OR(AND(N$3="Bull", N$4=18)), 'Bull Market Returns'!$X6, OR(AND(N$3="Bull", N$4=19)), 'Bull Market Returns'!$Y6, OR(AND(N$3="Bull", N$4=20)), 'Bull Market Returns'!$Z6, OR(AND(N$3="Bear", N$4=1)), 'Bear Market Returns'!$G6,OR(AND(N$3="Bear", N$4=2)), 'Bear Market Returns'!$H6, OR(AND(N$3="Bear", N$4=3)), 'Bear Market Returns'!$I6, OR(AND(N$3="Bear", N$4=4)), 'Bear Market Returns'!$J6, OR(AND(N$3="Bear", N$4=5)), 'Bear Market Returns'!$K6, OR(AND(N$3="Bear", N$4=6)), 'Bear Market Returns'!$L6, OR(AND(N$3="Bear", N$4=7)), 'Bear Market Returns'!$M6, OR(AND(N$3="Bear", N$4=8)), 'Bear Market Returns'!$N6, OR(AND(N$3="Bear", N$4=9)), 'Bear Market Returns'!$O6, OR(AND(N$3="Bear", N$4=10)), 'Bear Market Returns'!$P6, OR(AND(N$3="Bear", N$4=11)), 'Bear Market Returns'!$Q6, OR(AND(N$3="Bear", N$4=12)), 'Bear Market Returns'!$R6, OR(AND(N$3="Bear", N$4=13)), 'Bear Market Returns'!$S6, OR(AND(N$3="Bear", N$4=14)), 'Bear Market Returns'!$T6, OR(AND(N$3="Bear", N$4=15)), 'Bear Market Returns'!$U6, OR(AND(N$3="Bear", N$4=16)), 'Bear Market Returns'!$V6, OR(AND(N$3="Bear", N$4=17)), 'Bear Market Returns'!$W6, OR(AND(N$3="Bear", N$4=18)), 'Bear Market Returns'!$X6, OR(AND(N$3="Bear", N$4=19)), 'Bear Market Returns'!$Y6, OR(AND(N$3="Bear", N$4=20)), 'Bear Market Returns'!$Z6)</f>
        <v>70</v>
      </c>
      <c r="O8" s="185">
        <f>N8+ IFS(AND(O$3="Bull",O$4=1), 'Bull Market Returns'!$G6, OR(AND(O$3="Bull", O$4=2)), 'Bull Market Returns'!$H6, OR(AND(O$3="Bull", O$4=3)), 'Bull Market Returns'!$I6, OR(AND(O$3="Bull", O$4=4)), 'Bull Market Returns'!$J6, OR(AND(O$3="Bull", O$4=5)), 'Bull Market Returns'!$K6, OR(AND(O$3="Bull", O$4=6)), 'Bull Market Returns'!$L6, OR(AND(O$3="Bull", O$4=7)), 'Bull Market Returns'!$M6, OR(AND(O$3="Bull", O$4=8)), 'Bull Market Returns'!$N6, OR(AND(O$3="Bull", O$4=9)), 'Bull Market Returns'!$O6, OR(AND(O$3="Bull", O$4=10)), 'Bull Market Returns'!$P6, OR(AND(O$3="Bull", O$4=11)), 'Bull Market Returns'!$Q6, OR(AND(O$3="Bull", O$4=12)), 'Bull Market Returns'!$R6, OR(AND(O$3="Bull", O$4=13)), 'Bull Market Returns'!$S6, OR(AND(O$3="Bull", O$4=14)), 'Bull Market Returns'!$T6, OR(AND(O$3="Bull", O$4=15)), 'Bull Market Returns'!$U6, OR(AND(O$3="Bull", O$4=16)), 'Bull Market Returns'!$V6, OR(AND(O$3="Bull", O$4=17)), 'Bull Market Returns'!$W6, OR(AND(O$3="Bull", O$4=18)), 'Bull Market Returns'!$X6, OR(AND(O$3="Bull", O$4=19)), 'Bull Market Returns'!$Y6, OR(AND(O$3="Bull", O$4=20)), 'Bull Market Returns'!$Z6, OR(AND(O$3="Bear", O$4=1)), 'Bear Market Returns'!$G6,OR(AND(O$3="Bear", O$4=2)), 'Bear Market Returns'!$H6, OR(AND(O$3="Bear", O$4=3)), 'Bear Market Returns'!$I6, OR(AND(O$3="Bear", O$4=4)), 'Bear Market Returns'!$J6, OR(AND(O$3="Bear", O$4=5)), 'Bear Market Returns'!$K6, OR(AND(O$3="Bear", O$4=6)), 'Bear Market Returns'!$L6, OR(AND(O$3="Bear", O$4=7)), 'Bear Market Returns'!$M6, OR(AND(O$3="Bear", O$4=8)), 'Bear Market Returns'!$N6, OR(AND(O$3="Bear", O$4=9)), 'Bear Market Returns'!$O6, OR(AND(O$3="Bear", O$4=10)), 'Bear Market Returns'!$P6, OR(AND(O$3="Bear", O$4=11)), 'Bear Market Returns'!$Q6, OR(AND(O$3="Bear", O$4=12)), 'Bear Market Returns'!$R6, OR(AND(O$3="Bear", O$4=13)), 'Bear Market Returns'!$S6, OR(AND(O$3="Bear", O$4=14)), 'Bear Market Returns'!$T6, OR(AND(O$3="Bear", O$4=15)), 'Bear Market Returns'!$U6, OR(AND(O$3="Bear", O$4=16)), 'Bear Market Returns'!$V6, OR(AND(O$3="Bear", O$4=17)), 'Bear Market Returns'!$W6, OR(AND(O$3="Bear", O$4=18)), 'Bear Market Returns'!$X6, OR(AND(O$3="Bear", O$4=19)), 'Bear Market Returns'!$Y6, OR(AND(O$3="Bear", O$4=20)), 'Bear Market Returns'!$Z6)</f>
        <v>96</v>
      </c>
      <c r="P8" s="185">
        <f>O8+ IFS(AND(P$3="Bull",P$4=1), 'Bull Market Returns'!$G6, OR(AND(P$3="Bull", P$4=2)), 'Bull Market Returns'!$H6, OR(AND(P$3="Bull", P$4=3)), 'Bull Market Returns'!$I6, OR(AND(P$3="Bull", P$4=4)), 'Bull Market Returns'!$J6, OR(AND(P$3="Bull", P$4=5)), 'Bull Market Returns'!$K6, OR(AND(P$3="Bull", P$4=6)), 'Bull Market Returns'!$L6, OR(AND(P$3="Bull", P$4=7)), 'Bull Market Returns'!$M6, OR(AND(P$3="Bull", P$4=8)), 'Bull Market Returns'!$N6, OR(AND(P$3="Bull", P$4=9)), 'Bull Market Returns'!$O6, OR(AND(P$3="Bull", P$4=10)), 'Bull Market Returns'!$P6, OR(AND(P$3="Bull", P$4=11)), 'Bull Market Returns'!$Q6, OR(AND(P$3="Bull", P$4=12)), 'Bull Market Returns'!$R6, OR(AND(P$3="Bull", P$4=13)), 'Bull Market Returns'!$S6, OR(AND(P$3="Bull", P$4=14)), 'Bull Market Returns'!$T6, OR(AND(P$3="Bull", P$4=15)), 'Bull Market Returns'!$U6, OR(AND(P$3="Bull", P$4=16)), 'Bull Market Returns'!$V6, OR(AND(P$3="Bull", P$4=17)), 'Bull Market Returns'!$W6, OR(AND(P$3="Bull", P$4=18)), 'Bull Market Returns'!$X6, OR(AND(P$3="Bull", P$4=19)), 'Bull Market Returns'!$Y6, OR(AND(P$3="Bull", P$4=20)), 'Bull Market Returns'!$Z6, OR(AND(P$3="Bear", P$4=1)), 'Bear Market Returns'!$G6,OR(AND(P$3="Bear", P$4=2)), 'Bear Market Returns'!$H6, OR(AND(P$3="Bear", P$4=3)), 'Bear Market Returns'!$I6, OR(AND(P$3="Bear", P$4=4)), 'Bear Market Returns'!$J6, OR(AND(P$3="Bear", P$4=5)), 'Bear Market Returns'!$K6, OR(AND(P$3="Bear", P$4=6)), 'Bear Market Returns'!$L6, OR(AND(P$3="Bear", P$4=7)), 'Bear Market Returns'!$M6, OR(AND(P$3="Bear", P$4=8)), 'Bear Market Returns'!$N6, OR(AND(P$3="Bear", P$4=9)), 'Bear Market Returns'!$O6, OR(AND(P$3="Bear", P$4=10)), 'Bear Market Returns'!$P6, OR(AND(P$3="Bear", P$4=11)), 'Bear Market Returns'!$Q6, OR(AND(P$3="Bear", P$4=12)), 'Bear Market Returns'!$R6, OR(AND(P$3="Bear", P$4=13)), 'Bear Market Returns'!$S6, OR(AND(P$3="Bear", P$4=14)), 'Bear Market Returns'!$T6, OR(AND(P$3="Bear", P$4=15)), 'Bear Market Returns'!$U6, OR(AND(P$3="Bear", P$4=16)), 'Bear Market Returns'!$V6, OR(AND(P$3="Bear", P$4=17)), 'Bear Market Returns'!$W6, OR(AND(P$3="Bear", P$4=18)), 'Bear Market Returns'!$X6, OR(AND(P$3="Bear", P$4=19)), 'Bear Market Returns'!$Y6, OR(AND(P$3="Bear", P$4=20)), 'Bear Market Returns'!$Z6)</f>
        <v>87</v>
      </c>
    </row>
    <row r="9">
      <c r="A9" s="182" t="s">
        <v>11</v>
      </c>
      <c r="B9" s="18" t="s">
        <v>12</v>
      </c>
      <c r="C9" s="19" t="s">
        <v>15</v>
      </c>
      <c r="D9" s="17" t="s">
        <v>16</v>
      </c>
      <c r="E9" s="20">
        <v>45.0</v>
      </c>
      <c r="F9" s="183">
        <v>25.0</v>
      </c>
      <c r="G9" s="185">
        <f>F9+ IFS(AND(G$3="Bull",G$4=1), 'Bull Market Returns'!$G7, OR(AND(G$3="Bull", G$4=2)), 'Bull Market Returns'!$H7, OR(AND(G$3="Bull", G$4=3)), 'Bull Market Returns'!$I7, OR(AND(G$3="Bull", G$4=4)), 'Bull Market Returns'!$J7, OR(AND(G$3="Bull", G$4=5)), 'Bull Market Returns'!$K7, OR(AND(G$3="Bull", G$4=6)), 'Bull Market Returns'!$L7, OR(AND(G$3="Bull", G$4=7)), 'Bull Market Returns'!$M7, OR(AND(G$3="Bull", G$4=8)), 'Bull Market Returns'!$N7, OR(AND(G$3="Bull", G$4=9)), 'Bull Market Returns'!$O7, OR(AND(G$3="Bull", G$4=10)), 'Bull Market Returns'!$P7, OR(AND(G$3="Bull", G$4=11)), 'Bull Market Returns'!$Q7, OR(AND(G$3="Bull", G$4=12)), 'Bull Market Returns'!$R7, OR(AND(G$3="Bull", G$4=13)), 'Bull Market Returns'!$S7, OR(AND(G$3="Bull", G$4=14)), 'Bull Market Returns'!$T7, OR(AND(G$3="Bull", G$4=15)), 'Bull Market Returns'!$U7, OR(AND(G$3="Bull", G$4=16)), 'Bull Market Returns'!$V7, OR(AND(G$3="Bull", G$4=17)), 'Bull Market Returns'!$W7, OR(AND(G$3="Bull", G$4=18)), 'Bull Market Returns'!$X7, OR(AND(G$3="Bull", G$4=19)), 'Bull Market Returns'!$Y7, OR(AND(G$3="Bull", G$4=20)), 'Bull Market Returns'!$Z7, OR(AND(G$3="Bear", G$4=1)), 'Bear Market Returns'!$G7,OR(AND(G$3="Bear", G$4=2)), 'Bear Market Returns'!$H7, OR(AND(G$3="Bear", G$4=3)), 'Bear Market Returns'!$I7, OR(AND(G$3="Bear", G$4=4)), 'Bear Market Returns'!$J7, OR(AND(G$3="Bear", G$4=5)), 'Bear Market Returns'!$K7, OR(AND(G$3="Bear", G$4=6)), 'Bear Market Returns'!$L7, OR(AND(G$3="Bear", G$4=7)), 'Bear Market Returns'!$M7, OR(AND(G$3="Bear", G$4=8)), 'Bear Market Returns'!$N7, OR(AND(G$3="Bear", G$4=9)), 'Bear Market Returns'!$O7, OR(AND(G$3="Bear", G$4=10)), 'Bear Market Returns'!$P7, OR(AND(G$3="Bear", G$4=11)), 'Bear Market Returns'!$Q7, OR(AND(G$3="Bear", G$4=12)), 'Bear Market Returns'!$R7, OR(AND(G$3="Bear", G$4=13)), 'Bear Market Returns'!$S7, OR(AND(G$3="Bear", G$4=14)), 'Bear Market Returns'!$T7, OR(AND(G$3="Bear", G$4=15)), 'Bear Market Returns'!$U7, OR(AND(G$3="Bear", G$4=16)), 'Bear Market Returns'!$V7, OR(AND(G$3="Bear", G$4=17)), 'Bear Market Returns'!$W7, OR(AND(G$3="Bear", G$4=18)), 'Bear Market Returns'!$X7, OR(AND(G$3="Bear", G$4=19)), 'Bear Market Returns'!$Y7, OR(AND(G$3="Bear", G$4=20)), 'Bear Market Returns'!$Z7)</f>
        <v>18</v>
      </c>
      <c r="H9" s="185">
        <f>G9+ IFS(AND(H$3="Bull",H$4=1), 'Bull Market Returns'!$G7, OR(AND(H$3="Bull", H$4=2)), 'Bull Market Returns'!$H7, OR(AND(H$3="Bull", H$4=3)), 'Bull Market Returns'!$I7, OR(AND(H$3="Bull", H$4=4)), 'Bull Market Returns'!$J7, OR(AND(H$3="Bull", H$4=5)), 'Bull Market Returns'!$K7, OR(AND(H$3="Bull", H$4=6)), 'Bull Market Returns'!$L7, OR(AND(H$3="Bull", H$4=7)), 'Bull Market Returns'!$M7, OR(AND(H$3="Bull", H$4=8)), 'Bull Market Returns'!$N7, OR(AND(H$3="Bull", H$4=9)), 'Bull Market Returns'!$O7, OR(AND(H$3="Bull", H$4=10)), 'Bull Market Returns'!$P7, OR(AND(H$3="Bull", H$4=11)), 'Bull Market Returns'!$Q7, OR(AND(H$3="Bull", H$4=12)), 'Bull Market Returns'!$R7, OR(AND(H$3="Bull", H$4=13)), 'Bull Market Returns'!$S7, OR(AND(H$3="Bull", H$4=14)), 'Bull Market Returns'!$T7, OR(AND(H$3="Bull", H$4=15)), 'Bull Market Returns'!$U7, OR(AND(H$3="Bull", H$4=16)), 'Bull Market Returns'!$V7, OR(AND(H$3="Bull", H$4=17)), 'Bull Market Returns'!$W7, OR(AND(H$3="Bull", H$4=18)), 'Bull Market Returns'!$X7, OR(AND(H$3="Bull", H$4=19)), 'Bull Market Returns'!$Y7, OR(AND(H$3="Bull", H$4=20)), 'Bull Market Returns'!$Z7, OR(AND(H$3="Bear", H$4=1)), 'Bear Market Returns'!$G7,OR(AND(H$3="Bear", H$4=2)), 'Bear Market Returns'!$H7, OR(AND(H$3="Bear", H$4=3)), 'Bear Market Returns'!$I7, OR(AND(H$3="Bear", H$4=4)), 'Bear Market Returns'!$J7, OR(AND(H$3="Bear", H$4=5)), 'Bear Market Returns'!$K7, OR(AND(H$3="Bear", H$4=6)), 'Bear Market Returns'!$L7, OR(AND(H$3="Bear", H$4=7)), 'Bear Market Returns'!$M7, OR(AND(H$3="Bear", H$4=8)), 'Bear Market Returns'!$N7, OR(AND(H$3="Bear", H$4=9)), 'Bear Market Returns'!$O7, OR(AND(H$3="Bear", H$4=10)), 'Bear Market Returns'!$P7, OR(AND(H$3="Bear", H$4=11)), 'Bear Market Returns'!$Q7, OR(AND(H$3="Bear", H$4=12)), 'Bear Market Returns'!$R7, OR(AND(H$3="Bear", H$4=13)), 'Bear Market Returns'!$S7, OR(AND(H$3="Bear", H$4=14)), 'Bear Market Returns'!$T7, OR(AND(H$3="Bear", H$4=15)), 'Bear Market Returns'!$U7, OR(AND(H$3="Bear", H$4=16)), 'Bear Market Returns'!$V7, OR(AND(H$3="Bear", H$4=17)), 'Bear Market Returns'!$W7, OR(AND(H$3="Bear", H$4=18)), 'Bear Market Returns'!$X7, OR(AND(H$3="Bear", H$4=19)), 'Bear Market Returns'!$Y7, OR(AND(H$3="Bear", H$4=20)), 'Bear Market Returns'!$Z7)</f>
        <v>26</v>
      </c>
      <c r="I9" s="185">
        <f>H9+ IFS(AND(I$3="Bull",I$4=1), 'Bull Market Returns'!$G7, OR(AND(I$3="Bull", I$4=2)), 'Bull Market Returns'!$H7, OR(AND(I$3="Bull", I$4=3)), 'Bull Market Returns'!$I7, OR(AND(I$3="Bull", I$4=4)), 'Bull Market Returns'!$J7, OR(AND(I$3="Bull", I$4=5)), 'Bull Market Returns'!$K7, OR(AND(I$3="Bull", I$4=6)), 'Bull Market Returns'!$L7, OR(AND(I$3="Bull", I$4=7)), 'Bull Market Returns'!$M7, OR(AND(I$3="Bull", I$4=8)), 'Bull Market Returns'!$N7, OR(AND(I$3="Bull", I$4=9)), 'Bull Market Returns'!$O7, OR(AND(I$3="Bull", I$4=10)), 'Bull Market Returns'!$P7, OR(AND(I$3="Bull", I$4=11)), 'Bull Market Returns'!$Q7, OR(AND(I$3="Bull", I$4=12)), 'Bull Market Returns'!$R7, OR(AND(I$3="Bull", I$4=13)), 'Bull Market Returns'!$S7, OR(AND(I$3="Bull", I$4=14)), 'Bull Market Returns'!$T7, OR(AND(I$3="Bull", I$4=15)), 'Bull Market Returns'!$U7, OR(AND(I$3="Bull", I$4=16)), 'Bull Market Returns'!$V7, OR(AND(I$3="Bull", I$4=17)), 'Bull Market Returns'!$W7, OR(AND(I$3="Bull", I$4=18)), 'Bull Market Returns'!$X7, OR(AND(I$3="Bull", I$4=19)), 'Bull Market Returns'!$Y7, OR(AND(I$3="Bull", I$4=20)), 'Bull Market Returns'!$Z7, OR(AND(I$3="Bear", I$4=1)), 'Bear Market Returns'!$G7,OR(AND(I$3="Bear", I$4=2)), 'Bear Market Returns'!$H7, OR(AND(I$3="Bear", I$4=3)), 'Bear Market Returns'!$I7, OR(AND(I$3="Bear", I$4=4)), 'Bear Market Returns'!$J7, OR(AND(I$3="Bear", I$4=5)), 'Bear Market Returns'!$K7, OR(AND(I$3="Bear", I$4=6)), 'Bear Market Returns'!$L7, OR(AND(I$3="Bear", I$4=7)), 'Bear Market Returns'!$M7, OR(AND(I$3="Bear", I$4=8)), 'Bear Market Returns'!$N7, OR(AND(I$3="Bear", I$4=9)), 'Bear Market Returns'!$O7, OR(AND(I$3="Bear", I$4=10)), 'Bear Market Returns'!$P7, OR(AND(I$3="Bear", I$4=11)), 'Bear Market Returns'!$Q7, OR(AND(I$3="Bear", I$4=12)), 'Bear Market Returns'!$R7, OR(AND(I$3="Bear", I$4=13)), 'Bear Market Returns'!$S7, OR(AND(I$3="Bear", I$4=14)), 'Bear Market Returns'!$T7, OR(AND(I$3="Bear", I$4=15)), 'Bear Market Returns'!$U7, OR(AND(I$3="Bear", I$4=16)), 'Bear Market Returns'!$V7, OR(AND(I$3="Bear", I$4=17)), 'Bear Market Returns'!$W7, OR(AND(I$3="Bear", I$4=18)), 'Bear Market Returns'!$X7, OR(AND(I$3="Bear", I$4=19)), 'Bear Market Returns'!$Y7, OR(AND(I$3="Bear", I$4=20)), 'Bear Market Returns'!$Z7)</f>
        <v>35</v>
      </c>
      <c r="J9" s="185">
        <f>I9+ IFS(AND(J$3="Bull",J$4=1), 'Bull Market Returns'!$G7, OR(AND(J$3="Bull", J$4=2)), 'Bull Market Returns'!$H7, OR(AND(J$3="Bull", J$4=3)), 'Bull Market Returns'!$I7, OR(AND(J$3="Bull", J$4=4)), 'Bull Market Returns'!$J7, OR(AND(J$3="Bull", J$4=5)), 'Bull Market Returns'!$K7, OR(AND(J$3="Bull", J$4=6)), 'Bull Market Returns'!$L7, OR(AND(J$3="Bull", J$4=7)), 'Bull Market Returns'!$M7, OR(AND(J$3="Bull", J$4=8)), 'Bull Market Returns'!$N7, OR(AND(J$3="Bull", J$4=9)), 'Bull Market Returns'!$O7, OR(AND(J$3="Bull", J$4=10)), 'Bull Market Returns'!$P7, OR(AND(J$3="Bull", J$4=11)), 'Bull Market Returns'!$Q7, OR(AND(J$3="Bull", J$4=12)), 'Bull Market Returns'!$R7, OR(AND(J$3="Bull", J$4=13)), 'Bull Market Returns'!$S7, OR(AND(J$3="Bull", J$4=14)), 'Bull Market Returns'!$T7, OR(AND(J$3="Bull", J$4=15)), 'Bull Market Returns'!$U7, OR(AND(J$3="Bull", J$4=16)), 'Bull Market Returns'!$V7, OR(AND(J$3="Bull", J$4=17)), 'Bull Market Returns'!$W7, OR(AND(J$3="Bull", J$4=18)), 'Bull Market Returns'!$X7, OR(AND(J$3="Bull", J$4=19)), 'Bull Market Returns'!$Y7, OR(AND(J$3="Bull", J$4=20)), 'Bull Market Returns'!$Z7, OR(AND(J$3="Bear", J$4=1)), 'Bear Market Returns'!$G7,OR(AND(J$3="Bear", J$4=2)), 'Bear Market Returns'!$H7, OR(AND(J$3="Bear", J$4=3)), 'Bear Market Returns'!$I7, OR(AND(J$3="Bear", J$4=4)), 'Bear Market Returns'!$J7, OR(AND(J$3="Bear", J$4=5)), 'Bear Market Returns'!$K7, OR(AND(J$3="Bear", J$4=6)), 'Bear Market Returns'!$L7, OR(AND(J$3="Bear", J$4=7)), 'Bear Market Returns'!$M7, OR(AND(J$3="Bear", J$4=8)), 'Bear Market Returns'!$N7, OR(AND(J$3="Bear", J$4=9)), 'Bear Market Returns'!$O7, OR(AND(J$3="Bear", J$4=10)), 'Bear Market Returns'!$P7, OR(AND(J$3="Bear", J$4=11)), 'Bear Market Returns'!$Q7, OR(AND(J$3="Bear", J$4=12)), 'Bear Market Returns'!$R7, OR(AND(J$3="Bear", J$4=13)), 'Bear Market Returns'!$S7, OR(AND(J$3="Bear", J$4=14)), 'Bear Market Returns'!$T7, OR(AND(J$3="Bear", J$4=15)), 'Bear Market Returns'!$U7, OR(AND(J$3="Bear", J$4=16)), 'Bear Market Returns'!$V7, OR(AND(J$3="Bear", J$4=17)), 'Bear Market Returns'!$W7, OR(AND(J$3="Bear", J$4=18)), 'Bear Market Returns'!$X7, OR(AND(J$3="Bear", J$4=19)), 'Bear Market Returns'!$Y7, OR(AND(J$3="Bear", J$4=20)), 'Bear Market Returns'!$Z7)</f>
        <v>49</v>
      </c>
      <c r="K9" s="185">
        <f>J9+ IFS(AND(K$3="Bull",K$4=1), 'Bull Market Returns'!$G7, OR(AND(K$3="Bull", K$4=2)), 'Bull Market Returns'!$H7, OR(AND(K$3="Bull", K$4=3)), 'Bull Market Returns'!$I7, OR(AND(K$3="Bull", K$4=4)), 'Bull Market Returns'!$J7, OR(AND(K$3="Bull", K$4=5)), 'Bull Market Returns'!$K7, OR(AND(K$3="Bull", K$4=6)), 'Bull Market Returns'!$L7, OR(AND(K$3="Bull", K$4=7)), 'Bull Market Returns'!$M7, OR(AND(K$3="Bull", K$4=8)), 'Bull Market Returns'!$N7, OR(AND(K$3="Bull", K$4=9)), 'Bull Market Returns'!$O7, OR(AND(K$3="Bull", K$4=10)), 'Bull Market Returns'!$P7, OR(AND(K$3="Bull", K$4=11)), 'Bull Market Returns'!$Q7, OR(AND(K$3="Bull", K$4=12)), 'Bull Market Returns'!$R7, OR(AND(K$3="Bull", K$4=13)), 'Bull Market Returns'!$S7, OR(AND(K$3="Bull", K$4=14)), 'Bull Market Returns'!$T7, OR(AND(K$3="Bull", K$4=15)), 'Bull Market Returns'!$U7, OR(AND(K$3="Bull", K$4=16)), 'Bull Market Returns'!$V7, OR(AND(K$3="Bull", K$4=17)), 'Bull Market Returns'!$W7, OR(AND(K$3="Bull", K$4=18)), 'Bull Market Returns'!$X7, OR(AND(K$3="Bull", K$4=19)), 'Bull Market Returns'!$Y7, OR(AND(K$3="Bull", K$4=20)), 'Bull Market Returns'!$Z7, OR(AND(K$3="Bear", K$4=1)), 'Bear Market Returns'!$G7,OR(AND(K$3="Bear", K$4=2)), 'Bear Market Returns'!$H7, OR(AND(K$3="Bear", K$4=3)), 'Bear Market Returns'!$I7, OR(AND(K$3="Bear", K$4=4)), 'Bear Market Returns'!$J7, OR(AND(K$3="Bear", K$4=5)), 'Bear Market Returns'!$K7, OR(AND(K$3="Bear", K$4=6)), 'Bear Market Returns'!$L7, OR(AND(K$3="Bear", K$4=7)), 'Bear Market Returns'!$M7, OR(AND(K$3="Bear", K$4=8)), 'Bear Market Returns'!$N7, OR(AND(K$3="Bear", K$4=9)), 'Bear Market Returns'!$O7, OR(AND(K$3="Bear", K$4=10)), 'Bear Market Returns'!$P7, OR(AND(K$3="Bear", K$4=11)), 'Bear Market Returns'!$Q7, OR(AND(K$3="Bear", K$4=12)), 'Bear Market Returns'!$R7, OR(AND(K$3="Bear", K$4=13)), 'Bear Market Returns'!$S7, OR(AND(K$3="Bear", K$4=14)), 'Bear Market Returns'!$T7, OR(AND(K$3="Bear", K$4=15)), 'Bear Market Returns'!$U7, OR(AND(K$3="Bear", K$4=16)), 'Bear Market Returns'!$V7, OR(AND(K$3="Bear", K$4=17)), 'Bear Market Returns'!$W7, OR(AND(K$3="Bear", K$4=18)), 'Bear Market Returns'!$X7, OR(AND(K$3="Bear", K$4=19)), 'Bear Market Returns'!$Y7, OR(AND(K$3="Bear", K$4=20)), 'Bear Market Returns'!$Z7)</f>
        <v>60</v>
      </c>
      <c r="L9" s="185">
        <f>K9+ IFS(AND(L$3="Bull",L$4=1), 'Bull Market Returns'!$G7, OR(AND(L$3="Bull", L$4=2)), 'Bull Market Returns'!$H7, OR(AND(L$3="Bull", L$4=3)), 'Bull Market Returns'!$I7, OR(AND(L$3="Bull", L$4=4)), 'Bull Market Returns'!$J7, OR(AND(L$3="Bull", L$4=5)), 'Bull Market Returns'!$K7, OR(AND(L$3="Bull", L$4=6)), 'Bull Market Returns'!$L7, OR(AND(L$3="Bull", L$4=7)), 'Bull Market Returns'!$M7, OR(AND(L$3="Bull", L$4=8)), 'Bull Market Returns'!$N7, OR(AND(L$3="Bull", L$4=9)), 'Bull Market Returns'!$O7, OR(AND(L$3="Bull", L$4=10)), 'Bull Market Returns'!$P7, OR(AND(L$3="Bull", L$4=11)), 'Bull Market Returns'!$Q7, OR(AND(L$3="Bull", L$4=12)), 'Bull Market Returns'!$R7, OR(AND(L$3="Bull", L$4=13)), 'Bull Market Returns'!$S7, OR(AND(L$3="Bull", L$4=14)), 'Bull Market Returns'!$T7, OR(AND(L$3="Bull", L$4=15)), 'Bull Market Returns'!$U7, OR(AND(L$3="Bull", L$4=16)), 'Bull Market Returns'!$V7, OR(AND(L$3="Bull", L$4=17)), 'Bull Market Returns'!$W7, OR(AND(L$3="Bull", L$4=18)), 'Bull Market Returns'!$X7, OR(AND(L$3="Bull", L$4=19)), 'Bull Market Returns'!$Y7, OR(AND(L$3="Bull", L$4=20)), 'Bull Market Returns'!$Z7, OR(AND(L$3="Bear", L$4=1)), 'Bear Market Returns'!$G7,OR(AND(L$3="Bear", L$4=2)), 'Bear Market Returns'!$H7, OR(AND(L$3="Bear", L$4=3)), 'Bear Market Returns'!$I7, OR(AND(L$3="Bear", L$4=4)), 'Bear Market Returns'!$J7, OR(AND(L$3="Bear", L$4=5)), 'Bear Market Returns'!$K7, OR(AND(L$3="Bear", L$4=6)), 'Bear Market Returns'!$L7, OR(AND(L$3="Bear", L$4=7)), 'Bear Market Returns'!$M7, OR(AND(L$3="Bear", L$4=8)), 'Bear Market Returns'!$N7, OR(AND(L$3="Bear", L$4=9)), 'Bear Market Returns'!$O7, OR(AND(L$3="Bear", L$4=10)), 'Bear Market Returns'!$P7, OR(AND(L$3="Bear", L$4=11)), 'Bear Market Returns'!$Q7, OR(AND(L$3="Bear", L$4=12)), 'Bear Market Returns'!$R7, OR(AND(L$3="Bear", L$4=13)), 'Bear Market Returns'!$S7, OR(AND(L$3="Bear", L$4=14)), 'Bear Market Returns'!$T7, OR(AND(L$3="Bear", L$4=15)), 'Bear Market Returns'!$U7, OR(AND(L$3="Bear", L$4=16)), 'Bear Market Returns'!$V7, OR(AND(L$3="Bear", L$4=17)), 'Bear Market Returns'!$W7, OR(AND(L$3="Bear", L$4=18)), 'Bear Market Returns'!$X7, OR(AND(L$3="Bear", L$4=19)), 'Bear Market Returns'!$Y7, OR(AND(L$3="Bear", L$4=20)), 'Bear Market Returns'!$Z7)</f>
        <v>67</v>
      </c>
      <c r="M9" s="185">
        <f>L9+ IFS(AND(M$3="Bull",M$4=1), 'Bull Market Returns'!$G7, OR(AND(M$3="Bull", M$4=2)), 'Bull Market Returns'!$H7, OR(AND(M$3="Bull", M$4=3)), 'Bull Market Returns'!$I7, OR(AND(M$3="Bull", M$4=4)), 'Bull Market Returns'!$J7, OR(AND(M$3="Bull", M$4=5)), 'Bull Market Returns'!$K7, OR(AND(M$3="Bull", M$4=6)), 'Bull Market Returns'!$L7, OR(AND(M$3="Bull", M$4=7)), 'Bull Market Returns'!$M7, OR(AND(M$3="Bull", M$4=8)), 'Bull Market Returns'!$N7, OR(AND(M$3="Bull", M$4=9)), 'Bull Market Returns'!$O7, OR(AND(M$3="Bull", M$4=10)), 'Bull Market Returns'!$P7, OR(AND(M$3="Bull", M$4=11)), 'Bull Market Returns'!$Q7, OR(AND(M$3="Bull", M$4=12)), 'Bull Market Returns'!$R7, OR(AND(M$3="Bull", M$4=13)), 'Bull Market Returns'!$S7, OR(AND(M$3="Bull", M$4=14)), 'Bull Market Returns'!$T7, OR(AND(M$3="Bull", M$4=15)), 'Bull Market Returns'!$U7, OR(AND(M$3="Bull", M$4=16)), 'Bull Market Returns'!$V7, OR(AND(M$3="Bull", M$4=17)), 'Bull Market Returns'!$W7, OR(AND(M$3="Bull", M$4=18)), 'Bull Market Returns'!$X7, OR(AND(M$3="Bull", M$4=19)), 'Bull Market Returns'!$Y7, OR(AND(M$3="Bull", M$4=20)), 'Bull Market Returns'!$Z7, OR(AND(M$3="Bear", M$4=1)), 'Bear Market Returns'!$G7,OR(AND(M$3="Bear", M$4=2)), 'Bear Market Returns'!$H7, OR(AND(M$3="Bear", M$4=3)), 'Bear Market Returns'!$I7, OR(AND(M$3="Bear", M$4=4)), 'Bear Market Returns'!$J7, OR(AND(M$3="Bear", M$4=5)), 'Bear Market Returns'!$K7, OR(AND(M$3="Bear", M$4=6)), 'Bear Market Returns'!$L7, OR(AND(M$3="Bear", M$4=7)), 'Bear Market Returns'!$M7, OR(AND(M$3="Bear", M$4=8)), 'Bear Market Returns'!$N7, OR(AND(M$3="Bear", M$4=9)), 'Bear Market Returns'!$O7, OR(AND(M$3="Bear", M$4=10)), 'Bear Market Returns'!$P7, OR(AND(M$3="Bear", M$4=11)), 'Bear Market Returns'!$Q7, OR(AND(M$3="Bear", M$4=12)), 'Bear Market Returns'!$R7, OR(AND(M$3="Bear", M$4=13)), 'Bear Market Returns'!$S7, OR(AND(M$3="Bear", M$4=14)), 'Bear Market Returns'!$T7, OR(AND(M$3="Bear", M$4=15)), 'Bear Market Returns'!$U7, OR(AND(M$3="Bear", M$4=16)), 'Bear Market Returns'!$V7, OR(AND(M$3="Bear", M$4=17)), 'Bear Market Returns'!$W7, OR(AND(M$3="Bear", M$4=18)), 'Bear Market Returns'!$X7, OR(AND(M$3="Bear", M$4=19)), 'Bear Market Returns'!$Y7, OR(AND(M$3="Bear", M$4=20)), 'Bear Market Returns'!$Z7)</f>
        <v>58</v>
      </c>
      <c r="N9" s="185">
        <f>M9+ IFS(AND(N$3="Bull",N$4=1), 'Bull Market Returns'!$G7, OR(AND(N$3="Bull", N$4=2)), 'Bull Market Returns'!$H7, OR(AND(N$3="Bull", N$4=3)), 'Bull Market Returns'!$I7, OR(AND(N$3="Bull", N$4=4)), 'Bull Market Returns'!$J7, OR(AND(N$3="Bull", N$4=5)), 'Bull Market Returns'!$K7, OR(AND(N$3="Bull", N$4=6)), 'Bull Market Returns'!$L7, OR(AND(N$3="Bull", N$4=7)), 'Bull Market Returns'!$M7, OR(AND(N$3="Bull", N$4=8)), 'Bull Market Returns'!$N7, OR(AND(N$3="Bull", N$4=9)), 'Bull Market Returns'!$O7, OR(AND(N$3="Bull", N$4=10)), 'Bull Market Returns'!$P7, OR(AND(N$3="Bull", N$4=11)), 'Bull Market Returns'!$Q7, OR(AND(N$3="Bull", N$4=12)), 'Bull Market Returns'!$R7, OR(AND(N$3="Bull", N$4=13)), 'Bull Market Returns'!$S7, OR(AND(N$3="Bull", N$4=14)), 'Bull Market Returns'!$T7, OR(AND(N$3="Bull", N$4=15)), 'Bull Market Returns'!$U7, OR(AND(N$3="Bull", N$4=16)), 'Bull Market Returns'!$V7, OR(AND(N$3="Bull", N$4=17)), 'Bull Market Returns'!$W7, OR(AND(N$3="Bull", N$4=18)), 'Bull Market Returns'!$X7, OR(AND(N$3="Bull", N$4=19)), 'Bull Market Returns'!$Y7, OR(AND(N$3="Bull", N$4=20)), 'Bull Market Returns'!$Z7, OR(AND(N$3="Bear", N$4=1)), 'Bear Market Returns'!$G7,OR(AND(N$3="Bear", N$4=2)), 'Bear Market Returns'!$H7, OR(AND(N$3="Bear", N$4=3)), 'Bear Market Returns'!$I7, OR(AND(N$3="Bear", N$4=4)), 'Bear Market Returns'!$J7, OR(AND(N$3="Bear", N$4=5)), 'Bear Market Returns'!$K7, OR(AND(N$3="Bear", N$4=6)), 'Bear Market Returns'!$L7, OR(AND(N$3="Bear", N$4=7)), 'Bear Market Returns'!$M7, OR(AND(N$3="Bear", N$4=8)), 'Bear Market Returns'!$N7, OR(AND(N$3="Bear", N$4=9)), 'Bear Market Returns'!$O7, OR(AND(N$3="Bear", N$4=10)), 'Bear Market Returns'!$P7, OR(AND(N$3="Bear", N$4=11)), 'Bear Market Returns'!$Q7, OR(AND(N$3="Bear", N$4=12)), 'Bear Market Returns'!$R7, OR(AND(N$3="Bear", N$4=13)), 'Bear Market Returns'!$S7, OR(AND(N$3="Bear", N$4=14)), 'Bear Market Returns'!$T7, OR(AND(N$3="Bear", N$4=15)), 'Bear Market Returns'!$U7, OR(AND(N$3="Bear", N$4=16)), 'Bear Market Returns'!$V7, OR(AND(N$3="Bear", N$4=17)), 'Bear Market Returns'!$W7, OR(AND(N$3="Bear", N$4=18)), 'Bear Market Returns'!$X7, OR(AND(N$3="Bear", N$4=19)), 'Bear Market Returns'!$Y7, OR(AND(N$3="Bear", N$4=20)), 'Bear Market Returns'!$Z7)</f>
        <v>49</v>
      </c>
      <c r="O9" s="185">
        <f>N9+ IFS(AND(O$3="Bull",O$4=1), 'Bull Market Returns'!$G7, OR(AND(O$3="Bull", O$4=2)), 'Bull Market Returns'!$H7, OR(AND(O$3="Bull", O$4=3)), 'Bull Market Returns'!$I7, OR(AND(O$3="Bull", O$4=4)), 'Bull Market Returns'!$J7, OR(AND(O$3="Bull", O$4=5)), 'Bull Market Returns'!$K7, OR(AND(O$3="Bull", O$4=6)), 'Bull Market Returns'!$L7, OR(AND(O$3="Bull", O$4=7)), 'Bull Market Returns'!$M7, OR(AND(O$3="Bull", O$4=8)), 'Bull Market Returns'!$N7, OR(AND(O$3="Bull", O$4=9)), 'Bull Market Returns'!$O7, OR(AND(O$3="Bull", O$4=10)), 'Bull Market Returns'!$P7, OR(AND(O$3="Bull", O$4=11)), 'Bull Market Returns'!$Q7, OR(AND(O$3="Bull", O$4=12)), 'Bull Market Returns'!$R7, OR(AND(O$3="Bull", O$4=13)), 'Bull Market Returns'!$S7, OR(AND(O$3="Bull", O$4=14)), 'Bull Market Returns'!$T7, OR(AND(O$3="Bull", O$4=15)), 'Bull Market Returns'!$U7, OR(AND(O$3="Bull", O$4=16)), 'Bull Market Returns'!$V7, OR(AND(O$3="Bull", O$4=17)), 'Bull Market Returns'!$W7, OR(AND(O$3="Bull", O$4=18)), 'Bull Market Returns'!$X7, OR(AND(O$3="Bull", O$4=19)), 'Bull Market Returns'!$Y7, OR(AND(O$3="Bull", O$4=20)), 'Bull Market Returns'!$Z7, OR(AND(O$3="Bear", O$4=1)), 'Bear Market Returns'!$G7,OR(AND(O$3="Bear", O$4=2)), 'Bear Market Returns'!$H7, OR(AND(O$3="Bear", O$4=3)), 'Bear Market Returns'!$I7, OR(AND(O$3="Bear", O$4=4)), 'Bear Market Returns'!$J7, OR(AND(O$3="Bear", O$4=5)), 'Bear Market Returns'!$K7, OR(AND(O$3="Bear", O$4=6)), 'Bear Market Returns'!$L7, OR(AND(O$3="Bear", O$4=7)), 'Bear Market Returns'!$M7, OR(AND(O$3="Bear", O$4=8)), 'Bear Market Returns'!$N7, OR(AND(O$3="Bear", O$4=9)), 'Bear Market Returns'!$O7, OR(AND(O$3="Bear", O$4=10)), 'Bear Market Returns'!$P7, OR(AND(O$3="Bear", O$4=11)), 'Bear Market Returns'!$Q7, OR(AND(O$3="Bear", O$4=12)), 'Bear Market Returns'!$R7, OR(AND(O$3="Bear", O$4=13)), 'Bear Market Returns'!$S7, OR(AND(O$3="Bear", O$4=14)), 'Bear Market Returns'!$T7, OR(AND(O$3="Bear", O$4=15)), 'Bear Market Returns'!$U7, OR(AND(O$3="Bear", O$4=16)), 'Bear Market Returns'!$V7, OR(AND(O$3="Bear", O$4=17)), 'Bear Market Returns'!$W7, OR(AND(O$3="Bear", O$4=18)), 'Bear Market Returns'!$X7, OR(AND(O$3="Bear", O$4=19)), 'Bear Market Returns'!$Y7, OR(AND(O$3="Bear", O$4=20)), 'Bear Market Returns'!$Z7)</f>
        <v>78</v>
      </c>
      <c r="P9" s="185">
        <f>O9+ IFS(AND(P$3="Bull",P$4=1), 'Bull Market Returns'!$G7, OR(AND(P$3="Bull", P$4=2)), 'Bull Market Returns'!$H7, OR(AND(P$3="Bull", P$4=3)), 'Bull Market Returns'!$I7, OR(AND(P$3="Bull", P$4=4)), 'Bull Market Returns'!$J7, OR(AND(P$3="Bull", P$4=5)), 'Bull Market Returns'!$K7, OR(AND(P$3="Bull", P$4=6)), 'Bull Market Returns'!$L7, OR(AND(P$3="Bull", P$4=7)), 'Bull Market Returns'!$M7, OR(AND(P$3="Bull", P$4=8)), 'Bull Market Returns'!$N7, OR(AND(P$3="Bull", P$4=9)), 'Bull Market Returns'!$O7, OR(AND(P$3="Bull", P$4=10)), 'Bull Market Returns'!$P7, OR(AND(P$3="Bull", P$4=11)), 'Bull Market Returns'!$Q7, OR(AND(P$3="Bull", P$4=12)), 'Bull Market Returns'!$R7, OR(AND(P$3="Bull", P$4=13)), 'Bull Market Returns'!$S7, OR(AND(P$3="Bull", P$4=14)), 'Bull Market Returns'!$T7, OR(AND(P$3="Bull", P$4=15)), 'Bull Market Returns'!$U7, OR(AND(P$3="Bull", P$4=16)), 'Bull Market Returns'!$V7, OR(AND(P$3="Bull", P$4=17)), 'Bull Market Returns'!$W7, OR(AND(P$3="Bull", P$4=18)), 'Bull Market Returns'!$X7, OR(AND(P$3="Bull", P$4=19)), 'Bull Market Returns'!$Y7, OR(AND(P$3="Bull", P$4=20)), 'Bull Market Returns'!$Z7, OR(AND(P$3="Bear", P$4=1)), 'Bear Market Returns'!$G7,OR(AND(P$3="Bear", P$4=2)), 'Bear Market Returns'!$H7, OR(AND(P$3="Bear", P$4=3)), 'Bear Market Returns'!$I7, OR(AND(P$3="Bear", P$4=4)), 'Bear Market Returns'!$J7, OR(AND(P$3="Bear", P$4=5)), 'Bear Market Returns'!$K7, OR(AND(P$3="Bear", P$4=6)), 'Bear Market Returns'!$L7, OR(AND(P$3="Bear", P$4=7)), 'Bear Market Returns'!$M7, OR(AND(P$3="Bear", P$4=8)), 'Bear Market Returns'!$N7, OR(AND(P$3="Bear", P$4=9)), 'Bear Market Returns'!$O7, OR(AND(P$3="Bear", P$4=10)), 'Bear Market Returns'!$P7, OR(AND(P$3="Bear", P$4=11)), 'Bear Market Returns'!$Q7, OR(AND(P$3="Bear", P$4=12)), 'Bear Market Returns'!$R7, OR(AND(P$3="Bear", P$4=13)), 'Bear Market Returns'!$S7, OR(AND(P$3="Bear", P$4=14)), 'Bear Market Returns'!$T7, OR(AND(P$3="Bear", P$4=15)), 'Bear Market Returns'!$U7, OR(AND(P$3="Bear", P$4=16)), 'Bear Market Returns'!$V7, OR(AND(P$3="Bear", P$4=17)), 'Bear Market Returns'!$W7, OR(AND(P$3="Bear", P$4=18)), 'Bear Market Returns'!$X7, OR(AND(P$3="Bear", P$4=19)), 'Bear Market Returns'!$Y7, OR(AND(P$3="Bear", P$4=20)), 'Bear Market Returns'!$Z7)</f>
        <v>64</v>
      </c>
    </row>
    <row r="10">
      <c r="A10" s="182" t="s">
        <v>25</v>
      </c>
      <c r="B10" s="18" t="s">
        <v>26</v>
      </c>
      <c r="C10" s="19" t="s">
        <v>28</v>
      </c>
      <c r="D10" s="17" t="s">
        <v>29</v>
      </c>
      <c r="E10" s="20">
        <v>15.0</v>
      </c>
      <c r="F10" s="183">
        <v>25.0</v>
      </c>
      <c r="G10" s="185">
        <f>F10+ IFS(AND(G$3="Bull",G$4=1), 'Bull Market Returns'!$G8, OR(AND(G$3="Bull", G$4=2)), 'Bull Market Returns'!$H8, OR(AND(G$3="Bull", G$4=3)), 'Bull Market Returns'!$I8, OR(AND(G$3="Bull", G$4=4)), 'Bull Market Returns'!$J8, OR(AND(G$3="Bull", G$4=5)), 'Bull Market Returns'!$K8, OR(AND(G$3="Bull", G$4=6)), 'Bull Market Returns'!$L8, OR(AND(G$3="Bull", G$4=7)), 'Bull Market Returns'!$M8, OR(AND(G$3="Bull", G$4=8)), 'Bull Market Returns'!$N8, OR(AND(G$3="Bull", G$4=9)), 'Bull Market Returns'!$O8, OR(AND(G$3="Bull", G$4=10)), 'Bull Market Returns'!$P8, OR(AND(G$3="Bull", G$4=11)), 'Bull Market Returns'!$Q8, OR(AND(G$3="Bull", G$4=12)), 'Bull Market Returns'!$R8, OR(AND(G$3="Bull", G$4=13)), 'Bull Market Returns'!$S8, OR(AND(G$3="Bull", G$4=14)), 'Bull Market Returns'!$T8, OR(AND(G$3="Bull", G$4=15)), 'Bull Market Returns'!$U8, OR(AND(G$3="Bull", G$4=16)), 'Bull Market Returns'!$V8, OR(AND(G$3="Bull", G$4=17)), 'Bull Market Returns'!$W8, OR(AND(G$3="Bull", G$4=18)), 'Bull Market Returns'!$X8, OR(AND(G$3="Bull", G$4=19)), 'Bull Market Returns'!$Y8, OR(AND(G$3="Bull", G$4=20)), 'Bull Market Returns'!$Z8, OR(AND(G$3="Bear", G$4=1)), 'Bear Market Returns'!$G8,OR(AND(G$3="Bear", G$4=2)), 'Bear Market Returns'!$H8, OR(AND(G$3="Bear", G$4=3)), 'Bear Market Returns'!$I8, OR(AND(G$3="Bear", G$4=4)), 'Bear Market Returns'!$J8, OR(AND(G$3="Bear", G$4=5)), 'Bear Market Returns'!$K8, OR(AND(G$3="Bear", G$4=6)), 'Bear Market Returns'!$L8, OR(AND(G$3="Bear", G$4=7)), 'Bear Market Returns'!$M8, OR(AND(G$3="Bear", G$4=8)), 'Bear Market Returns'!$N8, OR(AND(G$3="Bear", G$4=9)), 'Bear Market Returns'!$O8, OR(AND(G$3="Bear", G$4=10)), 'Bear Market Returns'!$P8, OR(AND(G$3="Bear", G$4=11)), 'Bear Market Returns'!$Q8, OR(AND(G$3="Bear", G$4=12)), 'Bear Market Returns'!$R8, OR(AND(G$3="Bear", G$4=13)), 'Bear Market Returns'!$S8, OR(AND(G$3="Bear", G$4=14)), 'Bear Market Returns'!$T8, OR(AND(G$3="Bear", G$4=15)), 'Bear Market Returns'!$U8, OR(AND(G$3="Bear", G$4=16)), 'Bear Market Returns'!$V8, OR(AND(G$3="Bear", G$4=17)), 'Bear Market Returns'!$W8, OR(AND(G$3="Bear", G$4=18)), 'Bear Market Returns'!$X8, OR(AND(G$3="Bear", G$4=19)), 'Bear Market Returns'!$Y8, OR(AND(G$3="Bear", G$4=20)), 'Bear Market Returns'!$Z8)</f>
        <v>35</v>
      </c>
      <c r="H10" s="185">
        <f>G10+ IFS(AND(H$3="Bull",H$4=1), 'Bull Market Returns'!$G8, OR(AND(H$3="Bull", H$4=2)), 'Bull Market Returns'!$H8, OR(AND(H$3="Bull", H$4=3)), 'Bull Market Returns'!$I8, OR(AND(H$3="Bull", H$4=4)), 'Bull Market Returns'!$J8, OR(AND(H$3="Bull", H$4=5)), 'Bull Market Returns'!$K8, OR(AND(H$3="Bull", H$4=6)), 'Bull Market Returns'!$L8, OR(AND(H$3="Bull", H$4=7)), 'Bull Market Returns'!$M8, OR(AND(H$3="Bull", H$4=8)), 'Bull Market Returns'!$N8, OR(AND(H$3="Bull", H$4=9)), 'Bull Market Returns'!$O8, OR(AND(H$3="Bull", H$4=10)), 'Bull Market Returns'!$P8, OR(AND(H$3="Bull", H$4=11)), 'Bull Market Returns'!$Q8, OR(AND(H$3="Bull", H$4=12)), 'Bull Market Returns'!$R8, OR(AND(H$3="Bull", H$4=13)), 'Bull Market Returns'!$S8, OR(AND(H$3="Bull", H$4=14)), 'Bull Market Returns'!$T8, OR(AND(H$3="Bull", H$4=15)), 'Bull Market Returns'!$U8, OR(AND(H$3="Bull", H$4=16)), 'Bull Market Returns'!$V8, OR(AND(H$3="Bull", H$4=17)), 'Bull Market Returns'!$W8, OR(AND(H$3="Bull", H$4=18)), 'Bull Market Returns'!$X8, OR(AND(H$3="Bull", H$4=19)), 'Bull Market Returns'!$Y8, OR(AND(H$3="Bull", H$4=20)), 'Bull Market Returns'!$Z8, OR(AND(H$3="Bear", H$4=1)), 'Bear Market Returns'!$G8,OR(AND(H$3="Bear", H$4=2)), 'Bear Market Returns'!$H8, OR(AND(H$3="Bear", H$4=3)), 'Bear Market Returns'!$I8, OR(AND(H$3="Bear", H$4=4)), 'Bear Market Returns'!$J8, OR(AND(H$3="Bear", H$4=5)), 'Bear Market Returns'!$K8, OR(AND(H$3="Bear", H$4=6)), 'Bear Market Returns'!$L8, OR(AND(H$3="Bear", H$4=7)), 'Bear Market Returns'!$M8, OR(AND(H$3="Bear", H$4=8)), 'Bear Market Returns'!$N8, OR(AND(H$3="Bear", H$4=9)), 'Bear Market Returns'!$O8, OR(AND(H$3="Bear", H$4=10)), 'Bear Market Returns'!$P8, OR(AND(H$3="Bear", H$4=11)), 'Bear Market Returns'!$Q8, OR(AND(H$3="Bear", H$4=12)), 'Bear Market Returns'!$R8, OR(AND(H$3="Bear", H$4=13)), 'Bear Market Returns'!$S8, OR(AND(H$3="Bear", H$4=14)), 'Bear Market Returns'!$T8, OR(AND(H$3="Bear", H$4=15)), 'Bear Market Returns'!$U8, OR(AND(H$3="Bear", H$4=16)), 'Bear Market Returns'!$V8, OR(AND(H$3="Bear", H$4=17)), 'Bear Market Returns'!$W8, OR(AND(H$3="Bear", H$4=18)), 'Bear Market Returns'!$X8, OR(AND(H$3="Bear", H$4=19)), 'Bear Market Returns'!$Y8, OR(AND(H$3="Bear", H$4=20)), 'Bear Market Returns'!$Z8)</f>
        <v>33</v>
      </c>
      <c r="I10" s="185">
        <f>H10+ IFS(AND(I$3="Bull",I$4=1), 'Bull Market Returns'!$G8, OR(AND(I$3="Bull", I$4=2)), 'Bull Market Returns'!$H8, OR(AND(I$3="Bull", I$4=3)), 'Bull Market Returns'!$I8, OR(AND(I$3="Bull", I$4=4)), 'Bull Market Returns'!$J8, OR(AND(I$3="Bull", I$4=5)), 'Bull Market Returns'!$K8, OR(AND(I$3="Bull", I$4=6)), 'Bull Market Returns'!$L8, OR(AND(I$3="Bull", I$4=7)), 'Bull Market Returns'!$M8, OR(AND(I$3="Bull", I$4=8)), 'Bull Market Returns'!$N8, OR(AND(I$3="Bull", I$4=9)), 'Bull Market Returns'!$O8, OR(AND(I$3="Bull", I$4=10)), 'Bull Market Returns'!$P8, OR(AND(I$3="Bull", I$4=11)), 'Bull Market Returns'!$Q8, OR(AND(I$3="Bull", I$4=12)), 'Bull Market Returns'!$R8, OR(AND(I$3="Bull", I$4=13)), 'Bull Market Returns'!$S8, OR(AND(I$3="Bull", I$4=14)), 'Bull Market Returns'!$T8, OR(AND(I$3="Bull", I$4=15)), 'Bull Market Returns'!$U8, OR(AND(I$3="Bull", I$4=16)), 'Bull Market Returns'!$V8, OR(AND(I$3="Bull", I$4=17)), 'Bull Market Returns'!$W8, OR(AND(I$3="Bull", I$4=18)), 'Bull Market Returns'!$X8, OR(AND(I$3="Bull", I$4=19)), 'Bull Market Returns'!$Y8, OR(AND(I$3="Bull", I$4=20)), 'Bull Market Returns'!$Z8, OR(AND(I$3="Bear", I$4=1)), 'Bear Market Returns'!$G8,OR(AND(I$3="Bear", I$4=2)), 'Bear Market Returns'!$H8, OR(AND(I$3="Bear", I$4=3)), 'Bear Market Returns'!$I8, OR(AND(I$3="Bear", I$4=4)), 'Bear Market Returns'!$J8, OR(AND(I$3="Bear", I$4=5)), 'Bear Market Returns'!$K8, OR(AND(I$3="Bear", I$4=6)), 'Bear Market Returns'!$L8, OR(AND(I$3="Bear", I$4=7)), 'Bear Market Returns'!$M8, OR(AND(I$3="Bear", I$4=8)), 'Bear Market Returns'!$N8, OR(AND(I$3="Bear", I$4=9)), 'Bear Market Returns'!$O8, OR(AND(I$3="Bear", I$4=10)), 'Bear Market Returns'!$P8, OR(AND(I$3="Bear", I$4=11)), 'Bear Market Returns'!$Q8, OR(AND(I$3="Bear", I$4=12)), 'Bear Market Returns'!$R8, OR(AND(I$3="Bear", I$4=13)), 'Bear Market Returns'!$S8, OR(AND(I$3="Bear", I$4=14)), 'Bear Market Returns'!$T8, OR(AND(I$3="Bear", I$4=15)), 'Bear Market Returns'!$U8, OR(AND(I$3="Bear", I$4=16)), 'Bear Market Returns'!$V8, OR(AND(I$3="Bear", I$4=17)), 'Bear Market Returns'!$W8, OR(AND(I$3="Bear", I$4=18)), 'Bear Market Returns'!$X8, OR(AND(I$3="Bear", I$4=19)), 'Bear Market Returns'!$Y8, OR(AND(I$3="Bear", I$4=20)), 'Bear Market Returns'!$Z8)</f>
        <v>38</v>
      </c>
      <c r="J10" s="185">
        <f>I10+ IFS(AND(J$3="Bull",J$4=1), 'Bull Market Returns'!$G8, OR(AND(J$3="Bull", J$4=2)), 'Bull Market Returns'!$H8, OR(AND(J$3="Bull", J$4=3)), 'Bull Market Returns'!$I8, OR(AND(J$3="Bull", J$4=4)), 'Bull Market Returns'!$J8, OR(AND(J$3="Bull", J$4=5)), 'Bull Market Returns'!$K8, OR(AND(J$3="Bull", J$4=6)), 'Bull Market Returns'!$L8, OR(AND(J$3="Bull", J$4=7)), 'Bull Market Returns'!$M8, OR(AND(J$3="Bull", J$4=8)), 'Bull Market Returns'!$N8, OR(AND(J$3="Bull", J$4=9)), 'Bull Market Returns'!$O8, OR(AND(J$3="Bull", J$4=10)), 'Bull Market Returns'!$P8, OR(AND(J$3="Bull", J$4=11)), 'Bull Market Returns'!$Q8, OR(AND(J$3="Bull", J$4=12)), 'Bull Market Returns'!$R8, OR(AND(J$3="Bull", J$4=13)), 'Bull Market Returns'!$S8, OR(AND(J$3="Bull", J$4=14)), 'Bull Market Returns'!$T8, OR(AND(J$3="Bull", J$4=15)), 'Bull Market Returns'!$U8, OR(AND(J$3="Bull", J$4=16)), 'Bull Market Returns'!$V8, OR(AND(J$3="Bull", J$4=17)), 'Bull Market Returns'!$W8, OR(AND(J$3="Bull", J$4=18)), 'Bull Market Returns'!$X8, OR(AND(J$3="Bull", J$4=19)), 'Bull Market Returns'!$Y8, OR(AND(J$3="Bull", J$4=20)), 'Bull Market Returns'!$Z8, OR(AND(J$3="Bear", J$4=1)), 'Bear Market Returns'!$G8,OR(AND(J$3="Bear", J$4=2)), 'Bear Market Returns'!$H8, OR(AND(J$3="Bear", J$4=3)), 'Bear Market Returns'!$I8, OR(AND(J$3="Bear", J$4=4)), 'Bear Market Returns'!$J8, OR(AND(J$3="Bear", J$4=5)), 'Bear Market Returns'!$K8, OR(AND(J$3="Bear", J$4=6)), 'Bear Market Returns'!$L8, OR(AND(J$3="Bear", J$4=7)), 'Bear Market Returns'!$M8, OR(AND(J$3="Bear", J$4=8)), 'Bear Market Returns'!$N8, OR(AND(J$3="Bear", J$4=9)), 'Bear Market Returns'!$O8, OR(AND(J$3="Bear", J$4=10)), 'Bear Market Returns'!$P8, OR(AND(J$3="Bear", J$4=11)), 'Bear Market Returns'!$Q8, OR(AND(J$3="Bear", J$4=12)), 'Bear Market Returns'!$R8, OR(AND(J$3="Bear", J$4=13)), 'Bear Market Returns'!$S8, OR(AND(J$3="Bear", J$4=14)), 'Bear Market Returns'!$T8, OR(AND(J$3="Bear", J$4=15)), 'Bear Market Returns'!$U8, OR(AND(J$3="Bear", J$4=16)), 'Bear Market Returns'!$V8, OR(AND(J$3="Bear", J$4=17)), 'Bear Market Returns'!$W8, OR(AND(J$3="Bear", J$4=18)), 'Bear Market Returns'!$X8, OR(AND(J$3="Bear", J$4=19)), 'Bear Market Returns'!$Y8, OR(AND(J$3="Bear", J$4=20)), 'Bear Market Returns'!$Z8)</f>
        <v>52</v>
      </c>
      <c r="K10" s="185">
        <f>J10+ IFS(AND(K$3="Bull",K$4=1), 'Bull Market Returns'!$G8, OR(AND(K$3="Bull", K$4=2)), 'Bull Market Returns'!$H8, OR(AND(K$3="Bull", K$4=3)), 'Bull Market Returns'!$I8, OR(AND(K$3="Bull", K$4=4)), 'Bull Market Returns'!$J8, OR(AND(K$3="Bull", K$4=5)), 'Bull Market Returns'!$K8, OR(AND(K$3="Bull", K$4=6)), 'Bull Market Returns'!$L8, OR(AND(K$3="Bull", K$4=7)), 'Bull Market Returns'!$M8, OR(AND(K$3="Bull", K$4=8)), 'Bull Market Returns'!$N8, OR(AND(K$3="Bull", K$4=9)), 'Bull Market Returns'!$O8, OR(AND(K$3="Bull", K$4=10)), 'Bull Market Returns'!$P8, OR(AND(K$3="Bull", K$4=11)), 'Bull Market Returns'!$Q8, OR(AND(K$3="Bull", K$4=12)), 'Bull Market Returns'!$R8, OR(AND(K$3="Bull", K$4=13)), 'Bull Market Returns'!$S8, OR(AND(K$3="Bull", K$4=14)), 'Bull Market Returns'!$T8, OR(AND(K$3="Bull", K$4=15)), 'Bull Market Returns'!$U8, OR(AND(K$3="Bull", K$4=16)), 'Bull Market Returns'!$V8, OR(AND(K$3="Bull", K$4=17)), 'Bull Market Returns'!$W8, OR(AND(K$3="Bull", K$4=18)), 'Bull Market Returns'!$X8, OR(AND(K$3="Bull", K$4=19)), 'Bull Market Returns'!$Y8, OR(AND(K$3="Bull", K$4=20)), 'Bull Market Returns'!$Z8, OR(AND(K$3="Bear", K$4=1)), 'Bear Market Returns'!$G8,OR(AND(K$3="Bear", K$4=2)), 'Bear Market Returns'!$H8, OR(AND(K$3="Bear", K$4=3)), 'Bear Market Returns'!$I8, OR(AND(K$3="Bear", K$4=4)), 'Bear Market Returns'!$J8, OR(AND(K$3="Bear", K$4=5)), 'Bear Market Returns'!$K8, OR(AND(K$3="Bear", K$4=6)), 'Bear Market Returns'!$L8, OR(AND(K$3="Bear", K$4=7)), 'Bear Market Returns'!$M8, OR(AND(K$3="Bear", K$4=8)), 'Bear Market Returns'!$N8, OR(AND(K$3="Bear", K$4=9)), 'Bear Market Returns'!$O8, OR(AND(K$3="Bear", K$4=10)), 'Bear Market Returns'!$P8, OR(AND(K$3="Bear", K$4=11)), 'Bear Market Returns'!$Q8, OR(AND(K$3="Bear", K$4=12)), 'Bear Market Returns'!$R8, OR(AND(K$3="Bear", K$4=13)), 'Bear Market Returns'!$S8, OR(AND(K$3="Bear", K$4=14)), 'Bear Market Returns'!$T8, OR(AND(K$3="Bear", K$4=15)), 'Bear Market Returns'!$U8, OR(AND(K$3="Bear", K$4=16)), 'Bear Market Returns'!$V8, OR(AND(K$3="Bear", K$4=17)), 'Bear Market Returns'!$W8, OR(AND(K$3="Bear", K$4=18)), 'Bear Market Returns'!$X8, OR(AND(K$3="Bear", K$4=19)), 'Bear Market Returns'!$Y8, OR(AND(K$3="Bear", K$4=20)), 'Bear Market Returns'!$Z8)</f>
        <v>62</v>
      </c>
      <c r="L10" s="185">
        <f>K10+ IFS(AND(L$3="Bull",L$4=1), 'Bull Market Returns'!$G8, OR(AND(L$3="Bull", L$4=2)), 'Bull Market Returns'!$H8, OR(AND(L$3="Bull", L$4=3)), 'Bull Market Returns'!$I8, OR(AND(L$3="Bull", L$4=4)), 'Bull Market Returns'!$J8, OR(AND(L$3="Bull", L$4=5)), 'Bull Market Returns'!$K8, OR(AND(L$3="Bull", L$4=6)), 'Bull Market Returns'!$L8, OR(AND(L$3="Bull", L$4=7)), 'Bull Market Returns'!$M8, OR(AND(L$3="Bull", L$4=8)), 'Bull Market Returns'!$N8, OR(AND(L$3="Bull", L$4=9)), 'Bull Market Returns'!$O8, OR(AND(L$3="Bull", L$4=10)), 'Bull Market Returns'!$P8, OR(AND(L$3="Bull", L$4=11)), 'Bull Market Returns'!$Q8, OR(AND(L$3="Bull", L$4=12)), 'Bull Market Returns'!$R8, OR(AND(L$3="Bull", L$4=13)), 'Bull Market Returns'!$S8, OR(AND(L$3="Bull", L$4=14)), 'Bull Market Returns'!$T8, OR(AND(L$3="Bull", L$4=15)), 'Bull Market Returns'!$U8, OR(AND(L$3="Bull", L$4=16)), 'Bull Market Returns'!$V8, OR(AND(L$3="Bull", L$4=17)), 'Bull Market Returns'!$W8, OR(AND(L$3="Bull", L$4=18)), 'Bull Market Returns'!$X8, OR(AND(L$3="Bull", L$4=19)), 'Bull Market Returns'!$Y8, OR(AND(L$3="Bull", L$4=20)), 'Bull Market Returns'!$Z8, OR(AND(L$3="Bear", L$4=1)), 'Bear Market Returns'!$G8,OR(AND(L$3="Bear", L$4=2)), 'Bear Market Returns'!$H8, OR(AND(L$3="Bear", L$4=3)), 'Bear Market Returns'!$I8, OR(AND(L$3="Bear", L$4=4)), 'Bear Market Returns'!$J8, OR(AND(L$3="Bear", L$4=5)), 'Bear Market Returns'!$K8, OR(AND(L$3="Bear", L$4=6)), 'Bear Market Returns'!$L8, OR(AND(L$3="Bear", L$4=7)), 'Bear Market Returns'!$M8, OR(AND(L$3="Bear", L$4=8)), 'Bear Market Returns'!$N8, OR(AND(L$3="Bear", L$4=9)), 'Bear Market Returns'!$O8, OR(AND(L$3="Bear", L$4=10)), 'Bear Market Returns'!$P8, OR(AND(L$3="Bear", L$4=11)), 'Bear Market Returns'!$Q8, OR(AND(L$3="Bear", L$4=12)), 'Bear Market Returns'!$R8, OR(AND(L$3="Bear", L$4=13)), 'Bear Market Returns'!$S8, OR(AND(L$3="Bear", L$4=14)), 'Bear Market Returns'!$T8, OR(AND(L$3="Bear", L$4=15)), 'Bear Market Returns'!$U8, OR(AND(L$3="Bear", L$4=16)), 'Bear Market Returns'!$V8, OR(AND(L$3="Bear", L$4=17)), 'Bear Market Returns'!$W8, OR(AND(L$3="Bear", L$4=18)), 'Bear Market Returns'!$X8, OR(AND(L$3="Bear", L$4=19)), 'Bear Market Returns'!$Y8, OR(AND(L$3="Bear", L$4=20)), 'Bear Market Returns'!$Z8)</f>
        <v>53</v>
      </c>
      <c r="M10" s="185">
        <f>L10+ IFS(AND(M$3="Bull",M$4=1), 'Bull Market Returns'!$G8, OR(AND(M$3="Bull", M$4=2)), 'Bull Market Returns'!$H8, OR(AND(M$3="Bull", M$4=3)), 'Bull Market Returns'!$I8, OR(AND(M$3="Bull", M$4=4)), 'Bull Market Returns'!$J8, OR(AND(M$3="Bull", M$4=5)), 'Bull Market Returns'!$K8, OR(AND(M$3="Bull", M$4=6)), 'Bull Market Returns'!$L8, OR(AND(M$3="Bull", M$4=7)), 'Bull Market Returns'!$M8, OR(AND(M$3="Bull", M$4=8)), 'Bull Market Returns'!$N8, OR(AND(M$3="Bull", M$4=9)), 'Bull Market Returns'!$O8, OR(AND(M$3="Bull", M$4=10)), 'Bull Market Returns'!$P8, OR(AND(M$3="Bull", M$4=11)), 'Bull Market Returns'!$Q8, OR(AND(M$3="Bull", M$4=12)), 'Bull Market Returns'!$R8, OR(AND(M$3="Bull", M$4=13)), 'Bull Market Returns'!$S8, OR(AND(M$3="Bull", M$4=14)), 'Bull Market Returns'!$T8, OR(AND(M$3="Bull", M$4=15)), 'Bull Market Returns'!$U8, OR(AND(M$3="Bull", M$4=16)), 'Bull Market Returns'!$V8, OR(AND(M$3="Bull", M$4=17)), 'Bull Market Returns'!$W8, OR(AND(M$3="Bull", M$4=18)), 'Bull Market Returns'!$X8, OR(AND(M$3="Bull", M$4=19)), 'Bull Market Returns'!$Y8, OR(AND(M$3="Bull", M$4=20)), 'Bull Market Returns'!$Z8, OR(AND(M$3="Bear", M$4=1)), 'Bear Market Returns'!$G8,OR(AND(M$3="Bear", M$4=2)), 'Bear Market Returns'!$H8, OR(AND(M$3="Bear", M$4=3)), 'Bear Market Returns'!$I8, OR(AND(M$3="Bear", M$4=4)), 'Bear Market Returns'!$J8, OR(AND(M$3="Bear", M$4=5)), 'Bear Market Returns'!$K8, OR(AND(M$3="Bear", M$4=6)), 'Bear Market Returns'!$L8, OR(AND(M$3="Bear", M$4=7)), 'Bear Market Returns'!$M8, OR(AND(M$3="Bear", M$4=8)), 'Bear Market Returns'!$N8, OR(AND(M$3="Bear", M$4=9)), 'Bear Market Returns'!$O8, OR(AND(M$3="Bear", M$4=10)), 'Bear Market Returns'!$P8, OR(AND(M$3="Bear", M$4=11)), 'Bear Market Returns'!$Q8, OR(AND(M$3="Bear", M$4=12)), 'Bear Market Returns'!$R8, OR(AND(M$3="Bear", M$4=13)), 'Bear Market Returns'!$S8, OR(AND(M$3="Bear", M$4=14)), 'Bear Market Returns'!$T8, OR(AND(M$3="Bear", M$4=15)), 'Bear Market Returns'!$U8, OR(AND(M$3="Bear", M$4=16)), 'Bear Market Returns'!$V8, OR(AND(M$3="Bear", M$4=17)), 'Bear Market Returns'!$W8, OR(AND(M$3="Bear", M$4=18)), 'Bear Market Returns'!$X8, OR(AND(M$3="Bear", M$4=19)), 'Bear Market Returns'!$Y8, OR(AND(M$3="Bear", M$4=20)), 'Bear Market Returns'!$Z8)</f>
        <v>44</v>
      </c>
      <c r="N10" s="185">
        <f>M10+ IFS(AND(N$3="Bull",N$4=1), 'Bull Market Returns'!$G8, OR(AND(N$3="Bull", N$4=2)), 'Bull Market Returns'!$H8, OR(AND(N$3="Bull", N$4=3)), 'Bull Market Returns'!$I8, OR(AND(N$3="Bull", N$4=4)), 'Bull Market Returns'!$J8, OR(AND(N$3="Bull", N$4=5)), 'Bull Market Returns'!$K8, OR(AND(N$3="Bull", N$4=6)), 'Bull Market Returns'!$L8, OR(AND(N$3="Bull", N$4=7)), 'Bull Market Returns'!$M8, OR(AND(N$3="Bull", N$4=8)), 'Bull Market Returns'!$N8, OR(AND(N$3="Bull", N$4=9)), 'Bull Market Returns'!$O8, OR(AND(N$3="Bull", N$4=10)), 'Bull Market Returns'!$P8, OR(AND(N$3="Bull", N$4=11)), 'Bull Market Returns'!$Q8, OR(AND(N$3="Bull", N$4=12)), 'Bull Market Returns'!$R8, OR(AND(N$3="Bull", N$4=13)), 'Bull Market Returns'!$S8, OR(AND(N$3="Bull", N$4=14)), 'Bull Market Returns'!$T8, OR(AND(N$3="Bull", N$4=15)), 'Bull Market Returns'!$U8, OR(AND(N$3="Bull", N$4=16)), 'Bull Market Returns'!$V8, OR(AND(N$3="Bull", N$4=17)), 'Bull Market Returns'!$W8, OR(AND(N$3="Bull", N$4=18)), 'Bull Market Returns'!$X8, OR(AND(N$3="Bull", N$4=19)), 'Bull Market Returns'!$Y8, OR(AND(N$3="Bull", N$4=20)), 'Bull Market Returns'!$Z8, OR(AND(N$3="Bear", N$4=1)), 'Bear Market Returns'!$G8,OR(AND(N$3="Bear", N$4=2)), 'Bear Market Returns'!$H8, OR(AND(N$3="Bear", N$4=3)), 'Bear Market Returns'!$I8, OR(AND(N$3="Bear", N$4=4)), 'Bear Market Returns'!$J8, OR(AND(N$3="Bear", N$4=5)), 'Bear Market Returns'!$K8, OR(AND(N$3="Bear", N$4=6)), 'Bear Market Returns'!$L8, OR(AND(N$3="Bear", N$4=7)), 'Bear Market Returns'!$M8, OR(AND(N$3="Bear", N$4=8)), 'Bear Market Returns'!$N8, OR(AND(N$3="Bear", N$4=9)), 'Bear Market Returns'!$O8, OR(AND(N$3="Bear", N$4=10)), 'Bear Market Returns'!$P8, OR(AND(N$3="Bear", N$4=11)), 'Bear Market Returns'!$Q8, OR(AND(N$3="Bear", N$4=12)), 'Bear Market Returns'!$R8, OR(AND(N$3="Bear", N$4=13)), 'Bear Market Returns'!$S8, OR(AND(N$3="Bear", N$4=14)), 'Bear Market Returns'!$T8, OR(AND(N$3="Bear", N$4=15)), 'Bear Market Returns'!$U8, OR(AND(N$3="Bear", N$4=16)), 'Bear Market Returns'!$V8, OR(AND(N$3="Bear", N$4=17)), 'Bear Market Returns'!$W8, OR(AND(N$3="Bear", N$4=18)), 'Bear Market Returns'!$X8, OR(AND(N$3="Bear", N$4=19)), 'Bear Market Returns'!$Y8, OR(AND(N$3="Bear", N$4=20)), 'Bear Market Returns'!$Z8)</f>
        <v>55</v>
      </c>
      <c r="O10" s="185">
        <f>N10+ IFS(AND(O$3="Bull",O$4=1), 'Bull Market Returns'!$G8, OR(AND(O$3="Bull", O$4=2)), 'Bull Market Returns'!$H8, OR(AND(O$3="Bull", O$4=3)), 'Bull Market Returns'!$I8, OR(AND(O$3="Bull", O$4=4)), 'Bull Market Returns'!$J8, OR(AND(O$3="Bull", O$4=5)), 'Bull Market Returns'!$K8, OR(AND(O$3="Bull", O$4=6)), 'Bull Market Returns'!$L8, OR(AND(O$3="Bull", O$4=7)), 'Bull Market Returns'!$M8, OR(AND(O$3="Bull", O$4=8)), 'Bull Market Returns'!$N8, OR(AND(O$3="Bull", O$4=9)), 'Bull Market Returns'!$O8, OR(AND(O$3="Bull", O$4=10)), 'Bull Market Returns'!$P8, OR(AND(O$3="Bull", O$4=11)), 'Bull Market Returns'!$Q8, OR(AND(O$3="Bull", O$4=12)), 'Bull Market Returns'!$R8, OR(AND(O$3="Bull", O$4=13)), 'Bull Market Returns'!$S8, OR(AND(O$3="Bull", O$4=14)), 'Bull Market Returns'!$T8, OR(AND(O$3="Bull", O$4=15)), 'Bull Market Returns'!$U8, OR(AND(O$3="Bull", O$4=16)), 'Bull Market Returns'!$V8, OR(AND(O$3="Bull", O$4=17)), 'Bull Market Returns'!$W8, OR(AND(O$3="Bull", O$4=18)), 'Bull Market Returns'!$X8, OR(AND(O$3="Bull", O$4=19)), 'Bull Market Returns'!$Y8, OR(AND(O$3="Bull", O$4=20)), 'Bull Market Returns'!$Z8, OR(AND(O$3="Bear", O$4=1)), 'Bear Market Returns'!$G8,OR(AND(O$3="Bear", O$4=2)), 'Bear Market Returns'!$H8, OR(AND(O$3="Bear", O$4=3)), 'Bear Market Returns'!$I8, OR(AND(O$3="Bear", O$4=4)), 'Bear Market Returns'!$J8, OR(AND(O$3="Bear", O$4=5)), 'Bear Market Returns'!$K8, OR(AND(O$3="Bear", O$4=6)), 'Bear Market Returns'!$L8, OR(AND(O$3="Bear", O$4=7)), 'Bear Market Returns'!$M8, OR(AND(O$3="Bear", O$4=8)), 'Bear Market Returns'!$N8, OR(AND(O$3="Bear", O$4=9)), 'Bear Market Returns'!$O8, OR(AND(O$3="Bear", O$4=10)), 'Bear Market Returns'!$P8, OR(AND(O$3="Bear", O$4=11)), 'Bear Market Returns'!$Q8, OR(AND(O$3="Bear", O$4=12)), 'Bear Market Returns'!$R8, OR(AND(O$3="Bear", O$4=13)), 'Bear Market Returns'!$S8, OR(AND(O$3="Bear", O$4=14)), 'Bear Market Returns'!$T8, OR(AND(O$3="Bear", O$4=15)), 'Bear Market Returns'!$U8, OR(AND(O$3="Bear", O$4=16)), 'Bear Market Returns'!$V8, OR(AND(O$3="Bear", O$4=17)), 'Bear Market Returns'!$W8, OR(AND(O$3="Bear", O$4=18)), 'Bear Market Returns'!$X8, OR(AND(O$3="Bear", O$4=19)), 'Bear Market Returns'!$Y8, OR(AND(O$3="Bear", O$4=20)), 'Bear Market Returns'!$Z8)</f>
        <v>23</v>
      </c>
      <c r="P10" s="185">
        <f>O10+ IFS(AND(P$3="Bull",P$4=1), 'Bull Market Returns'!$G8, OR(AND(P$3="Bull", P$4=2)), 'Bull Market Returns'!$H8, OR(AND(P$3="Bull", P$4=3)), 'Bull Market Returns'!$I8, OR(AND(P$3="Bull", P$4=4)), 'Bull Market Returns'!$J8, OR(AND(P$3="Bull", P$4=5)), 'Bull Market Returns'!$K8, OR(AND(P$3="Bull", P$4=6)), 'Bull Market Returns'!$L8, OR(AND(P$3="Bull", P$4=7)), 'Bull Market Returns'!$M8, OR(AND(P$3="Bull", P$4=8)), 'Bull Market Returns'!$N8, OR(AND(P$3="Bull", P$4=9)), 'Bull Market Returns'!$O8, OR(AND(P$3="Bull", P$4=10)), 'Bull Market Returns'!$P8, OR(AND(P$3="Bull", P$4=11)), 'Bull Market Returns'!$Q8, OR(AND(P$3="Bull", P$4=12)), 'Bull Market Returns'!$R8, OR(AND(P$3="Bull", P$4=13)), 'Bull Market Returns'!$S8, OR(AND(P$3="Bull", P$4=14)), 'Bull Market Returns'!$T8, OR(AND(P$3="Bull", P$4=15)), 'Bull Market Returns'!$U8, OR(AND(P$3="Bull", P$4=16)), 'Bull Market Returns'!$V8, OR(AND(P$3="Bull", P$4=17)), 'Bull Market Returns'!$W8, OR(AND(P$3="Bull", P$4=18)), 'Bull Market Returns'!$X8, OR(AND(P$3="Bull", P$4=19)), 'Bull Market Returns'!$Y8, OR(AND(P$3="Bull", P$4=20)), 'Bull Market Returns'!$Z8, OR(AND(P$3="Bear", P$4=1)), 'Bear Market Returns'!$G8,OR(AND(P$3="Bear", P$4=2)), 'Bear Market Returns'!$H8, OR(AND(P$3="Bear", P$4=3)), 'Bear Market Returns'!$I8, OR(AND(P$3="Bear", P$4=4)), 'Bear Market Returns'!$J8, OR(AND(P$3="Bear", P$4=5)), 'Bear Market Returns'!$K8, OR(AND(P$3="Bear", P$4=6)), 'Bear Market Returns'!$L8, OR(AND(P$3="Bear", P$4=7)), 'Bear Market Returns'!$M8, OR(AND(P$3="Bear", P$4=8)), 'Bear Market Returns'!$N8, OR(AND(P$3="Bear", P$4=9)), 'Bear Market Returns'!$O8, OR(AND(P$3="Bear", P$4=10)), 'Bear Market Returns'!$P8, OR(AND(P$3="Bear", P$4=11)), 'Bear Market Returns'!$Q8, OR(AND(P$3="Bear", P$4=12)), 'Bear Market Returns'!$R8, OR(AND(P$3="Bear", P$4=13)), 'Bear Market Returns'!$S8, OR(AND(P$3="Bear", P$4=14)), 'Bear Market Returns'!$T8, OR(AND(P$3="Bear", P$4=15)), 'Bear Market Returns'!$U8, OR(AND(P$3="Bear", P$4=16)), 'Bear Market Returns'!$V8, OR(AND(P$3="Bear", P$4=17)), 'Bear Market Returns'!$W8, OR(AND(P$3="Bear", P$4=18)), 'Bear Market Returns'!$X8, OR(AND(P$3="Bear", P$4=19)), 'Bear Market Returns'!$Y8, OR(AND(P$3="Bear", P$4=20)), 'Bear Market Returns'!$Z8)</f>
        <v>28</v>
      </c>
    </row>
    <row r="11">
      <c r="A11" s="182" t="s">
        <v>11</v>
      </c>
      <c r="B11" s="18" t="s">
        <v>12</v>
      </c>
      <c r="C11" s="19" t="s">
        <v>17</v>
      </c>
      <c r="D11" s="17" t="s">
        <v>18</v>
      </c>
      <c r="E11" s="20">
        <v>35.0</v>
      </c>
      <c r="F11" s="183">
        <v>25.0</v>
      </c>
      <c r="G11" s="185">
        <f>F11+ IFS(AND(G$3="Bull",G$4=1), 'Bull Market Returns'!$G9, OR(AND(G$3="Bull", G$4=2)), 'Bull Market Returns'!$H9, OR(AND(G$3="Bull", G$4=3)), 'Bull Market Returns'!$I9, OR(AND(G$3="Bull", G$4=4)), 'Bull Market Returns'!$J9, OR(AND(G$3="Bull", G$4=5)), 'Bull Market Returns'!$K9, OR(AND(G$3="Bull", G$4=6)), 'Bull Market Returns'!$L9, OR(AND(G$3="Bull", G$4=7)), 'Bull Market Returns'!$M9, OR(AND(G$3="Bull", G$4=8)), 'Bull Market Returns'!$N9, OR(AND(G$3="Bull", G$4=9)), 'Bull Market Returns'!$O9, OR(AND(G$3="Bull", G$4=10)), 'Bull Market Returns'!$P9, OR(AND(G$3="Bull", G$4=11)), 'Bull Market Returns'!$Q9, OR(AND(G$3="Bull", G$4=12)), 'Bull Market Returns'!$R9, OR(AND(G$3="Bull", G$4=13)), 'Bull Market Returns'!$S9, OR(AND(G$3="Bull", G$4=14)), 'Bull Market Returns'!$T9, OR(AND(G$3="Bull", G$4=15)), 'Bull Market Returns'!$U9, OR(AND(G$3="Bull", G$4=16)), 'Bull Market Returns'!$V9, OR(AND(G$3="Bull", G$4=17)), 'Bull Market Returns'!$W9, OR(AND(G$3="Bull", G$4=18)), 'Bull Market Returns'!$X9, OR(AND(G$3="Bull", G$4=19)), 'Bull Market Returns'!$Y9, OR(AND(G$3="Bull", G$4=20)), 'Bull Market Returns'!$Z9, OR(AND(G$3="Bear", G$4=1)), 'Bear Market Returns'!$G9,OR(AND(G$3="Bear", G$4=2)), 'Bear Market Returns'!$H9, OR(AND(G$3="Bear", G$4=3)), 'Bear Market Returns'!$I9, OR(AND(G$3="Bear", G$4=4)), 'Bear Market Returns'!$J9, OR(AND(G$3="Bear", G$4=5)), 'Bear Market Returns'!$K9, OR(AND(G$3="Bear", G$4=6)), 'Bear Market Returns'!$L9, OR(AND(G$3="Bear", G$4=7)), 'Bear Market Returns'!$M9, OR(AND(G$3="Bear", G$4=8)), 'Bear Market Returns'!$N9, OR(AND(G$3="Bear", G$4=9)), 'Bear Market Returns'!$O9, OR(AND(G$3="Bear", G$4=10)), 'Bear Market Returns'!$P9, OR(AND(G$3="Bear", G$4=11)), 'Bear Market Returns'!$Q9, OR(AND(G$3="Bear", G$4=12)), 'Bear Market Returns'!$R9, OR(AND(G$3="Bear", G$4=13)), 'Bear Market Returns'!$S9, OR(AND(G$3="Bear", G$4=14)), 'Bear Market Returns'!$T9, OR(AND(G$3="Bear", G$4=15)), 'Bear Market Returns'!$U9, OR(AND(G$3="Bear", G$4=16)), 'Bear Market Returns'!$V9, OR(AND(G$3="Bear", G$4=17)), 'Bear Market Returns'!$W9, OR(AND(G$3="Bear", G$4=18)), 'Bear Market Returns'!$X9, OR(AND(G$3="Bear", G$4=19)), 'Bear Market Returns'!$Y9, OR(AND(G$3="Bear", G$4=20)), 'Bear Market Returns'!$Z9)</f>
        <v>17</v>
      </c>
      <c r="H11" s="185">
        <f>G11+ IFS(AND(H$3="Bull",H$4=1), 'Bull Market Returns'!$G9, OR(AND(H$3="Bull", H$4=2)), 'Bull Market Returns'!$H9, OR(AND(H$3="Bull", H$4=3)), 'Bull Market Returns'!$I9, OR(AND(H$3="Bull", H$4=4)), 'Bull Market Returns'!$J9, OR(AND(H$3="Bull", H$4=5)), 'Bull Market Returns'!$K9, OR(AND(H$3="Bull", H$4=6)), 'Bull Market Returns'!$L9, OR(AND(H$3="Bull", H$4=7)), 'Bull Market Returns'!$M9, OR(AND(H$3="Bull", H$4=8)), 'Bull Market Returns'!$N9, OR(AND(H$3="Bull", H$4=9)), 'Bull Market Returns'!$O9, OR(AND(H$3="Bull", H$4=10)), 'Bull Market Returns'!$P9, OR(AND(H$3="Bull", H$4=11)), 'Bull Market Returns'!$Q9, OR(AND(H$3="Bull", H$4=12)), 'Bull Market Returns'!$R9, OR(AND(H$3="Bull", H$4=13)), 'Bull Market Returns'!$S9, OR(AND(H$3="Bull", H$4=14)), 'Bull Market Returns'!$T9, OR(AND(H$3="Bull", H$4=15)), 'Bull Market Returns'!$U9, OR(AND(H$3="Bull", H$4=16)), 'Bull Market Returns'!$V9, OR(AND(H$3="Bull", H$4=17)), 'Bull Market Returns'!$W9, OR(AND(H$3="Bull", H$4=18)), 'Bull Market Returns'!$X9, OR(AND(H$3="Bull", H$4=19)), 'Bull Market Returns'!$Y9, OR(AND(H$3="Bull", H$4=20)), 'Bull Market Returns'!$Z9, OR(AND(H$3="Bear", H$4=1)), 'Bear Market Returns'!$G9,OR(AND(H$3="Bear", H$4=2)), 'Bear Market Returns'!$H9, OR(AND(H$3="Bear", H$4=3)), 'Bear Market Returns'!$I9, OR(AND(H$3="Bear", H$4=4)), 'Bear Market Returns'!$J9, OR(AND(H$3="Bear", H$4=5)), 'Bear Market Returns'!$K9, OR(AND(H$3="Bear", H$4=6)), 'Bear Market Returns'!$L9, OR(AND(H$3="Bear", H$4=7)), 'Bear Market Returns'!$M9, OR(AND(H$3="Bear", H$4=8)), 'Bear Market Returns'!$N9, OR(AND(H$3="Bear", H$4=9)), 'Bear Market Returns'!$O9, OR(AND(H$3="Bear", H$4=10)), 'Bear Market Returns'!$P9, OR(AND(H$3="Bear", H$4=11)), 'Bear Market Returns'!$Q9, OR(AND(H$3="Bear", H$4=12)), 'Bear Market Returns'!$R9, OR(AND(H$3="Bear", H$4=13)), 'Bear Market Returns'!$S9, OR(AND(H$3="Bear", H$4=14)), 'Bear Market Returns'!$T9, OR(AND(H$3="Bear", H$4=15)), 'Bear Market Returns'!$U9, OR(AND(H$3="Bear", H$4=16)), 'Bear Market Returns'!$V9, OR(AND(H$3="Bear", H$4=17)), 'Bear Market Returns'!$W9, OR(AND(H$3="Bear", H$4=18)), 'Bear Market Returns'!$X9, OR(AND(H$3="Bear", H$4=19)), 'Bear Market Returns'!$Y9, OR(AND(H$3="Bear", H$4=20)), 'Bear Market Returns'!$Z9)</f>
        <v>12</v>
      </c>
      <c r="I11" s="185">
        <f>H11+ IFS(AND(I$3="Bull",I$4=1), 'Bull Market Returns'!$G9, OR(AND(I$3="Bull", I$4=2)), 'Bull Market Returns'!$H9, OR(AND(I$3="Bull", I$4=3)), 'Bull Market Returns'!$I9, OR(AND(I$3="Bull", I$4=4)), 'Bull Market Returns'!$J9, OR(AND(I$3="Bull", I$4=5)), 'Bull Market Returns'!$K9, OR(AND(I$3="Bull", I$4=6)), 'Bull Market Returns'!$L9, OR(AND(I$3="Bull", I$4=7)), 'Bull Market Returns'!$M9, OR(AND(I$3="Bull", I$4=8)), 'Bull Market Returns'!$N9, OR(AND(I$3="Bull", I$4=9)), 'Bull Market Returns'!$O9, OR(AND(I$3="Bull", I$4=10)), 'Bull Market Returns'!$P9, OR(AND(I$3="Bull", I$4=11)), 'Bull Market Returns'!$Q9, OR(AND(I$3="Bull", I$4=12)), 'Bull Market Returns'!$R9, OR(AND(I$3="Bull", I$4=13)), 'Bull Market Returns'!$S9, OR(AND(I$3="Bull", I$4=14)), 'Bull Market Returns'!$T9, OR(AND(I$3="Bull", I$4=15)), 'Bull Market Returns'!$U9, OR(AND(I$3="Bull", I$4=16)), 'Bull Market Returns'!$V9, OR(AND(I$3="Bull", I$4=17)), 'Bull Market Returns'!$W9, OR(AND(I$3="Bull", I$4=18)), 'Bull Market Returns'!$X9, OR(AND(I$3="Bull", I$4=19)), 'Bull Market Returns'!$Y9, OR(AND(I$3="Bull", I$4=20)), 'Bull Market Returns'!$Z9, OR(AND(I$3="Bear", I$4=1)), 'Bear Market Returns'!$G9,OR(AND(I$3="Bear", I$4=2)), 'Bear Market Returns'!$H9, OR(AND(I$3="Bear", I$4=3)), 'Bear Market Returns'!$I9, OR(AND(I$3="Bear", I$4=4)), 'Bear Market Returns'!$J9, OR(AND(I$3="Bear", I$4=5)), 'Bear Market Returns'!$K9, OR(AND(I$3="Bear", I$4=6)), 'Bear Market Returns'!$L9, OR(AND(I$3="Bear", I$4=7)), 'Bear Market Returns'!$M9, OR(AND(I$3="Bear", I$4=8)), 'Bear Market Returns'!$N9, OR(AND(I$3="Bear", I$4=9)), 'Bear Market Returns'!$O9, OR(AND(I$3="Bear", I$4=10)), 'Bear Market Returns'!$P9, OR(AND(I$3="Bear", I$4=11)), 'Bear Market Returns'!$Q9, OR(AND(I$3="Bear", I$4=12)), 'Bear Market Returns'!$R9, OR(AND(I$3="Bear", I$4=13)), 'Bear Market Returns'!$S9, OR(AND(I$3="Bear", I$4=14)), 'Bear Market Returns'!$T9, OR(AND(I$3="Bear", I$4=15)), 'Bear Market Returns'!$U9, OR(AND(I$3="Bear", I$4=16)), 'Bear Market Returns'!$V9, OR(AND(I$3="Bear", I$4=17)), 'Bear Market Returns'!$W9, OR(AND(I$3="Bear", I$4=18)), 'Bear Market Returns'!$X9, OR(AND(I$3="Bear", I$4=19)), 'Bear Market Returns'!$Y9, OR(AND(I$3="Bear", I$4=20)), 'Bear Market Returns'!$Z9)</f>
        <v>5</v>
      </c>
      <c r="J11" s="185">
        <f>I11+ IFS(AND(J$3="Bull",J$4=1), 'Bull Market Returns'!$G9, OR(AND(J$3="Bull", J$4=2)), 'Bull Market Returns'!$H9, OR(AND(J$3="Bull", J$4=3)), 'Bull Market Returns'!$I9, OR(AND(J$3="Bull", J$4=4)), 'Bull Market Returns'!$J9, OR(AND(J$3="Bull", J$4=5)), 'Bull Market Returns'!$K9, OR(AND(J$3="Bull", J$4=6)), 'Bull Market Returns'!$L9, OR(AND(J$3="Bull", J$4=7)), 'Bull Market Returns'!$M9, OR(AND(J$3="Bull", J$4=8)), 'Bull Market Returns'!$N9, OR(AND(J$3="Bull", J$4=9)), 'Bull Market Returns'!$O9, OR(AND(J$3="Bull", J$4=10)), 'Bull Market Returns'!$P9, OR(AND(J$3="Bull", J$4=11)), 'Bull Market Returns'!$Q9, OR(AND(J$3="Bull", J$4=12)), 'Bull Market Returns'!$R9, OR(AND(J$3="Bull", J$4=13)), 'Bull Market Returns'!$S9, OR(AND(J$3="Bull", J$4=14)), 'Bull Market Returns'!$T9, OR(AND(J$3="Bull", J$4=15)), 'Bull Market Returns'!$U9, OR(AND(J$3="Bull", J$4=16)), 'Bull Market Returns'!$V9, OR(AND(J$3="Bull", J$4=17)), 'Bull Market Returns'!$W9, OR(AND(J$3="Bull", J$4=18)), 'Bull Market Returns'!$X9, OR(AND(J$3="Bull", J$4=19)), 'Bull Market Returns'!$Y9, OR(AND(J$3="Bull", J$4=20)), 'Bull Market Returns'!$Z9, OR(AND(J$3="Bear", J$4=1)), 'Bear Market Returns'!$G9,OR(AND(J$3="Bear", J$4=2)), 'Bear Market Returns'!$H9, OR(AND(J$3="Bear", J$4=3)), 'Bear Market Returns'!$I9, OR(AND(J$3="Bear", J$4=4)), 'Bear Market Returns'!$J9, OR(AND(J$3="Bear", J$4=5)), 'Bear Market Returns'!$K9, OR(AND(J$3="Bear", J$4=6)), 'Bear Market Returns'!$L9, OR(AND(J$3="Bear", J$4=7)), 'Bear Market Returns'!$M9, OR(AND(J$3="Bear", J$4=8)), 'Bear Market Returns'!$N9, OR(AND(J$3="Bear", J$4=9)), 'Bear Market Returns'!$O9, OR(AND(J$3="Bear", J$4=10)), 'Bear Market Returns'!$P9, OR(AND(J$3="Bear", J$4=11)), 'Bear Market Returns'!$Q9, OR(AND(J$3="Bear", J$4=12)), 'Bear Market Returns'!$R9, OR(AND(J$3="Bear", J$4=13)), 'Bear Market Returns'!$S9, OR(AND(J$3="Bear", J$4=14)), 'Bear Market Returns'!$T9, OR(AND(J$3="Bear", J$4=15)), 'Bear Market Returns'!$U9, OR(AND(J$3="Bear", J$4=16)), 'Bear Market Returns'!$V9, OR(AND(J$3="Bear", J$4=17)), 'Bear Market Returns'!$W9, OR(AND(J$3="Bear", J$4=18)), 'Bear Market Returns'!$X9, OR(AND(J$3="Bear", J$4=19)), 'Bear Market Returns'!$Y9, OR(AND(J$3="Bear", J$4=20)), 'Bear Market Returns'!$Z9)</f>
        <v>17</v>
      </c>
      <c r="K11" s="185">
        <f>J11+ IFS(AND(K$3="Bull",K$4=1), 'Bull Market Returns'!$G9, OR(AND(K$3="Bull", K$4=2)), 'Bull Market Returns'!$H9, OR(AND(K$3="Bull", K$4=3)), 'Bull Market Returns'!$I9, OR(AND(K$3="Bull", K$4=4)), 'Bull Market Returns'!$J9, OR(AND(K$3="Bull", K$4=5)), 'Bull Market Returns'!$K9, OR(AND(K$3="Bull", K$4=6)), 'Bull Market Returns'!$L9, OR(AND(K$3="Bull", K$4=7)), 'Bull Market Returns'!$M9, OR(AND(K$3="Bull", K$4=8)), 'Bull Market Returns'!$N9, OR(AND(K$3="Bull", K$4=9)), 'Bull Market Returns'!$O9, OR(AND(K$3="Bull", K$4=10)), 'Bull Market Returns'!$P9, OR(AND(K$3="Bull", K$4=11)), 'Bull Market Returns'!$Q9, OR(AND(K$3="Bull", K$4=12)), 'Bull Market Returns'!$R9, OR(AND(K$3="Bull", K$4=13)), 'Bull Market Returns'!$S9, OR(AND(K$3="Bull", K$4=14)), 'Bull Market Returns'!$T9, OR(AND(K$3="Bull", K$4=15)), 'Bull Market Returns'!$U9, OR(AND(K$3="Bull", K$4=16)), 'Bull Market Returns'!$V9, OR(AND(K$3="Bull", K$4=17)), 'Bull Market Returns'!$W9, OR(AND(K$3="Bull", K$4=18)), 'Bull Market Returns'!$X9, OR(AND(K$3="Bull", K$4=19)), 'Bull Market Returns'!$Y9, OR(AND(K$3="Bull", K$4=20)), 'Bull Market Returns'!$Z9, OR(AND(K$3="Bear", K$4=1)), 'Bear Market Returns'!$G9,OR(AND(K$3="Bear", K$4=2)), 'Bear Market Returns'!$H9, OR(AND(K$3="Bear", K$4=3)), 'Bear Market Returns'!$I9, OR(AND(K$3="Bear", K$4=4)), 'Bear Market Returns'!$J9, OR(AND(K$3="Bear", K$4=5)), 'Bear Market Returns'!$K9, OR(AND(K$3="Bear", K$4=6)), 'Bear Market Returns'!$L9, OR(AND(K$3="Bear", K$4=7)), 'Bear Market Returns'!$M9, OR(AND(K$3="Bear", K$4=8)), 'Bear Market Returns'!$N9, OR(AND(K$3="Bear", K$4=9)), 'Bear Market Returns'!$O9, OR(AND(K$3="Bear", K$4=10)), 'Bear Market Returns'!$P9, OR(AND(K$3="Bear", K$4=11)), 'Bear Market Returns'!$Q9, OR(AND(K$3="Bear", K$4=12)), 'Bear Market Returns'!$R9, OR(AND(K$3="Bear", K$4=13)), 'Bear Market Returns'!$S9, OR(AND(K$3="Bear", K$4=14)), 'Bear Market Returns'!$T9, OR(AND(K$3="Bear", K$4=15)), 'Bear Market Returns'!$U9, OR(AND(K$3="Bear", K$4=16)), 'Bear Market Returns'!$V9, OR(AND(K$3="Bear", K$4=17)), 'Bear Market Returns'!$W9, OR(AND(K$3="Bear", K$4=18)), 'Bear Market Returns'!$X9, OR(AND(K$3="Bear", K$4=19)), 'Bear Market Returns'!$Y9, OR(AND(K$3="Bear", K$4=20)), 'Bear Market Returns'!$Z9)</f>
        <v>28</v>
      </c>
      <c r="L11" s="185">
        <f>K11+ IFS(AND(L$3="Bull",L$4=1), 'Bull Market Returns'!$G9, OR(AND(L$3="Bull", L$4=2)), 'Bull Market Returns'!$H9, OR(AND(L$3="Bull", L$4=3)), 'Bull Market Returns'!$I9, OR(AND(L$3="Bull", L$4=4)), 'Bull Market Returns'!$J9, OR(AND(L$3="Bull", L$4=5)), 'Bull Market Returns'!$K9, OR(AND(L$3="Bull", L$4=6)), 'Bull Market Returns'!$L9, OR(AND(L$3="Bull", L$4=7)), 'Bull Market Returns'!$M9, OR(AND(L$3="Bull", L$4=8)), 'Bull Market Returns'!$N9, OR(AND(L$3="Bull", L$4=9)), 'Bull Market Returns'!$O9, OR(AND(L$3="Bull", L$4=10)), 'Bull Market Returns'!$P9, OR(AND(L$3="Bull", L$4=11)), 'Bull Market Returns'!$Q9, OR(AND(L$3="Bull", L$4=12)), 'Bull Market Returns'!$R9, OR(AND(L$3="Bull", L$4=13)), 'Bull Market Returns'!$S9, OR(AND(L$3="Bull", L$4=14)), 'Bull Market Returns'!$T9, OR(AND(L$3="Bull", L$4=15)), 'Bull Market Returns'!$U9, OR(AND(L$3="Bull", L$4=16)), 'Bull Market Returns'!$V9, OR(AND(L$3="Bull", L$4=17)), 'Bull Market Returns'!$W9, OR(AND(L$3="Bull", L$4=18)), 'Bull Market Returns'!$X9, OR(AND(L$3="Bull", L$4=19)), 'Bull Market Returns'!$Y9, OR(AND(L$3="Bull", L$4=20)), 'Bull Market Returns'!$Z9, OR(AND(L$3="Bear", L$4=1)), 'Bear Market Returns'!$G9,OR(AND(L$3="Bear", L$4=2)), 'Bear Market Returns'!$H9, OR(AND(L$3="Bear", L$4=3)), 'Bear Market Returns'!$I9, OR(AND(L$3="Bear", L$4=4)), 'Bear Market Returns'!$J9, OR(AND(L$3="Bear", L$4=5)), 'Bear Market Returns'!$K9, OR(AND(L$3="Bear", L$4=6)), 'Bear Market Returns'!$L9, OR(AND(L$3="Bear", L$4=7)), 'Bear Market Returns'!$M9, OR(AND(L$3="Bear", L$4=8)), 'Bear Market Returns'!$N9, OR(AND(L$3="Bear", L$4=9)), 'Bear Market Returns'!$O9, OR(AND(L$3="Bear", L$4=10)), 'Bear Market Returns'!$P9, OR(AND(L$3="Bear", L$4=11)), 'Bear Market Returns'!$Q9, OR(AND(L$3="Bear", L$4=12)), 'Bear Market Returns'!$R9, OR(AND(L$3="Bear", L$4=13)), 'Bear Market Returns'!$S9, OR(AND(L$3="Bear", L$4=14)), 'Bear Market Returns'!$T9, OR(AND(L$3="Bear", L$4=15)), 'Bear Market Returns'!$U9, OR(AND(L$3="Bear", L$4=16)), 'Bear Market Returns'!$V9, OR(AND(L$3="Bear", L$4=17)), 'Bear Market Returns'!$W9, OR(AND(L$3="Bear", L$4=18)), 'Bear Market Returns'!$X9, OR(AND(L$3="Bear", L$4=19)), 'Bear Market Returns'!$Y9, OR(AND(L$3="Bear", L$4=20)), 'Bear Market Returns'!$Z9)</f>
        <v>21</v>
      </c>
      <c r="M11" s="185">
        <f>L11+ IFS(AND(M$3="Bull",M$4=1), 'Bull Market Returns'!$G9, OR(AND(M$3="Bull", M$4=2)), 'Bull Market Returns'!$H9, OR(AND(M$3="Bull", M$4=3)), 'Bull Market Returns'!$I9, OR(AND(M$3="Bull", M$4=4)), 'Bull Market Returns'!$J9, OR(AND(M$3="Bull", M$4=5)), 'Bull Market Returns'!$K9, OR(AND(M$3="Bull", M$4=6)), 'Bull Market Returns'!$L9, OR(AND(M$3="Bull", M$4=7)), 'Bull Market Returns'!$M9, OR(AND(M$3="Bull", M$4=8)), 'Bull Market Returns'!$N9, OR(AND(M$3="Bull", M$4=9)), 'Bull Market Returns'!$O9, OR(AND(M$3="Bull", M$4=10)), 'Bull Market Returns'!$P9, OR(AND(M$3="Bull", M$4=11)), 'Bull Market Returns'!$Q9, OR(AND(M$3="Bull", M$4=12)), 'Bull Market Returns'!$R9, OR(AND(M$3="Bull", M$4=13)), 'Bull Market Returns'!$S9, OR(AND(M$3="Bull", M$4=14)), 'Bull Market Returns'!$T9, OR(AND(M$3="Bull", M$4=15)), 'Bull Market Returns'!$U9, OR(AND(M$3="Bull", M$4=16)), 'Bull Market Returns'!$V9, OR(AND(M$3="Bull", M$4=17)), 'Bull Market Returns'!$W9, OR(AND(M$3="Bull", M$4=18)), 'Bull Market Returns'!$X9, OR(AND(M$3="Bull", M$4=19)), 'Bull Market Returns'!$Y9, OR(AND(M$3="Bull", M$4=20)), 'Bull Market Returns'!$Z9, OR(AND(M$3="Bear", M$4=1)), 'Bear Market Returns'!$G9,OR(AND(M$3="Bear", M$4=2)), 'Bear Market Returns'!$H9, OR(AND(M$3="Bear", M$4=3)), 'Bear Market Returns'!$I9, OR(AND(M$3="Bear", M$4=4)), 'Bear Market Returns'!$J9, OR(AND(M$3="Bear", M$4=5)), 'Bear Market Returns'!$K9, OR(AND(M$3="Bear", M$4=6)), 'Bear Market Returns'!$L9, OR(AND(M$3="Bear", M$4=7)), 'Bear Market Returns'!$M9, OR(AND(M$3="Bear", M$4=8)), 'Bear Market Returns'!$N9, OR(AND(M$3="Bear", M$4=9)), 'Bear Market Returns'!$O9, OR(AND(M$3="Bear", M$4=10)), 'Bear Market Returns'!$P9, OR(AND(M$3="Bear", M$4=11)), 'Bear Market Returns'!$Q9, OR(AND(M$3="Bear", M$4=12)), 'Bear Market Returns'!$R9, OR(AND(M$3="Bear", M$4=13)), 'Bear Market Returns'!$S9, OR(AND(M$3="Bear", M$4=14)), 'Bear Market Returns'!$T9, OR(AND(M$3="Bear", M$4=15)), 'Bear Market Returns'!$U9, OR(AND(M$3="Bear", M$4=16)), 'Bear Market Returns'!$V9, OR(AND(M$3="Bear", M$4=17)), 'Bear Market Returns'!$W9, OR(AND(M$3="Bear", M$4=18)), 'Bear Market Returns'!$X9, OR(AND(M$3="Bear", M$4=19)), 'Bear Market Returns'!$Y9, OR(AND(M$3="Bear", M$4=20)), 'Bear Market Returns'!$Z9)</f>
        <v>30</v>
      </c>
      <c r="N11" s="185">
        <f>M11+ IFS(AND(N$3="Bull",N$4=1), 'Bull Market Returns'!$G9, OR(AND(N$3="Bull", N$4=2)), 'Bull Market Returns'!$H9, OR(AND(N$3="Bull", N$4=3)), 'Bull Market Returns'!$I9, OR(AND(N$3="Bull", N$4=4)), 'Bull Market Returns'!$J9, OR(AND(N$3="Bull", N$4=5)), 'Bull Market Returns'!$K9, OR(AND(N$3="Bull", N$4=6)), 'Bull Market Returns'!$L9, OR(AND(N$3="Bull", N$4=7)), 'Bull Market Returns'!$M9, OR(AND(N$3="Bull", N$4=8)), 'Bull Market Returns'!$N9, OR(AND(N$3="Bull", N$4=9)), 'Bull Market Returns'!$O9, OR(AND(N$3="Bull", N$4=10)), 'Bull Market Returns'!$P9, OR(AND(N$3="Bull", N$4=11)), 'Bull Market Returns'!$Q9, OR(AND(N$3="Bull", N$4=12)), 'Bull Market Returns'!$R9, OR(AND(N$3="Bull", N$4=13)), 'Bull Market Returns'!$S9, OR(AND(N$3="Bull", N$4=14)), 'Bull Market Returns'!$T9, OR(AND(N$3="Bull", N$4=15)), 'Bull Market Returns'!$U9, OR(AND(N$3="Bull", N$4=16)), 'Bull Market Returns'!$V9, OR(AND(N$3="Bull", N$4=17)), 'Bull Market Returns'!$W9, OR(AND(N$3="Bull", N$4=18)), 'Bull Market Returns'!$X9, OR(AND(N$3="Bull", N$4=19)), 'Bull Market Returns'!$Y9, OR(AND(N$3="Bull", N$4=20)), 'Bull Market Returns'!$Z9, OR(AND(N$3="Bear", N$4=1)), 'Bear Market Returns'!$G9,OR(AND(N$3="Bear", N$4=2)), 'Bear Market Returns'!$H9, OR(AND(N$3="Bear", N$4=3)), 'Bear Market Returns'!$I9, OR(AND(N$3="Bear", N$4=4)), 'Bear Market Returns'!$J9, OR(AND(N$3="Bear", N$4=5)), 'Bear Market Returns'!$K9, OR(AND(N$3="Bear", N$4=6)), 'Bear Market Returns'!$L9, OR(AND(N$3="Bear", N$4=7)), 'Bear Market Returns'!$M9, OR(AND(N$3="Bear", N$4=8)), 'Bear Market Returns'!$N9, OR(AND(N$3="Bear", N$4=9)), 'Bear Market Returns'!$O9, OR(AND(N$3="Bear", N$4=10)), 'Bear Market Returns'!$P9, OR(AND(N$3="Bear", N$4=11)), 'Bear Market Returns'!$Q9, OR(AND(N$3="Bear", N$4=12)), 'Bear Market Returns'!$R9, OR(AND(N$3="Bear", N$4=13)), 'Bear Market Returns'!$S9, OR(AND(N$3="Bear", N$4=14)), 'Bear Market Returns'!$T9, OR(AND(N$3="Bear", N$4=15)), 'Bear Market Returns'!$U9, OR(AND(N$3="Bear", N$4=16)), 'Bear Market Returns'!$V9, OR(AND(N$3="Bear", N$4=17)), 'Bear Market Returns'!$W9, OR(AND(N$3="Bear", N$4=18)), 'Bear Market Returns'!$X9, OR(AND(N$3="Bear", N$4=19)), 'Bear Market Returns'!$Y9, OR(AND(N$3="Bear", N$4=20)), 'Bear Market Returns'!$Z9)</f>
        <v>43</v>
      </c>
      <c r="O11" s="185">
        <f>N11+ IFS(AND(O$3="Bull",O$4=1), 'Bull Market Returns'!$G9, OR(AND(O$3="Bull", O$4=2)), 'Bull Market Returns'!$H9, OR(AND(O$3="Bull", O$4=3)), 'Bull Market Returns'!$I9, OR(AND(O$3="Bull", O$4=4)), 'Bull Market Returns'!$J9, OR(AND(O$3="Bull", O$4=5)), 'Bull Market Returns'!$K9, OR(AND(O$3="Bull", O$4=6)), 'Bull Market Returns'!$L9, OR(AND(O$3="Bull", O$4=7)), 'Bull Market Returns'!$M9, OR(AND(O$3="Bull", O$4=8)), 'Bull Market Returns'!$N9, OR(AND(O$3="Bull", O$4=9)), 'Bull Market Returns'!$O9, OR(AND(O$3="Bull", O$4=10)), 'Bull Market Returns'!$P9, OR(AND(O$3="Bull", O$4=11)), 'Bull Market Returns'!$Q9, OR(AND(O$3="Bull", O$4=12)), 'Bull Market Returns'!$R9, OR(AND(O$3="Bull", O$4=13)), 'Bull Market Returns'!$S9, OR(AND(O$3="Bull", O$4=14)), 'Bull Market Returns'!$T9, OR(AND(O$3="Bull", O$4=15)), 'Bull Market Returns'!$U9, OR(AND(O$3="Bull", O$4=16)), 'Bull Market Returns'!$V9, OR(AND(O$3="Bull", O$4=17)), 'Bull Market Returns'!$W9, OR(AND(O$3="Bull", O$4=18)), 'Bull Market Returns'!$X9, OR(AND(O$3="Bull", O$4=19)), 'Bull Market Returns'!$Y9, OR(AND(O$3="Bull", O$4=20)), 'Bull Market Returns'!$Z9, OR(AND(O$3="Bear", O$4=1)), 'Bear Market Returns'!$G9,OR(AND(O$3="Bear", O$4=2)), 'Bear Market Returns'!$H9, OR(AND(O$3="Bear", O$4=3)), 'Bear Market Returns'!$I9, OR(AND(O$3="Bear", O$4=4)), 'Bear Market Returns'!$J9, OR(AND(O$3="Bear", O$4=5)), 'Bear Market Returns'!$K9, OR(AND(O$3="Bear", O$4=6)), 'Bear Market Returns'!$L9, OR(AND(O$3="Bear", O$4=7)), 'Bear Market Returns'!$M9, OR(AND(O$3="Bear", O$4=8)), 'Bear Market Returns'!$N9, OR(AND(O$3="Bear", O$4=9)), 'Bear Market Returns'!$O9, OR(AND(O$3="Bear", O$4=10)), 'Bear Market Returns'!$P9, OR(AND(O$3="Bear", O$4=11)), 'Bear Market Returns'!$Q9, OR(AND(O$3="Bear", O$4=12)), 'Bear Market Returns'!$R9, OR(AND(O$3="Bear", O$4=13)), 'Bear Market Returns'!$S9, OR(AND(O$3="Bear", O$4=14)), 'Bear Market Returns'!$T9, OR(AND(O$3="Bear", O$4=15)), 'Bear Market Returns'!$U9, OR(AND(O$3="Bear", O$4=16)), 'Bear Market Returns'!$V9, OR(AND(O$3="Bear", O$4=17)), 'Bear Market Returns'!$W9, OR(AND(O$3="Bear", O$4=18)), 'Bear Market Returns'!$X9, OR(AND(O$3="Bear", O$4=19)), 'Bear Market Returns'!$Y9, OR(AND(O$3="Bear", O$4=20)), 'Bear Market Returns'!$Z9)</f>
        <v>64</v>
      </c>
      <c r="P11" s="185">
        <f>O11+ IFS(AND(P$3="Bull",P$4=1), 'Bull Market Returns'!$G9, OR(AND(P$3="Bull", P$4=2)), 'Bull Market Returns'!$H9, OR(AND(P$3="Bull", P$4=3)), 'Bull Market Returns'!$I9, OR(AND(P$3="Bull", P$4=4)), 'Bull Market Returns'!$J9, OR(AND(P$3="Bull", P$4=5)), 'Bull Market Returns'!$K9, OR(AND(P$3="Bull", P$4=6)), 'Bull Market Returns'!$L9, OR(AND(P$3="Bull", P$4=7)), 'Bull Market Returns'!$M9, OR(AND(P$3="Bull", P$4=8)), 'Bull Market Returns'!$N9, OR(AND(P$3="Bull", P$4=9)), 'Bull Market Returns'!$O9, OR(AND(P$3="Bull", P$4=10)), 'Bull Market Returns'!$P9, OR(AND(P$3="Bull", P$4=11)), 'Bull Market Returns'!$Q9, OR(AND(P$3="Bull", P$4=12)), 'Bull Market Returns'!$R9, OR(AND(P$3="Bull", P$4=13)), 'Bull Market Returns'!$S9, OR(AND(P$3="Bull", P$4=14)), 'Bull Market Returns'!$T9, OR(AND(P$3="Bull", P$4=15)), 'Bull Market Returns'!$U9, OR(AND(P$3="Bull", P$4=16)), 'Bull Market Returns'!$V9, OR(AND(P$3="Bull", P$4=17)), 'Bull Market Returns'!$W9, OR(AND(P$3="Bull", P$4=18)), 'Bull Market Returns'!$X9, OR(AND(P$3="Bull", P$4=19)), 'Bull Market Returns'!$Y9, OR(AND(P$3="Bull", P$4=20)), 'Bull Market Returns'!$Z9, OR(AND(P$3="Bear", P$4=1)), 'Bear Market Returns'!$G9,OR(AND(P$3="Bear", P$4=2)), 'Bear Market Returns'!$H9, OR(AND(P$3="Bear", P$4=3)), 'Bear Market Returns'!$I9, OR(AND(P$3="Bear", P$4=4)), 'Bear Market Returns'!$J9, OR(AND(P$3="Bear", P$4=5)), 'Bear Market Returns'!$K9, OR(AND(P$3="Bear", P$4=6)), 'Bear Market Returns'!$L9, OR(AND(P$3="Bear", P$4=7)), 'Bear Market Returns'!$M9, OR(AND(P$3="Bear", P$4=8)), 'Bear Market Returns'!$N9, OR(AND(P$3="Bear", P$4=9)), 'Bear Market Returns'!$O9, OR(AND(P$3="Bear", P$4=10)), 'Bear Market Returns'!$P9, OR(AND(P$3="Bear", P$4=11)), 'Bear Market Returns'!$Q9, OR(AND(P$3="Bear", P$4=12)), 'Bear Market Returns'!$R9, OR(AND(P$3="Bear", P$4=13)), 'Bear Market Returns'!$S9, OR(AND(P$3="Bear", P$4=14)), 'Bear Market Returns'!$T9, OR(AND(P$3="Bear", P$4=15)), 'Bear Market Returns'!$U9, OR(AND(P$3="Bear", P$4=16)), 'Bear Market Returns'!$V9, OR(AND(P$3="Bear", P$4=17)), 'Bear Market Returns'!$W9, OR(AND(P$3="Bear", P$4=18)), 'Bear Market Returns'!$X9, OR(AND(P$3="Bear", P$4=19)), 'Bear Market Returns'!$Y9, OR(AND(P$3="Bear", P$4=20)), 'Bear Market Returns'!$Z9)</f>
        <v>52</v>
      </c>
    </row>
    <row r="12">
      <c r="A12" s="186" t="s">
        <v>25</v>
      </c>
      <c r="B12" s="187" t="s">
        <v>26</v>
      </c>
      <c r="C12" s="188" t="s">
        <v>30</v>
      </c>
      <c r="D12" s="189" t="s">
        <v>18</v>
      </c>
      <c r="E12" s="190">
        <v>20.0</v>
      </c>
      <c r="F12" s="183">
        <v>25.0</v>
      </c>
      <c r="G12" s="185">
        <f>F12+ IFS(AND(G$3="Bull",G$4=1), 'Bull Market Returns'!$G10, OR(AND(G$3="Bull", G$4=2)), 'Bull Market Returns'!$H10, OR(AND(G$3="Bull", G$4=3)), 'Bull Market Returns'!$I10, OR(AND(G$3="Bull", G$4=4)), 'Bull Market Returns'!$J10, OR(AND(G$3="Bull", G$4=5)), 'Bull Market Returns'!$K10, OR(AND(G$3="Bull", G$4=6)), 'Bull Market Returns'!$L10, OR(AND(G$3="Bull", G$4=7)), 'Bull Market Returns'!$M10, OR(AND(G$3="Bull", G$4=8)), 'Bull Market Returns'!$N10, OR(AND(G$3="Bull", G$4=9)), 'Bull Market Returns'!$O10, OR(AND(G$3="Bull", G$4=10)), 'Bull Market Returns'!$P10, OR(AND(G$3="Bull", G$4=11)), 'Bull Market Returns'!$Q10, OR(AND(G$3="Bull", G$4=12)), 'Bull Market Returns'!$R10, OR(AND(G$3="Bull", G$4=13)), 'Bull Market Returns'!$S10, OR(AND(G$3="Bull", G$4=14)), 'Bull Market Returns'!$T10, OR(AND(G$3="Bull", G$4=15)), 'Bull Market Returns'!$U10, OR(AND(G$3="Bull", G$4=16)), 'Bull Market Returns'!$V10, OR(AND(G$3="Bull", G$4=17)), 'Bull Market Returns'!$W10, OR(AND(G$3="Bull", G$4=18)), 'Bull Market Returns'!$X10, OR(AND(G$3="Bull", G$4=19)), 'Bull Market Returns'!$Y10, OR(AND(G$3="Bull", G$4=20)), 'Bull Market Returns'!$Z10, OR(AND(G$3="Bear", G$4=1)), 'Bear Market Returns'!$G10,OR(AND(G$3="Bear", G$4=2)), 'Bear Market Returns'!$H10, OR(AND(G$3="Bear", G$4=3)), 'Bear Market Returns'!$I10, OR(AND(G$3="Bear", G$4=4)), 'Bear Market Returns'!$J10, OR(AND(G$3="Bear", G$4=5)), 'Bear Market Returns'!$K10, OR(AND(G$3="Bear", G$4=6)), 'Bear Market Returns'!$L10, OR(AND(G$3="Bear", G$4=7)), 'Bear Market Returns'!$M10, OR(AND(G$3="Bear", G$4=8)), 'Bear Market Returns'!$N10, OR(AND(G$3="Bear", G$4=9)), 'Bear Market Returns'!$O10, OR(AND(G$3="Bear", G$4=10)), 'Bear Market Returns'!$P10, OR(AND(G$3="Bear", G$4=11)), 'Bear Market Returns'!$Q10, OR(AND(G$3="Bear", G$4=12)), 'Bear Market Returns'!$R10, OR(AND(G$3="Bear", G$4=13)), 'Bear Market Returns'!$S10, OR(AND(G$3="Bear", G$4=14)), 'Bear Market Returns'!$T10, OR(AND(G$3="Bear", G$4=15)), 'Bear Market Returns'!$U10, OR(AND(G$3="Bear", G$4=16)), 'Bear Market Returns'!$V10, OR(AND(G$3="Bear", G$4=17)), 'Bear Market Returns'!$W10, OR(AND(G$3="Bear", G$4=18)), 'Bear Market Returns'!$X10, OR(AND(G$3="Bear", G$4=19)), 'Bear Market Returns'!$Y10, OR(AND(G$3="Bear", G$4=20)), 'Bear Market Returns'!$Z10)</f>
        <v>34</v>
      </c>
      <c r="H12" s="185">
        <f>G12+ IFS(AND(H$3="Bull",H$4=1), 'Bull Market Returns'!$G10, OR(AND(H$3="Bull", H$4=2)), 'Bull Market Returns'!$H10, OR(AND(H$3="Bull", H$4=3)), 'Bull Market Returns'!$I10, OR(AND(H$3="Bull", H$4=4)), 'Bull Market Returns'!$J10, OR(AND(H$3="Bull", H$4=5)), 'Bull Market Returns'!$K10, OR(AND(H$3="Bull", H$4=6)), 'Bull Market Returns'!$L10, OR(AND(H$3="Bull", H$4=7)), 'Bull Market Returns'!$M10, OR(AND(H$3="Bull", H$4=8)), 'Bull Market Returns'!$N10, OR(AND(H$3="Bull", H$4=9)), 'Bull Market Returns'!$O10, OR(AND(H$3="Bull", H$4=10)), 'Bull Market Returns'!$P10, OR(AND(H$3="Bull", H$4=11)), 'Bull Market Returns'!$Q10, OR(AND(H$3="Bull", H$4=12)), 'Bull Market Returns'!$R10, OR(AND(H$3="Bull", H$4=13)), 'Bull Market Returns'!$S10, OR(AND(H$3="Bull", H$4=14)), 'Bull Market Returns'!$T10, OR(AND(H$3="Bull", H$4=15)), 'Bull Market Returns'!$U10, OR(AND(H$3="Bull", H$4=16)), 'Bull Market Returns'!$V10, OR(AND(H$3="Bull", H$4=17)), 'Bull Market Returns'!$W10, OR(AND(H$3="Bull", H$4=18)), 'Bull Market Returns'!$X10, OR(AND(H$3="Bull", H$4=19)), 'Bull Market Returns'!$Y10, OR(AND(H$3="Bull", H$4=20)), 'Bull Market Returns'!$Z10, OR(AND(H$3="Bear", H$4=1)), 'Bear Market Returns'!$G10,OR(AND(H$3="Bear", H$4=2)), 'Bear Market Returns'!$H10, OR(AND(H$3="Bear", H$4=3)), 'Bear Market Returns'!$I10, OR(AND(H$3="Bear", H$4=4)), 'Bear Market Returns'!$J10, OR(AND(H$3="Bear", H$4=5)), 'Bear Market Returns'!$K10, OR(AND(H$3="Bear", H$4=6)), 'Bear Market Returns'!$L10, OR(AND(H$3="Bear", H$4=7)), 'Bear Market Returns'!$M10, OR(AND(H$3="Bear", H$4=8)), 'Bear Market Returns'!$N10, OR(AND(H$3="Bear", H$4=9)), 'Bear Market Returns'!$O10, OR(AND(H$3="Bear", H$4=10)), 'Bear Market Returns'!$P10, OR(AND(H$3="Bear", H$4=11)), 'Bear Market Returns'!$Q10, OR(AND(H$3="Bear", H$4=12)), 'Bear Market Returns'!$R10, OR(AND(H$3="Bear", H$4=13)), 'Bear Market Returns'!$S10, OR(AND(H$3="Bear", H$4=14)), 'Bear Market Returns'!$T10, OR(AND(H$3="Bear", H$4=15)), 'Bear Market Returns'!$U10, OR(AND(H$3="Bear", H$4=16)), 'Bear Market Returns'!$V10, OR(AND(H$3="Bear", H$4=17)), 'Bear Market Returns'!$W10, OR(AND(H$3="Bear", H$4=18)), 'Bear Market Returns'!$X10, OR(AND(H$3="Bear", H$4=19)), 'Bear Market Returns'!$Y10, OR(AND(H$3="Bear", H$4=20)), 'Bear Market Returns'!$Z10)</f>
        <v>31</v>
      </c>
      <c r="I12" s="185">
        <f>H12+ IFS(AND(I$3="Bull",I$4=1), 'Bull Market Returns'!$G10, OR(AND(I$3="Bull", I$4=2)), 'Bull Market Returns'!$H10, OR(AND(I$3="Bull", I$4=3)), 'Bull Market Returns'!$I10, OR(AND(I$3="Bull", I$4=4)), 'Bull Market Returns'!$J10, OR(AND(I$3="Bull", I$4=5)), 'Bull Market Returns'!$K10, OR(AND(I$3="Bull", I$4=6)), 'Bull Market Returns'!$L10, OR(AND(I$3="Bull", I$4=7)), 'Bull Market Returns'!$M10, OR(AND(I$3="Bull", I$4=8)), 'Bull Market Returns'!$N10, OR(AND(I$3="Bull", I$4=9)), 'Bull Market Returns'!$O10, OR(AND(I$3="Bull", I$4=10)), 'Bull Market Returns'!$P10, OR(AND(I$3="Bull", I$4=11)), 'Bull Market Returns'!$Q10, OR(AND(I$3="Bull", I$4=12)), 'Bull Market Returns'!$R10, OR(AND(I$3="Bull", I$4=13)), 'Bull Market Returns'!$S10, OR(AND(I$3="Bull", I$4=14)), 'Bull Market Returns'!$T10, OR(AND(I$3="Bull", I$4=15)), 'Bull Market Returns'!$U10, OR(AND(I$3="Bull", I$4=16)), 'Bull Market Returns'!$V10, OR(AND(I$3="Bull", I$4=17)), 'Bull Market Returns'!$W10, OR(AND(I$3="Bull", I$4=18)), 'Bull Market Returns'!$X10, OR(AND(I$3="Bull", I$4=19)), 'Bull Market Returns'!$Y10, OR(AND(I$3="Bull", I$4=20)), 'Bull Market Returns'!$Z10, OR(AND(I$3="Bear", I$4=1)), 'Bear Market Returns'!$G10,OR(AND(I$3="Bear", I$4=2)), 'Bear Market Returns'!$H10, OR(AND(I$3="Bear", I$4=3)), 'Bear Market Returns'!$I10, OR(AND(I$3="Bear", I$4=4)), 'Bear Market Returns'!$J10, OR(AND(I$3="Bear", I$4=5)), 'Bear Market Returns'!$K10, OR(AND(I$3="Bear", I$4=6)), 'Bear Market Returns'!$L10, OR(AND(I$3="Bear", I$4=7)), 'Bear Market Returns'!$M10, OR(AND(I$3="Bear", I$4=8)), 'Bear Market Returns'!$N10, OR(AND(I$3="Bear", I$4=9)), 'Bear Market Returns'!$O10, OR(AND(I$3="Bear", I$4=10)), 'Bear Market Returns'!$P10, OR(AND(I$3="Bear", I$4=11)), 'Bear Market Returns'!$Q10, OR(AND(I$3="Bear", I$4=12)), 'Bear Market Returns'!$R10, OR(AND(I$3="Bear", I$4=13)), 'Bear Market Returns'!$S10, OR(AND(I$3="Bear", I$4=14)), 'Bear Market Returns'!$T10, OR(AND(I$3="Bear", I$4=15)), 'Bear Market Returns'!$U10, OR(AND(I$3="Bear", I$4=16)), 'Bear Market Returns'!$V10, OR(AND(I$3="Bear", I$4=17)), 'Bear Market Returns'!$W10, OR(AND(I$3="Bear", I$4=18)), 'Bear Market Returns'!$X10, OR(AND(I$3="Bear", I$4=19)), 'Bear Market Returns'!$Y10, OR(AND(I$3="Bear", I$4=20)), 'Bear Market Returns'!$Z10)</f>
        <v>34</v>
      </c>
      <c r="J12" s="185">
        <f>I12+ IFS(AND(J$3="Bull",J$4=1), 'Bull Market Returns'!$G10, OR(AND(J$3="Bull", J$4=2)), 'Bull Market Returns'!$H10, OR(AND(J$3="Bull", J$4=3)), 'Bull Market Returns'!$I10, OR(AND(J$3="Bull", J$4=4)), 'Bull Market Returns'!$J10, OR(AND(J$3="Bull", J$4=5)), 'Bull Market Returns'!$K10, OR(AND(J$3="Bull", J$4=6)), 'Bull Market Returns'!$L10, OR(AND(J$3="Bull", J$4=7)), 'Bull Market Returns'!$M10, OR(AND(J$3="Bull", J$4=8)), 'Bull Market Returns'!$N10, OR(AND(J$3="Bull", J$4=9)), 'Bull Market Returns'!$O10, OR(AND(J$3="Bull", J$4=10)), 'Bull Market Returns'!$P10, OR(AND(J$3="Bull", J$4=11)), 'Bull Market Returns'!$Q10, OR(AND(J$3="Bull", J$4=12)), 'Bull Market Returns'!$R10, OR(AND(J$3="Bull", J$4=13)), 'Bull Market Returns'!$S10, OR(AND(J$3="Bull", J$4=14)), 'Bull Market Returns'!$T10, OR(AND(J$3="Bull", J$4=15)), 'Bull Market Returns'!$U10, OR(AND(J$3="Bull", J$4=16)), 'Bull Market Returns'!$V10, OR(AND(J$3="Bull", J$4=17)), 'Bull Market Returns'!$W10, OR(AND(J$3="Bull", J$4=18)), 'Bull Market Returns'!$X10, OR(AND(J$3="Bull", J$4=19)), 'Bull Market Returns'!$Y10, OR(AND(J$3="Bull", J$4=20)), 'Bull Market Returns'!$Z10, OR(AND(J$3="Bear", J$4=1)), 'Bear Market Returns'!$G10,OR(AND(J$3="Bear", J$4=2)), 'Bear Market Returns'!$H10, OR(AND(J$3="Bear", J$4=3)), 'Bear Market Returns'!$I10, OR(AND(J$3="Bear", J$4=4)), 'Bear Market Returns'!$J10, OR(AND(J$3="Bear", J$4=5)), 'Bear Market Returns'!$K10, OR(AND(J$3="Bear", J$4=6)), 'Bear Market Returns'!$L10, OR(AND(J$3="Bear", J$4=7)), 'Bear Market Returns'!$M10, OR(AND(J$3="Bear", J$4=8)), 'Bear Market Returns'!$N10, OR(AND(J$3="Bear", J$4=9)), 'Bear Market Returns'!$O10, OR(AND(J$3="Bear", J$4=10)), 'Bear Market Returns'!$P10, OR(AND(J$3="Bear", J$4=11)), 'Bear Market Returns'!$Q10, OR(AND(J$3="Bear", J$4=12)), 'Bear Market Returns'!$R10, OR(AND(J$3="Bear", J$4=13)), 'Bear Market Returns'!$S10, OR(AND(J$3="Bear", J$4=14)), 'Bear Market Returns'!$T10, OR(AND(J$3="Bear", J$4=15)), 'Bear Market Returns'!$U10, OR(AND(J$3="Bear", J$4=16)), 'Bear Market Returns'!$V10, OR(AND(J$3="Bear", J$4=17)), 'Bear Market Returns'!$W10, OR(AND(J$3="Bear", J$4=18)), 'Bear Market Returns'!$X10, OR(AND(J$3="Bear", J$4=19)), 'Bear Market Returns'!$Y10, OR(AND(J$3="Bear", J$4=20)), 'Bear Market Returns'!$Z10)</f>
        <v>47</v>
      </c>
      <c r="K12" s="185">
        <f>J12+ IFS(AND(K$3="Bull",K$4=1), 'Bull Market Returns'!$G10, OR(AND(K$3="Bull", K$4=2)), 'Bull Market Returns'!$H10, OR(AND(K$3="Bull", K$4=3)), 'Bull Market Returns'!$I10, OR(AND(K$3="Bull", K$4=4)), 'Bull Market Returns'!$J10, OR(AND(K$3="Bull", K$4=5)), 'Bull Market Returns'!$K10, OR(AND(K$3="Bull", K$4=6)), 'Bull Market Returns'!$L10, OR(AND(K$3="Bull", K$4=7)), 'Bull Market Returns'!$M10, OR(AND(K$3="Bull", K$4=8)), 'Bull Market Returns'!$N10, OR(AND(K$3="Bull", K$4=9)), 'Bull Market Returns'!$O10, OR(AND(K$3="Bull", K$4=10)), 'Bull Market Returns'!$P10, OR(AND(K$3="Bull", K$4=11)), 'Bull Market Returns'!$Q10, OR(AND(K$3="Bull", K$4=12)), 'Bull Market Returns'!$R10, OR(AND(K$3="Bull", K$4=13)), 'Bull Market Returns'!$S10, OR(AND(K$3="Bull", K$4=14)), 'Bull Market Returns'!$T10, OR(AND(K$3="Bull", K$4=15)), 'Bull Market Returns'!$U10, OR(AND(K$3="Bull", K$4=16)), 'Bull Market Returns'!$V10, OR(AND(K$3="Bull", K$4=17)), 'Bull Market Returns'!$W10, OR(AND(K$3="Bull", K$4=18)), 'Bull Market Returns'!$X10, OR(AND(K$3="Bull", K$4=19)), 'Bull Market Returns'!$Y10, OR(AND(K$3="Bull", K$4=20)), 'Bull Market Returns'!$Z10, OR(AND(K$3="Bear", K$4=1)), 'Bear Market Returns'!$G10,OR(AND(K$3="Bear", K$4=2)), 'Bear Market Returns'!$H10, OR(AND(K$3="Bear", K$4=3)), 'Bear Market Returns'!$I10, OR(AND(K$3="Bear", K$4=4)), 'Bear Market Returns'!$J10, OR(AND(K$3="Bear", K$4=5)), 'Bear Market Returns'!$K10, OR(AND(K$3="Bear", K$4=6)), 'Bear Market Returns'!$L10, OR(AND(K$3="Bear", K$4=7)), 'Bear Market Returns'!$M10, OR(AND(K$3="Bear", K$4=8)), 'Bear Market Returns'!$N10, OR(AND(K$3="Bear", K$4=9)), 'Bear Market Returns'!$O10, OR(AND(K$3="Bear", K$4=10)), 'Bear Market Returns'!$P10, OR(AND(K$3="Bear", K$4=11)), 'Bear Market Returns'!$Q10, OR(AND(K$3="Bear", K$4=12)), 'Bear Market Returns'!$R10, OR(AND(K$3="Bear", K$4=13)), 'Bear Market Returns'!$S10, OR(AND(K$3="Bear", K$4=14)), 'Bear Market Returns'!$T10, OR(AND(K$3="Bear", K$4=15)), 'Bear Market Returns'!$U10, OR(AND(K$3="Bear", K$4=16)), 'Bear Market Returns'!$V10, OR(AND(K$3="Bear", K$4=17)), 'Bear Market Returns'!$W10, OR(AND(K$3="Bear", K$4=18)), 'Bear Market Returns'!$X10, OR(AND(K$3="Bear", K$4=19)), 'Bear Market Returns'!$Y10, OR(AND(K$3="Bear", K$4=20)), 'Bear Market Returns'!$Z10)</f>
        <v>38</v>
      </c>
      <c r="L12" s="185">
        <f>K12+ IFS(AND(L$3="Bull",L$4=1), 'Bull Market Returns'!$G10, OR(AND(L$3="Bull", L$4=2)), 'Bull Market Returns'!$H10, OR(AND(L$3="Bull", L$4=3)), 'Bull Market Returns'!$I10, OR(AND(L$3="Bull", L$4=4)), 'Bull Market Returns'!$J10, OR(AND(L$3="Bull", L$4=5)), 'Bull Market Returns'!$K10, OR(AND(L$3="Bull", L$4=6)), 'Bull Market Returns'!$L10, OR(AND(L$3="Bull", L$4=7)), 'Bull Market Returns'!$M10, OR(AND(L$3="Bull", L$4=8)), 'Bull Market Returns'!$N10, OR(AND(L$3="Bull", L$4=9)), 'Bull Market Returns'!$O10, OR(AND(L$3="Bull", L$4=10)), 'Bull Market Returns'!$P10, OR(AND(L$3="Bull", L$4=11)), 'Bull Market Returns'!$Q10, OR(AND(L$3="Bull", L$4=12)), 'Bull Market Returns'!$R10, OR(AND(L$3="Bull", L$4=13)), 'Bull Market Returns'!$S10, OR(AND(L$3="Bull", L$4=14)), 'Bull Market Returns'!$T10, OR(AND(L$3="Bull", L$4=15)), 'Bull Market Returns'!$U10, OR(AND(L$3="Bull", L$4=16)), 'Bull Market Returns'!$V10, OR(AND(L$3="Bull", L$4=17)), 'Bull Market Returns'!$W10, OR(AND(L$3="Bull", L$4=18)), 'Bull Market Returns'!$X10, OR(AND(L$3="Bull", L$4=19)), 'Bull Market Returns'!$Y10, OR(AND(L$3="Bull", L$4=20)), 'Bull Market Returns'!$Z10, OR(AND(L$3="Bear", L$4=1)), 'Bear Market Returns'!$G10,OR(AND(L$3="Bear", L$4=2)), 'Bear Market Returns'!$H10, OR(AND(L$3="Bear", L$4=3)), 'Bear Market Returns'!$I10, OR(AND(L$3="Bear", L$4=4)), 'Bear Market Returns'!$J10, OR(AND(L$3="Bear", L$4=5)), 'Bear Market Returns'!$K10, OR(AND(L$3="Bear", L$4=6)), 'Bear Market Returns'!$L10, OR(AND(L$3="Bear", L$4=7)), 'Bear Market Returns'!$M10, OR(AND(L$3="Bear", L$4=8)), 'Bear Market Returns'!$N10, OR(AND(L$3="Bear", L$4=9)), 'Bear Market Returns'!$O10, OR(AND(L$3="Bear", L$4=10)), 'Bear Market Returns'!$P10, OR(AND(L$3="Bear", L$4=11)), 'Bear Market Returns'!$Q10, OR(AND(L$3="Bear", L$4=12)), 'Bear Market Returns'!$R10, OR(AND(L$3="Bear", L$4=13)), 'Bear Market Returns'!$S10, OR(AND(L$3="Bear", L$4=14)), 'Bear Market Returns'!$T10, OR(AND(L$3="Bear", L$4=15)), 'Bear Market Returns'!$U10, OR(AND(L$3="Bear", L$4=16)), 'Bear Market Returns'!$V10, OR(AND(L$3="Bear", L$4=17)), 'Bear Market Returns'!$W10, OR(AND(L$3="Bear", L$4=18)), 'Bear Market Returns'!$X10, OR(AND(L$3="Bear", L$4=19)), 'Bear Market Returns'!$Y10, OR(AND(L$3="Bear", L$4=20)), 'Bear Market Returns'!$Z10)</f>
        <v>47</v>
      </c>
      <c r="M12" s="185">
        <f>L12+ IFS(AND(M$3="Bull",M$4=1), 'Bull Market Returns'!$G10, OR(AND(M$3="Bull", M$4=2)), 'Bull Market Returns'!$H10, OR(AND(M$3="Bull", M$4=3)), 'Bull Market Returns'!$I10, OR(AND(M$3="Bull", M$4=4)), 'Bull Market Returns'!$J10, OR(AND(M$3="Bull", M$4=5)), 'Bull Market Returns'!$K10, OR(AND(M$3="Bull", M$4=6)), 'Bull Market Returns'!$L10, OR(AND(M$3="Bull", M$4=7)), 'Bull Market Returns'!$M10, OR(AND(M$3="Bull", M$4=8)), 'Bull Market Returns'!$N10, OR(AND(M$3="Bull", M$4=9)), 'Bull Market Returns'!$O10, OR(AND(M$3="Bull", M$4=10)), 'Bull Market Returns'!$P10, OR(AND(M$3="Bull", M$4=11)), 'Bull Market Returns'!$Q10, OR(AND(M$3="Bull", M$4=12)), 'Bull Market Returns'!$R10, OR(AND(M$3="Bull", M$4=13)), 'Bull Market Returns'!$S10, OR(AND(M$3="Bull", M$4=14)), 'Bull Market Returns'!$T10, OR(AND(M$3="Bull", M$4=15)), 'Bull Market Returns'!$U10, OR(AND(M$3="Bull", M$4=16)), 'Bull Market Returns'!$V10, OR(AND(M$3="Bull", M$4=17)), 'Bull Market Returns'!$W10, OR(AND(M$3="Bull", M$4=18)), 'Bull Market Returns'!$X10, OR(AND(M$3="Bull", M$4=19)), 'Bull Market Returns'!$Y10, OR(AND(M$3="Bull", M$4=20)), 'Bull Market Returns'!$Z10, OR(AND(M$3="Bear", M$4=1)), 'Bear Market Returns'!$G10,OR(AND(M$3="Bear", M$4=2)), 'Bear Market Returns'!$H10, OR(AND(M$3="Bear", M$4=3)), 'Bear Market Returns'!$I10, OR(AND(M$3="Bear", M$4=4)), 'Bear Market Returns'!$J10, OR(AND(M$3="Bear", M$4=5)), 'Bear Market Returns'!$K10, OR(AND(M$3="Bear", M$4=6)), 'Bear Market Returns'!$L10, OR(AND(M$3="Bear", M$4=7)), 'Bear Market Returns'!$M10, OR(AND(M$3="Bear", M$4=8)), 'Bear Market Returns'!$N10, OR(AND(M$3="Bear", M$4=9)), 'Bear Market Returns'!$O10, OR(AND(M$3="Bear", M$4=10)), 'Bear Market Returns'!$P10, OR(AND(M$3="Bear", M$4=11)), 'Bear Market Returns'!$Q10, OR(AND(M$3="Bear", M$4=12)), 'Bear Market Returns'!$R10, OR(AND(M$3="Bear", M$4=13)), 'Bear Market Returns'!$S10, OR(AND(M$3="Bear", M$4=14)), 'Bear Market Returns'!$T10, OR(AND(M$3="Bear", M$4=15)), 'Bear Market Returns'!$U10, OR(AND(M$3="Bear", M$4=16)), 'Bear Market Returns'!$V10, OR(AND(M$3="Bear", M$4=17)), 'Bear Market Returns'!$W10, OR(AND(M$3="Bear", M$4=18)), 'Bear Market Returns'!$X10, OR(AND(M$3="Bear", M$4=19)), 'Bear Market Returns'!$Y10, OR(AND(M$3="Bear", M$4=20)), 'Bear Market Returns'!$Z10)</f>
        <v>39</v>
      </c>
      <c r="N12" s="185">
        <f>M12+ IFS(AND(N$3="Bull",N$4=1), 'Bull Market Returns'!$G10, OR(AND(N$3="Bull", N$4=2)), 'Bull Market Returns'!$H10, OR(AND(N$3="Bull", N$4=3)), 'Bull Market Returns'!$I10, OR(AND(N$3="Bull", N$4=4)), 'Bull Market Returns'!$J10, OR(AND(N$3="Bull", N$4=5)), 'Bull Market Returns'!$K10, OR(AND(N$3="Bull", N$4=6)), 'Bull Market Returns'!$L10, OR(AND(N$3="Bull", N$4=7)), 'Bull Market Returns'!$M10, OR(AND(N$3="Bull", N$4=8)), 'Bull Market Returns'!$N10, OR(AND(N$3="Bull", N$4=9)), 'Bull Market Returns'!$O10, OR(AND(N$3="Bull", N$4=10)), 'Bull Market Returns'!$P10, OR(AND(N$3="Bull", N$4=11)), 'Bull Market Returns'!$Q10, OR(AND(N$3="Bull", N$4=12)), 'Bull Market Returns'!$R10, OR(AND(N$3="Bull", N$4=13)), 'Bull Market Returns'!$S10, OR(AND(N$3="Bull", N$4=14)), 'Bull Market Returns'!$T10, OR(AND(N$3="Bull", N$4=15)), 'Bull Market Returns'!$U10, OR(AND(N$3="Bull", N$4=16)), 'Bull Market Returns'!$V10, OR(AND(N$3="Bull", N$4=17)), 'Bull Market Returns'!$W10, OR(AND(N$3="Bull", N$4=18)), 'Bull Market Returns'!$X10, OR(AND(N$3="Bull", N$4=19)), 'Bull Market Returns'!$Y10, OR(AND(N$3="Bull", N$4=20)), 'Bull Market Returns'!$Z10, OR(AND(N$3="Bear", N$4=1)), 'Bear Market Returns'!$G10,OR(AND(N$3="Bear", N$4=2)), 'Bear Market Returns'!$H10, OR(AND(N$3="Bear", N$4=3)), 'Bear Market Returns'!$I10, OR(AND(N$3="Bear", N$4=4)), 'Bear Market Returns'!$J10, OR(AND(N$3="Bear", N$4=5)), 'Bear Market Returns'!$K10, OR(AND(N$3="Bear", N$4=6)), 'Bear Market Returns'!$L10, OR(AND(N$3="Bear", N$4=7)), 'Bear Market Returns'!$M10, OR(AND(N$3="Bear", N$4=8)), 'Bear Market Returns'!$N10, OR(AND(N$3="Bear", N$4=9)), 'Bear Market Returns'!$O10, OR(AND(N$3="Bear", N$4=10)), 'Bear Market Returns'!$P10, OR(AND(N$3="Bear", N$4=11)), 'Bear Market Returns'!$Q10, OR(AND(N$3="Bear", N$4=12)), 'Bear Market Returns'!$R10, OR(AND(N$3="Bear", N$4=13)), 'Bear Market Returns'!$S10, OR(AND(N$3="Bear", N$4=14)), 'Bear Market Returns'!$T10, OR(AND(N$3="Bear", N$4=15)), 'Bear Market Returns'!$U10, OR(AND(N$3="Bear", N$4=16)), 'Bear Market Returns'!$V10, OR(AND(N$3="Bear", N$4=17)), 'Bear Market Returns'!$W10, OR(AND(N$3="Bear", N$4=18)), 'Bear Market Returns'!$X10, OR(AND(N$3="Bear", N$4=19)), 'Bear Market Returns'!$Y10, OR(AND(N$3="Bear", N$4=20)), 'Bear Market Returns'!$Z10)</f>
        <v>26</v>
      </c>
      <c r="O12" s="185">
        <f>N12+ IFS(AND(O$3="Bull",O$4=1), 'Bull Market Returns'!$G10, OR(AND(O$3="Bull", O$4=2)), 'Bull Market Returns'!$H10, OR(AND(O$3="Bull", O$4=3)), 'Bull Market Returns'!$I10, OR(AND(O$3="Bull", O$4=4)), 'Bull Market Returns'!$J10, OR(AND(O$3="Bull", O$4=5)), 'Bull Market Returns'!$K10, OR(AND(O$3="Bull", O$4=6)), 'Bull Market Returns'!$L10, OR(AND(O$3="Bull", O$4=7)), 'Bull Market Returns'!$M10, OR(AND(O$3="Bull", O$4=8)), 'Bull Market Returns'!$N10, OR(AND(O$3="Bull", O$4=9)), 'Bull Market Returns'!$O10, OR(AND(O$3="Bull", O$4=10)), 'Bull Market Returns'!$P10, OR(AND(O$3="Bull", O$4=11)), 'Bull Market Returns'!$Q10, OR(AND(O$3="Bull", O$4=12)), 'Bull Market Returns'!$R10, OR(AND(O$3="Bull", O$4=13)), 'Bull Market Returns'!$S10, OR(AND(O$3="Bull", O$4=14)), 'Bull Market Returns'!$T10, OR(AND(O$3="Bull", O$4=15)), 'Bull Market Returns'!$U10, OR(AND(O$3="Bull", O$4=16)), 'Bull Market Returns'!$V10, OR(AND(O$3="Bull", O$4=17)), 'Bull Market Returns'!$W10, OR(AND(O$3="Bull", O$4=18)), 'Bull Market Returns'!$X10, OR(AND(O$3="Bull", O$4=19)), 'Bull Market Returns'!$Y10, OR(AND(O$3="Bull", O$4=20)), 'Bull Market Returns'!$Z10, OR(AND(O$3="Bear", O$4=1)), 'Bear Market Returns'!$G10,OR(AND(O$3="Bear", O$4=2)), 'Bear Market Returns'!$H10, OR(AND(O$3="Bear", O$4=3)), 'Bear Market Returns'!$I10, OR(AND(O$3="Bear", O$4=4)), 'Bear Market Returns'!$J10, OR(AND(O$3="Bear", O$4=5)), 'Bear Market Returns'!$K10, OR(AND(O$3="Bear", O$4=6)), 'Bear Market Returns'!$L10, OR(AND(O$3="Bear", O$4=7)), 'Bear Market Returns'!$M10, OR(AND(O$3="Bear", O$4=8)), 'Bear Market Returns'!$N10, OR(AND(O$3="Bear", O$4=9)), 'Bear Market Returns'!$O10, OR(AND(O$3="Bear", O$4=10)), 'Bear Market Returns'!$P10, OR(AND(O$3="Bear", O$4=11)), 'Bear Market Returns'!$Q10, OR(AND(O$3="Bear", O$4=12)), 'Bear Market Returns'!$R10, OR(AND(O$3="Bear", O$4=13)), 'Bear Market Returns'!$S10, OR(AND(O$3="Bear", O$4=14)), 'Bear Market Returns'!$T10, OR(AND(O$3="Bear", O$4=15)), 'Bear Market Returns'!$U10, OR(AND(O$3="Bear", O$4=16)), 'Bear Market Returns'!$V10, OR(AND(O$3="Bear", O$4=17)), 'Bear Market Returns'!$W10, OR(AND(O$3="Bear", O$4=18)), 'Bear Market Returns'!$X10, OR(AND(O$3="Bear", O$4=19)), 'Bear Market Returns'!$Y10, OR(AND(O$3="Bear", O$4=20)), 'Bear Market Returns'!$Z10)</f>
        <v>48</v>
      </c>
      <c r="P12" s="185">
        <f>O12+ IFS(AND(P$3="Bull",P$4=1), 'Bull Market Returns'!$G10, OR(AND(P$3="Bull", P$4=2)), 'Bull Market Returns'!$H10, OR(AND(P$3="Bull", P$4=3)), 'Bull Market Returns'!$I10, OR(AND(P$3="Bull", P$4=4)), 'Bull Market Returns'!$J10, OR(AND(P$3="Bull", P$4=5)), 'Bull Market Returns'!$K10, OR(AND(P$3="Bull", P$4=6)), 'Bull Market Returns'!$L10, OR(AND(P$3="Bull", P$4=7)), 'Bull Market Returns'!$M10, OR(AND(P$3="Bull", P$4=8)), 'Bull Market Returns'!$N10, OR(AND(P$3="Bull", P$4=9)), 'Bull Market Returns'!$O10, OR(AND(P$3="Bull", P$4=10)), 'Bull Market Returns'!$P10, OR(AND(P$3="Bull", P$4=11)), 'Bull Market Returns'!$Q10, OR(AND(P$3="Bull", P$4=12)), 'Bull Market Returns'!$R10, OR(AND(P$3="Bull", P$4=13)), 'Bull Market Returns'!$S10, OR(AND(P$3="Bull", P$4=14)), 'Bull Market Returns'!$T10, OR(AND(P$3="Bull", P$4=15)), 'Bull Market Returns'!$U10, OR(AND(P$3="Bull", P$4=16)), 'Bull Market Returns'!$V10, OR(AND(P$3="Bull", P$4=17)), 'Bull Market Returns'!$W10, OR(AND(P$3="Bull", P$4=18)), 'Bull Market Returns'!$X10, OR(AND(P$3="Bull", P$4=19)), 'Bull Market Returns'!$Y10, OR(AND(P$3="Bull", P$4=20)), 'Bull Market Returns'!$Z10, OR(AND(P$3="Bear", P$4=1)), 'Bear Market Returns'!$G10,OR(AND(P$3="Bear", P$4=2)), 'Bear Market Returns'!$H10, OR(AND(P$3="Bear", P$4=3)), 'Bear Market Returns'!$I10, OR(AND(P$3="Bear", P$4=4)), 'Bear Market Returns'!$J10, OR(AND(P$3="Bear", P$4=5)), 'Bear Market Returns'!$K10, OR(AND(P$3="Bear", P$4=6)), 'Bear Market Returns'!$L10, OR(AND(P$3="Bear", P$4=7)), 'Bear Market Returns'!$M10, OR(AND(P$3="Bear", P$4=8)), 'Bear Market Returns'!$N10, OR(AND(P$3="Bear", P$4=9)), 'Bear Market Returns'!$O10, OR(AND(P$3="Bear", P$4=10)), 'Bear Market Returns'!$P10, OR(AND(P$3="Bear", P$4=11)), 'Bear Market Returns'!$Q10, OR(AND(P$3="Bear", P$4=12)), 'Bear Market Returns'!$R10, OR(AND(P$3="Bear", P$4=13)), 'Bear Market Returns'!$S10, OR(AND(P$3="Bear", P$4=14)), 'Bear Market Returns'!$T10, OR(AND(P$3="Bear", P$4=15)), 'Bear Market Returns'!$U10, OR(AND(P$3="Bear", P$4=16)), 'Bear Market Returns'!$V10, OR(AND(P$3="Bear", P$4=17)), 'Bear Market Returns'!$W10, OR(AND(P$3="Bear", P$4=18)), 'Bear Market Returns'!$X10, OR(AND(P$3="Bear", P$4=19)), 'Bear Market Returns'!$Y10, OR(AND(P$3="Bear", P$4=20)), 'Bear Market Returns'!$Z10)</f>
        <v>42</v>
      </c>
    </row>
    <row r="13">
      <c r="A13" s="182" t="s">
        <v>35</v>
      </c>
      <c r="B13" s="18" t="s">
        <v>26</v>
      </c>
      <c r="C13" s="19" t="s">
        <v>39</v>
      </c>
      <c r="D13" s="17" t="s">
        <v>18</v>
      </c>
      <c r="E13" s="20">
        <v>20.0</v>
      </c>
      <c r="F13" s="183">
        <v>25.0</v>
      </c>
      <c r="G13" s="185">
        <f>F13+ IFS(AND(G$3="Bull",G$4=1), 'Bull Market Returns'!$G11, OR(AND(G$3="Bull", G$4=2)), 'Bull Market Returns'!$H11, OR(AND(G$3="Bull", G$4=3)), 'Bull Market Returns'!$I11, OR(AND(G$3="Bull", G$4=4)), 'Bull Market Returns'!$J11, OR(AND(G$3="Bull", G$4=5)), 'Bull Market Returns'!$K11, OR(AND(G$3="Bull", G$4=6)), 'Bull Market Returns'!$L11, OR(AND(G$3="Bull", G$4=7)), 'Bull Market Returns'!$M11, OR(AND(G$3="Bull", G$4=8)), 'Bull Market Returns'!$N11, OR(AND(G$3="Bull", G$4=9)), 'Bull Market Returns'!$O11, OR(AND(G$3="Bull", G$4=10)), 'Bull Market Returns'!$P11, OR(AND(G$3="Bull", G$4=11)), 'Bull Market Returns'!$Q11, OR(AND(G$3="Bull", G$4=12)), 'Bull Market Returns'!$R11, OR(AND(G$3="Bull", G$4=13)), 'Bull Market Returns'!$S11, OR(AND(G$3="Bull", G$4=14)), 'Bull Market Returns'!$T11, OR(AND(G$3="Bull", G$4=15)), 'Bull Market Returns'!$U11, OR(AND(G$3="Bull", G$4=16)), 'Bull Market Returns'!$V11, OR(AND(G$3="Bull", G$4=17)), 'Bull Market Returns'!$W11, OR(AND(G$3="Bull", G$4=18)), 'Bull Market Returns'!$X11, OR(AND(G$3="Bull", G$4=19)), 'Bull Market Returns'!$Y11, OR(AND(G$3="Bull", G$4=20)), 'Bull Market Returns'!$Z11, OR(AND(G$3="Bear", G$4=1)), 'Bear Market Returns'!$G11,OR(AND(G$3="Bear", G$4=2)), 'Bear Market Returns'!$H11, OR(AND(G$3="Bear", G$4=3)), 'Bear Market Returns'!$I11, OR(AND(G$3="Bear", G$4=4)), 'Bear Market Returns'!$J11, OR(AND(G$3="Bear", G$4=5)), 'Bear Market Returns'!$K11, OR(AND(G$3="Bear", G$4=6)), 'Bear Market Returns'!$L11, OR(AND(G$3="Bear", G$4=7)), 'Bear Market Returns'!$M11, OR(AND(G$3="Bear", G$4=8)), 'Bear Market Returns'!$N11, OR(AND(G$3="Bear", G$4=9)), 'Bear Market Returns'!$O11, OR(AND(G$3="Bear", G$4=10)), 'Bear Market Returns'!$P11, OR(AND(G$3="Bear", G$4=11)), 'Bear Market Returns'!$Q11, OR(AND(G$3="Bear", G$4=12)), 'Bear Market Returns'!$R11, OR(AND(G$3="Bear", G$4=13)), 'Bear Market Returns'!$S11, OR(AND(G$3="Bear", G$4=14)), 'Bear Market Returns'!$T11, OR(AND(G$3="Bear", G$4=15)), 'Bear Market Returns'!$U11, OR(AND(G$3="Bear", G$4=16)), 'Bear Market Returns'!$V11, OR(AND(G$3="Bear", G$4=17)), 'Bear Market Returns'!$W11, OR(AND(G$3="Bear", G$4=18)), 'Bear Market Returns'!$X11, OR(AND(G$3="Bear", G$4=19)), 'Bear Market Returns'!$Y11, OR(AND(G$3="Bear", G$4=20)), 'Bear Market Returns'!$Z11)</f>
        <v>28</v>
      </c>
      <c r="H13" s="185">
        <f>G13+ IFS(AND(H$3="Bull",H$4=1), 'Bull Market Returns'!$G11, OR(AND(H$3="Bull", H$4=2)), 'Bull Market Returns'!$H11, OR(AND(H$3="Bull", H$4=3)), 'Bull Market Returns'!$I11, OR(AND(H$3="Bull", H$4=4)), 'Bull Market Returns'!$J11, OR(AND(H$3="Bull", H$4=5)), 'Bull Market Returns'!$K11, OR(AND(H$3="Bull", H$4=6)), 'Bull Market Returns'!$L11, OR(AND(H$3="Bull", H$4=7)), 'Bull Market Returns'!$M11, OR(AND(H$3="Bull", H$4=8)), 'Bull Market Returns'!$N11, OR(AND(H$3="Bull", H$4=9)), 'Bull Market Returns'!$O11, OR(AND(H$3="Bull", H$4=10)), 'Bull Market Returns'!$P11, OR(AND(H$3="Bull", H$4=11)), 'Bull Market Returns'!$Q11, OR(AND(H$3="Bull", H$4=12)), 'Bull Market Returns'!$R11, OR(AND(H$3="Bull", H$4=13)), 'Bull Market Returns'!$S11, OR(AND(H$3="Bull", H$4=14)), 'Bull Market Returns'!$T11, OR(AND(H$3="Bull", H$4=15)), 'Bull Market Returns'!$U11, OR(AND(H$3="Bull", H$4=16)), 'Bull Market Returns'!$V11, OR(AND(H$3="Bull", H$4=17)), 'Bull Market Returns'!$W11, OR(AND(H$3="Bull", H$4=18)), 'Bull Market Returns'!$X11, OR(AND(H$3="Bull", H$4=19)), 'Bull Market Returns'!$Y11, OR(AND(H$3="Bull", H$4=20)), 'Bull Market Returns'!$Z11, OR(AND(H$3="Bear", H$4=1)), 'Bear Market Returns'!$G11,OR(AND(H$3="Bear", H$4=2)), 'Bear Market Returns'!$H11, OR(AND(H$3="Bear", H$4=3)), 'Bear Market Returns'!$I11, OR(AND(H$3="Bear", H$4=4)), 'Bear Market Returns'!$J11, OR(AND(H$3="Bear", H$4=5)), 'Bear Market Returns'!$K11, OR(AND(H$3="Bear", H$4=6)), 'Bear Market Returns'!$L11, OR(AND(H$3="Bear", H$4=7)), 'Bear Market Returns'!$M11, OR(AND(H$3="Bear", H$4=8)), 'Bear Market Returns'!$N11, OR(AND(H$3="Bear", H$4=9)), 'Bear Market Returns'!$O11, OR(AND(H$3="Bear", H$4=10)), 'Bear Market Returns'!$P11, OR(AND(H$3="Bear", H$4=11)), 'Bear Market Returns'!$Q11, OR(AND(H$3="Bear", H$4=12)), 'Bear Market Returns'!$R11, OR(AND(H$3="Bear", H$4=13)), 'Bear Market Returns'!$S11, OR(AND(H$3="Bear", H$4=14)), 'Bear Market Returns'!$T11, OR(AND(H$3="Bear", H$4=15)), 'Bear Market Returns'!$U11, OR(AND(H$3="Bear", H$4=16)), 'Bear Market Returns'!$V11, OR(AND(H$3="Bear", H$4=17)), 'Bear Market Returns'!$W11, OR(AND(H$3="Bear", H$4=18)), 'Bear Market Returns'!$X11, OR(AND(H$3="Bear", H$4=19)), 'Bear Market Returns'!$Y11, OR(AND(H$3="Bear", H$4=20)), 'Bear Market Returns'!$Z11)</f>
        <v>24</v>
      </c>
      <c r="I13" s="185">
        <f>H13+ IFS(AND(I$3="Bull",I$4=1), 'Bull Market Returns'!$G11, OR(AND(I$3="Bull", I$4=2)), 'Bull Market Returns'!$H11, OR(AND(I$3="Bull", I$4=3)), 'Bull Market Returns'!$I11, OR(AND(I$3="Bull", I$4=4)), 'Bull Market Returns'!$J11, OR(AND(I$3="Bull", I$4=5)), 'Bull Market Returns'!$K11, OR(AND(I$3="Bull", I$4=6)), 'Bull Market Returns'!$L11, OR(AND(I$3="Bull", I$4=7)), 'Bull Market Returns'!$M11, OR(AND(I$3="Bull", I$4=8)), 'Bull Market Returns'!$N11, OR(AND(I$3="Bull", I$4=9)), 'Bull Market Returns'!$O11, OR(AND(I$3="Bull", I$4=10)), 'Bull Market Returns'!$P11, OR(AND(I$3="Bull", I$4=11)), 'Bull Market Returns'!$Q11, OR(AND(I$3="Bull", I$4=12)), 'Bull Market Returns'!$R11, OR(AND(I$3="Bull", I$4=13)), 'Bull Market Returns'!$S11, OR(AND(I$3="Bull", I$4=14)), 'Bull Market Returns'!$T11, OR(AND(I$3="Bull", I$4=15)), 'Bull Market Returns'!$U11, OR(AND(I$3="Bull", I$4=16)), 'Bull Market Returns'!$V11, OR(AND(I$3="Bull", I$4=17)), 'Bull Market Returns'!$W11, OR(AND(I$3="Bull", I$4=18)), 'Bull Market Returns'!$X11, OR(AND(I$3="Bull", I$4=19)), 'Bull Market Returns'!$Y11, OR(AND(I$3="Bull", I$4=20)), 'Bull Market Returns'!$Z11, OR(AND(I$3="Bear", I$4=1)), 'Bear Market Returns'!$G11,OR(AND(I$3="Bear", I$4=2)), 'Bear Market Returns'!$H11, OR(AND(I$3="Bear", I$4=3)), 'Bear Market Returns'!$I11, OR(AND(I$3="Bear", I$4=4)), 'Bear Market Returns'!$J11, OR(AND(I$3="Bear", I$4=5)), 'Bear Market Returns'!$K11, OR(AND(I$3="Bear", I$4=6)), 'Bear Market Returns'!$L11, OR(AND(I$3="Bear", I$4=7)), 'Bear Market Returns'!$M11, OR(AND(I$3="Bear", I$4=8)), 'Bear Market Returns'!$N11, OR(AND(I$3="Bear", I$4=9)), 'Bear Market Returns'!$O11, OR(AND(I$3="Bear", I$4=10)), 'Bear Market Returns'!$P11, OR(AND(I$3="Bear", I$4=11)), 'Bear Market Returns'!$Q11, OR(AND(I$3="Bear", I$4=12)), 'Bear Market Returns'!$R11, OR(AND(I$3="Bear", I$4=13)), 'Bear Market Returns'!$S11, OR(AND(I$3="Bear", I$4=14)), 'Bear Market Returns'!$T11, OR(AND(I$3="Bear", I$4=15)), 'Bear Market Returns'!$U11, OR(AND(I$3="Bear", I$4=16)), 'Bear Market Returns'!$V11, OR(AND(I$3="Bear", I$4=17)), 'Bear Market Returns'!$W11, OR(AND(I$3="Bear", I$4=18)), 'Bear Market Returns'!$X11, OR(AND(I$3="Bear", I$4=19)), 'Bear Market Returns'!$Y11, OR(AND(I$3="Bear", I$4=20)), 'Bear Market Returns'!$Z11)</f>
        <v>30</v>
      </c>
      <c r="J13" s="185">
        <f>I13+ IFS(AND(J$3="Bull",J$4=1), 'Bull Market Returns'!$G11, OR(AND(J$3="Bull", J$4=2)), 'Bull Market Returns'!$H11, OR(AND(J$3="Bull", J$4=3)), 'Bull Market Returns'!$I11, OR(AND(J$3="Bull", J$4=4)), 'Bull Market Returns'!$J11, OR(AND(J$3="Bull", J$4=5)), 'Bull Market Returns'!$K11, OR(AND(J$3="Bull", J$4=6)), 'Bull Market Returns'!$L11, OR(AND(J$3="Bull", J$4=7)), 'Bull Market Returns'!$M11, OR(AND(J$3="Bull", J$4=8)), 'Bull Market Returns'!$N11, OR(AND(J$3="Bull", J$4=9)), 'Bull Market Returns'!$O11, OR(AND(J$3="Bull", J$4=10)), 'Bull Market Returns'!$P11, OR(AND(J$3="Bull", J$4=11)), 'Bull Market Returns'!$Q11, OR(AND(J$3="Bull", J$4=12)), 'Bull Market Returns'!$R11, OR(AND(J$3="Bull", J$4=13)), 'Bull Market Returns'!$S11, OR(AND(J$3="Bull", J$4=14)), 'Bull Market Returns'!$T11, OR(AND(J$3="Bull", J$4=15)), 'Bull Market Returns'!$U11, OR(AND(J$3="Bull", J$4=16)), 'Bull Market Returns'!$V11, OR(AND(J$3="Bull", J$4=17)), 'Bull Market Returns'!$W11, OR(AND(J$3="Bull", J$4=18)), 'Bull Market Returns'!$X11, OR(AND(J$3="Bull", J$4=19)), 'Bull Market Returns'!$Y11, OR(AND(J$3="Bull", J$4=20)), 'Bull Market Returns'!$Z11, OR(AND(J$3="Bear", J$4=1)), 'Bear Market Returns'!$G11,OR(AND(J$3="Bear", J$4=2)), 'Bear Market Returns'!$H11, OR(AND(J$3="Bear", J$4=3)), 'Bear Market Returns'!$I11, OR(AND(J$3="Bear", J$4=4)), 'Bear Market Returns'!$J11, OR(AND(J$3="Bear", J$4=5)), 'Bear Market Returns'!$K11, OR(AND(J$3="Bear", J$4=6)), 'Bear Market Returns'!$L11, OR(AND(J$3="Bear", J$4=7)), 'Bear Market Returns'!$M11, OR(AND(J$3="Bear", J$4=8)), 'Bear Market Returns'!$N11, OR(AND(J$3="Bear", J$4=9)), 'Bear Market Returns'!$O11, OR(AND(J$3="Bear", J$4=10)), 'Bear Market Returns'!$P11, OR(AND(J$3="Bear", J$4=11)), 'Bear Market Returns'!$Q11, OR(AND(J$3="Bear", J$4=12)), 'Bear Market Returns'!$R11, OR(AND(J$3="Bear", J$4=13)), 'Bear Market Returns'!$S11, OR(AND(J$3="Bear", J$4=14)), 'Bear Market Returns'!$T11, OR(AND(J$3="Bear", J$4=15)), 'Bear Market Returns'!$U11, OR(AND(J$3="Bear", J$4=16)), 'Bear Market Returns'!$V11, OR(AND(J$3="Bear", J$4=17)), 'Bear Market Returns'!$W11, OR(AND(J$3="Bear", J$4=18)), 'Bear Market Returns'!$X11, OR(AND(J$3="Bear", J$4=19)), 'Bear Market Returns'!$Y11, OR(AND(J$3="Bear", J$4=20)), 'Bear Market Returns'!$Z11)</f>
        <v>35</v>
      </c>
      <c r="K13" s="185">
        <f>J13+ IFS(AND(K$3="Bull",K$4=1), 'Bull Market Returns'!$G11, OR(AND(K$3="Bull", K$4=2)), 'Bull Market Returns'!$H11, OR(AND(K$3="Bull", K$4=3)), 'Bull Market Returns'!$I11, OR(AND(K$3="Bull", K$4=4)), 'Bull Market Returns'!$J11, OR(AND(K$3="Bull", K$4=5)), 'Bull Market Returns'!$K11, OR(AND(K$3="Bull", K$4=6)), 'Bull Market Returns'!$L11, OR(AND(K$3="Bull", K$4=7)), 'Bull Market Returns'!$M11, OR(AND(K$3="Bull", K$4=8)), 'Bull Market Returns'!$N11, OR(AND(K$3="Bull", K$4=9)), 'Bull Market Returns'!$O11, OR(AND(K$3="Bull", K$4=10)), 'Bull Market Returns'!$P11, OR(AND(K$3="Bull", K$4=11)), 'Bull Market Returns'!$Q11, OR(AND(K$3="Bull", K$4=12)), 'Bull Market Returns'!$R11, OR(AND(K$3="Bull", K$4=13)), 'Bull Market Returns'!$S11, OR(AND(K$3="Bull", K$4=14)), 'Bull Market Returns'!$T11, OR(AND(K$3="Bull", K$4=15)), 'Bull Market Returns'!$U11, OR(AND(K$3="Bull", K$4=16)), 'Bull Market Returns'!$V11, OR(AND(K$3="Bull", K$4=17)), 'Bull Market Returns'!$W11, OR(AND(K$3="Bull", K$4=18)), 'Bull Market Returns'!$X11, OR(AND(K$3="Bull", K$4=19)), 'Bull Market Returns'!$Y11, OR(AND(K$3="Bull", K$4=20)), 'Bull Market Returns'!$Z11, OR(AND(K$3="Bear", K$4=1)), 'Bear Market Returns'!$G11,OR(AND(K$3="Bear", K$4=2)), 'Bear Market Returns'!$H11, OR(AND(K$3="Bear", K$4=3)), 'Bear Market Returns'!$I11, OR(AND(K$3="Bear", K$4=4)), 'Bear Market Returns'!$J11, OR(AND(K$3="Bear", K$4=5)), 'Bear Market Returns'!$K11, OR(AND(K$3="Bear", K$4=6)), 'Bear Market Returns'!$L11, OR(AND(K$3="Bear", K$4=7)), 'Bear Market Returns'!$M11, OR(AND(K$3="Bear", K$4=8)), 'Bear Market Returns'!$N11, OR(AND(K$3="Bear", K$4=9)), 'Bear Market Returns'!$O11, OR(AND(K$3="Bear", K$4=10)), 'Bear Market Returns'!$P11, OR(AND(K$3="Bear", K$4=11)), 'Bear Market Returns'!$Q11, OR(AND(K$3="Bear", K$4=12)), 'Bear Market Returns'!$R11, OR(AND(K$3="Bear", K$4=13)), 'Bear Market Returns'!$S11, OR(AND(K$3="Bear", K$4=14)), 'Bear Market Returns'!$T11, OR(AND(K$3="Bear", K$4=15)), 'Bear Market Returns'!$U11, OR(AND(K$3="Bear", K$4=16)), 'Bear Market Returns'!$V11, OR(AND(K$3="Bear", K$4=17)), 'Bear Market Returns'!$W11, OR(AND(K$3="Bear", K$4=18)), 'Bear Market Returns'!$X11, OR(AND(K$3="Bear", K$4=19)), 'Bear Market Returns'!$Y11, OR(AND(K$3="Bear", K$4=20)), 'Bear Market Returns'!$Z11)</f>
        <v>28</v>
      </c>
      <c r="L13" s="185">
        <f>K13+ IFS(AND(L$3="Bull",L$4=1), 'Bull Market Returns'!$G11, OR(AND(L$3="Bull", L$4=2)), 'Bull Market Returns'!$H11, OR(AND(L$3="Bull", L$4=3)), 'Bull Market Returns'!$I11, OR(AND(L$3="Bull", L$4=4)), 'Bull Market Returns'!$J11, OR(AND(L$3="Bull", L$4=5)), 'Bull Market Returns'!$K11, OR(AND(L$3="Bull", L$4=6)), 'Bull Market Returns'!$L11, OR(AND(L$3="Bull", L$4=7)), 'Bull Market Returns'!$M11, OR(AND(L$3="Bull", L$4=8)), 'Bull Market Returns'!$N11, OR(AND(L$3="Bull", L$4=9)), 'Bull Market Returns'!$O11, OR(AND(L$3="Bull", L$4=10)), 'Bull Market Returns'!$P11, OR(AND(L$3="Bull", L$4=11)), 'Bull Market Returns'!$Q11, OR(AND(L$3="Bull", L$4=12)), 'Bull Market Returns'!$R11, OR(AND(L$3="Bull", L$4=13)), 'Bull Market Returns'!$S11, OR(AND(L$3="Bull", L$4=14)), 'Bull Market Returns'!$T11, OR(AND(L$3="Bull", L$4=15)), 'Bull Market Returns'!$U11, OR(AND(L$3="Bull", L$4=16)), 'Bull Market Returns'!$V11, OR(AND(L$3="Bull", L$4=17)), 'Bull Market Returns'!$W11, OR(AND(L$3="Bull", L$4=18)), 'Bull Market Returns'!$X11, OR(AND(L$3="Bull", L$4=19)), 'Bull Market Returns'!$Y11, OR(AND(L$3="Bull", L$4=20)), 'Bull Market Returns'!$Z11, OR(AND(L$3="Bear", L$4=1)), 'Bear Market Returns'!$G11,OR(AND(L$3="Bear", L$4=2)), 'Bear Market Returns'!$H11, OR(AND(L$3="Bear", L$4=3)), 'Bear Market Returns'!$I11, OR(AND(L$3="Bear", L$4=4)), 'Bear Market Returns'!$J11, OR(AND(L$3="Bear", L$4=5)), 'Bear Market Returns'!$K11, OR(AND(L$3="Bear", L$4=6)), 'Bear Market Returns'!$L11, OR(AND(L$3="Bear", L$4=7)), 'Bear Market Returns'!$M11, OR(AND(L$3="Bear", L$4=8)), 'Bear Market Returns'!$N11, OR(AND(L$3="Bear", L$4=9)), 'Bear Market Returns'!$O11, OR(AND(L$3="Bear", L$4=10)), 'Bear Market Returns'!$P11, OR(AND(L$3="Bear", L$4=11)), 'Bear Market Returns'!$Q11, OR(AND(L$3="Bear", L$4=12)), 'Bear Market Returns'!$R11, OR(AND(L$3="Bear", L$4=13)), 'Bear Market Returns'!$S11, OR(AND(L$3="Bear", L$4=14)), 'Bear Market Returns'!$T11, OR(AND(L$3="Bear", L$4=15)), 'Bear Market Returns'!$U11, OR(AND(L$3="Bear", L$4=16)), 'Bear Market Returns'!$V11, OR(AND(L$3="Bear", L$4=17)), 'Bear Market Returns'!$W11, OR(AND(L$3="Bear", L$4=18)), 'Bear Market Returns'!$X11, OR(AND(L$3="Bear", L$4=19)), 'Bear Market Returns'!$Y11, OR(AND(L$3="Bear", L$4=20)), 'Bear Market Returns'!$Z11)</f>
        <v>30</v>
      </c>
      <c r="M13" s="185">
        <f>L13+ IFS(AND(M$3="Bull",M$4=1), 'Bull Market Returns'!$G11, OR(AND(M$3="Bull", M$4=2)), 'Bull Market Returns'!$H11, OR(AND(M$3="Bull", M$4=3)), 'Bull Market Returns'!$I11, OR(AND(M$3="Bull", M$4=4)), 'Bull Market Returns'!$J11, OR(AND(M$3="Bull", M$4=5)), 'Bull Market Returns'!$K11, OR(AND(M$3="Bull", M$4=6)), 'Bull Market Returns'!$L11, OR(AND(M$3="Bull", M$4=7)), 'Bull Market Returns'!$M11, OR(AND(M$3="Bull", M$4=8)), 'Bull Market Returns'!$N11, OR(AND(M$3="Bull", M$4=9)), 'Bull Market Returns'!$O11, OR(AND(M$3="Bull", M$4=10)), 'Bull Market Returns'!$P11, OR(AND(M$3="Bull", M$4=11)), 'Bull Market Returns'!$Q11, OR(AND(M$3="Bull", M$4=12)), 'Bull Market Returns'!$R11, OR(AND(M$3="Bull", M$4=13)), 'Bull Market Returns'!$S11, OR(AND(M$3="Bull", M$4=14)), 'Bull Market Returns'!$T11, OR(AND(M$3="Bull", M$4=15)), 'Bull Market Returns'!$U11, OR(AND(M$3="Bull", M$4=16)), 'Bull Market Returns'!$V11, OR(AND(M$3="Bull", M$4=17)), 'Bull Market Returns'!$W11, OR(AND(M$3="Bull", M$4=18)), 'Bull Market Returns'!$X11, OR(AND(M$3="Bull", M$4=19)), 'Bull Market Returns'!$Y11, OR(AND(M$3="Bull", M$4=20)), 'Bull Market Returns'!$Z11, OR(AND(M$3="Bear", M$4=1)), 'Bear Market Returns'!$G11,OR(AND(M$3="Bear", M$4=2)), 'Bear Market Returns'!$H11, OR(AND(M$3="Bear", M$4=3)), 'Bear Market Returns'!$I11, OR(AND(M$3="Bear", M$4=4)), 'Bear Market Returns'!$J11, OR(AND(M$3="Bear", M$4=5)), 'Bear Market Returns'!$K11, OR(AND(M$3="Bear", M$4=6)), 'Bear Market Returns'!$L11, OR(AND(M$3="Bear", M$4=7)), 'Bear Market Returns'!$M11, OR(AND(M$3="Bear", M$4=8)), 'Bear Market Returns'!$N11, OR(AND(M$3="Bear", M$4=9)), 'Bear Market Returns'!$O11, OR(AND(M$3="Bear", M$4=10)), 'Bear Market Returns'!$P11, OR(AND(M$3="Bear", M$4=11)), 'Bear Market Returns'!$Q11, OR(AND(M$3="Bear", M$4=12)), 'Bear Market Returns'!$R11, OR(AND(M$3="Bear", M$4=13)), 'Bear Market Returns'!$S11, OR(AND(M$3="Bear", M$4=14)), 'Bear Market Returns'!$T11, OR(AND(M$3="Bear", M$4=15)), 'Bear Market Returns'!$U11, OR(AND(M$3="Bear", M$4=16)), 'Bear Market Returns'!$V11, OR(AND(M$3="Bear", M$4=17)), 'Bear Market Returns'!$W11, OR(AND(M$3="Bear", M$4=18)), 'Bear Market Returns'!$X11, OR(AND(M$3="Bear", M$4=19)), 'Bear Market Returns'!$Y11, OR(AND(M$3="Bear", M$4=20)), 'Bear Market Returns'!$Z11)</f>
        <v>26</v>
      </c>
      <c r="N13" s="185">
        <f>M13+ IFS(AND(N$3="Bull",N$4=1), 'Bull Market Returns'!$G11, OR(AND(N$3="Bull", N$4=2)), 'Bull Market Returns'!$H11, OR(AND(N$3="Bull", N$4=3)), 'Bull Market Returns'!$I11, OR(AND(N$3="Bull", N$4=4)), 'Bull Market Returns'!$J11, OR(AND(N$3="Bull", N$4=5)), 'Bull Market Returns'!$K11, OR(AND(N$3="Bull", N$4=6)), 'Bull Market Returns'!$L11, OR(AND(N$3="Bull", N$4=7)), 'Bull Market Returns'!$M11, OR(AND(N$3="Bull", N$4=8)), 'Bull Market Returns'!$N11, OR(AND(N$3="Bull", N$4=9)), 'Bull Market Returns'!$O11, OR(AND(N$3="Bull", N$4=10)), 'Bull Market Returns'!$P11, OR(AND(N$3="Bull", N$4=11)), 'Bull Market Returns'!$Q11, OR(AND(N$3="Bull", N$4=12)), 'Bull Market Returns'!$R11, OR(AND(N$3="Bull", N$4=13)), 'Bull Market Returns'!$S11, OR(AND(N$3="Bull", N$4=14)), 'Bull Market Returns'!$T11, OR(AND(N$3="Bull", N$4=15)), 'Bull Market Returns'!$U11, OR(AND(N$3="Bull", N$4=16)), 'Bull Market Returns'!$V11, OR(AND(N$3="Bull", N$4=17)), 'Bull Market Returns'!$W11, OR(AND(N$3="Bull", N$4=18)), 'Bull Market Returns'!$X11, OR(AND(N$3="Bull", N$4=19)), 'Bull Market Returns'!$Y11, OR(AND(N$3="Bull", N$4=20)), 'Bull Market Returns'!$Z11, OR(AND(N$3="Bear", N$4=1)), 'Bear Market Returns'!$G11,OR(AND(N$3="Bear", N$4=2)), 'Bear Market Returns'!$H11, OR(AND(N$3="Bear", N$4=3)), 'Bear Market Returns'!$I11, OR(AND(N$3="Bear", N$4=4)), 'Bear Market Returns'!$J11, OR(AND(N$3="Bear", N$4=5)), 'Bear Market Returns'!$K11, OR(AND(N$3="Bear", N$4=6)), 'Bear Market Returns'!$L11, OR(AND(N$3="Bear", N$4=7)), 'Bear Market Returns'!$M11, OR(AND(N$3="Bear", N$4=8)), 'Bear Market Returns'!$N11, OR(AND(N$3="Bear", N$4=9)), 'Bear Market Returns'!$O11, OR(AND(N$3="Bear", N$4=10)), 'Bear Market Returns'!$P11, OR(AND(N$3="Bear", N$4=11)), 'Bear Market Returns'!$Q11, OR(AND(N$3="Bear", N$4=12)), 'Bear Market Returns'!$R11, OR(AND(N$3="Bear", N$4=13)), 'Bear Market Returns'!$S11, OR(AND(N$3="Bear", N$4=14)), 'Bear Market Returns'!$T11, OR(AND(N$3="Bear", N$4=15)), 'Bear Market Returns'!$U11, OR(AND(N$3="Bear", N$4=16)), 'Bear Market Returns'!$V11, OR(AND(N$3="Bear", N$4=17)), 'Bear Market Returns'!$W11, OR(AND(N$3="Bear", N$4=18)), 'Bear Market Returns'!$X11, OR(AND(N$3="Bear", N$4=19)), 'Bear Market Returns'!$Y11, OR(AND(N$3="Bear", N$4=20)), 'Bear Market Returns'!$Z11)</f>
        <v>18</v>
      </c>
      <c r="O13" s="185">
        <f>N13+ IFS(AND(O$3="Bull",O$4=1), 'Bull Market Returns'!$G11, OR(AND(O$3="Bull", O$4=2)), 'Bull Market Returns'!$H11, OR(AND(O$3="Bull", O$4=3)), 'Bull Market Returns'!$I11, OR(AND(O$3="Bull", O$4=4)), 'Bull Market Returns'!$J11, OR(AND(O$3="Bull", O$4=5)), 'Bull Market Returns'!$K11, OR(AND(O$3="Bull", O$4=6)), 'Bull Market Returns'!$L11, OR(AND(O$3="Bull", O$4=7)), 'Bull Market Returns'!$M11, OR(AND(O$3="Bull", O$4=8)), 'Bull Market Returns'!$N11, OR(AND(O$3="Bull", O$4=9)), 'Bull Market Returns'!$O11, OR(AND(O$3="Bull", O$4=10)), 'Bull Market Returns'!$P11, OR(AND(O$3="Bull", O$4=11)), 'Bull Market Returns'!$Q11, OR(AND(O$3="Bull", O$4=12)), 'Bull Market Returns'!$R11, OR(AND(O$3="Bull", O$4=13)), 'Bull Market Returns'!$S11, OR(AND(O$3="Bull", O$4=14)), 'Bull Market Returns'!$T11, OR(AND(O$3="Bull", O$4=15)), 'Bull Market Returns'!$U11, OR(AND(O$3="Bull", O$4=16)), 'Bull Market Returns'!$V11, OR(AND(O$3="Bull", O$4=17)), 'Bull Market Returns'!$W11, OR(AND(O$3="Bull", O$4=18)), 'Bull Market Returns'!$X11, OR(AND(O$3="Bull", O$4=19)), 'Bull Market Returns'!$Y11, OR(AND(O$3="Bull", O$4=20)), 'Bull Market Returns'!$Z11, OR(AND(O$3="Bear", O$4=1)), 'Bear Market Returns'!$G11,OR(AND(O$3="Bear", O$4=2)), 'Bear Market Returns'!$H11, OR(AND(O$3="Bear", O$4=3)), 'Bear Market Returns'!$I11, OR(AND(O$3="Bear", O$4=4)), 'Bear Market Returns'!$J11, OR(AND(O$3="Bear", O$4=5)), 'Bear Market Returns'!$K11, OR(AND(O$3="Bear", O$4=6)), 'Bear Market Returns'!$L11, OR(AND(O$3="Bear", O$4=7)), 'Bear Market Returns'!$M11, OR(AND(O$3="Bear", O$4=8)), 'Bear Market Returns'!$N11, OR(AND(O$3="Bear", O$4=9)), 'Bear Market Returns'!$O11, OR(AND(O$3="Bear", O$4=10)), 'Bear Market Returns'!$P11, OR(AND(O$3="Bear", O$4=11)), 'Bear Market Returns'!$Q11, OR(AND(O$3="Bear", O$4=12)), 'Bear Market Returns'!$R11, OR(AND(O$3="Bear", O$4=13)), 'Bear Market Returns'!$S11, OR(AND(O$3="Bear", O$4=14)), 'Bear Market Returns'!$T11, OR(AND(O$3="Bear", O$4=15)), 'Bear Market Returns'!$U11, OR(AND(O$3="Bear", O$4=16)), 'Bear Market Returns'!$V11, OR(AND(O$3="Bear", O$4=17)), 'Bear Market Returns'!$W11, OR(AND(O$3="Bear", O$4=18)), 'Bear Market Returns'!$X11, OR(AND(O$3="Bear", O$4=19)), 'Bear Market Returns'!$Y11, OR(AND(O$3="Bear", O$4=20)), 'Bear Market Returns'!$Z11)</f>
        <v>30</v>
      </c>
      <c r="P13" s="185">
        <f>O13+ IFS(AND(P$3="Bull",P$4=1), 'Bull Market Returns'!$G11, OR(AND(P$3="Bull", P$4=2)), 'Bull Market Returns'!$H11, OR(AND(P$3="Bull", P$4=3)), 'Bull Market Returns'!$I11, OR(AND(P$3="Bull", P$4=4)), 'Bull Market Returns'!$J11, OR(AND(P$3="Bull", P$4=5)), 'Bull Market Returns'!$K11, OR(AND(P$3="Bull", P$4=6)), 'Bull Market Returns'!$L11, OR(AND(P$3="Bull", P$4=7)), 'Bull Market Returns'!$M11, OR(AND(P$3="Bull", P$4=8)), 'Bull Market Returns'!$N11, OR(AND(P$3="Bull", P$4=9)), 'Bull Market Returns'!$O11, OR(AND(P$3="Bull", P$4=10)), 'Bull Market Returns'!$P11, OR(AND(P$3="Bull", P$4=11)), 'Bull Market Returns'!$Q11, OR(AND(P$3="Bull", P$4=12)), 'Bull Market Returns'!$R11, OR(AND(P$3="Bull", P$4=13)), 'Bull Market Returns'!$S11, OR(AND(P$3="Bull", P$4=14)), 'Bull Market Returns'!$T11, OR(AND(P$3="Bull", P$4=15)), 'Bull Market Returns'!$U11, OR(AND(P$3="Bull", P$4=16)), 'Bull Market Returns'!$V11, OR(AND(P$3="Bull", P$4=17)), 'Bull Market Returns'!$W11, OR(AND(P$3="Bull", P$4=18)), 'Bull Market Returns'!$X11, OR(AND(P$3="Bull", P$4=19)), 'Bull Market Returns'!$Y11, OR(AND(P$3="Bull", P$4=20)), 'Bull Market Returns'!$Z11, OR(AND(P$3="Bear", P$4=1)), 'Bear Market Returns'!$G11,OR(AND(P$3="Bear", P$4=2)), 'Bear Market Returns'!$H11, OR(AND(P$3="Bear", P$4=3)), 'Bear Market Returns'!$I11, OR(AND(P$3="Bear", P$4=4)), 'Bear Market Returns'!$J11, OR(AND(P$3="Bear", P$4=5)), 'Bear Market Returns'!$K11, OR(AND(P$3="Bear", P$4=6)), 'Bear Market Returns'!$L11, OR(AND(P$3="Bear", P$4=7)), 'Bear Market Returns'!$M11, OR(AND(P$3="Bear", P$4=8)), 'Bear Market Returns'!$N11, OR(AND(P$3="Bear", P$4=9)), 'Bear Market Returns'!$O11, OR(AND(P$3="Bear", P$4=10)), 'Bear Market Returns'!$P11, OR(AND(P$3="Bear", P$4=11)), 'Bear Market Returns'!$Q11, OR(AND(P$3="Bear", P$4=12)), 'Bear Market Returns'!$R11, OR(AND(P$3="Bear", P$4=13)), 'Bear Market Returns'!$S11, OR(AND(P$3="Bear", P$4=14)), 'Bear Market Returns'!$T11, OR(AND(P$3="Bear", P$4=15)), 'Bear Market Returns'!$U11, OR(AND(P$3="Bear", P$4=16)), 'Bear Market Returns'!$V11, OR(AND(P$3="Bear", P$4=17)), 'Bear Market Returns'!$W11, OR(AND(P$3="Bear", P$4=18)), 'Bear Market Returns'!$X11, OR(AND(P$3="Bear", P$4=19)), 'Bear Market Returns'!$Y11, OR(AND(P$3="Bear", P$4=20)), 'Bear Market Returns'!$Z11)</f>
        <v>21</v>
      </c>
    </row>
    <row r="14">
      <c r="A14" s="182" t="s">
        <v>35</v>
      </c>
      <c r="B14" s="18" t="s">
        <v>19</v>
      </c>
      <c r="C14" s="19" t="s">
        <v>40</v>
      </c>
      <c r="D14" s="17" t="s">
        <v>38</v>
      </c>
      <c r="E14" s="20">
        <v>25.0</v>
      </c>
      <c r="F14" s="183">
        <v>25.0</v>
      </c>
      <c r="G14" s="185">
        <f>F14+ IFS(AND(G$3="Bull",G$4=1), 'Bull Market Returns'!$G12, OR(AND(G$3="Bull", G$4=2)), 'Bull Market Returns'!$H12, OR(AND(G$3="Bull", G$4=3)), 'Bull Market Returns'!$I12, OR(AND(G$3="Bull", G$4=4)), 'Bull Market Returns'!$J12, OR(AND(G$3="Bull", G$4=5)), 'Bull Market Returns'!$K12, OR(AND(G$3="Bull", G$4=6)), 'Bull Market Returns'!$L12, OR(AND(G$3="Bull", G$4=7)), 'Bull Market Returns'!$M12, OR(AND(G$3="Bull", G$4=8)), 'Bull Market Returns'!$N12, OR(AND(G$3="Bull", G$4=9)), 'Bull Market Returns'!$O12, OR(AND(G$3="Bull", G$4=10)), 'Bull Market Returns'!$P12, OR(AND(G$3="Bull", G$4=11)), 'Bull Market Returns'!$Q12, OR(AND(G$3="Bull", G$4=12)), 'Bull Market Returns'!$R12, OR(AND(G$3="Bull", G$4=13)), 'Bull Market Returns'!$S12, OR(AND(G$3="Bull", G$4=14)), 'Bull Market Returns'!$T12, OR(AND(G$3="Bull", G$4=15)), 'Bull Market Returns'!$U12, OR(AND(G$3="Bull", G$4=16)), 'Bull Market Returns'!$V12, OR(AND(G$3="Bull", G$4=17)), 'Bull Market Returns'!$W12, OR(AND(G$3="Bull", G$4=18)), 'Bull Market Returns'!$X12, OR(AND(G$3="Bull", G$4=19)), 'Bull Market Returns'!$Y12, OR(AND(G$3="Bull", G$4=20)), 'Bull Market Returns'!$Z12, OR(AND(G$3="Bear", G$4=1)), 'Bear Market Returns'!$G12,OR(AND(G$3="Bear", G$4=2)), 'Bear Market Returns'!$H12, OR(AND(G$3="Bear", G$4=3)), 'Bear Market Returns'!$I12, OR(AND(G$3="Bear", G$4=4)), 'Bear Market Returns'!$J12, OR(AND(G$3="Bear", G$4=5)), 'Bear Market Returns'!$K12, OR(AND(G$3="Bear", G$4=6)), 'Bear Market Returns'!$L12, OR(AND(G$3="Bear", G$4=7)), 'Bear Market Returns'!$M12, OR(AND(G$3="Bear", G$4=8)), 'Bear Market Returns'!$N12, OR(AND(G$3="Bear", G$4=9)), 'Bear Market Returns'!$O12, OR(AND(G$3="Bear", G$4=10)), 'Bear Market Returns'!$P12, OR(AND(G$3="Bear", G$4=11)), 'Bear Market Returns'!$Q12, OR(AND(G$3="Bear", G$4=12)), 'Bear Market Returns'!$R12, OR(AND(G$3="Bear", G$4=13)), 'Bear Market Returns'!$S12, OR(AND(G$3="Bear", G$4=14)), 'Bear Market Returns'!$T12, OR(AND(G$3="Bear", G$4=15)), 'Bear Market Returns'!$U12, OR(AND(G$3="Bear", G$4=16)), 'Bear Market Returns'!$V12, OR(AND(G$3="Bear", G$4=17)), 'Bear Market Returns'!$W12, OR(AND(G$3="Bear", G$4=18)), 'Bear Market Returns'!$X12, OR(AND(G$3="Bear", G$4=19)), 'Bear Market Returns'!$Y12, OR(AND(G$3="Bear", G$4=20)), 'Bear Market Returns'!$Z12)</f>
        <v>27</v>
      </c>
      <c r="H14" s="185">
        <f>G14+ IFS(AND(H$3="Bull",H$4=1), 'Bull Market Returns'!$G12, OR(AND(H$3="Bull", H$4=2)), 'Bull Market Returns'!$H12, OR(AND(H$3="Bull", H$4=3)), 'Bull Market Returns'!$I12, OR(AND(H$3="Bull", H$4=4)), 'Bull Market Returns'!$J12, OR(AND(H$3="Bull", H$4=5)), 'Bull Market Returns'!$K12, OR(AND(H$3="Bull", H$4=6)), 'Bull Market Returns'!$L12, OR(AND(H$3="Bull", H$4=7)), 'Bull Market Returns'!$M12, OR(AND(H$3="Bull", H$4=8)), 'Bull Market Returns'!$N12, OR(AND(H$3="Bull", H$4=9)), 'Bull Market Returns'!$O12, OR(AND(H$3="Bull", H$4=10)), 'Bull Market Returns'!$P12, OR(AND(H$3="Bull", H$4=11)), 'Bull Market Returns'!$Q12, OR(AND(H$3="Bull", H$4=12)), 'Bull Market Returns'!$R12, OR(AND(H$3="Bull", H$4=13)), 'Bull Market Returns'!$S12, OR(AND(H$3="Bull", H$4=14)), 'Bull Market Returns'!$T12, OR(AND(H$3="Bull", H$4=15)), 'Bull Market Returns'!$U12, OR(AND(H$3="Bull", H$4=16)), 'Bull Market Returns'!$V12, OR(AND(H$3="Bull", H$4=17)), 'Bull Market Returns'!$W12, OR(AND(H$3="Bull", H$4=18)), 'Bull Market Returns'!$X12, OR(AND(H$3="Bull", H$4=19)), 'Bull Market Returns'!$Y12, OR(AND(H$3="Bull", H$4=20)), 'Bull Market Returns'!$Z12, OR(AND(H$3="Bear", H$4=1)), 'Bear Market Returns'!$G12,OR(AND(H$3="Bear", H$4=2)), 'Bear Market Returns'!$H12, OR(AND(H$3="Bear", H$4=3)), 'Bear Market Returns'!$I12, OR(AND(H$3="Bear", H$4=4)), 'Bear Market Returns'!$J12, OR(AND(H$3="Bear", H$4=5)), 'Bear Market Returns'!$K12, OR(AND(H$3="Bear", H$4=6)), 'Bear Market Returns'!$L12, OR(AND(H$3="Bear", H$4=7)), 'Bear Market Returns'!$M12, OR(AND(H$3="Bear", H$4=8)), 'Bear Market Returns'!$N12, OR(AND(H$3="Bear", H$4=9)), 'Bear Market Returns'!$O12, OR(AND(H$3="Bear", H$4=10)), 'Bear Market Returns'!$P12, OR(AND(H$3="Bear", H$4=11)), 'Bear Market Returns'!$Q12, OR(AND(H$3="Bear", H$4=12)), 'Bear Market Returns'!$R12, OR(AND(H$3="Bear", H$4=13)), 'Bear Market Returns'!$S12, OR(AND(H$3="Bear", H$4=14)), 'Bear Market Returns'!$T12, OR(AND(H$3="Bear", H$4=15)), 'Bear Market Returns'!$U12, OR(AND(H$3="Bear", H$4=16)), 'Bear Market Returns'!$V12, OR(AND(H$3="Bear", H$4=17)), 'Bear Market Returns'!$W12, OR(AND(H$3="Bear", H$4=18)), 'Bear Market Returns'!$X12, OR(AND(H$3="Bear", H$4=19)), 'Bear Market Returns'!$Y12, OR(AND(H$3="Bear", H$4=20)), 'Bear Market Returns'!$Z12)</f>
        <v>31</v>
      </c>
      <c r="I14" s="185">
        <f>H14+ IFS(AND(I$3="Bull",I$4=1), 'Bull Market Returns'!$G12, OR(AND(I$3="Bull", I$4=2)), 'Bull Market Returns'!$H12, OR(AND(I$3="Bull", I$4=3)), 'Bull Market Returns'!$I12, OR(AND(I$3="Bull", I$4=4)), 'Bull Market Returns'!$J12, OR(AND(I$3="Bull", I$4=5)), 'Bull Market Returns'!$K12, OR(AND(I$3="Bull", I$4=6)), 'Bull Market Returns'!$L12, OR(AND(I$3="Bull", I$4=7)), 'Bull Market Returns'!$M12, OR(AND(I$3="Bull", I$4=8)), 'Bull Market Returns'!$N12, OR(AND(I$3="Bull", I$4=9)), 'Bull Market Returns'!$O12, OR(AND(I$3="Bull", I$4=10)), 'Bull Market Returns'!$P12, OR(AND(I$3="Bull", I$4=11)), 'Bull Market Returns'!$Q12, OR(AND(I$3="Bull", I$4=12)), 'Bull Market Returns'!$R12, OR(AND(I$3="Bull", I$4=13)), 'Bull Market Returns'!$S12, OR(AND(I$3="Bull", I$4=14)), 'Bull Market Returns'!$T12, OR(AND(I$3="Bull", I$4=15)), 'Bull Market Returns'!$U12, OR(AND(I$3="Bull", I$4=16)), 'Bull Market Returns'!$V12, OR(AND(I$3="Bull", I$4=17)), 'Bull Market Returns'!$W12, OR(AND(I$3="Bull", I$4=18)), 'Bull Market Returns'!$X12, OR(AND(I$3="Bull", I$4=19)), 'Bull Market Returns'!$Y12, OR(AND(I$3="Bull", I$4=20)), 'Bull Market Returns'!$Z12, OR(AND(I$3="Bear", I$4=1)), 'Bear Market Returns'!$G12,OR(AND(I$3="Bear", I$4=2)), 'Bear Market Returns'!$H12, OR(AND(I$3="Bear", I$4=3)), 'Bear Market Returns'!$I12, OR(AND(I$3="Bear", I$4=4)), 'Bear Market Returns'!$J12, OR(AND(I$3="Bear", I$4=5)), 'Bear Market Returns'!$K12, OR(AND(I$3="Bear", I$4=6)), 'Bear Market Returns'!$L12, OR(AND(I$3="Bear", I$4=7)), 'Bear Market Returns'!$M12, OR(AND(I$3="Bear", I$4=8)), 'Bear Market Returns'!$N12, OR(AND(I$3="Bear", I$4=9)), 'Bear Market Returns'!$O12, OR(AND(I$3="Bear", I$4=10)), 'Bear Market Returns'!$P12, OR(AND(I$3="Bear", I$4=11)), 'Bear Market Returns'!$Q12, OR(AND(I$3="Bear", I$4=12)), 'Bear Market Returns'!$R12, OR(AND(I$3="Bear", I$4=13)), 'Bear Market Returns'!$S12, OR(AND(I$3="Bear", I$4=14)), 'Bear Market Returns'!$T12, OR(AND(I$3="Bear", I$4=15)), 'Bear Market Returns'!$U12, OR(AND(I$3="Bear", I$4=16)), 'Bear Market Returns'!$V12, OR(AND(I$3="Bear", I$4=17)), 'Bear Market Returns'!$W12, OR(AND(I$3="Bear", I$4=18)), 'Bear Market Returns'!$X12, OR(AND(I$3="Bear", I$4=19)), 'Bear Market Returns'!$Y12, OR(AND(I$3="Bear", I$4=20)), 'Bear Market Returns'!$Z12)</f>
        <v>37</v>
      </c>
      <c r="J14" s="185">
        <f>I14+ IFS(AND(J$3="Bull",J$4=1), 'Bull Market Returns'!$G12, OR(AND(J$3="Bull", J$4=2)), 'Bull Market Returns'!$H12, OR(AND(J$3="Bull", J$4=3)), 'Bull Market Returns'!$I12, OR(AND(J$3="Bull", J$4=4)), 'Bull Market Returns'!$J12, OR(AND(J$3="Bull", J$4=5)), 'Bull Market Returns'!$K12, OR(AND(J$3="Bull", J$4=6)), 'Bull Market Returns'!$L12, OR(AND(J$3="Bull", J$4=7)), 'Bull Market Returns'!$M12, OR(AND(J$3="Bull", J$4=8)), 'Bull Market Returns'!$N12, OR(AND(J$3="Bull", J$4=9)), 'Bull Market Returns'!$O12, OR(AND(J$3="Bull", J$4=10)), 'Bull Market Returns'!$P12, OR(AND(J$3="Bull", J$4=11)), 'Bull Market Returns'!$Q12, OR(AND(J$3="Bull", J$4=12)), 'Bull Market Returns'!$R12, OR(AND(J$3="Bull", J$4=13)), 'Bull Market Returns'!$S12, OR(AND(J$3="Bull", J$4=14)), 'Bull Market Returns'!$T12, OR(AND(J$3="Bull", J$4=15)), 'Bull Market Returns'!$U12, OR(AND(J$3="Bull", J$4=16)), 'Bull Market Returns'!$V12, OR(AND(J$3="Bull", J$4=17)), 'Bull Market Returns'!$W12, OR(AND(J$3="Bull", J$4=18)), 'Bull Market Returns'!$X12, OR(AND(J$3="Bull", J$4=19)), 'Bull Market Returns'!$Y12, OR(AND(J$3="Bull", J$4=20)), 'Bull Market Returns'!$Z12, OR(AND(J$3="Bear", J$4=1)), 'Bear Market Returns'!$G12,OR(AND(J$3="Bear", J$4=2)), 'Bear Market Returns'!$H12, OR(AND(J$3="Bear", J$4=3)), 'Bear Market Returns'!$I12, OR(AND(J$3="Bear", J$4=4)), 'Bear Market Returns'!$J12, OR(AND(J$3="Bear", J$4=5)), 'Bear Market Returns'!$K12, OR(AND(J$3="Bear", J$4=6)), 'Bear Market Returns'!$L12, OR(AND(J$3="Bear", J$4=7)), 'Bear Market Returns'!$M12, OR(AND(J$3="Bear", J$4=8)), 'Bear Market Returns'!$N12, OR(AND(J$3="Bear", J$4=9)), 'Bear Market Returns'!$O12, OR(AND(J$3="Bear", J$4=10)), 'Bear Market Returns'!$P12, OR(AND(J$3="Bear", J$4=11)), 'Bear Market Returns'!$Q12, OR(AND(J$3="Bear", J$4=12)), 'Bear Market Returns'!$R12, OR(AND(J$3="Bear", J$4=13)), 'Bear Market Returns'!$S12, OR(AND(J$3="Bear", J$4=14)), 'Bear Market Returns'!$T12, OR(AND(J$3="Bear", J$4=15)), 'Bear Market Returns'!$U12, OR(AND(J$3="Bear", J$4=16)), 'Bear Market Returns'!$V12, OR(AND(J$3="Bear", J$4=17)), 'Bear Market Returns'!$W12, OR(AND(J$3="Bear", J$4=18)), 'Bear Market Returns'!$X12, OR(AND(J$3="Bear", J$4=19)), 'Bear Market Returns'!$Y12, OR(AND(J$3="Bear", J$4=20)), 'Bear Market Returns'!$Z12)</f>
        <v>32</v>
      </c>
      <c r="K14" s="185">
        <f>J14+ IFS(AND(K$3="Bull",K$4=1), 'Bull Market Returns'!$G12, OR(AND(K$3="Bull", K$4=2)), 'Bull Market Returns'!$H12, OR(AND(K$3="Bull", K$4=3)), 'Bull Market Returns'!$I12, OR(AND(K$3="Bull", K$4=4)), 'Bull Market Returns'!$J12, OR(AND(K$3="Bull", K$4=5)), 'Bull Market Returns'!$K12, OR(AND(K$3="Bull", K$4=6)), 'Bull Market Returns'!$L12, OR(AND(K$3="Bull", K$4=7)), 'Bull Market Returns'!$M12, OR(AND(K$3="Bull", K$4=8)), 'Bull Market Returns'!$N12, OR(AND(K$3="Bull", K$4=9)), 'Bull Market Returns'!$O12, OR(AND(K$3="Bull", K$4=10)), 'Bull Market Returns'!$P12, OR(AND(K$3="Bull", K$4=11)), 'Bull Market Returns'!$Q12, OR(AND(K$3="Bull", K$4=12)), 'Bull Market Returns'!$R12, OR(AND(K$3="Bull", K$4=13)), 'Bull Market Returns'!$S12, OR(AND(K$3="Bull", K$4=14)), 'Bull Market Returns'!$T12, OR(AND(K$3="Bull", K$4=15)), 'Bull Market Returns'!$U12, OR(AND(K$3="Bull", K$4=16)), 'Bull Market Returns'!$V12, OR(AND(K$3="Bull", K$4=17)), 'Bull Market Returns'!$W12, OR(AND(K$3="Bull", K$4=18)), 'Bull Market Returns'!$X12, OR(AND(K$3="Bull", K$4=19)), 'Bull Market Returns'!$Y12, OR(AND(K$3="Bull", K$4=20)), 'Bull Market Returns'!$Z12, OR(AND(K$3="Bear", K$4=1)), 'Bear Market Returns'!$G12,OR(AND(K$3="Bear", K$4=2)), 'Bear Market Returns'!$H12, OR(AND(K$3="Bear", K$4=3)), 'Bear Market Returns'!$I12, OR(AND(K$3="Bear", K$4=4)), 'Bear Market Returns'!$J12, OR(AND(K$3="Bear", K$4=5)), 'Bear Market Returns'!$K12, OR(AND(K$3="Bear", K$4=6)), 'Bear Market Returns'!$L12, OR(AND(K$3="Bear", K$4=7)), 'Bear Market Returns'!$M12, OR(AND(K$3="Bear", K$4=8)), 'Bear Market Returns'!$N12, OR(AND(K$3="Bear", K$4=9)), 'Bear Market Returns'!$O12, OR(AND(K$3="Bear", K$4=10)), 'Bear Market Returns'!$P12, OR(AND(K$3="Bear", K$4=11)), 'Bear Market Returns'!$Q12, OR(AND(K$3="Bear", K$4=12)), 'Bear Market Returns'!$R12, OR(AND(K$3="Bear", K$4=13)), 'Bear Market Returns'!$S12, OR(AND(K$3="Bear", K$4=14)), 'Bear Market Returns'!$T12, OR(AND(K$3="Bear", K$4=15)), 'Bear Market Returns'!$U12, OR(AND(K$3="Bear", K$4=16)), 'Bear Market Returns'!$V12, OR(AND(K$3="Bear", K$4=17)), 'Bear Market Returns'!$W12, OR(AND(K$3="Bear", K$4=18)), 'Bear Market Returns'!$X12, OR(AND(K$3="Bear", K$4=19)), 'Bear Market Returns'!$Y12, OR(AND(K$3="Bear", K$4=20)), 'Bear Market Returns'!$Z12)</f>
        <v>38</v>
      </c>
      <c r="L14" s="185">
        <f>K14+ IFS(AND(L$3="Bull",L$4=1), 'Bull Market Returns'!$G12, OR(AND(L$3="Bull", L$4=2)), 'Bull Market Returns'!$H12, OR(AND(L$3="Bull", L$4=3)), 'Bull Market Returns'!$I12, OR(AND(L$3="Bull", L$4=4)), 'Bull Market Returns'!$J12, OR(AND(L$3="Bull", L$4=5)), 'Bull Market Returns'!$K12, OR(AND(L$3="Bull", L$4=6)), 'Bull Market Returns'!$L12, OR(AND(L$3="Bull", L$4=7)), 'Bull Market Returns'!$M12, OR(AND(L$3="Bull", L$4=8)), 'Bull Market Returns'!$N12, OR(AND(L$3="Bull", L$4=9)), 'Bull Market Returns'!$O12, OR(AND(L$3="Bull", L$4=10)), 'Bull Market Returns'!$P12, OR(AND(L$3="Bull", L$4=11)), 'Bull Market Returns'!$Q12, OR(AND(L$3="Bull", L$4=12)), 'Bull Market Returns'!$R12, OR(AND(L$3="Bull", L$4=13)), 'Bull Market Returns'!$S12, OR(AND(L$3="Bull", L$4=14)), 'Bull Market Returns'!$T12, OR(AND(L$3="Bull", L$4=15)), 'Bull Market Returns'!$U12, OR(AND(L$3="Bull", L$4=16)), 'Bull Market Returns'!$V12, OR(AND(L$3="Bull", L$4=17)), 'Bull Market Returns'!$W12, OR(AND(L$3="Bull", L$4=18)), 'Bull Market Returns'!$X12, OR(AND(L$3="Bull", L$4=19)), 'Bull Market Returns'!$Y12, OR(AND(L$3="Bull", L$4=20)), 'Bull Market Returns'!$Z12, OR(AND(L$3="Bear", L$4=1)), 'Bear Market Returns'!$G12,OR(AND(L$3="Bear", L$4=2)), 'Bear Market Returns'!$H12, OR(AND(L$3="Bear", L$4=3)), 'Bear Market Returns'!$I12, OR(AND(L$3="Bear", L$4=4)), 'Bear Market Returns'!$J12, OR(AND(L$3="Bear", L$4=5)), 'Bear Market Returns'!$K12, OR(AND(L$3="Bear", L$4=6)), 'Bear Market Returns'!$L12, OR(AND(L$3="Bear", L$4=7)), 'Bear Market Returns'!$M12, OR(AND(L$3="Bear", L$4=8)), 'Bear Market Returns'!$N12, OR(AND(L$3="Bear", L$4=9)), 'Bear Market Returns'!$O12, OR(AND(L$3="Bear", L$4=10)), 'Bear Market Returns'!$P12, OR(AND(L$3="Bear", L$4=11)), 'Bear Market Returns'!$Q12, OR(AND(L$3="Bear", L$4=12)), 'Bear Market Returns'!$R12, OR(AND(L$3="Bear", L$4=13)), 'Bear Market Returns'!$S12, OR(AND(L$3="Bear", L$4=14)), 'Bear Market Returns'!$T12, OR(AND(L$3="Bear", L$4=15)), 'Bear Market Returns'!$U12, OR(AND(L$3="Bear", L$4=16)), 'Bear Market Returns'!$V12, OR(AND(L$3="Bear", L$4=17)), 'Bear Market Returns'!$W12, OR(AND(L$3="Bear", L$4=18)), 'Bear Market Returns'!$X12, OR(AND(L$3="Bear", L$4=19)), 'Bear Market Returns'!$Y12, OR(AND(L$3="Bear", L$4=20)), 'Bear Market Returns'!$Z12)</f>
        <v>40</v>
      </c>
      <c r="M14" s="185">
        <f>L14+ IFS(AND(M$3="Bull",M$4=1), 'Bull Market Returns'!$G12, OR(AND(M$3="Bull", M$4=2)), 'Bull Market Returns'!$H12, OR(AND(M$3="Bull", M$4=3)), 'Bull Market Returns'!$I12, OR(AND(M$3="Bull", M$4=4)), 'Bull Market Returns'!$J12, OR(AND(M$3="Bull", M$4=5)), 'Bull Market Returns'!$K12, OR(AND(M$3="Bull", M$4=6)), 'Bull Market Returns'!$L12, OR(AND(M$3="Bull", M$4=7)), 'Bull Market Returns'!$M12, OR(AND(M$3="Bull", M$4=8)), 'Bull Market Returns'!$N12, OR(AND(M$3="Bull", M$4=9)), 'Bull Market Returns'!$O12, OR(AND(M$3="Bull", M$4=10)), 'Bull Market Returns'!$P12, OR(AND(M$3="Bull", M$4=11)), 'Bull Market Returns'!$Q12, OR(AND(M$3="Bull", M$4=12)), 'Bull Market Returns'!$R12, OR(AND(M$3="Bull", M$4=13)), 'Bull Market Returns'!$S12, OR(AND(M$3="Bull", M$4=14)), 'Bull Market Returns'!$T12, OR(AND(M$3="Bull", M$4=15)), 'Bull Market Returns'!$U12, OR(AND(M$3="Bull", M$4=16)), 'Bull Market Returns'!$V12, OR(AND(M$3="Bull", M$4=17)), 'Bull Market Returns'!$W12, OR(AND(M$3="Bull", M$4=18)), 'Bull Market Returns'!$X12, OR(AND(M$3="Bull", M$4=19)), 'Bull Market Returns'!$Y12, OR(AND(M$3="Bull", M$4=20)), 'Bull Market Returns'!$Z12, OR(AND(M$3="Bear", M$4=1)), 'Bear Market Returns'!$G12,OR(AND(M$3="Bear", M$4=2)), 'Bear Market Returns'!$H12, OR(AND(M$3="Bear", M$4=3)), 'Bear Market Returns'!$I12, OR(AND(M$3="Bear", M$4=4)), 'Bear Market Returns'!$J12, OR(AND(M$3="Bear", M$4=5)), 'Bear Market Returns'!$K12, OR(AND(M$3="Bear", M$4=6)), 'Bear Market Returns'!$L12, OR(AND(M$3="Bear", M$4=7)), 'Bear Market Returns'!$M12, OR(AND(M$3="Bear", M$4=8)), 'Bear Market Returns'!$N12, OR(AND(M$3="Bear", M$4=9)), 'Bear Market Returns'!$O12, OR(AND(M$3="Bear", M$4=10)), 'Bear Market Returns'!$P12, OR(AND(M$3="Bear", M$4=11)), 'Bear Market Returns'!$Q12, OR(AND(M$3="Bear", M$4=12)), 'Bear Market Returns'!$R12, OR(AND(M$3="Bear", M$4=13)), 'Bear Market Returns'!$S12, OR(AND(M$3="Bear", M$4=14)), 'Bear Market Returns'!$T12, OR(AND(M$3="Bear", M$4=15)), 'Bear Market Returns'!$U12, OR(AND(M$3="Bear", M$4=16)), 'Bear Market Returns'!$V12, OR(AND(M$3="Bear", M$4=17)), 'Bear Market Returns'!$W12, OR(AND(M$3="Bear", M$4=18)), 'Bear Market Returns'!$X12, OR(AND(M$3="Bear", M$4=19)), 'Bear Market Returns'!$Y12, OR(AND(M$3="Bear", M$4=20)), 'Bear Market Returns'!$Z12)</f>
        <v>44</v>
      </c>
      <c r="N14" s="185">
        <f>M14+ IFS(AND(N$3="Bull",N$4=1), 'Bull Market Returns'!$G12, OR(AND(N$3="Bull", N$4=2)), 'Bull Market Returns'!$H12, OR(AND(N$3="Bull", N$4=3)), 'Bull Market Returns'!$I12, OR(AND(N$3="Bull", N$4=4)), 'Bull Market Returns'!$J12, OR(AND(N$3="Bull", N$4=5)), 'Bull Market Returns'!$K12, OR(AND(N$3="Bull", N$4=6)), 'Bull Market Returns'!$L12, OR(AND(N$3="Bull", N$4=7)), 'Bull Market Returns'!$M12, OR(AND(N$3="Bull", N$4=8)), 'Bull Market Returns'!$N12, OR(AND(N$3="Bull", N$4=9)), 'Bull Market Returns'!$O12, OR(AND(N$3="Bull", N$4=10)), 'Bull Market Returns'!$P12, OR(AND(N$3="Bull", N$4=11)), 'Bull Market Returns'!$Q12, OR(AND(N$3="Bull", N$4=12)), 'Bull Market Returns'!$R12, OR(AND(N$3="Bull", N$4=13)), 'Bull Market Returns'!$S12, OR(AND(N$3="Bull", N$4=14)), 'Bull Market Returns'!$T12, OR(AND(N$3="Bull", N$4=15)), 'Bull Market Returns'!$U12, OR(AND(N$3="Bull", N$4=16)), 'Bull Market Returns'!$V12, OR(AND(N$3="Bull", N$4=17)), 'Bull Market Returns'!$W12, OR(AND(N$3="Bull", N$4=18)), 'Bull Market Returns'!$X12, OR(AND(N$3="Bull", N$4=19)), 'Bull Market Returns'!$Y12, OR(AND(N$3="Bull", N$4=20)), 'Bull Market Returns'!$Z12, OR(AND(N$3="Bear", N$4=1)), 'Bear Market Returns'!$G12,OR(AND(N$3="Bear", N$4=2)), 'Bear Market Returns'!$H12, OR(AND(N$3="Bear", N$4=3)), 'Bear Market Returns'!$I12, OR(AND(N$3="Bear", N$4=4)), 'Bear Market Returns'!$J12, OR(AND(N$3="Bear", N$4=5)), 'Bear Market Returns'!$K12, OR(AND(N$3="Bear", N$4=6)), 'Bear Market Returns'!$L12, OR(AND(N$3="Bear", N$4=7)), 'Bear Market Returns'!$M12, OR(AND(N$3="Bear", N$4=8)), 'Bear Market Returns'!$N12, OR(AND(N$3="Bear", N$4=9)), 'Bear Market Returns'!$O12, OR(AND(N$3="Bear", N$4=10)), 'Bear Market Returns'!$P12, OR(AND(N$3="Bear", N$4=11)), 'Bear Market Returns'!$Q12, OR(AND(N$3="Bear", N$4=12)), 'Bear Market Returns'!$R12, OR(AND(N$3="Bear", N$4=13)), 'Bear Market Returns'!$S12, OR(AND(N$3="Bear", N$4=14)), 'Bear Market Returns'!$T12, OR(AND(N$3="Bear", N$4=15)), 'Bear Market Returns'!$U12, OR(AND(N$3="Bear", N$4=16)), 'Bear Market Returns'!$V12, OR(AND(N$3="Bear", N$4=17)), 'Bear Market Returns'!$W12, OR(AND(N$3="Bear", N$4=18)), 'Bear Market Returns'!$X12, OR(AND(N$3="Bear", N$4=19)), 'Bear Market Returns'!$Y12, OR(AND(N$3="Bear", N$4=20)), 'Bear Market Returns'!$Z12)</f>
        <v>52</v>
      </c>
      <c r="O14" s="185">
        <f>N14+ IFS(AND(O$3="Bull",O$4=1), 'Bull Market Returns'!$G12, OR(AND(O$3="Bull", O$4=2)), 'Bull Market Returns'!$H12, OR(AND(O$3="Bull", O$4=3)), 'Bull Market Returns'!$I12, OR(AND(O$3="Bull", O$4=4)), 'Bull Market Returns'!$J12, OR(AND(O$3="Bull", O$4=5)), 'Bull Market Returns'!$K12, OR(AND(O$3="Bull", O$4=6)), 'Bull Market Returns'!$L12, OR(AND(O$3="Bull", O$4=7)), 'Bull Market Returns'!$M12, OR(AND(O$3="Bull", O$4=8)), 'Bull Market Returns'!$N12, OR(AND(O$3="Bull", O$4=9)), 'Bull Market Returns'!$O12, OR(AND(O$3="Bull", O$4=10)), 'Bull Market Returns'!$P12, OR(AND(O$3="Bull", O$4=11)), 'Bull Market Returns'!$Q12, OR(AND(O$3="Bull", O$4=12)), 'Bull Market Returns'!$R12, OR(AND(O$3="Bull", O$4=13)), 'Bull Market Returns'!$S12, OR(AND(O$3="Bull", O$4=14)), 'Bull Market Returns'!$T12, OR(AND(O$3="Bull", O$4=15)), 'Bull Market Returns'!$U12, OR(AND(O$3="Bull", O$4=16)), 'Bull Market Returns'!$V12, OR(AND(O$3="Bull", O$4=17)), 'Bull Market Returns'!$W12, OR(AND(O$3="Bull", O$4=18)), 'Bull Market Returns'!$X12, OR(AND(O$3="Bull", O$4=19)), 'Bull Market Returns'!$Y12, OR(AND(O$3="Bull", O$4=20)), 'Bull Market Returns'!$Z12, OR(AND(O$3="Bear", O$4=1)), 'Bear Market Returns'!$G12,OR(AND(O$3="Bear", O$4=2)), 'Bear Market Returns'!$H12, OR(AND(O$3="Bear", O$4=3)), 'Bear Market Returns'!$I12, OR(AND(O$3="Bear", O$4=4)), 'Bear Market Returns'!$J12, OR(AND(O$3="Bear", O$4=5)), 'Bear Market Returns'!$K12, OR(AND(O$3="Bear", O$4=6)), 'Bear Market Returns'!$L12, OR(AND(O$3="Bear", O$4=7)), 'Bear Market Returns'!$M12, OR(AND(O$3="Bear", O$4=8)), 'Bear Market Returns'!$N12, OR(AND(O$3="Bear", O$4=9)), 'Bear Market Returns'!$O12, OR(AND(O$3="Bear", O$4=10)), 'Bear Market Returns'!$P12, OR(AND(O$3="Bear", O$4=11)), 'Bear Market Returns'!$Q12, OR(AND(O$3="Bear", O$4=12)), 'Bear Market Returns'!$R12, OR(AND(O$3="Bear", O$4=13)), 'Bear Market Returns'!$S12, OR(AND(O$3="Bear", O$4=14)), 'Bear Market Returns'!$T12, OR(AND(O$3="Bear", O$4=15)), 'Bear Market Returns'!$U12, OR(AND(O$3="Bear", O$4=16)), 'Bear Market Returns'!$V12, OR(AND(O$3="Bear", O$4=17)), 'Bear Market Returns'!$W12, OR(AND(O$3="Bear", O$4=18)), 'Bear Market Returns'!$X12, OR(AND(O$3="Bear", O$4=19)), 'Bear Market Returns'!$Y12, OR(AND(O$3="Bear", O$4=20)), 'Bear Market Returns'!$Z12)</f>
        <v>63</v>
      </c>
      <c r="P14" s="185">
        <f>O14+ IFS(AND(P$3="Bull",P$4=1), 'Bull Market Returns'!$G12, OR(AND(P$3="Bull", P$4=2)), 'Bull Market Returns'!$H12, OR(AND(P$3="Bull", P$4=3)), 'Bull Market Returns'!$I12, OR(AND(P$3="Bull", P$4=4)), 'Bull Market Returns'!$J12, OR(AND(P$3="Bull", P$4=5)), 'Bull Market Returns'!$K12, OR(AND(P$3="Bull", P$4=6)), 'Bull Market Returns'!$L12, OR(AND(P$3="Bull", P$4=7)), 'Bull Market Returns'!$M12, OR(AND(P$3="Bull", P$4=8)), 'Bull Market Returns'!$N12, OR(AND(P$3="Bull", P$4=9)), 'Bull Market Returns'!$O12, OR(AND(P$3="Bull", P$4=10)), 'Bull Market Returns'!$P12, OR(AND(P$3="Bull", P$4=11)), 'Bull Market Returns'!$Q12, OR(AND(P$3="Bull", P$4=12)), 'Bull Market Returns'!$R12, OR(AND(P$3="Bull", P$4=13)), 'Bull Market Returns'!$S12, OR(AND(P$3="Bull", P$4=14)), 'Bull Market Returns'!$T12, OR(AND(P$3="Bull", P$4=15)), 'Bull Market Returns'!$U12, OR(AND(P$3="Bull", P$4=16)), 'Bull Market Returns'!$V12, OR(AND(P$3="Bull", P$4=17)), 'Bull Market Returns'!$W12, OR(AND(P$3="Bull", P$4=18)), 'Bull Market Returns'!$X12, OR(AND(P$3="Bull", P$4=19)), 'Bull Market Returns'!$Y12, OR(AND(P$3="Bull", P$4=20)), 'Bull Market Returns'!$Z12, OR(AND(P$3="Bear", P$4=1)), 'Bear Market Returns'!$G12,OR(AND(P$3="Bear", P$4=2)), 'Bear Market Returns'!$H12, OR(AND(P$3="Bear", P$4=3)), 'Bear Market Returns'!$I12, OR(AND(P$3="Bear", P$4=4)), 'Bear Market Returns'!$J12, OR(AND(P$3="Bear", P$4=5)), 'Bear Market Returns'!$K12, OR(AND(P$3="Bear", P$4=6)), 'Bear Market Returns'!$L12, OR(AND(P$3="Bear", P$4=7)), 'Bear Market Returns'!$M12, OR(AND(P$3="Bear", P$4=8)), 'Bear Market Returns'!$N12, OR(AND(P$3="Bear", P$4=9)), 'Bear Market Returns'!$O12, OR(AND(P$3="Bear", P$4=10)), 'Bear Market Returns'!$P12, OR(AND(P$3="Bear", P$4=11)), 'Bear Market Returns'!$Q12, OR(AND(P$3="Bear", P$4=12)), 'Bear Market Returns'!$R12, OR(AND(P$3="Bear", P$4=13)), 'Bear Market Returns'!$S12, OR(AND(P$3="Bear", P$4=14)), 'Bear Market Returns'!$T12, OR(AND(P$3="Bear", P$4=15)), 'Bear Market Returns'!$U12, OR(AND(P$3="Bear", P$4=16)), 'Bear Market Returns'!$V12, OR(AND(P$3="Bear", P$4=17)), 'Bear Market Returns'!$W12, OR(AND(P$3="Bear", P$4=18)), 'Bear Market Returns'!$X12, OR(AND(P$3="Bear", P$4=19)), 'Bear Market Returns'!$Y12, OR(AND(P$3="Bear", P$4=20)), 'Bear Market Returns'!$Z12)</f>
        <v>53</v>
      </c>
    </row>
    <row r="15">
      <c r="A15" s="182" t="s">
        <v>11</v>
      </c>
      <c r="B15" s="18" t="s">
        <v>19</v>
      </c>
      <c r="C15" s="19" t="s">
        <v>20</v>
      </c>
      <c r="D15" s="17" t="s">
        <v>14</v>
      </c>
      <c r="E15" s="20">
        <v>35.0</v>
      </c>
      <c r="F15" s="183">
        <v>25.0</v>
      </c>
      <c r="G15" s="185">
        <f>F15+ IFS(AND(G$3="Bull",G$4=1), 'Bull Market Returns'!$G13, OR(AND(G$3="Bull", G$4=2)), 'Bull Market Returns'!$H13, OR(AND(G$3="Bull", G$4=3)), 'Bull Market Returns'!$I13, OR(AND(G$3="Bull", G$4=4)), 'Bull Market Returns'!$J13, OR(AND(G$3="Bull", G$4=5)), 'Bull Market Returns'!$K13, OR(AND(G$3="Bull", G$4=6)), 'Bull Market Returns'!$L13, OR(AND(G$3="Bull", G$4=7)), 'Bull Market Returns'!$M13, OR(AND(G$3="Bull", G$4=8)), 'Bull Market Returns'!$N13, OR(AND(G$3="Bull", G$4=9)), 'Bull Market Returns'!$O13, OR(AND(G$3="Bull", G$4=10)), 'Bull Market Returns'!$P13, OR(AND(G$3="Bull", G$4=11)), 'Bull Market Returns'!$Q13, OR(AND(G$3="Bull", G$4=12)), 'Bull Market Returns'!$R13, OR(AND(G$3="Bull", G$4=13)), 'Bull Market Returns'!$S13, OR(AND(G$3="Bull", G$4=14)), 'Bull Market Returns'!$T13, OR(AND(G$3="Bull", G$4=15)), 'Bull Market Returns'!$U13, OR(AND(G$3="Bull", G$4=16)), 'Bull Market Returns'!$V13, OR(AND(G$3="Bull", G$4=17)), 'Bull Market Returns'!$W13, OR(AND(G$3="Bull", G$4=18)), 'Bull Market Returns'!$X13, OR(AND(G$3="Bull", G$4=19)), 'Bull Market Returns'!$Y13, OR(AND(G$3="Bull", G$4=20)), 'Bull Market Returns'!$Z13, OR(AND(G$3="Bear", G$4=1)), 'Bear Market Returns'!$G13,OR(AND(G$3="Bear", G$4=2)), 'Bear Market Returns'!$H13, OR(AND(G$3="Bear", G$4=3)), 'Bear Market Returns'!$I13, OR(AND(G$3="Bear", G$4=4)), 'Bear Market Returns'!$J13, OR(AND(G$3="Bear", G$4=5)), 'Bear Market Returns'!$K13, OR(AND(G$3="Bear", G$4=6)), 'Bear Market Returns'!$L13, OR(AND(G$3="Bear", G$4=7)), 'Bear Market Returns'!$M13, OR(AND(G$3="Bear", G$4=8)), 'Bear Market Returns'!$N13, OR(AND(G$3="Bear", G$4=9)), 'Bear Market Returns'!$O13, OR(AND(G$3="Bear", G$4=10)), 'Bear Market Returns'!$P13, OR(AND(G$3="Bear", G$4=11)), 'Bear Market Returns'!$Q13, OR(AND(G$3="Bear", G$4=12)), 'Bear Market Returns'!$R13, OR(AND(G$3="Bear", G$4=13)), 'Bear Market Returns'!$S13, OR(AND(G$3="Bear", G$4=14)), 'Bear Market Returns'!$T13, OR(AND(G$3="Bear", G$4=15)), 'Bear Market Returns'!$U13, OR(AND(G$3="Bear", G$4=16)), 'Bear Market Returns'!$V13, OR(AND(G$3="Bear", G$4=17)), 'Bear Market Returns'!$W13, OR(AND(G$3="Bear", G$4=18)), 'Bear Market Returns'!$X13, OR(AND(G$3="Bear", G$4=19)), 'Bear Market Returns'!$Y13, OR(AND(G$3="Bear", G$4=20)), 'Bear Market Returns'!$Z13)</f>
        <v>20</v>
      </c>
      <c r="H15" s="185">
        <f>G15+ IFS(AND(H$3="Bull",H$4=1), 'Bull Market Returns'!$G13, OR(AND(H$3="Bull", H$4=2)), 'Bull Market Returns'!$H13, OR(AND(H$3="Bull", H$4=3)), 'Bull Market Returns'!$I13, OR(AND(H$3="Bull", H$4=4)), 'Bull Market Returns'!$J13, OR(AND(H$3="Bull", H$4=5)), 'Bull Market Returns'!$K13, OR(AND(H$3="Bull", H$4=6)), 'Bull Market Returns'!$L13, OR(AND(H$3="Bull", H$4=7)), 'Bull Market Returns'!$M13, OR(AND(H$3="Bull", H$4=8)), 'Bull Market Returns'!$N13, OR(AND(H$3="Bull", H$4=9)), 'Bull Market Returns'!$O13, OR(AND(H$3="Bull", H$4=10)), 'Bull Market Returns'!$P13, OR(AND(H$3="Bull", H$4=11)), 'Bull Market Returns'!$Q13, OR(AND(H$3="Bull", H$4=12)), 'Bull Market Returns'!$R13, OR(AND(H$3="Bull", H$4=13)), 'Bull Market Returns'!$S13, OR(AND(H$3="Bull", H$4=14)), 'Bull Market Returns'!$T13, OR(AND(H$3="Bull", H$4=15)), 'Bull Market Returns'!$U13, OR(AND(H$3="Bull", H$4=16)), 'Bull Market Returns'!$V13, OR(AND(H$3="Bull", H$4=17)), 'Bull Market Returns'!$W13, OR(AND(H$3="Bull", H$4=18)), 'Bull Market Returns'!$X13, OR(AND(H$3="Bull", H$4=19)), 'Bull Market Returns'!$Y13, OR(AND(H$3="Bull", H$4=20)), 'Bull Market Returns'!$Z13, OR(AND(H$3="Bear", H$4=1)), 'Bear Market Returns'!$G13,OR(AND(H$3="Bear", H$4=2)), 'Bear Market Returns'!$H13, OR(AND(H$3="Bear", H$4=3)), 'Bear Market Returns'!$I13, OR(AND(H$3="Bear", H$4=4)), 'Bear Market Returns'!$J13, OR(AND(H$3="Bear", H$4=5)), 'Bear Market Returns'!$K13, OR(AND(H$3="Bear", H$4=6)), 'Bear Market Returns'!$L13, OR(AND(H$3="Bear", H$4=7)), 'Bear Market Returns'!$M13, OR(AND(H$3="Bear", H$4=8)), 'Bear Market Returns'!$N13, OR(AND(H$3="Bear", H$4=9)), 'Bear Market Returns'!$O13, OR(AND(H$3="Bear", H$4=10)), 'Bear Market Returns'!$P13, OR(AND(H$3="Bear", H$4=11)), 'Bear Market Returns'!$Q13, OR(AND(H$3="Bear", H$4=12)), 'Bear Market Returns'!$R13, OR(AND(H$3="Bear", H$4=13)), 'Bear Market Returns'!$S13, OR(AND(H$3="Bear", H$4=14)), 'Bear Market Returns'!$T13, OR(AND(H$3="Bear", H$4=15)), 'Bear Market Returns'!$U13, OR(AND(H$3="Bear", H$4=16)), 'Bear Market Returns'!$V13, OR(AND(H$3="Bear", H$4=17)), 'Bear Market Returns'!$W13, OR(AND(H$3="Bear", H$4=18)), 'Bear Market Returns'!$X13, OR(AND(H$3="Bear", H$4=19)), 'Bear Market Returns'!$Y13, OR(AND(H$3="Bear", H$4=20)), 'Bear Market Returns'!$Z13)</f>
        <v>28</v>
      </c>
      <c r="I15" s="185">
        <f>H15+ IFS(AND(I$3="Bull",I$4=1), 'Bull Market Returns'!$G13, OR(AND(I$3="Bull", I$4=2)), 'Bull Market Returns'!$H13, OR(AND(I$3="Bull", I$4=3)), 'Bull Market Returns'!$I13, OR(AND(I$3="Bull", I$4=4)), 'Bull Market Returns'!$J13, OR(AND(I$3="Bull", I$4=5)), 'Bull Market Returns'!$K13, OR(AND(I$3="Bull", I$4=6)), 'Bull Market Returns'!$L13, OR(AND(I$3="Bull", I$4=7)), 'Bull Market Returns'!$M13, OR(AND(I$3="Bull", I$4=8)), 'Bull Market Returns'!$N13, OR(AND(I$3="Bull", I$4=9)), 'Bull Market Returns'!$O13, OR(AND(I$3="Bull", I$4=10)), 'Bull Market Returns'!$P13, OR(AND(I$3="Bull", I$4=11)), 'Bull Market Returns'!$Q13, OR(AND(I$3="Bull", I$4=12)), 'Bull Market Returns'!$R13, OR(AND(I$3="Bull", I$4=13)), 'Bull Market Returns'!$S13, OR(AND(I$3="Bull", I$4=14)), 'Bull Market Returns'!$T13, OR(AND(I$3="Bull", I$4=15)), 'Bull Market Returns'!$U13, OR(AND(I$3="Bull", I$4=16)), 'Bull Market Returns'!$V13, OR(AND(I$3="Bull", I$4=17)), 'Bull Market Returns'!$W13, OR(AND(I$3="Bull", I$4=18)), 'Bull Market Returns'!$X13, OR(AND(I$3="Bull", I$4=19)), 'Bull Market Returns'!$Y13, OR(AND(I$3="Bull", I$4=20)), 'Bull Market Returns'!$Z13, OR(AND(I$3="Bear", I$4=1)), 'Bear Market Returns'!$G13,OR(AND(I$3="Bear", I$4=2)), 'Bear Market Returns'!$H13, OR(AND(I$3="Bear", I$4=3)), 'Bear Market Returns'!$I13, OR(AND(I$3="Bear", I$4=4)), 'Bear Market Returns'!$J13, OR(AND(I$3="Bear", I$4=5)), 'Bear Market Returns'!$K13, OR(AND(I$3="Bear", I$4=6)), 'Bear Market Returns'!$L13, OR(AND(I$3="Bear", I$4=7)), 'Bear Market Returns'!$M13, OR(AND(I$3="Bear", I$4=8)), 'Bear Market Returns'!$N13, OR(AND(I$3="Bear", I$4=9)), 'Bear Market Returns'!$O13, OR(AND(I$3="Bear", I$4=10)), 'Bear Market Returns'!$P13, OR(AND(I$3="Bear", I$4=11)), 'Bear Market Returns'!$Q13, OR(AND(I$3="Bear", I$4=12)), 'Bear Market Returns'!$R13, OR(AND(I$3="Bear", I$4=13)), 'Bear Market Returns'!$S13, OR(AND(I$3="Bear", I$4=14)), 'Bear Market Returns'!$T13, OR(AND(I$3="Bear", I$4=15)), 'Bear Market Returns'!$U13, OR(AND(I$3="Bear", I$4=16)), 'Bear Market Returns'!$V13, OR(AND(I$3="Bear", I$4=17)), 'Bear Market Returns'!$W13, OR(AND(I$3="Bear", I$4=18)), 'Bear Market Returns'!$X13, OR(AND(I$3="Bear", I$4=19)), 'Bear Market Returns'!$Y13, OR(AND(I$3="Bear", I$4=20)), 'Bear Market Returns'!$Z13)</f>
        <v>20</v>
      </c>
      <c r="J15" s="185">
        <f>I15+ IFS(AND(J$3="Bull",J$4=1), 'Bull Market Returns'!$G13, OR(AND(J$3="Bull", J$4=2)), 'Bull Market Returns'!$H13, OR(AND(J$3="Bull", J$4=3)), 'Bull Market Returns'!$I13, OR(AND(J$3="Bull", J$4=4)), 'Bull Market Returns'!$J13, OR(AND(J$3="Bull", J$4=5)), 'Bull Market Returns'!$K13, OR(AND(J$3="Bull", J$4=6)), 'Bull Market Returns'!$L13, OR(AND(J$3="Bull", J$4=7)), 'Bull Market Returns'!$M13, OR(AND(J$3="Bull", J$4=8)), 'Bull Market Returns'!$N13, OR(AND(J$3="Bull", J$4=9)), 'Bull Market Returns'!$O13, OR(AND(J$3="Bull", J$4=10)), 'Bull Market Returns'!$P13, OR(AND(J$3="Bull", J$4=11)), 'Bull Market Returns'!$Q13, OR(AND(J$3="Bull", J$4=12)), 'Bull Market Returns'!$R13, OR(AND(J$3="Bull", J$4=13)), 'Bull Market Returns'!$S13, OR(AND(J$3="Bull", J$4=14)), 'Bull Market Returns'!$T13, OR(AND(J$3="Bull", J$4=15)), 'Bull Market Returns'!$U13, OR(AND(J$3="Bull", J$4=16)), 'Bull Market Returns'!$V13, OR(AND(J$3="Bull", J$4=17)), 'Bull Market Returns'!$W13, OR(AND(J$3="Bull", J$4=18)), 'Bull Market Returns'!$X13, OR(AND(J$3="Bull", J$4=19)), 'Bull Market Returns'!$Y13, OR(AND(J$3="Bull", J$4=20)), 'Bull Market Returns'!$Z13, OR(AND(J$3="Bear", J$4=1)), 'Bear Market Returns'!$G13,OR(AND(J$3="Bear", J$4=2)), 'Bear Market Returns'!$H13, OR(AND(J$3="Bear", J$4=3)), 'Bear Market Returns'!$I13, OR(AND(J$3="Bear", J$4=4)), 'Bear Market Returns'!$J13, OR(AND(J$3="Bear", J$4=5)), 'Bear Market Returns'!$K13, OR(AND(J$3="Bear", J$4=6)), 'Bear Market Returns'!$L13, OR(AND(J$3="Bear", J$4=7)), 'Bear Market Returns'!$M13, OR(AND(J$3="Bear", J$4=8)), 'Bear Market Returns'!$N13, OR(AND(J$3="Bear", J$4=9)), 'Bear Market Returns'!$O13, OR(AND(J$3="Bear", J$4=10)), 'Bear Market Returns'!$P13, OR(AND(J$3="Bear", J$4=11)), 'Bear Market Returns'!$Q13, OR(AND(J$3="Bear", J$4=12)), 'Bear Market Returns'!$R13, OR(AND(J$3="Bear", J$4=13)), 'Bear Market Returns'!$S13, OR(AND(J$3="Bear", J$4=14)), 'Bear Market Returns'!$T13, OR(AND(J$3="Bear", J$4=15)), 'Bear Market Returns'!$U13, OR(AND(J$3="Bear", J$4=16)), 'Bear Market Returns'!$V13, OR(AND(J$3="Bear", J$4=17)), 'Bear Market Returns'!$W13, OR(AND(J$3="Bear", J$4=18)), 'Bear Market Returns'!$X13, OR(AND(J$3="Bear", J$4=19)), 'Bear Market Returns'!$Y13, OR(AND(J$3="Bear", J$4=20)), 'Bear Market Returns'!$Z13)</f>
        <v>26</v>
      </c>
      <c r="K15" s="185">
        <f>J15+ IFS(AND(K$3="Bull",K$4=1), 'Bull Market Returns'!$G13, OR(AND(K$3="Bull", K$4=2)), 'Bull Market Returns'!$H13, OR(AND(K$3="Bull", K$4=3)), 'Bull Market Returns'!$I13, OR(AND(K$3="Bull", K$4=4)), 'Bull Market Returns'!$J13, OR(AND(K$3="Bull", K$4=5)), 'Bull Market Returns'!$K13, OR(AND(K$3="Bull", K$4=6)), 'Bull Market Returns'!$L13, OR(AND(K$3="Bull", K$4=7)), 'Bull Market Returns'!$M13, OR(AND(K$3="Bull", K$4=8)), 'Bull Market Returns'!$N13, OR(AND(K$3="Bull", K$4=9)), 'Bull Market Returns'!$O13, OR(AND(K$3="Bull", K$4=10)), 'Bull Market Returns'!$P13, OR(AND(K$3="Bull", K$4=11)), 'Bull Market Returns'!$Q13, OR(AND(K$3="Bull", K$4=12)), 'Bull Market Returns'!$R13, OR(AND(K$3="Bull", K$4=13)), 'Bull Market Returns'!$S13, OR(AND(K$3="Bull", K$4=14)), 'Bull Market Returns'!$T13, OR(AND(K$3="Bull", K$4=15)), 'Bull Market Returns'!$U13, OR(AND(K$3="Bull", K$4=16)), 'Bull Market Returns'!$V13, OR(AND(K$3="Bull", K$4=17)), 'Bull Market Returns'!$W13, OR(AND(K$3="Bull", K$4=18)), 'Bull Market Returns'!$X13, OR(AND(K$3="Bull", K$4=19)), 'Bull Market Returns'!$Y13, OR(AND(K$3="Bull", K$4=20)), 'Bull Market Returns'!$Z13, OR(AND(K$3="Bear", K$4=1)), 'Bear Market Returns'!$G13,OR(AND(K$3="Bear", K$4=2)), 'Bear Market Returns'!$H13, OR(AND(K$3="Bear", K$4=3)), 'Bear Market Returns'!$I13, OR(AND(K$3="Bear", K$4=4)), 'Bear Market Returns'!$J13, OR(AND(K$3="Bear", K$4=5)), 'Bear Market Returns'!$K13, OR(AND(K$3="Bear", K$4=6)), 'Bear Market Returns'!$L13, OR(AND(K$3="Bear", K$4=7)), 'Bear Market Returns'!$M13, OR(AND(K$3="Bear", K$4=8)), 'Bear Market Returns'!$N13, OR(AND(K$3="Bear", K$4=9)), 'Bear Market Returns'!$O13, OR(AND(K$3="Bear", K$4=10)), 'Bear Market Returns'!$P13, OR(AND(K$3="Bear", K$4=11)), 'Bear Market Returns'!$Q13, OR(AND(K$3="Bear", K$4=12)), 'Bear Market Returns'!$R13, OR(AND(K$3="Bear", K$4=13)), 'Bear Market Returns'!$S13, OR(AND(K$3="Bear", K$4=14)), 'Bear Market Returns'!$T13, OR(AND(K$3="Bear", K$4=15)), 'Bear Market Returns'!$U13, OR(AND(K$3="Bear", K$4=16)), 'Bear Market Returns'!$V13, OR(AND(K$3="Bear", K$4=17)), 'Bear Market Returns'!$W13, OR(AND(K$3="Bear", K$4=18)), 'Bear Market Returns'!$X13, OR(AND(K$3="Bear", K$4=19)), 'Bear Market Returns'!$Y13, OR(AND(K$3="Bear", K$4=20)), 'Bear Market Returns'!$Z13)</f>
        <v>20</v>
      </c>
      <c r="L15" s="185">
        <f>K15+ IFS(AND(L$3="Bull",L$4=1), 'Bull Market Returns'!$G13, OR(AND(L$3="Bull", L$4=2)), 'Bull Market Returns'!$H13, OR(AND(L$3="Bull", L$4=3)), 'Bull Market Returns'!$I13, OR(AND(L$3="Bull", L$4=4)), 'Bull Market Returns'!$J13, OR(AND(L$3="Bull", L$4=5)), 'Bull Market Returns'!$K13, OR(AND(L$3="Bull", L$4=6)), 'Bull Market Returns'!$L13, OR(AND(L$3="Bull", L$4=7)), 'Bull Market Returns'!$M13, OR(AND(L$3="Bull", L$4=8)), 'Bull Market Returns'!$N13, OR(AND(L$3="Bull", L$4=9)), 'Bull Market Returns'!$O13, OR(AND(L$3="Bull", L$4=10)), 'Bull Market Returns'!$P13, OR(AND(L$3="Bull", L$4=11)), 'Bull Market Returns'!$Q13, OR(AND(L$3="Bull", L$4=12)), 'Bull Market Returns'!$R13, OR(AND(L$3="Bull", L$4=13)), 'Bull Market Returns'!$S13, OR(AND(L$3="Bull", L$4=14)), 'Bull Market Returns'!$T13, OR(AND(L$3="Bull", L$4=15)), 'Bull Market Returns'!$U13, OR(AND(L$3="Bull", L$4=16)), 'Bull Market Returns'!$V13, OR(AND(L$3="Bull", L$4=17)), 'Bull Market Returns'!$W13, OR(AND(L$3="Bull", L$4=18)), 'Bull Market Returns'!$X13, OR(AND(L$3="Bull", L$4=19)), 'Bull Market Returns'!$Y13, OR(AND(L$3="Bull", L$4=20)), 'Bull Market Returns'!$Z13, OR(AND(L$3="Bear", L$4=1)), 'Bear Market Returns'!$G13,OR(AND(L$3="Bear", L$4=2)), 'Bear Market Returns'!$H13, OR(AND(L$3="Bear", L$4=3)), 'Bear Market Returns'!$I13, OR(AND(L$3="Bear", L$4=4)), 'Bear Market Returns'!$J13, OR(AND(L$3="Bear", L$4=5)), 'Bear Market Returns'!$K13, OR(AND(L$3="Bear", L$4=6)), 'Bear Market Returns'!$L13, OR(AND(L$3="Bear", L$4=7)), 'Bear Market Returns'!$M13, OR(AND(L$3="Bear", L$4=8)), 'Bear Market Returns'!$N13, OR(AND(L$3="Bear", L$4=9)), 'Bear Market Returns'!$O13, OR(AND(L$3="Bear", L$4=10)), 'Bear Market Returns'!$P13, OR(AND(L$3="Bear", L$4=11)), 'Bear Market Returns'!$Q13, OR(AND(L$3="Bear", L$4=12)), 'Bear Market Returns'!$R13, OR(AND(L$3="Bear", L$4=13)), 'Bear Market Returns'!$S13, OR(AND(L$3="Bear", L$4=14)), 'Bear Market Returns'!$T13, OR(AND(L$3="Bear", L$4=15)), 'Bear Market Returns'!$U13, OR(AND(L$3="Bear", L$4=16)), 'Bear Market Returns'!$V13, OR(AND(L$3="Bear", L$4=17)), 'Bear Market Returns'!$W13, OR(AND(L$3="Bear", L$4=18)), 'Bear Market Returns'!$X13, OR(AND(L$3="Bear", L$4=19)), 'Bear Market Returns'!$Y13, OR(AND(L$3="Bear", L$4=20)), 'Bear Market Returns'!$Z13)</f>
        <v>23</v>
      </c>
      <c r="M15" s="185">
        <f>L15+ IFS(AND(M$3="Bull",M$4=1), 'Bull Market Returns'!$G13, OR(AND(M$3="Bull", M$4=2)), 'Bull Market Returns'!$H13, OR(AND(M$3="Bull", M$4=3)), 'Bull Market Returns'!$I13, OR(AND(M$3="Bull", M$4=4)), 'Bull Market Returns'!$J13, OR(AND(M$3="Bull", M$4=5)), 'Bull Market Returns'!$K13, OR(AND(M$3="Bull", M$4=6)), 'Bull Market Returns'!$L13, OR(AND(M$3="Bull", M$4=7)), 'Bull Market Returns'!$M13, OR(AND(M$3="Bull", M$4=8)), 'Bull Market Returns'!$N13, OR(AND(M$3="Bull", M$4=9)), 'Bull Market Returns'!$O13, OR(AND(M$3="Bull", M$4=10)), 'Bull Market Returns'!$P13, OR(AND(M$3="Bull", M$4=11)), 'Bull Market Returns'!$Q13, OR(AND(M$3="Bull", M$4=12)), 'Bull Market Returns'!$R13, OR(AND(M$3="Bull", M$4=13)), 'Bull Market Returns'!$S13, OR(AND(M$3="Bull", M$4=14)), 'Bull Market Returns'!$T13, OR(AND(M$3="Bull", M$4=15)), 'Bull Market Returns'!$U13, OR(AND(M$3="Bull", M$4=16)), 'Bull Market Returns'!$V13, OR(AND(M$3="Bull", M$4=17)), 'Bull Market Returns'!$W13, OR(AND(M$3="Bull", M$4=18)), 'Bull Market Returns'!$X13, OR(AND(M$3="Bull", M$4=19)), 'Bull Market Returns'!$Y13, OR(AND(M$3="Bull", M$4=20)), 'Bull Market Returns'!$Z13, OR(AND(M$3="Bear", M$4=1)), 'Bear Market Returns'!$G13,OR(AND(M$3="Bear", M$4=2)), 'Bear Market Returns'!$H13, OR(AND(M$3="Bear", M$4=3)), 'Bear Market Returns'!$I13, OR(AND(M$3="Bear", M$4=4)), 'Bear Market Returns'!$J13, OR(AND(M$3="Bear", M$4=5)), 'Bear Market Returns'!$K13, OR(AND(M$3="Bear", M$4=6)), 'Bear Market Returns'!$L13, OR(AND(M$3="Bear", M$4=7)), 'Bear Market Returns'!$M13, OR(AND(M$3="Bear", M$4=8)), 'Bear Market Returns'!$N13, OR(AND(M$3="Bear", M$4=9)), 'Bear Market Returns'!$O13, OR(AND(M$3="Bear", M$4=10)), 'Bear Market Returns'!$P13, OR(AND(M$3="Bear", M$4=11)), 'Bear Market Returns'!$Q13, OR(AND(M$3="Bear", M$4=12)), 'Bear Market Returns'!$R13, OR(AND(M$3="Bear", M$4=13)), 'Bear Market Returns'!$S13, OR(AND(M$3="Bear", M$4=14)), 'Bear Market Returns'!$T13, OR(AND(M$3="Bear", M$4=15)), 'Bear Market Returns'!$U13, OR(AND(M$3="Bear", M$4=16)), 'Bear Market Returns'!$V13, OR(AND(M$3="Bear", M$4=17)), 'Bear Market Returns'!$W13, OR(AND(M$3="Bear", M$4=18)), 'Bear Market Returns'!$X13, OR(AND(M$3="Bear", M$4=19)), 'Bear Market Returns'!$Y13, OR(AND(M$3="Bear", M$4=20)), 'Bear Market Returns'!$Z13)</f>
        <v>26</v>
      </c>
      <c r="N15" s="185">
        <f>M15+ IFS(AND(N$3="Bull",N$4=1), 'Bull Market Returns'!$G13, OR(AND(N$3="Bull", N$4=2)), 'Bull Market Returns'!$H13, OR(AND(N$3="Bull", N$4=3)), 'Bull Market Returns'!$I13, OR(AND(N$3="Bull", N$4=4)), 'Bull Market Returns'!$J13, OR(AND(N$3="Bull", N$4=5)), 'Bull Market Returns'!$K13, OR(AND(N$3="Bull", N$4=6)), 'Bull Market Returns'!$L13, OR(AND(N$3="Bull", N$4=7)), 'Bull Market Returns'!$M13, OR(AND(N$3="Bull", N$4=8)), 'Bull Market Returns'!$N13, OR(AND(N$3="Bull", N$4=9)), 'Bull Market Returns'!$O13, OR(AND(N$3="Bull", N$4=10)), 'Bull Market Returns'!$P13, OR(AND(N$3="Bull", N$4=11)), 'Bull Market Returns'!$Q13, OR(AND(N$3="Bull", N$4=12)), 'Bull Market Returns'!$R13, OR(AND(N$3="Bull", N$4=13)), 'Bull Market Returns'!$S13, OR(AND(N$3="Bull", N$4=14)), 'Bull Market Returns'!$T13, OR(AND(N$3="Bull", N$4=15)), 'Bull Market Returns'!$U13, OR(AND(N$3="Bull", N$4=16)), 'Bull Market Returns'!$V13, OR(AND(N$3="Bull", N$4=17)), 'Bull Market Returns'!$W13, OR(AND(N$3="Bull", N$4=18)), 'Bull Market Returns'!$X13, OR(AND(N$3="Bull", N$4=19)), 'Bull Market Returns'!$Y13, OR(AND(N$3="Bull", N$4=20)), 'Bull Market Returns'!$Z13, OR(AND(N$3="Bear", N$4=1)), 'Bear Market Returns'!$G13,OR(AND(N$3="Bear", N$4=2)), 'Bear Market Returns'!$H13, OR(AND(N$3="Bear", N$4=3)), 'Bear Market Returns'!$I13, OR(AND(N$3="Bear", N$4=4)), 'Bear Market Returns'!$J13, OR(AND(N$3="Bear", N$4=5)), 'Bear Market Returns'!$K13, OR(AND(N$3="Bear", N$4=6)), 'Bear Market Returns'!$L13, OR(AND(N$3="Bear", N$4=7)), 'Bear Market Returns'!$M13, OR(AND(N$3="Bear", N$4=8)), 'Bear Market Returns'!$N13, OR(AND(N$3="Bear", N$4=9)), 'Bear Market Returns'!$O13, OR(AND(N$3="Bear", N$4=10)), 'Bear Market Returns'!$P13, OR(AND(N$3="Bear", N$4=11)), 'Bear Market Returns'!$Q13, OR(AND(N$3="Bear", N$4=12)), 'Bear Market Returns'!$R13, OR(AND(N$3="Bear", N$4=13)), 'Bear Market Returns'!$S13, OR(AND(N$3="Bear", N$4=14)), 'Bear Market Returns'!$T13, OR(AND(N$3="Bear", N$4=15)), 'Bear Market Returns'!$U13, OR(AND(N$3="Bear", N$4=16)), 'Bear Market Returns'!$V13, OR(AND(N$3="Bear", N$4=17)), 'Bear Market Returns'!$W13, OR(AND(N$3="Bear", N$4=18)), 'Bear Market Returns'!$X13, OR(AND(N$3="Bear", N$4=19)), 'Bear Market Returns'!$Y13, OR(AND(N$3="Bear", N$4=20)), 'Bear Market Returns'!$Z13)</f>
        <v>35</v>
      </c>
      <c r="O15" s="185">
        <f>N15+ IFS(AND(O$3="Bull",O$4=1), 'Bull Market Returns'!$G13, OR(AND(O$3="Bull", O$4=2)), 'Bull Market Returns'!$H13, OR(AND(O$3="Bull", O$4=3)), 'Bull Market Returns'!$I13, OR(AND(O$3="Bull", O$4=4)), 'Bull Market Returns'!$J13, OR(AND(O$3="Bull", O$4=5)), 'Bull Market Returns'!$K13, OR(AND(O$3="Bull", O$4=6)), 'Bull Market Returns'!$L13, OR(AND(O$3="Bull", O$4=7)), 'Bull Market Returns'!$M13, OR(AND(O$3="Bull", O$4=8)), 'Bull Market Returns'!$N13, OR(AND(O$3="Bull", O$4=9)), 'Bull Market Returns'!$O13, OR(AND(O$3="Bull", O$4=10)), 'Bull Market Returns'!$P13, OR(AND(O$3="Bull", O$4=11)), 'Bull Market Returns'!$Q13, OR(AND(O$3="Bull", O$4=12)), 'Bull Market Returns'!$R13, OR(AND(O$3="Bull", O$4=13)), 'Bull Market Returns'!$S13, OR(AND(O$3="Bull", O$4=14)), 'Bull Market Returns'!$T13, OR(AND(O$3="Bull", O$4=15)), 'Bull Market Returns'!$U13, OR(AND(O$3="Bull", O$4=16)), 'Bull Market Returns'!$V13, OR(AND(O$3="Bull", O$4=17)), 'Bull Market Returns'!$W13, OR(AND(O$3="Bull", O$4=18)), 'Bull Market Returns'!$X13, OR(AND(O$3="Bull", O$4=19)), 'Bull Market Returns'!$Y13, OR(AND(O$3="Bull", O$4=20)), 'Bull Market Returns'!$Z13, OR(AND(O$3="Bear", O$4=1)), 'Bear Market Returns'!$G13,OR(AND(O$3="Bear", O$4=2)), 'Bear Market Returns'!$H13, OR(AND(O$3="Bear", O$4=3)), 'Bear Market Returns'!$I13, OR(AND(O$3="Bear", O$4=4)), 'Bear Market Returns'!$J13, OR(AND(O$3="Bear", O$4=5)), 'Bear Market Returns'!$K13, OR(AND(O$3="Bear", O$4=6)), 'Bear Market Returns'!$L13, OR(AND(O$3="Bear", O$4=7)), 'Bear Market Returns'!$M13, OR(AND(O$3="Bear", O$4=8)), 'Bear Market Returns'!$N13, OR(AND(O$3="Bear", O$4=9)), 'Bear Market Returns'!$O13, OR(AND(O$3="Bear", O$4=10)), 'Bear Market Returns'!$P13, OR(AND(O$3="Bear", O$4=11)), 'Bear Market Returns'!$Q13, OR(AND(O$3="Bear", O$4=12)), 'Bear Market Returns'!$R13, OR(AND(O$3="Bear", O$4=13)), 'Bear Market Returns'!$S13, OR(AND(O$3="Bear", O$4=14)), 'Bear Market Returns'!$T13, OR(AND(O$3="Bear", O$4=15)), 'Bear Market Returns'!$U13, OR(AND(O$3="Bear", O$4=16)), 'Bear Market Returns'!$V13, OR(AND(O$3="Bear", O$4=17)), 'Bear Market Returns'!$W13, OR(AND(O$3="Bear", O$4=18)), 'Bear Market Returns'!$X13, OR(AND(O$3="Bear", O$4=19)), 'Bear Market Returns'!$Y13, OR(AND(O$3="Bear", O$4=20)), 'Bear Market Returns'!$Z13)</f>
        <v>49</v>
      </c>
      <c r="P15" s="185">
        <f>O15+ IFS(AND(P$3="Bull",P$4=1), 'Bull Market Returns'!$G13, OR(AND(P$3="Bull", P$4=2)), 'Bull Market Returns'!$H13, OR(AND(P$3="Bull", P$4=3)), 'Bull Market Returns'!$I13, OR(AND(P$3="Bull", P$4=4)), 'Bull Market Returns'!$J13, OR(AND(P$3="Bull", P$4=5)), 'Bull Market Returns'!$K13, OR(AND(P$3="Bull", P$4=6)), 'Bull Market Returns'!$L13, OR(AND(P$3="Bull", P$4=7)), 'Bull Market Returns'!$M13, OR(AND(P$3="Bull", P$4=8)), 'Bull Market Returns'!$N13, OR(AND(P$3="Bull", P$4=9)), 'Bull Market Returns'!$O13, OR(AND(P$3="Bull", P$4=10)), 'Bull Market Returns'!$P13, OR(AND(P$3="Bull", P$4=11)), 'Bull Market Returns'!$Q13, OR(AND(P$3="Bull", P$4=12)), 'Bull Market Returns'!$R13, OR(AND(P$3="Bull", P$4=13)), 'Bull Market Returns'!$S13, OR(AND(P$3="Bull", P$4=14)), 'Bull Market Returns'!$T13, OR(AND(P$3="Bull", P$4=15)), 'Bull Market Returns'!$U13, OR(AND(P$3="Bull", P$4=16)), 'Bull Market Returns'!$V13, OR(AND(P$3="Bull", P$4=17)), 'Bull Market Returns'!$W13, OR(AND(P$3="Bull", P$4=18)), 'Bull Market Returns'!$X13, OR(AND(P$3="Bull", P$4=19)), 'Bull Market Returns'!$Y13, OR(AND(P$3="Bull", P$4=20)), 'Bull Market Returns'!$Z13, OR(AND(P$3="Bear", P$4=1)), 'Bear Market Returns'!$G13,OR(AND(P$3="Bear", P$4=2)), 'Bear Market Returns'!$H13, OR(AND(P$3="Bear", P$4=3)), 'Bear Market Returns'!$I13, OR(AND(P$3="Bear", P$4=4)), 'Bear Market Returns'!$J13, OR(AND(P$3="Bear", P$4=5)), 'Bear Market Returns'!$K13, OR(AND(P$3="Bear", P$4=6)), 'Bear Market Returns'!$L13, OR(AND(P$3="Bear", P$4=7)), 'Bear Market Returns'!$M13, OR(AND(P$3="Bear", P$4=8)), 'Bear Market Returns'!$N13, OR(AND(P$3="Bear", P$4=9)), 'Bear Market Returns'!$O13, OR(AND(P$3="Bear", P$4=10)), 'Bear Market Returns'!$P13, OR(AND(P$3="Bear", P$4=11)), 'Bear Market Returns'!$Q13, OR(AND(P$3="Bear", P$4=12)), 'Bear Market Returns'!$R13, OR(AND(P$3="Bear", P$4=13)), 'Bear Market Returns'!$S13, OR(AND(P$3="Bear", P$4=14)), 'Bear Market Returns'!$T13, OR(AND(P$3="Bear", P$4=15)), 'Bear Market Returns'!$U13, OR(AND(P$3="Bear", P$4=16)), 'Bear Market Returns'!$V13, OR(AND(P$3="Bear", P$4=17)), 'Bear Market Returns'!$W13, OR(AND(P$3="Bear", P$4=18)), 'Bear Market Returns'!$X13, OR(AND(P$3="Bear", P$4=19)), 'Bear Market Returns'!$Y13, OR(AND(P$3="Bear", P$4=20)), 'Bear Market Returns'!$Z13)</f>
        <v>36</v>
      </c>
    </row>
    <row r="16">
      <c r="A16" s="182" t="s">
        <v>35</v>
      </c>
      <c r="B16" s="18" t="s">
        <v>12</v>
      </c>
      <c r="C16" s="19" t="s">
        <v>41</v>
      </c>
      <c r="D16" s="17" t="s">
        <v>14</v>
      </c>
      <c r="E16" s="20">
        <v>30.0</v>
      </c>
      <c r="F16" s="183">
        <v>25.0</v>
      </c>
      <c r="G16" s="185">
        <f>F16+ IFS(AND(G$3="Bull",G$4=1), 'Bull Market Returns'!$G14, OR(AND(G$3="Bull", G$4=2)), 'Bull Market Returns'!$H14, OR(AND(G$3="Bull", G$4=3)), 'Bull Market Returns'!$I14, OR(AND(G$3="Bull", G$4=4)), 'Bull Market Returns'!$J14, OR(AND(G$3="Bull", G$4=5)), 'Bull Market Returns'!$K14, OR(AND(G$3="Bull", G$4=6)), 'Bull Market Returns'!$L14, OR(AND(G$3="Bull", G$4=7)), 'Bull Market Returns'!$M14, OR(AND(G$3="Bull", G$4=8)), 'Bull Market Returns'!$N14, OR(AND(G$3="Bull", G$4=9)), 'Bull Market Returns'!$O14, OR(AND(G$3="Bull", G$4=10)), 'Bull Market Returns'!$P14, OR(AND(G$3="Bull", G$4=11)), 'Bull Market Returns'!$Q14, OR(AND(G$3="Bull", G$4=12)), 'Bull Market Returns'!$R14, OR(AND(G$3="Bull", G$4=13)), 'Bull Market Returns'!$S14, OR(AND(G$3="Bull", G$4=14)), 'Bull Market Returns'!$T14, OR(AND(G$3="Bull", G$4=15)), 'Bull Market Returns'!$U14, OR(AND(G$3="Bull", G$4=16)), 'Bull Market Returns'!$V14, OR(AND(G$3="Bull", G$4=17)), 'Bull Market Returns'!$W14, OR(AND(G$3="Bull", G$4=18)), 'Bull Market Returns'!$X14, OR(AND(G$3="Bull", G$4=19)), 'Bull Market Returns'!$Y14, OR(AND(G$3="Bull", G$4=20)), 'Bull Market Returns'!$Z14, OR(AND(G$3="Bear", G$4=1)), 'Bear Market Returns'!$G14,OR(AND(G$3="Bear", G$4=2)), 'Bear Market Returns'!$H14, OR(AND(G$3="Bear", G$4=3)), 'Bear Market Returns'!$I14, OR(AND(G$3="Bear", G$4=4)), 'Bear Market Returns'!$J14, OR(AND(G$3="Bear", G$4=5)), 'Bear Market Returns'!$K14, OR(AND(G$3="Bear", G$4=6)), 'Bear Market Returns'!$L14, OR(AND(G$3="Bear", G$4=7)), 'Bear Market Returns'!$M14, OR(AND(G$3="Bear", G$4=8)), 'Bear Market Returns'!$N14, OR(AND(G$3="Bear", G$4=9)), 'Bear Market Returns'!$O14, OR(AND(G$3="Bear", G$4=10)), 'Bear Market Returns'!$P14, OR(AND(G$3="Bear", G$4=11)), 'Bear Market Returns'!$Q14, OR(AND(G$3="Bear", G$4=12)), 'Bear Market Returns'!$R14, OR(AND(G$3="Bear", G$4=13)), 'Bear Market Returns'!$S14, OR(AND(G$3="Bear", G$4=14)), 'Bear Market Returns'!$T14, OR(AND(G$3="Bear", G$4=15)), 'Bear Market Returns'!$U14, OR(AND(G$3="Bear", G$4=16)), 'Bear Market Returns'!$V14, OR(AND(G$3="Bear", G$4=17)), 'Bear Market Returns'!$W14, OR(AND(G$3="Bear", G$4=18)), 'Bear Market Returns'!$X14, OR(AND(G$3="Bear", G$4=19)), 'Bear Market Returns'!$Y14, OR(AND(G$3="Bear", G$4=20)), 'Bear Market Returns'!$Z14)</f>
        <v>29</v>
      </c>
      <c r="H16" s="185">
        <f>G16+ IFS(AND(H$3="Bull",H$4=1), 'Bull Market Returns'!$G14, OR(AND(H$3="Bull", H$4=2)), 'Bull Market Returns'!$H14, OR(AND(H$3="Bull", H$4=3)), 'Bull Market Returns'!$I14, OR(AND(H$3="Bull", H$4=4)), 'Bull Market Returns'!$J14, OR(AND(H$3="Bull", H$4=5)), 'Bull Market Returns'!$K14, OR(AND(H$3="Bull", H$4=6)), 'Bull Market Returns'!$L14, OR(AND(H$3="Bull", H$4=7)), 'Bull Market Returns'!$M14, OR(AND(H$3="Bull", H$4=8)), 'Bull Market Returns'!$N14, OR(AND(H$3="Bull", H$4=9)), 'Bull Market Returns'!$O14, OR(AND(H$3="Bull", H$4=10)), 'Bull Market Returns'!$P14, OR(AND(H$3="Bull", H$4=11)), 'Bull Market Returns'!$Q14, OR(AND(H$3="Bull", H$4=12)), 'Bull Market Returns'!$R14, OR(AND(H$3="Bull", H$4=13)), 'Bull Market Returns'!$S14, OR(AND(H$3="Bull", H$4=14)), 'Bull Market Returns'!$T14, OR(AND(H$3="Bull", H$4=15)), 'Bull Market Returns'!$U14, OR(AND(H$3="Bull", H$4=16)), 'Bull Market Returns'!$V14, OR(AND(H$3="Bull", H$4=17)), 'Bull Market Returns'!$W14, OR(AND(H$3="Bull", H$4=18)), 'Bull Market Returns'!$X14, OR(AND(H$3="Bull", H$4=19)), 'Bull Market Returns'!$Y14, OR(AND(H$3="Bull", H$4=20)), 'Bull Market Returns'!$Z14, OR(AND(H$3="Bear", H$4=1)), 'Bear Market Returns'!$G14,OR(AND(H$3="Bear", H$4=2)), 'Bear Market Returns'!$H14, OR(AND(H$3="Bear", H$4=3)), 'Bear Market Returns'!$I14, OR(AND(H$3="Bear", H$4=4)), 'Bear Market Returns'!$J14, OR(AND(H$3="Bear", H$4=5)), 'Bear Market Returns'!$K14, OR(AND(H$3="Bear", H$4=6)), 'Bear Market Returns'!$L14, OR(AND(H$3="Bear", H$4=7)), 'Bear Market Returns'!$M14, OR(AND(H$3="Bear", H$4=8)), 'Bear Market Returns'!$N14, OR(AND(H$3="Bear", H$4=9)), 'Bear Market Returns'!$O14, OR(AND(H$3="Bear", H$4=10)), 'Bear Market Returns'!$P14, OR(AND(H$3="Bear", H$4=11)), 'Bear Market Returns'!$Q14, OR(AND(H$3="Bear", H$4=12)), 'Bear Market Returns'!$R14, OR(AND(H$3="Bear", H$4=13)), 'Bear Market Returns'!$S14, OR(AND(H$3="Bear", H$4=14)), 'Bear Market Returns'!$T14, OR(AND(H$3="Bear", H$4=15)), 'Bear Market Returns'!$U14, OR(AND(H$3="Bear", H$4=16)), 'Bear Market Returns'!$V14, OR(AND(H$3="Bear", H$4=17)), 'Bear Market Returns'!$W14, OR(AND(H$3="Bear", H$4=18)), 'Bear Market Returns'!$X14, OR(AND(H$3="Bear", H$4=19)), 'Bear Market Returns'!$Y14, OR(AND(H$3="Bear", H$4=20)), 'Bear Market Returns'!$Z14)</f>
        <v>35</v>
      </c>
      <c r="I16" s="185">
        <f>H16+ IFS(AND(I$3="Bull",I$4=1), 'Bull Market Returns'!$G14, OR(AND(I$3="Bull", I$4=2)), 'Bull Market Returns'!$H14, OR(AND(I$3="Bull", I$4=3)), 'Bull Market Returns'!$I14, OR(AND(I$3="Bull", I$4=4)), 'Bull Market Returns'!$J14, OR(AND(I$3="Bull", I$4=5)), 'Bull Market Returns'!$K14, OR(AND(I$3="Bull", I$4=6)), 'Bull Market Returns'!$L14, OR(AND(I$3="Bull", I$4=7)), 'Bull Market Returns'!$M14, OR(AND(I$3="Bull", I$4=8)), 'Bull Market Returns'!$N14, OR(AND(I$3="Bull", I$4=9)), 'Bull Market Returns'!$O14, OR(AND(I$3="Bull", I$4=10)), 'Bull Market Returns'!$P14, OR(AND(I$3="Bull", I$4=11)), 'Bull Market Returns'!$Q14, OR(AND(I$3="Bull", I$4=12)), 'Bull Market Returns'!$R14, OR(AND(I$3="Bull", I$4=13)), 'Bull Market Returns'!$S14, OR(AND(I$3="Bull", I$4=14)), 'Bull Market Returns'!$T14, OR(AND(I$3="Bull", I$4=15)), 'Bull Market Returns'!$U14, OR(AND(I$3="Bull", I$4=16)), 'Bull Market Returns'!$V14, OR(AND(I$3="Bull", I$4=17)), 'Bull Market Returns'!$W14, OR(AND(I$3="Bull", I$4=18)), 'Bull Market Returns'!$X14, OR(AND(I$3="Bull", I$4=19)), 'Bull Market Returns'!$Y14, OR(AND(I$3="Bull", I$4=20)), 'Bull Market Returns'!$Z14, OR(AND(I$3="Bear", I$4=1)), 'Bear Market Returns'!$G14,OR(AND(I$3="Bear", I$4=2)), 'Bear Market Returns'!$H14, OR(AND(I$3="Bear", I$4=3)), 'Bear Market Returns'!$I14, OR(AND(I$3="Bear", I$4=4)), 'Bear Market Returns'!$J14, OR(AND(I$3="Bear", I$4=5)), 'Bear Market Returns'!$K14, OR(AND(I$3="Bear", I$4=6)), 'Bear Market Returns'!$L14, OR(AND(I$3="Bear", I$4=7)), 'Bear Market Returns'!$M14, OR(AND(I$3="Bear", I$4=8)), 'Bear Market Returns'!$N14, OR(AND(I$3="Bear", I$4=9)), 'Bear Market Returns'!$O14, OR(AND(I$3="Bear", I$4=10)), 'Bear Market Returns'!$P14, OR(AND(I$3="Bear", I$4=11)), 'Bear Market Returns'!$Q14, OR(AND(I$3="Bear", I$4=12)), 'Bear Market Returns'!$R14, OR(AND(I$3="Bear", I$4=13)), 'Bear Market Returns'!$S14, OR(AND(I$3="Bear", I$4=14)), 'Bear Market Returns'!$T14, OR(AND(I$3="Bear", I$4=15)), 'Bear Market Returns'!$U14, OR(AND(I$3="Bear", I$4=16)), 'Bear Market Returns'!$V14, OR(AND(I$3="Bear", I$4=17)), 'Bear Market Returns'!$W14, OR(AND(I$3="Bear", I$4=18)), 'Bear Market Returns'!$X14, OR(AND(I$3="Bear", I$4=19)), 'Bear Market Returns'!$Y14, OR(AND(I$3="Bear", I$4=20)), 'Bear Market Returns'!$Z14)</f>
        <v>41</v>
      </c>
      <c r="J16" s="185">
        <f>I16+ IFS(AND(J$3="Bull",J$4=1), 'Bull Market Returns'!$G14, OR(AND(J$3="Bull", J$4=2)), 'Bull Market Returns'!$H14, OR(AND(J$3="Bull", J$4=3)), 'Bull Market Returns'!$I14, OR(AND(J$3="Bull", J$4=4)), 'Bull Market Returns'!$J14, OR(AND(J$3="Bull", J$4=5)), 'Bull Market Returns'!$K14, OR(AND(J$3="Bull", J$4=6)), 'Bull Market Returns'!$L14, OR(AND(J$3="Bull", J$4=7)), 'Bull Market Returns'!$M14, OR(AND(J$3="Bull", J$4=8)), 'Bull Market Returns'!$N14, OR(AND(J$3="Bull", J$4=9)), 'Bull Market Returns'!$O14, OR(AND(J$3="Bull", J$4=10)), 'Bull Market Returns'!$P14, OR(AND(J$3="Bull", J$4=11)), 'Bull Market Returns'!$Q14, OR(AND(J$3="Bull", J$4=12)), 'Bull Market Returns'!$R14, OR(AND(J$3="Bull", J$4=13)), 'Bull Market Returns'!$S14, OR(AND(J$3="Bull", J$4=14)), 'Bull Market Returns'!$T14, OR(AND(J$3="Bull", J$4=15)), 'Bull Market Returns'!$U14, OR(AND(J$3="Bull", J$4=16)), 'Bull Market Returns'!$V14, OR(AND(J$3="Bull", J$4=17)), 'Bull Market Returns'!$W14, OR(AND(J$3="Bull", J$4=18)), 'Bull Market Returns'!$X14, OR(AND(J$3="Bull", J$4=19)), 'Bull Market Returns'!$Y14, OR(AND(J$3="Bull", J$4=20)), 'Bull Market Returns'!$Z14, OR(AND(J$3="Bear", J$4=1)), 'Bear Market Returns'!$G14,OR(AND(J$3="Bear", J$4=2)), 'Bear Market Returns'!$H14, OR(AND(J$3="Bear", J$4=3)), 'Bear Market Returns'!$I14, OR(AND(J$3="Bear", J$4=4)), 'Bear Market Returns'!$J14, OR(AND(J$3="Bear", J$4=5)), 'Bear Market Returns'!$K14, OR(AND(J$3="Bear", J$4=6)), 'Bear Market Returns'!$L14, OR(AND(J$3="Bear", J$4=7)), 'Bear Market Returns'!$M14, OR(AND(J$3="Bear", J$4=8)), 'Bear Market Returns'!$N14, OR(AND(J$3="Bear", J$4=9)), 'Bear Market Returns'!$O14, OR(AND(J$3="Bear", J$4=10)), 'Bear Market Returns'!$P14, OR(AND(J$3="Bear", J$4=11)), 'Bear Market Returns'!$Q14, OR(AND(J$3="Bear", J$4=12)), 'Bear Market Returns'!$R14, OR(AND(J$3="Bear", J$4=13)), 'Bear Market Returns'!$S14, OR(AND(J$3="Bear", J$4=14)), 'Bear Market Returns'!$T14, OR(AND(J$3="Bear", J$4=15)), 'Bear Market Returns'!$U14, OR(AND(J$3="Bear", J$4=16)), 'Bear Market Returns'!$V14, OR(AND(J$3="Bear", J$4=17)), 'Bear Market Returns'!$W14, OR(AND(J$3="Bear", J$4=18)), 'Bear Market Returns'!$X14, OR(AND(J$3="Bear", J$4=19)), 'Bear Market Returns'!$Y14, OR(AND(J$3="Bear", J$4=20)), 'Bear Market Returns'!$Z14)</f>
        <v>35</v>
      </c>
      <c r="K16" s="185">
        <f>J16+ IFS(AND(K$3="Bull",K$4=1), 'Bull Market Returns'!$G14, OR(AND(K$3="Bull", K$4=2)), 'Bull Market Returns'!$H14, OR(AND(K$3="Bull", K$4=3)), 'Bull Market Returns'!$I14, OR(AND(K$3="Bull", K$4=4)), 'Bull Market Returns'!$J14, OR(AND(K$3="Bull", K$4=5)), 'Bull Market Returns'!$K14, OR(AND(K$3="Bull", K$4=6)), 'Bull Market Returns'!$L14, OR(AND(K$3="Bull", K$4=7)), 'Bull Market Returns'!$M14, OR(AND(K$3="Bull", K$4=8)), 'Bull Market Returns'!$N14, OR(AND(K$3="Bull", K$4=9)), 'Bull Market Returns'!$O14, OR(AND(K$3="Bull", K$4=10)), 'Bull Market Returns'!$P14, OR(AND(K$3="Bull", K$4=11)), 'Bull Market Returns'!$Q14, OR(AND(K$3="Bull", K$4=12)), 'Bull Market Returns'!$R14, OR(AND(K$3="Bull", K$4=13)), 'Bull Market Returns'!$S14, OR(AND(K$3="Bull", K$4=14)), 'Bull Market Returns'!$T14, OR(AND(K$3="Bull", K$4=15)), 'Bull Market Returns'!$U14, OR(AND(K$3="Bull", K$4=16)), 'Bull Market Returns'!$V14, OR(AND(K$3="Bull", K$4=17)), 'Bull Market Returns'!$W14, OR(AND(K$3="Bull", K$4=18)), 'Bull Market Returns'!$X14, OR(AND(K$3="Bull", K$4=19)), 'Bull Market Returns'!$Y14, OR(AND(K$3="Bull", K$4=20)), 'Bull Market Returns'!$Z14, OR(AND(K$3="Bear", K$4=1)), 'Bear Market Returns'!$G14,OR(AND(K$3="Bear", K$4=2)), 'Bear Market Returns'!$H14, OR(AND(K$3="Bear", K$4=3)), 'Bear Market Returns'!$I14, OR(AND(K$3="Bear", K$4=4)), 'Bear Market Returns'!$J14, OR(AND(K$3="Bear", K$4=5)), 'Bear Market Returns'!$K14, OR(AND(K$3="Bear", K$4=6)), 'Bear Market Returns'!$L14, OR(AND(K$3="Bear", K$4=7)), 'Bear Market Returns'!$M14, OR(AND(K$3="Bear", K$4=8)), 'Bear Market Returns'!$N14, OR(AND(K$3="Bear", K$4=9)), 'Bear Market Returns'!$O14, OR(AND(K$3="Bear", K$4=10)), 'Bear Market Returns'!$P14, OR(AND(K$3="Bear", K$4=11)), 'Bear Market Returns'!$Q14, OR(AND(K$3="Bear", K$4=12)), 'Bear Market Returns'!$R14, OR(AND(K$3="Bear", K$4=13)), 'Bear Market Returns'!$S14, OR(AND(K$3="Bear", K$4=14)), 'Bear Market Returns'!$T14, OR(AND(K$3="Bear", K$4=15)), 'Bear Market Returns'!$U14, OR(AND(K$3="Bear", K$4=16)), 'Bear Market Returns'!$V14, OR(AND(K$3="Bear", K$4=17)), 'Bear Market Returns'!$W14, OR(AND(K$3="Bear", K$4=18)), 'Bear Market Returns'!$X14, OR(AND(K$3="Bear", K$4=19)), 'Bear Market Returns'!$Y14, OR(AND(K$3="Bear", K$4=20)), 'Bear Market Returns'!$Z14)</f>
        <v>29</v>
      </c>
      <c r="L16" s="185">
        <f>K16+ IFS(AND(L$3="Bull",L$4=1), 'Bull Market Returns'!$G14, OR(AND(L$3="Bull", L$4=2)), 'Bull Market Returns'!$H14, OR(AND(L$3="Bull", L$4=3)), 'Bull Market Returns'!$I14, OR(AND(L$3="Bull", L$4=4)), 'Bull Market Returns'!$J14, OR(AND(L$3="Bull", L$4=5)), 'Bull Market Returns'!$K14, OR(AND(L$3="Bull", L$4=6)), 'Bull Market Returns'!$L14, OR(AND(L$3="Bull", L$4=7)), 'Bull Market Returns'!$M14, OR(AND(L$3="Bull", L$4=8)), 'Bull Market Returns'!$N14, OR(AND(L$3="Bull", L$4=9)), 'Bull Market Returns'!$O14, OR(AND(L$3="Bull", L$4=10)), 'Bull Market Returns'!$P14, OR(AND(L$3="Bull", L$4=11)), 'Bull Market Returns'!$Q14, OR(AND(L$3="Bull", L$4=12)), 'Bull Market Returns'!$R14, OR(AND(L$3="Bull", L$4=13)), 'Bull Market Returns'!$S14, OR(AND(L$3="Bull", L$4=14)), 'Bull Market Returns'!$T14, OR(AND(L$3="Bull", L$4=15)), 'Bull Market Returns'!$U14, OR(AND(L$3="Bull", L$4=16)), 'Bull Market Returns'!$V14, OR(AND(L$3="Bull", L$4=17)), 'Bull Market Returns'!$W14, OR(AND(L$3="Bull", L$4=18)), 'Bull Market Returns'!$X14, OR(AND(L$3="Bull", L$4=19)), 'Bull Market Returns'!$Y14, OR(AND(L$3="Bull", L$4=20)), 'Bull Market Returns'!$Z14, OR(AND(L$3="Bear", L$4=1)), 'Bear Market Returns'!$G14,OR(AND(L$3="Bear", L$4=2)), 'Bear Market Returns'!$H14, OR(AND(L$3="Bear", L$4=3)), 'Bear Market Returns'!$I14, OR(AND(L$3="Bear", L$4=4)), 'Bear Market Returns'!$J14, OR(AND(L$3="Bear", L$4=5)), 'Bear Market Returns'!$K14, OR(AND(L$3="Bear", L$4=6)), 'Bear Market Returns'!$L14, OR(AND(L$3="Bear", L$4=7)), 'Bear Market Returns'!$M14, OR(AND(L$3="Bear", L$4=8)), 'Bear Market Returns'!$N14, OR(AND(L$3="Bear", L$4=9)), 'Bear Market Returns'!$O14, OR(AND(L$3="Bear", L$4=10)), 'Bear Market Returns'!$P14, OR(AND(L$3="Bear", L$4=11)), 'Bear Market Returns'!$Q14, OR(AND(L$3="Bear", L$4=12)), 'Bear Market Returns'!$R14, OR(AND(L$3="Bear", L$4=13)), 'Bear Market Returns'!$S14, OR(AND(L$3="Bear", L$4=14)), 'Bear Market Returns'!$T14, OR(AND(L$3="Bear", L$4=15)), 'Bear Market Returns'!$U14, OR(AND(L$3="Bear", L$4=16)), 'Bear Market Returns'!$V14, OR(AND(L$3="Bear", L$4=17)), 'Bear Market Returns'!$W14, OR(AND(L$3="Bear", L$4=18)), 'Bear Market Returns'!$X14, OR(AND(L$3="Bear", L$4=19)), 'Bear Market Returns'!$Y14, OR(AND(L$3="Bear", L$4=20)), 'Bear Market Returns'!$Z14)</f>
        <v>30</v>
      </c>
      <c r="M16" s="185">
        <f>L16+ IFS(AND(M$3="Bull",M$4=1), 'Bull Market Returns'!$G14, OR(AND(M$3="Bull", M$4=2)), 'Bull Market Returns'!$H14, OR(AND(M$3="Bull", M$4=3)), 'Bull Market Returns'!$I14, OR(AND(M$3="Bull", M$4=4)), 'Bull Market Returns'!$J14, OR(AND(M$3="Bull", M$4=5)), 'Bull Market Returns'!$K14, OR(AND(M$3="Bull", M$4=6)), 'Bull Market Returns'!$L14, OR(AND(M$3="Bull", M$4=7)), 'Bull Market Returns'!$M14, OR(AND(M$3="Bull", M$4=8)), 'Bull Market Returns'!$N14, OR(AND(M$3="Bull", M$4=9)), 'Bull Market Returns'!$O14, OR(AND(M$3="Bull", M$4=10)), 'Bull Market Returns'!$P14, OR(AND(M$3="Bull", M$4=11)), 'Bull Market Returns'!$Q14, OR(AND(M$3="Bull", M$4=12)), 'Bull Market Returns'!$R14, OR(AND(M$3="Bull", M$4=13)), 'Bull Market Returns'!$S14, OR(AND(M$3="Bull", M$4=14)), 'Bull Market Returns'!$T14, OR(AND(M$3="Bull", M$4=15)), 'Bull Market Returns'!$U14, OR(AND(M$3="Bull", M$4=16)), 'Bull Market Returns'!$V14, OR(AND(M$3="Bull", M$4=17)), 'Bull Market Returns'!$W14, OR(AND(M$3="Bull", M$4=18)), 'Bull Market Returns'!$X14, OR(AND(M$3="Bull", M$4=19)), 'Bull Market Returns'!$Y14, OR(AND(M$3="Bull", M$4=20)), 'Bull Market Returns'!$Z14, OR(AND(M$3="Bear", M$4=1)), 'Bear Market Returns'!$G14,OR(AND(M$3="Bear", M$4=2)), 'Bear Market Returns'!$H14, OR(AND(M$3="Bear", M$4=3)), 'Bear Market Returns'!$I14, OR(AND(M$3="Bear", M$4=4)), 'Bear Market Returns'!$J14, OR(AND(M$3="Bear", M$4=5)), 'Bear Market Returns'!$K14, OR(AND(M$3="Bear", M$4=6)), 'Bear Market Returns'!$L14, OR(AND(M$3="Bear", M$4=7)), 'Bear Market Returns'!$M14, OR(AND(M$3="Bear", M$4=8)), 'Bear Market Returns'!$N14, OR(AND(M$3="Bear", M$4=9)), 'Bear Market Returns'!$O14, OR(AND(M$3="Bear", M$4=10)), 'Bear Market Returns'!$P14, OR(AND(M$3="Bear", M$4=11)), 'Bear Market Returns'!$Q14, OR(AND(M$3="Bear", M$4=12)), 'Bear Market Returns'!$R14, OR(AND(M$3="Bear", M$4=13)), 'Bear Market Returns'!$S14, OR(AND(M$3="Bear", M$4=14)), 'Bear Market Returns'!$T14, OR(AND(M$3="Bear", M$4=15)), 'Bear Market Returns'!$U14, OR(AND(M$3="Bear", M$4=16)), 'Bear Market Returns'!$V14, OR(AND(M$3="Bear", M$4=17)), 'Bear Market Returns'!$W14, OR(AND(M$3="Bear", M$4=18)), 'Bear Market Returns'!$X14, OR(AND(M$3="Bear", M$4=19)), 'Bear Market Returns'!$Y14, OR(AND(M$3="Bear", M$4=20)), 'Bear Market Returns'!$Z14)</f>
        <v>33</v>
      </c>
      <c r="N16" s="185">
        <f>M16+ IFS(AND(N$3="Bull",N$4=1), 'Bull Market Returns'!$G14, OR(AND(N$3="Bull", N$4=2)), 'Bull Market Returns'!$H14, OR(AND(N$3="Bull", N$4=3)), 'Bull Market Returns'!$I14, OR(AND(N$3="Bull", N$4=4)), 'Bull Market Returns'!$J14, OR(AND(N$3="Bull", N$4=5)), 'Bull Market Returns'!$K14, OR(AND(N$3="Bull", N$4=6)), 'Bull Market Returns'!$L14, OR(AND(N$3="Bull", N$4=7)), 'Bull Market Returns'!$M14, OR(AND(N$3="Bull", N$4=8)), 'Bull Market Returns'!$N14, OR(AND(N$3="Bull", N$4=9)), 'Bull Market Returns'!$O14, OR(AND(N$3="Bull", N$4=10)), 'Bull Market Returns'!$P14, OR(AND(N$3="Bull", N$4=11)), 'Bull Market Returns'!$Q14, OR(AND(N$3="Bull", N$4=12)), 'Bull Market Returns'!$R14, OR(AND(N$3="Bull", N$4=13)), 'Bull Market Returns'!$S14, OR(AND(N$3="Bull", N$4=14)), 'Bull Market Returns'!$T14, OR(AND(N$3="Bull", N$4=15)), 'Bull Market Returns'!$U14, OR(AND(N$3="Bull", N$4=16)), 'Bull Market Returns'!$V14, OR(AND(N$3="Bull", N$4=17)), 'Bull Market Returns'!$W14, OR(AND(N$3="Bull", N$4=18)), 'Bull Market Returns'!$X14, OR(AND(N$3="Bull", N$4=19)), 'Bull Market Returns'!$Y14, OR(AND(N$3="Bull", N$4=20)), 'Bull Market Returns'!$Z14, OR(AND(N$3="Bear", N$4=1)), 'Bear Market Returns'!$G14,OR(AND(N$3="Bear", N$4=2)), 'Bear Market Returns'!$H14, OR(AND(N$3="Bear", N$4=3)), 'Bear Market Returns'!$I14, OR(AND(N$3="Bear", N$4=4)), 'Bear Market Returns'!$J14, OR(AND(N$3="Bear", N$4=5)), 'Bear Market Returns'!$K14, OR(AND(N$3="Bear", N$4=6)), 'Bear Market Returns'!$L14, OR(AND(N$3="Bear", N$4=7)), 'Bear Market Returns'!$M14, OR(AND(N$3="Bear", N$4=8)), 'Bear Market Returns'!$N14, OR(AND(N$3="Bear", N$4=9)), 'Bear Market Returns'!$O14, OR(AND(N$3="Bear", N$4=10)), 'Bear Market Returns'!$P14, OR(AND(N$3="Bear", N$4=11)), 'Bear Market Returns'!$Q14, OR(AND(N$3="Bear", N$4=12)), 'Bear Market Returns'!$R14, OR(AND(N$3="Bear", N$4=13)), 'Bear Market Returns'!$S14, OR(AND(N$3="Bear", N$4=14)), 'Bear Market Returns'!$T14, OR(AND(N$3="Bear", N$4=15)), 'Bear Market Returns'!$U14, OR(AND(N$3="Bear", N$4=16)), 'Bear Market Returns'!$V14, OR(AND(N$3="Bear", N$4=17)), 'Bear Market Returns'!$W14, OR(AND(N$3="Bear", N$4=18)), 'Bear Market Returns'!$X14, OR(AND(N$3="Bear", N$4=19)), 'Bear Market Returns'!$Y14, OR(AND(N$3="Bear", N$4=20)), 'Bear Market Returns'!$Z14)</f>
        <v>39</v>
      </c>
      <c r="O16" s="185">
        <f>N16+ IFS(AND(O$3="Bull",O$4=1), 'Bull Market Returns'!$G14, OR(AND(O$3="Bull", O$4=2)), 'Bull Market Returns'!$H14, OR(AND(O$3="Bull", O$4=3)), 'Bull Market Returns'!$I14, OR(AND(O$3="Bull", O$4=4)), 'Bull Market Returns'!$J14, OR(AND(O$3="Bull", O$4=5)), 'Bull Market Returns'!$K14, OR(AND(O$3="Bull", O$4=6)), 'Bull Market Returns'!$L14, OR(AND(O$3="Bull", O$4=7)), 'Bull Market Returns'!$M14, OR(AND(O$3="Bull", O$4=8)), 'Bull Market Returns'!$N14, OR(AND(O$3="Bull", O$4=9)), 'Bull Market Returns'!$O14, OR(AND(O$3="Bull", O$4=10)), 'Bull Market Returns'!$P14, OR(AND(O$3="Bull", O$4=11)), 'Bull Market Returns'!$Q14, OR(AND(O$3="Bull", O$4=12)), 'Bull Market Returns'!$R14, OR(AND(O$3="Bull", O$4=13)), 'Bull Market Returns'!$S14, OR(AND(O$3="Bull", O$4=14)), 'Bull Market Returns'!$T14, OR(AND(O$3="Bull", O$4=15)), 'Bull Market Returns'!$U14, OR(AND(O$3="Bull", O$4=16)), 'Bull Market Returns'!$V14, OR(AND(O$3="Bull", O$4=17)), 'Bull Market Returns'!$W14, OR(AND(O$3="Bull", O$4=18)), 'Bull Market Returns'!$X14, OR(AND(O$3="Bull", O$4=19)), 'Bull Market Returns'!$Y14, OR(AND(O$3="Bull", O$4=20)), 'Bull Market Returns'!$Z14, OR(AND(O$3="Bear", O$4=1)), 'Bear Market Returns'!$G14,OR(AND(O$3="Bear", O$4=2)), 'Bear Market Returns'!$H14, OR(AND(O$3="Bear", O$4=3)), 'Bear Market Returns'!$I14, OR(AND(O$3="Bear", O$4=4)), 'Bear Market Returns'!$J14, OR(AND(O$3="Bear", O$4=5)), 'Bear Market Returns'!$K14, OR(AND(O$3="Bear", O$4=6)), 'Bear Market Returns'!$L14, OR(AND(O$3="Bear", O$4=7)), 'Bear Market Returns'!$M14, OR(AND(O$3="Bear", O$4=8)), 'Bear Market Returns'!$N14, OR(AND(O$3="Bear", O$4=9)), 'Bear Market Returns'!$O14, OR(AND(O$3="Bear", O$4=10)), 'Bear Market Returns'!$P14, OR(AND(O$3="Bear", O$4=11)), 'Bear Market Returns'!$Q14, OR(AND(O$3="Bear", O$4=12)), 'Bear Market Returns'!$R14, OR(AND(O$3="Bear", O$4=13)), 'Bear Market Returns'!$S14, OR(AND(O$3="Bear", O$4=14)), 'Bear Market Returns'!$T14, OR(AND(O$3="Bear", O$4=15)), 'Bear Market Returns'!$U14, OR(AND(O$3="Bear", O$4=16)), 'Bear Market Returns'!$V14, OR(AND(O$3="Bear", O$4=17)), 'Bear Market Returns'!$W14, OR(AND(O$3="Bear", O$4=18)), 'Bear Market Returns'!$X14, OR(AND(O$3="Bear", O$4=19)), 'Bear Market Returns'!$Y14, OR(AND(O$3="Bear", O$4=20)), 'Bear Market Returns'!$Z14)</f>
        <v>49</v>
      </c>
      <c r="P16" s="185">
        <f>O16+ IFS(AND(P$3="Bull",P$4=1), 'Bull Market Returns'!$G14, OR(AND(P$3="Bull", P$4=2)), 'Bull Market Returns'!$H14, OR(AND(P$3="Bull", P$4=3)), 'Bull Market Returns'!$I14, OR(AND(P$3="Bull", P$4=4)), 'Bull Market Returns'!$J14, OR(AND(P$3="Bull", P$4=5)), 'Bull Market Returns'!$K14, OR(AND(P$3="Bull", P$4=6)), 'Bull Market Returns'!$L14, OR(AND(P$3="Bull", P$4=7)), 'Bull Market Returns'!$M14, OR(AND(P$3="Bull", P$4=8)), 'Bull Market Returns'!$N14, OR(AND(P$3="Bull", P$4=9)), 'Bull Market Returns'!$O14, OR(AND(P$3="Bull", P$4=10)), 'Bull Market Returns'!$P14, OR(AND(P$3="Bull", P$4=11)), 'Bull Market Returns'!$Q14, OR(AND(P$3="Bull", P$4=12)), 'Bull Market Returns'!$R14, OR(AND(P$3="Bull", P$4=13)), 'Bull Market Returns'!$S14, OR(AND(P$3="Bull", P$4=14)), 'Bull Market Returns'!$T14, OR(AND(P$3="Bull", P$4=15)), 'Bull Market Returns'!$U14, OR(AND(P$3="Bull", P$4=16)), 'Bull Market Returns'!$V14, OR(AND(P$3="Bull", P$4=17)), 'Bull Market Returns'!$W14, OR(AND(P$3="Bull", P$4=18)), 'Bull Market Returns'!$X14, OR(AND(P$3="Bull", P$4=19)), 'Bull Market Returns'!$Y14, OR(AND(P$3="Bull", P$4=20)), 'Bull Market Returns'!$Z14, OR(AND(P$3="Bear", P$4=1)), 'Bear Market Returns'!$G14,OR(AND(P$3="Bear", P$4=2)), 'Bear Market Returns'!$H14, OR(AND(P$3="Bear", P$4=3)), 'Bear Market Returns'!$I14, OR(AND(P$3="Bear", P$4=4)), 'Bear Market Returns'!$J14, OR(AND(P$3="Bear", P$4=5)), 'Bear Market Returns'!$K14, OR(AND(P$3="Bear", P$4=6)), 'Bear Market Returns'!$L14, OR(AND(P$3="Bear", P$4=7)), 'Bear Market Returns'!$M14, OR(AND(P$3="Bear", P$4=8)), 'Bear Market Returns'!$N14, OR(AND(P$3="Bear", P$4=9)), 'Bear Market Returns'!$O14, OR(AND(P$3="Bear", P$4=10)), 'Bear Market Returns'!$P14, OR(AND(P$3="Bear", P$4=11)), 'Bear Market Returns'!$Q14, OR(AND(P$3="Bear", P$4=12)), 'Bear Market Returns'!$R14, OR(AND(P$3="Bear", P$4=13)), 'Bear Market Returns'!$S14, OR(AND(P$3="Bear", P$4=14)), 'Bear Market Returns'!$T14, OR(AND(P$3="Bear", P$4=15)), 'Bear Market Returns'!$U14, OR(AND(P$3="Bear", P$4=16)), 'Bear Market Returns'!$V14, OR(AND(P$3="Bear", P$4=17)), 'Bear Market Returns'!$W14, OR(AND(P$3="Bear", P$4=18)), 'Bear Market Returns'!$X14, OR(AND(P$3="Bear", P$4=19)), 'Bear Market Returns'!$Y14, OR(AND(P$3="Bear", P$4=20)), 'Bear Market Returns'!$Z14)</f>
        <v>59</v>
      </c>
    </row>
    <row r="17">
      <c r="A17" s="182" t="s">
        <v>11</v>
      </c>
      <c r="B17" s="18" t="s">
        <v>19</v>
      </c>
      <c r="C17" s="19" t="s">
        <v>21</v>
      </c>
      <c r="D17" s="17" t="s">
        <v>18</v>
      </c>
      <c r="E17" s="20">
        <v>40.0</v>
      </c>
      <c r="F17" s="183">
        <v>25.0</v>
      </c>
      <c r="G17" s="185">
        <f>F17+ IFS(AND(G$3="Bull",G$4=1), 'Bull Market Returns'!$G15, OR(AND(G$3="Bull", G$4=2)), 'Bull Market Returns'!$H15, OR(AND(G$3="Bull", G$4=3)), 'Bull Market Returns'!$I15, OR(AND(G$3="Bull", G$4=4)), 'Bull Market Returns'!$J15, OR(AND(G$3="Bull", G$4=5)), 'Bull Market Returns'!$K15, OR(AND(G$3="Bull", G$4=6)), 'Bull Market Returns'!$L15, OR(AND(G$3="Bull", G$4=7)), 'Bull Market Returns'!$M15, OR(AND(G$3="Bull", G$4=8)), 'Bull Market Returns'!$N15, OR(AND(G$3="Bull", G$4=9)), 'Bull Market Returns'!$O15, OR(AND(G$3="Bull", G$4=10)), 'Bull Market Returns'!$P15, OR(AND(G$3="Bull", G$4=11)), 'Bull Market Returns'!$Q15, OR(AND(G$3="Bull", G$4=12)), 'Bull Market Returns'!$R15, OR(AND(G$3="Bull", G$4=13)), 'Bull Market Returns'!$S15, OR(AND(G$3="Bull", G$4=14)), 'Bull Market Returns'!$T15, OR(AND(G$3="Bull", G$4=15)), 'Bull Market Returns'!$U15, OR(AND(G$3="Bull", G$4=16)), 'Bull Market Returns'!$V15, OR(AND(G$3="Bull", G$4=17)), 'Bull Market Returns'!$W15, OR(AND(G$3="Bull", G$4=18)), 'Bull Market Returns'!$X15, OR(AND(G$3="Bull", G$4=19)), 'Bull Market Returns'!$Y15, OR(AND(G$3="Bull", G$4=20)), 'Bull Market Returns'!$Z15, OR(AND(G$3="Bear", G$4=1)), 'Bear Market Returns'!$G15,OR(AND(G$3="Bear", G$4=2)), 'Bear Market Returns'!$H15, OR(AND(G$3="Bear", G$4=3)), 'Bear Market Returns'!$I15, OR(AND(G$3="Bear", G$4=4)), 'Bear Market Returns'!$J15, OR(AND(G$3="Bear", G$4=5)), 'Bear Market Returns'!$K15, OR(AND(G$3="Bear", G$4=6)), 'Bear Market Returns'!$L15, OR(AND(G$3="Bear", G$4=7)), 'Bear Market Returns'!$M15, OR(AND(G$3="Bear", G$4=8)), 'Bear Market Returns'!$N15, OR(AND(G$3="Bear", G$4=9)), 'Bear Market Returns'!$O15, OR(AND(G$3="Bear", G$4=10)), 'Bear Market Returns'!$P15, OR(AND(G$3="Bear", G$4=11)), 'Bear Market Returns'!$Q15, OR(AND(G$3="Bear", G$4=12)), 'Bear Market Returns'!$R15, OR(AND(G$3="Bear", G$4=13)), 'Bear Market Returns'!$S15, OR(AND(G$3="Bear", G$4=14)), 'Bear Market Returns'!$T15, OR(AND(G$3="Bear", G$4=15)), 'Bear Market Returns'!$U15, OR(AND(G$3="Bear", G$4=16)), 'Bear Market Returns'!$V15, OR(AND(G$3="Bear", G$4=17)), 'Bear Market Returns'!$W15, OR(AND(G$3="Bear", G$4=18)), 'Bear Market Returns'!$X15, OR(AND(G$3="Bear", G$4=19)), 'Bear Market Returns'!$Y15, OR(AND(G$3="Bear", G$4=20)), 'Bear Market Returns'!$Z15)</f>
        <v>29</v>
      </c>
      <c r="H17" s="185">
        <f>G17+ IFS(AND(H$3="Bull",H$4=1), 'Bull Market Returns'!$G15, OR(AND(H$3="Bull", H$4=2)), 'Bull Market Returns'!$H15, OR(AND(H$3="Bull", H$4=3)), 'Bull Market Returns'!$I15, OR(AND(H$3="Bull", H$4=4)), 'Bull Market Returns'!$J15, OR(AND(H$3="Bull", H$4=5)), 'Bull Market Returns'!$K15, OR(AND(H$3="Bull", H$4=6)), 'Bull Market Returns'!$L15, OR(AND(H$3="Bull", H$4=7)), 'Bull Market Returns'!$M15, OR(AND(H$3="Bull", H$4=8)), 'Bull Market Returns'!$N15, OR(AND(H$3="Bull", H$4=9)), 'Bull Market Returns'!$O15, OR(AND(H$3="Bull", H$4=10)), 'Bull Market Returns'!$P15, OR(AND(H$3="Bull", H$4=11)), 'Bull Market Returns'!$Q15, OR(AND(H$3="Bull", H$4=12)), 'Bull Market Returns'!$R15, OR(AND(H$3="Bull", H$4=13)), 'Bull Market Returns'!$S15, OR(AND(H$3="Bull", H$4=14)), 'Bull Market Returns'!$T15, OR(AND(H$3="Bull", H$4=15)), 'Bull Market Returns'!$U15, OR(AND(H$3="Bull", H$4=16)), 'Bull Market Returns'!$V15, OR(AND(H$3="Bull", H$4=17)), 'Bull Market Returns'!$W15, OR(AND(H$3="Bull", H$4=18)), 'Bull Market Returns'!$X15, OR(AND(H$3="Bull", H$4=19)), 'Bull Market Returns'!$Y15, OR(AND(H$3="Bull", H$4=20)), 'Bull Market Returns'!$Z15, OR(AND(H$3="Bear", H$4=1)), 'Bear Market Returns'!$G15,OR(AND(H$3="Bear", H$4=2)), 'Bear Market Returns'!$H15, OR(AND(H$3="Bear", H$4=3)), 'Bear Market Returns'!$I15, OR(AND(H$3="Bear", H$4=4)), 'Bear Market Returns'!$J15, OR(AND(H$3="Bear", H$4=5)), 'Bear Market Returns'!$K15, OR(AND(H$3="Bear", H$4=6)), 'Bear Market Returns'!$L15, OR(AND(H$3="Bear", H$4=7)), 'Bear Market Returns'!$M15, OR(AND(H$3="Bear", H$4=8)), 'Bear Market Returns'!$N15, OR(AND(H$3="Bear", H$4=9)), 'Bear Market Returns'!$O15, OR(AND(H$3="Bear", H$4=10)), 'Bear Market Returns'!$P15, OR(AND(H$3="Bear", H$4=11)), 'Bear Market Returns'!$Q15, OR(AND(H$3="Bear", H$4=12)), 'Bear Market Returns'!$R15, OR(AND(H$3="Bear", H$4=13)), 'Bear Market Returns'!$S15, OR(AND(H$3="Bear", H$4=14)), 'Bear Market Returns'!$T15, OR(AND(H$3="Bear", H$4=15)), 'Bear Market Returns'!$U15, OR(AND(H$3="Bear", H$4=16)), 'Bear Market Returns'!$V15, OR(AND(H$3="Bear", H$4=17)), 'Bear Market Returns'!$W15, OR(AND(H$3="Bear", H$4=18)), 'Bear Market Returns'!$X15, OR(AND(H$3="Bear", H$4=19)), 'Bear Market Returns'!$Y15, OR(AND(H$3="Bear", H$4=20)), 'Bear Market Returns'!$Z15)</f>
        <v>22</v>
      </c>
      <c r="I17" s="185">
        <f>H17+ IFS(AND(I$3="Bull",I$4=1), 'Bull Market Returns'!$G15, OR(AND(I$3="Bull", I$4=2)), 'Bull Market Returns'!$H15, OR(AND(I$3="Bull", I$4=3)), 'Bull Market Returns'!$I15, OR(AND(I$3="Bull", I$4=4)), 'Bull Market Returns'!$J15, OR(AND(I$3="Bull", I$4=5)), 'Bull Market Returns'!$K15, OR(AND(I$3="Bull", I$4=6)), 'Bull Market Returns'!$L15, OR(AND(I$3="Bull", I$4=7)), 'Bull Market Returns'!$M15, OR(AND(I$3="Bull", I$4=8)), 'Bull Market Returns'!$N15, OR(AND(I$3="Bull", I$4=9)), 'Bull Market Returns'!$O15, OR(AND(I$3="Bull", I$4=10)), 'Bull Market Returns'!$P15, OR(AND(I$3="Bull", I$4=11)), 'Bull Market Returns'!$Q15, OR(AND(I$3="Bull", I$4=12)), 'Bull Market Returns'!$R15, OR(AND(I$3="Bull", I$4=13)), 'Bull Market Returns'!$S15, OR(AND(I$3="Bull", I$4=14)), 'Bull Market Returns'!$T15, OR(AND(I$3="Bull", I$4=15)), 'Bull Market Returns'!$U15, OR(AND(I$3="Bull", I$4=16)), 'Bull Market Returns'!$V15, OR(AND(I$3="Bull", I$4=17)), 'Bull Market Returns'!$W15, OR(AND(I$3="Bull", I$4=18)), 'Bull Market Returns'!$X15, OR(AND(I$3="Bull", I$4=19)), 'Bull Market Returns'!$Y15, OR(AND(I$3="Bull", I$4=20)), 'Bull Market Returns'!$Z15, OR(AND(I$3="Bear", I$4=1)), 'Bear Market Returns'!$G15,OR(AND(I$3="Bear", I$4=2)), 'Bear Market Returns'!$H15, OR(AND(I$3="Bear", I$4=3)), 'Bear Market Returns'!$I15, OR(AND(I$3="Bear", I$4=4)), 'Bear Market Returns'!$J15, OR(AND(I$3="Bear", I$4=5)), 'Bear Market Returns'!$K15, OR(AND(I$3="Bear", I$4=6)), 'Bear Market Returns'!$L15, OR(AND(I$3="Bear", I$4=7)), 'Bear Market Returns'!$M15, OR(AND(I$3="Bear", I$4=8)), 'Bear Market Returns'!$N15, OR(AND(I$3="Bear", I$4=9)), 'Bear Market Returns'!$O15, OR(AND(I$3="Bear", I$4=10)), 'Bear Market Returns'!$P15, OR(AND(I$3="Bear", I$4=11)), 'Bear Market Returns'!$Q15, OR(AND(I$3="Bear", I$4=12)), 'Bear Market Returns'!$R15, OR(AND(I$3="Bear", I$4=13)), 'Bear Market Returns'!$S15, OR(AND(I$3="Bear", I$4=14)), 'Bear Market Returns'!$T15, OR(AND(I$3="Bear", I$4=15)), 'Bear Market Returns'!$U15, OR(AND(I$3="Bear", I$4=16)), 'Bear Market Returns'!$V15, OR(AND(I$3="Bear", I$4=17)), 'Bear Market Returns'!$W15, OR(AND(I$3="Bear", I$4=18)), 'Bear Market Returns'!$X15, OR(AND(I$3="Bear", I$4=19)), 'Bear Market Returns'!$Y15, OR(AND(I$3="Bear", I$4=20)), 'Bear Market Returns'!$Z15)</f>
        <v>30</v>
      </c>
      <c r="J17" s="185">
        <f>I17+ IFS(AND(J$3="Bull",J$4=1), 'Bull Market Returns'!$G15, OR(AND(J$3="Bull", J$4=2)), 'Bull Market Returns'!$H15, OR(AND(J$3="Bull", J$4=3)), 'Bull Market Returns'!$I15, OR(AND(J$3="Bull", J$4=4)), 'Bull Market Returns'!$J15, OR(AND(J$3="Bull", J$4=5)), 'Bull Market Returns'!$K15, OR(AND(J$3="Bull", J$4=6)), 'Bull Market Returns'!$L15, OR(AND(J$3="Bull", J$4=7)), 'Bull Market Returns'!$M15, OR(AND(J$3="Bull", J$4=8)), 'Bull Market Returns'!$N15, OR(AND(J$3="Bull", J$4=9)), 'Bull Market Returns'!$O15, OR(AND(J$3="Bull", J$4=10)), 'Bull Market Returns'!$P15, OR(AND(J$3="Bull", J$4=11)), 'Bull Market Returns'!$Q15, OR(AND(J$3="Bull", J$4=12)), 'Bull Market Returns'!$R15, OR(AND(J$3="Bull", J$4=13)), 'Bull Market Returns'!$S15, OR(AND(J$3="Bull", J$4=14)), 'Bull Market Returns'!$T15, OR(AND(J$3="Bull", J$4=15)), 'Bull Market Returns'!$U15, OR(AND(J$3="Bull", J$4=16)), 'Bull Market Returns'!$V15, OR(AND(J$3="Bull", J$4=17)), 'Bull Market Returns'!$W15, OR(AND(J$3="Bull", J$4=18)), 'Bull Market Returns'!$X15, OR(AND(J$3="Bull", J$4=19)), 'Bull Market Returns'!$Y15, OR(AND(J$3="Bull", J$4=20)), 'Bull Market Returns'!$Z15, OR(AND(J$3="Bear", J$4=1)), 'Bear Market Returns'!$G15,OR(AND(J$3="Bear", J$4=2)), 'Bear Market Returns'!$H15, OR(AND(J$3="Bear", J$4=3)), 'Bear Market Returns'!$I15, OR(AND(J$3="Bear", J$4=4)), 'Bear Market Returns'!$J15, OR(AND(J$3="Bear", J$4=5)), 'Bear Market Returns'!$K15, OR(AND(J$3="Bear", J$4=6)), 'Bear Market Returns'!$L15, OR(AND(J$3="Bear", J$4=7)), 'Bear Market Returns'!$M15, OR(AND(J$3="Bear", J$4=8)), 'Bear Market Returns'!$N15, OR(AND(J$3="Bear", J$4=9)), 'Bear Market Returns'!$O15, OR(AND(J$3="Bear", J$4=10)), 'Bear Market Returns'!$P15, OR(AND(J$3="Bear", J$4=11)), 'Bear Market Returns'!$Q15, OR(AND(J$3="Bear", J$4=12)), 'Bear Market Returns'!$R15, OR(AND(J$3="Bear", J$4=13)), 'Bear Market Returns'!$S15, OR(AND(J$3="Bear", J$4=14)), 'Bear Market Returns'!$T15, OR(AND(J$3="Bear", J$4=15)), 'Bear Market Returns'!$U15, OR(AND(J$3="Bear", J$4=16)), 'Bear Market Returns'!$V15, OR(AND(J$3="Bear", J$4=17)), 'Bear Market Returns'!$W15, OR(AND(J$3="Bear", J$4=18)), 'Bear Market Returns'!$X15, OR(AND(J$3="Bear", J$4=19)), 'Bear Market Returns'!$Y15, OR(AND(J$3="Bear", J$4=20)), 'Bear Market Returns'!$Z15)</f>
        <v>24</v>
      </c>
      <c r="K17" s="185">
        <f>J17+ IFS(AND(K$3="Bull",K$4=1), 'Bull Market Returns'!$G15, OR(AND(K$3="Bull", K$4=2)), 'Bull Market Returns'!$H15, OR(AND(K$3="Bull", K$4=3)), 'Bull Market Returns'!$I15, OR(AND(K$3="Bull", K$4=4)), 'Bull Market Returns'!$J15, OR(AND(K$3="Bull", K$4=5)), 'Bull Market Returns'!$K15, OR(AND(K$3="Bull", K$4=6)), 'Bull Market Returns'!$L15, OR(AND(K$3="Bull", K$4=7)), 'Bull Market Returns'!$M15, OR(AND(K$3="Bull", K$4=8)), 'Bull Market Returns'!$N15, OR(AND(K$3="Bull", K$4=9)), 'Bull Market Returns'!$O15, OR(AND(K$3="Bull", K$4=10)), 'Bull Market Returns'!$P15, OR(AND(K$3="Bull", K$4=11)), 'Bull Market Returns'!$Q15, OR(AND(K$3="Bull", K$4=12)), 'Bull Market Returns'!$R15, OR(AND(K$3="Bull", K$4=13)), 'Bull Market Returns'!$S15, OR(AND(K$3="Bull", K$4=14)), 'Bull Market Returns'!$T15, OR(AND(K$3="Bull", K$4=15)), 'Bull Market Returns'!$U15, OR(AND(K$3="Bull", K$4=16)), 'Bull Market Returns'!$V15, OR(AND(K$3="Bull", K$4=17)), 'Bull Market Returns'!$W15, OR(AND(K$3="Bull", K$4=18)), 'Bull Market Returns'!$X15, OR(AND(K$3="Bull", K$4=19)), 'Bull Market Returns'!$Y15, OR(AND(K$3="Bull", K$4=20)), 'Bull Market Returns'!$Z15, OR(AND(K$3="Bear", K$4=1)), 'Bear Market Returns'!$G15,OR(AND(K$3="Bear", K$4=2)), 'Bear Market Returns'!$H15, OR(AND(K$3="Bear", K$4=3)), 'Bear Market Returns'!$I15, OR(AND(K$3="Bear", K$4=4)), 'Bear Market Returns'!$J15, OR(AND(K$3="Bear", K$4=5)), 'Bear Market Returns'!$K15, OR(AND(K$3="Bear", K$4=6)), 'Bear Market Returns'!$L15, OR(AND(K$3="Bear", K$4=7)), 'Bear Market Returns'!$M15, OR(AND(K$3="Bear", K$4=8)), 'Bear Market Returns'!$N15, OR(AND(K$3="Bear", K$4=9)), 'Bear Market Returns'!$O15, OR(AND(K$3="Bear", K$4=10)), 'Bear Market Returns'!$P15, OR(AND(K$3="Bear", K$4=11)), 'Bear Market Returns'!$Q15, OR(AND(K$3="Bear", K$4=12)), 'Bear Market Returns'!$R15, OR(AND(K$3="Bear", K$4=13)), 'Bear Market Returns'!$S15, OR(AND(K$3="Bear", K$4=14)), 'Bear Market Returns'!$T15, OR(AND(K$3="Bear", K$4=15)), 'Bear Market Returns'!$U15, OR(AND(K$3="Bear", K$4=16)), 'Bear Market Returns'!$V15, OR(AND(K$3="Bear", K$4=17)), 'Bear Market Returns'!$W15, OR(AND(K$3="Bear", K$4=18)), 'Bear Market Returns'!$X15, OR(AND(K$3="Bear", K$4=19)), 'Bear Market Returns'!$Y15, OR(AND(K$3="Bear", K$4=20)), 'Bear Market Returns'!$Z15)</f>
        <v>16</v>
      </c>
      <c r="L17" s="185">
        <f>K17+ IFS(AND(L$3="Bull",L$4=1), 'Bull Market Returns'!$G15, OR(AND(L$3="Bull", L$4=2)), 'Bull Market Returns'!$H15, OR(AND(L$3="Bull", L$4=3)), 'Bull Market Returns'!$I15, OR(AND(L$3="Bull", L$4=4)), 'Bull Market Returns'!$J15, OR(AND(L$3="Bull", L$4=5)), 'Bull Market Returns'!$K15, OR(AND(L$3="Bull", L$4=6)), 'Bull Market Returns'!$L15, OR(AND(L$3="Bull", L$4=7)), 'Bull Market Returns'!$M15, OR(AND(L$3="Bull", L$4=8)), 'Bull Market Returns'!$N15, OR(AND(L$3="Bull", L$4=9)), 'Bull Market Returns'!$O15, OR(AND(L$3="Bull", L$4=10)), 'Bull Market Returns'!$P15, OR(AND(L$3="Bull", L$4=11)), 'Bull Market Returns'!$Q15, OR(AND(L$3="Bull", L$4=12)), 'Bull Market Returns'!$R15, OR(AND(L$3="Bull", L$4=13)), 'Bull Market Returns'!$S15, OR(AND(L$3="Bull", L$4=14)), 'Bull Market Returns'!$T15, OR(AND(L$3="Bull", L$4=15)), 'Bull Market Returns'!$U15, OR(AND(L$3="Bull", L$4=16)), 'Bull Market Returns'!$V15, OR(AND(L$3="Bull", L$4=17)), 'Bull Market Returns'!$W15, OR(AND(L$3="Bull", L$4=18)), 'Bull Market Returns'!$X15, OR(AND(L$3="Bull", L$4=19)), 'Bull Market Returns'!$Y15, OR(AND(L$3="Bull", L$4=20)), 'Bull Market Returns'!$Z15, OR(AND(L$3="Bear", L$4=1)), 'Bear Market Returns'!$G15,OR(AND(L$3="Bear", L$4=2)), 'Bear Market Returns'!$H15, OR(AND(L$3="Bear", L$4=3)), 'Bear Market Returns'!$I15, OR(AND(L$3="Bear", L$4=4)), 'Bear Market Returns'!$J15, OR(AND(L$3="Bear", L$4=5)), 'Bear Market Returns'!$K15, OR(AND(L$3="Bear", L$4=6)), 'Bear Market Returns'!$L15, OR(AND(L$3="Bear", L$4=7)), 'Bear Market Returns'!$M15, OR(AND(L$3="Bear", L$4=8)), 'Bear Market Returns'!$N15, OR(AND(L$3="Bear", L$4=9)), 'Bear Market Returns'!$O15, OR(AND(L$3="Bear", L$4=10)), 'Bear Market Returns'!$P15, OR(AND(L$3="Bear", L$4=11)), 'Bear Market Returns'!$Q15, OR(AND(L$3="Bear", L$4=12)), 'Bear Market Returns'!$R15, OR(AND(L$3="Bear", L$4=13)), 'Bear Market Returns'!$S15, OR(AND(L$3="Bear", L$4=14)), 'Bear Market Returns'!$T15, OR(AND(L$3="Bear", L$4=15)), 'Bear Market Returns'!$U15, OR(AND(L$3="Bear", L$4=16)), 'Bear Market Returns'!$V15, OR(AND(L$3="Bear", L$4=17)), 'Bear Market Returns'!$W15, OR(AND(L$3="Bear", L$4=18)), 'Bear Market Returns'!$X15, OR(AND(L$3="Bear", L$4=19)), 'Bear Market Returns'!$Y15, OR(AND(L$3="Bear", L$4=20)), 'Bear Market Returns'!$Z15)</f>
        <v>19</v>
      </c>
      <c r="M17" s="185">
        <f>L17+ IFS(AND(M$3="Bull",M$4=1), 'Bull Market Returns'!$G15, OR(AND(M$3="Bull", M$4=2)), 'Bull Market Returns'!$H15, OR(AND(M$3="Bull", M$4=3)), 'Bull Market Returns'!$I15, OR(AND(M$3="Bull", M$4=4)), 'Bull Market Returns'!$J15, OR(AND(M$3="Bull", M$4=5)), 'Bull Market Returns'!$K15, OR(AND(M$3="Bull", M$4=6)), 'Bull Market Returns'!$L15, OR(AND(M$3="Bull", M$4=7)), 'Bull Market Returns'!$M15, OR(AND(M$3="Bull", M$4=8)), 'Bull Market Returns'!$N15, OR(AND(M$3="Bull", M$4=9)), 'Bull Market Returns'!$O15, OR(AND(M$3="Bull", M$4=10)), 'Bull Market Returns'!$P15, OR(AND(M$3="Bull", M$4=11)), 'Bull Market Returns'!$Q15, OR(AND(M$3="Bull", M$4=12)), 'Bull Market Returns'!$R15, OR(AND(M$3="Bull", M$4=13)), 'Bull Market Returns'!$S15, OR(AND(M$3="Bull", M$4=14)), 'Bull Market Returns'!$T15, OR(AND(M$3="Bull", M$4=15)), 'Bull Market Returns'!$U15, OR(AND(M$3="Bull", M$4=16)), 'Bull Market Returns'!$V15, OR(AND(M$3="Bull", M$4=17)), 'Bull Market Returns'!$W15, OR(AND(M$3="Bull", M$4=18)), 'Bull Market Returns'!$X15, OR(AND(M$3="Bull", M$4=19)), 'Bull Market Returns'!$Y15, OR(AND(M$3="Bull", M$4=20)), 'Bull Market Returns'!$Z15, OR(AND(M$3="Bear", M$4=1)), 'Bear Market Returns'!$G15,OR(AND(M$3="Bear", M$4=2)), 'Bear Market Returns'!$H15, OR(AND(M$3="Bear", M$4=3)), 'Bear Market Returns'!$I15, OR(AND(M$3="Bear", M$4=4)), 'Bear Market Returns'!$J15, OR(AND(M$3="Bear", M$4=5)), 'Bear Market Returns'!$K15, OR(AND(M$3="Bear", M$4=6)), 'Bear Market Returns'!$L15, OR(AND(M$3="Bear", M$4=7)), 'Bear Market Returns'!$M15, OR(AND(M$3="Bear", M$4=8)), 'Bear Market Returns'!$N15, OR(AND(M$3="Bear", M$4=9)), 'Bear Market Returns'!$O15, OR(AND(M$3="Bear", M$4=10)), 'Bear Market Returns'!$P15, OR(AND(M$3="Bear", M$4=11)), 'Bear Market Returns'!$Q15, OR(AND(M$3="Bear", M$4=12)), 'Bear Market Returns'!$R15, OR(AND(M$3="Bear", M$4=13)), 'Bear Market Returns'!$S15, OR(AND(M$3="Bear", M$4=14)), 'Bear Market Returns'!$T15, OR(AND(M$3="Bear", M$4=15)), 'Bear Market Returns'!$U15, OR(AND(M$3="Bear", M$4=16)), 'Bear Market Returns'!$V15, OR(AND(M$3="Bear", M$4=17)), 'Bear Market Returns'!$W15, OR(AND(M$3="Bear", M$4=18)), 'Bear Market Returns'!$X15, OR(AND(M$3="Bear", M$4=19)), 'Bear Market Returns'!$Y15, OR(AND(M$3="Bear", M$4=20)), 'Bear Market Returns'!$Z15)</f>
        <v>22</v>
      </c>
      <c r="N17" s="185">
        <f>M17+ IFS(AND(N$3="Bull",N$4=1), 'Bull Market Returns'!$G15, OR(AND(N$3="Bull", N$4=2)), 'Bull Market Returns'!$H15, OR(AND(N$3="Bull", N$4=3)), 'Bull Market Returns'!$I15, OR(AND(N$3="Bull", N$4=4)), 'Bull Market Returns'!$J15, OR(AND(N$3="Bull", N$4=5)), 'Bull Market Returns'!$K15, OR(AND(N$3="Bull", N$4=6)), 'Bull Market Returns'!$L15, OR(AND(N$3="Bull", N$4=7)), 'Bull Market Returns'!$M15, OR(AND(N$3="Bull", N$4=8)), 'Bull Market Returns'!$N15, OR(AND(N$3="Bull", N$4=9)), 'Bull Market Returns'!$O15, OR(AND(N$3="Bull", N$4=10)), 'Bull Market Returns'!$P15, OR(AND(N$3="Bull", N$4=11)), 'Bull Market Returns'!$Q15, OR(AND(N$3="Bull", N$4=12)), 'Bull Market Returns'!$R15, OR(AND(N$3="Bull", N$4=13)), 'Bull Market Returns'!$S15, OR(AND(N$3="Bull", N$4=14)), 'Bull Market Returns'!$T15, OR(AND(N$3="Bull", N$4=15)), 'Bull Market Returns'!$U15, OR(AND(N$3="Bull", N$4=16)), 'Bull Market Returns'!$V15, OR(AND(N$3="Bull", N$4=17)), 'Bull Market Returns'!$W15, OR(AND(N$3="Bull", N$4=18)), 'Bull Market Returns'!$X15, OR(AND(N$3="Bull", N$4=19)), 'Bull Market Returns'!$Y15, OR(AND(N$3="Bull", N$4=20)), 'Bull Market Returns'!$Z15, OR(AND(N$3="Bear", N$4=1)), 'Bear Market Returns'!$G15,OR(AND(N$3="Bear", N$4=2)), 'Bear Market Returns'!$H15, OR(AND(N$3="Bear", N$4=3)), 'Bear Market Returns'!$I15, OR(AND(N$3="Bear", N$4=4)), 'Bear Market Returns'!$J15, OR(AND(N$3="Bear", N$4=5)), 'Bear Market Returns'!$K15, OR(AND(N$3="Bear", N$4=6)), 'Bear Market Returns'!$L15, OR(AND(N$3="Bear", N$4=7)), 'Bear Market Returns'!$M15, OR(AND(N$3="Bear", N$4=8)), 'Bear Market Returns'!$N15, OR(AND(N$3="Bear", N$4=9)), 'Bear Market Returns'!$O15, OR(AND(N$3="Bear", N$4=10)), 'Bear Market Returns'!$P15, OR(AND(N$3="Bear", N$4=11)), 'Bear Market Returns'!$Q15, OR(AND(N$3="Bear", N$4=12)), 'Bear Market Returns'!$R15, OR(AND(N$3="Bear", N$4=13)), 'Bear Market Returns'!$S15, OR(AND(N$3="Bear", N$4=14)), 'Bear Market Returns'!$T15, OR(AND(N$3="Bear", N$4=15)), 'Bear Market Returns'!$U15, OR(AND(N$3="Bear", N$4=16)), 'Bear Market Returns'!$V15, OR(AND(N$3="Bear", N$4=17)), 'Bear Market Returns'!$W15, OR(AND(N$3="Bear", N$4=18)), 'Bear Market Returns'!$X15, OR(AND(N$3="Bear", N$4=19)), 'Bear Market Returns'!$Y15, OR(AND(N$3="Bear", N$4=20)), 'Bear Market Returns'!$Z15)</f>
        <v>29</v>
      </c>
      <c r="O17" s="185">
        <f>N17+ IFS(AND(O$3="Bull",O$4=1), 'Bull Market Returns'!$G15, OR(AND(O$3="Bull", O$4=2)), 'Bull Market Returns'!$H15, OR(AND(O$3="Bull", O$4=3)), 'Bull Market Returns'!$I15, OR(AND(O$3="Bull", O$4=4)), 'Bull Market Returns'!$J15, OR(AND(O$3="Bull", O$4=5)), 'Bull Market Returns'!$K15, OR(AND(O$3="Bull", O$4=6)), 'Bull Market Returns'!$L15, OR(AND(O$3="Bull", O$4=7)), 'Bull Market Returns'!$M15, OR(AND(O$3="Bull", O$4=8)), 'Bull Market Returns'!$N15, OR(AND(O$3="Bull", O$4=9)), 'Bull Market Returns'!$O15, OR(AND(O$3="Bull", O$4=10)), 'Bull Market Returns'!$P15, OR(AND(O$3="Bull", O$4=11)), 'Bull Market Returns'!$Q15, OR(AND(O$3="Bull", O$4=12)), 'Bull Market Returns'!$R15, OR(AND(O$3="Bull", O$4=13)), 'Bull Market Returns'!$S15, OR(AND(O$3="Bull", O$4=14)), 'Bull Market Returns'!$T15, OR(AND(O$3="Bull", O$4=15)), 'Bull Market Returns'!$U15, OR(AND(O$3="Bull", O$4=16)), 'Bull Market Returns'!$V15, OR(AND(O$3="Bull", O$4=17)), 'Bull Market Returns'!$W15, OR(AND(O$3="Bull", O$4=18)), 'Bull Market Returns'!$X15, OR(AND(O$3="Bull", O$4=19)), 'Bull Market Returns'!$Y15, OR(AND(O$3="Bull", O$4=20)), 'Bull Market Returns'!$Z15, OR(AND(O$3="Bear", O$4=1)), 'Bear Market Returns'!$G15,OR(AND(O$3="Bear", O$4=2)), 'Bear Market Returns'!$H15, OR(AND(O$3="Bear", O$4=3)), 'Bear Market Returns'!$I15, OR(AND(O$3="Bear", O$4=4)), 'Bear Market Returns'!$J15, OR(AND(O$3="Bear", O$4=5)), 'Bear Market Returns'!$K15, OR(AND(O$3="Bear", O$4=6)), 'Bear Market Returns'!$L15, OR(AND(O$3="Bear", O$4=7)), 'Bear Market Returns'!$M15, OR(AND(O$3="Bear", O$4=8)), 'Bear Market Returns'!$N15, OR(AND(O$3="Bear", O$4=9)), 'Bear Market Returns'!$O15, OR(AND(O$3="Bear", O$4=10)), 'Bear Market Returns'!$P15, OR(AND(O$3="Bear", O$4=11)), 'Bear Market Returns'!$Q15, OR(AND(O$3="Bear", O$4=12)), 'Bear Market Returns'!$R15, OR(AND(O$3="Bear", O$4=13)), 'Bear Market Returns'!$S15, OR(AND(O$3="Bear", O$4=14)), 'Bear Market Returns'!$T15, OR(AND(O$3="Bear", O$4=15)), 'Bear Market Returns'!$U15, OR(AND(O$3="Bear", O$4=16)), 'Bear Market Returns'!$V15, OR(AND(O$3="Bear", O$4=17)), 'Bear Market Returns'!$W15, OR(AND(O$3="Bear", O$4=18)), 'Bear Market Returns'!$X15, OR(AND(O$3="Bear", O$4=19)), 'Bear Market Returns'!$Y15, OR(AND(O$3="Bear", O$4=20)), 'Bear Market Returns'!$Z15)</f>
        <v>41</v>
      </c>
      <c r="P17" s="185">
        <f>O17+ IFS(AND(P$3="Bull",P$4=1), 'Bull Market Returns'!$G15, OR(AND(P$3="Bull", P$4=2)), 'Bull Market Returns'!$H15, OR(AND(P$3="Bull", P$4=3)), 'Bull Market Returns'!$I15, OR(AND(P$3="Bull", P$4=4)), 'Bull Market Returns'!$J15, OR(AND(P$3="Bull", P$4=5)), 'Bull Market Returns'!$K15, OR(AND(P$3="Bull", P$4=6)), 'Bull Market Returns'!$L15, OR(AND(P$3="Bull", P$4=7)), 'Bull Market Returns'!$M15, OR(AND(P$3="Bull", P$4=8)), 'Bull Market Returns'!$N15, OR(AND(P$3="Bull", P$4=9)), 'Bull Market Returns'!$O15, OR(AND(P$3="Bull", P$4=10)), 'Bull Market Returns'!$P15, OR(AND(P$3="Bull", P$4=11)), 'Bull Market Returns'!$Q15, OR(AND(P$3="Bull", P$4=12)), 'Bull Market Returns'!$R15, OR(AND(P$3="Bull", P$4=13)), 'Bull Market Returns'!$S15, OR(AND(P$3="Bull", P$4=14)), 'Bull Market Returns'!$T15, OR(AND(P$3="Bull", P$4=15)), 'Bull Market Returns'!$U15, OR(AND(P$3="Bull", P$4=16)), 'Bull Market Returns'!$V15, OR(AND(P$3="Bull", P$4=17)), 'Bull Market Returns'!$W15, OR(AND(P$3="Bull", P$4=18)), 'Bull Market Returns'!$X15, OR(AND(P$3="Bull", P$4=19)), 'Bull Market Returns'!$Y15, OR(AND(P$3="Bull", P$4=20)), 'Bull Market Returns'!$Z15, OR(AND(P$3="Bear", P$4=1)), 'Bear Market Returns'!$G15,OR(AND(P$3="Bear", P$4=2)), 'Bear Market Returns'!$H15, OR(AND(P$3="Bear", P$4=3)), 'Bear Market Returns'!$I15, OR(AND(P$3="Bear", P$4=4)), 'Bear Market Returns'!$J15, OR(AND(P$3="Bear", P$4=5)), 'Bear Market Returns'!$K15, OR(AND(P$3="Bear", P$4=6)), 'Bear Market Returns'!$L15, OR(AND(P$3="Bear", P$4=7)), 'Bear Market Returns'!$M15, OR(AND(P$3="Bear", P$4=8)), 'Bear Market Returns'!$N15, OR(AND(P$3="Bear", P$4=9)), 'Bear Market Returns'!$O15, OR(AND(P$3="Bear", P$4=10)), 'Bear Market Returns'!$P15, OR(AND(P$3="Bear", P$4=11)), 'Bear Market Returns'!$Q15, OR(AND(P$3="Bear", P$4=12)), 'Bear Market Returns'!$R15, OR(AND(P$3="Bear", P$4=13)), 'Bear Market Returns'!$S15, OR(AND(P$3="Bear", P$4=14)), 'Bear Market Returns'!$T15, OR(AND(P$3="Bear", P$4=15)), 'Bear Market Returns'!$U15, OR(AND(P$3="Bear", P$4=16)), 'Bear Market Returns'!$V15, OR(AND(P$3="Bear", P$4=17)), 'Bear Market Returns'!$W15, OR(AND(P$3="Bear", P$4=18)), 'Bear Market Returns'!$X15, OR(AND(P$3="Bear", P$4=19)), 'Bear Market Returns'!$Y15, OR(AND(P$3="Bear", P$4=20)), 'Bear Market Returns'!$Z15)</f>
        <v>27</v>
      </c>
    </row>
    <row r="18">
      <c r="A18" s="191" t="s">
        <v>25</v>
      </c>
      <c r="B18" s="192" t="s">
        <v>26</v>
      </c>
      <c r="C18" s="193" t="s">
        <v>31</v>
      </c>
      <c r="D18" s="194" t="s">
        <v>29</v>
      </c>
      <c r="E18" s="195">
        <v>10.0</v>
      </c>
      <c r="F18" s="183">
        <v>25.0</v>
      </c>
      <c r="G18" s="185">
        <f>F18+ IFS(AND(G$3="Bull",G$4=1), 'Bull Market Returns'!$G16, OR(AND(G$3="Bull", G$4=2)), 'Bull Market Returns'!$H16, OR(AND(G$3="Bull", G$4=3)), 'Bull Market Returns'!$I16, OR(AND(G$3="Bull", G$4=4)), 'Bull Market Returns'!$J16, OR(AND(G$3="Bull", G$4=5)), 'Bull Market Returns'!$K16, OR(AND(G$3="Bull", G$4=6)), 'Bull Market Returns'!$L16, OR(AND(G$3="Bull", G$4=7)), 'Bull Market Returns'!$M16, OR(AND(G$3="Bull", G$4=8)), 'Bull Market Returns'!$N16, OR(AND(G$3="Bull", G$4=9)), 'Bull Market Returns'!$O16, OR(AND(G$3="Bull", G$4=10)), 'Bull Market Returns'!$P16, OR(AND(G$3="Bull", G$4=11)), 'Bull Market Returns'!$Q16, OR(AND(G$3="Bull", G$4=12)), 'Bull Market Returns'!$R16, OR(AND(G$3="Bull", G$4=13)), 'Bull Market Returns'!$S16, OR(AND(G$3="Bull", G$4=14)), 'Bull Market Returns'!$T16, OR(AND(G$3="Bull", G$4=15)), 'Bull Market Returns'!$U16, OR(AND(G$3="Bull", G$4=16)), 'Bull Market Returns'!$V16, OR(AND(G$3="Bull", G$4=17)), 'Bull Market Returns'!$W16, OR(AND(G$3="Bull", G$4=18)), 'Bull Market Returns'!$X16, OR(AND(G$3="Bull", G$4=19)), 'Bull Market Returns'!$Y16, OR(AND(G$3="Bull", G$4=20)), 'Bull Market Returns'!$Z16, OR(AND(G$3="Bear", G$4=1)), 'Bear Market Returns'!$G16,OR(AND(G$3="Bear", G$4=2)), 'Bear Market Returns'!$H16, OR(AND(G$3="Bear", G$4=3)), 'Bear Market Returns'!$I16, OR(AND(G$3="Bear", G$4=4)), 'Bear Market Returns'!$J16, OR(AND(G$3="Bear", G$4=5)), 'Bear Market Returns'!$K16, OR(AND(G$3="Bear", G$4=6)), 'Bear Market Returns'!$L16, OR(AND(G$3="Bear", G$4=7)), 'Bear Market Returns'!$M16, OR(AND(G$3="Bear", G$4=8)), 'Bear Market Returns'!$N16, OR(AND(G$3="Bear", G$4=9)), 'Bear Market Returns'!$O16, OR(AND(G$3="Bear", G$4=10)), 'Bear Market Returns'!$P16, OR(AND(G$3="Bear", G$4=11)), 'Bear Market Returns'!$Q16, OR(AND(G$3="Bear", G$4=12)), 'Bear Market Returns'!$R16, OR(AND(G$3="Bear", G$4=13)), 'Bear Market Returns'!$S16, OR(AND(G$3="Bear", G$4=14)), 'Bear Market Returns'!$T16, OR(AND(G$3="Bear", G$4=15)), 'Bear Market Returns'!$U16, OR(AND(G$3="Bear", G$4=16)), 'Bear Market Returns'!$V16, OR(AND(G$3="Bear", G$4=17)), 'Bear Market Returns'!$W16, OR(AND(G$3="Bear", G$4=18)), 'Bear Market Returns'!$X16, OR(AND(G$3="Bear", G$4=19)), 'Bear Market Returns'!$Y16, OR(AND(G$3="Bear", G$4=20)), 'Bear Market Returns'!$Z16)</f>
        <v>28</v>
      </c>
      <c r="H18" s="185">
        <f>G18+ IFS(AND(H$3="Bull",H$4=1), 'Bull Market Returns'!$G16, OR(AND(H$3="Bull", H$4=2)), 'Bull Market Returns'!$H16, OR(AND(H$3="Bull", H$4=3)), 'Bull Market Returns'!$I16, OR(AND(H$3="Bull", H$4=4)), 'Bull Market Returns'!$J16, OR(AND(H$3="Bull", H$4=5)), 'Bull Market Returns'!$K16, OR(AND(H$3="Bull", H$4=6)), 'Bull Market Returns'!$L16, OR(AND(H$3="Bull", H$4=7)), 'Bull Market Returns'!$M16, OR(AND(H$3="Bull", H$4=8)), 'Bull Market Returns'!$N16, OR(AND(H$3="Bull", H$4=9)), 'Bull Market Returns'!$O16, OR(AND(H$3="Bull", H$4=10)), 'Bull Market Returns'!$P16, OR(AND(H$3="Bull", H$4=11)), 'Bull Market Returns'!$Q16, OR(AND(H$3="Bull", H$4=12)), 'Bull Market Returns'!$R16, OR(AND(H$3="Bull", H$4=13)), 'Bull Market Returns'!$S16, OR(AND(H$3="Bull", H$4=14)), 'Bull Market Returns'!$T16, OR(AND(H$3="Bull", H$4=15)), 'Bull Market Returns'!$U16, OR(AND(H$3="Bull", H$4=16)), 'Bull Market Returns'!$V16, OR(AND(H$3="Bull", H$4=17)), 'Bull Market Returns'!$W16, OR(AND(H$3="Bull", H$4=18)), 'Bull Market Returns'!$X16, OR(AND(H$3="Bull", H$4=19)), 'Bull Market Returns'!$Y16, OR(AND(H$3="Bull", H$4=20)), 'Bull Market Returns'!$Z16, OR(AND(H$3="Bear", H$4=1)), 'Bear Market Returns'!$G16,OR(AND(H$3="Bear", H$4=2)), 'Bear Market Returns'!$H16, OR(AND(H$3="Bear", H$4=3)), 'Bear Market Returns'!$I16, OR(AND(H$3="Bear", H$4=4)), 'Bear Market Returns'!$J16, OR(AND(H$3="Bear", H$4=5)), 'Bear Market Returns'!$K16, OR(AND(H$3="Bear", H$4=6)), 'Bear Market Returns'!$L16, OR(AND(H$3="Bear", H$4=7)), 'Bear Market Returns'!$M16, OR(AND(H$3="Bear", H$4=8)), 'Bear Market Returns'!$N16, OR(AND(H$3="Bear", H$4=9)), 'Bear Market Returns'!$O16, OR(AND(H$3="Bear", H$4=10)), 'Bear Market Returns'!$P16, OR(AND(H$3="Bear", H$4=11)), 'Bear Market Returns'!$Q16, OR(AND(H$3="Bear", H$4=12)), 'Bear Market Returns'!$R16, OR(AND(H$3="Bear", H$4=13)), 'Bear Market Returns'!$S16, OR(AND(H$3="Bear", H$4=14)), 'Bear Market Returns'!$T16, OR(AND(H$3="Bear", H$4=15)), 'Bear Market Returns'!$U16, OR(AND(H$3="Bear", H$4=16)), 'Bear Market Returns'!$V16, OR(AND(H$3="Bear", H$4=17)), 'Bear Market Returns'!$W16, OR(AND(H$3="Bear", H$4=18)), 'Bear Market Returns'!$X16, OR(AND(H$3="Bear", H$4=19)), 'Bear Market Returns'!$Y16, OR(AND(H$3="Bear", H$4=20)), 'Bear Market Returns'!$Z16)</f>
        <v>27</v>
      </c>
      <c r="I18" s="185">
        <f>H18+ IFS(AND(I$3="Bull",I$4=1), 'Bull Market Returns'!$G16, OR(AND(I$3="Bull", I$4=2)), 'Bull Market Returns'!$H16, OR(AND(I$3="Bull", I$4=3)), 'Bull Market Returns'!$I16, OR(AND(I$3="Bull", I$4=4)), 'Bull Market Returns'!$J16, OR(AND(I$3="Bull", I$4=5)), 'Bull Market Returns'!$K16, OR(AND(I$3="Bull", I$4=6)), 'Bull Market Returns'!$L16, OR(AND(I$3="Bull", I$4=7)), 'Bull Market Returns'!$M16, OR(AND(I$3="Bull", I$4=8)), 'Bull Market Returns'!$N16, OR(AND(I$3="Bull", I$4=9)), 'Bull Market Returns'!$O16, OR(AND(I$3="Bull", I$4=10)), 'Bull Market Returns'!$P16, OR(AND(I$3="Bull", I$4=11)), 'Bull Market Returns'!$Q16, OR(AND(I$3="Bull", I$4=12)), 'Bull Market Returns'!$R16, OR(AND(I$3="Bull", I$4=13)), 'Bull Market Returns'!$S16, OR(AND(I$3="Bull", I$4=14)), 'Bull Market Returns'!$T16, OR(AND(I$3="Bull", I$4=15)), 'Bull Market Returns'!$U16, OR(AND(I$3="Bull", I$4=16)), 'Bull Market Returns'!$V16, OR(AND(I$3="Bull", I$4=17)), 'Bull Market Returns'!$W16, OR(AND(I$3="Bull", I$4=18)), 'Bull Market Returns'!$X16, OR(AND(I$3="Bull", I$4=19)), 'Bull Market Returns'!$Y16, OR(AND(I$3="Bull", I$4=20)), 'Bull Market Returns'!$Z16, OR(AND(I$3="Bear", I$4=1)), 'Bear Market Returns'!$G16,OR(AND(I$3="Bear", I$4=2)), 'Bear Market Returns'!$H16, OR(AND(I$3="Bear", I$4=3)), 'Bear Market Returns'!$I16, OR(AND(I$3="Bear", I$4=4)), 'Bear Market Returns'!$J16, OR(AND(I$3="Bear", I$4=5)), 'Bear Market Returns'!$K16, OR(AND(I$3="Bear", I$4=6)), 'Bear Market Returns'!$L16, OR(AND(I$3="Bear", I$4=7)), 'Bear Market Returns'!$M16, OR(AND(I$3="Bear", I$4=8)), 'Bear Market Returns'!$N16, OR(AND(I$3="Bear", I$4=9)), 'Bear Market Returns'!$O16, OR(AND(I$3="Bear", I$4=10)), 'Bear Market Returns'!$P16, OR(AND(I$3="Bear", I$4=11)), 'Bear Market Returns'!$Q16, OR(AND(I$3="Bear", I$4=12)), 'Bear Market Returns'!$R16, OR(AND(I$3="Bear", I$4=13)), 'Bear Market Returns'!$S16, OR(AND(I$3="Bear", I$4=14)), 'Bear Market Returns'!$T16, OR(AND(I$3="Bear", I$4=15)), 'Bear Market Returns'!$U16, OR(AND(I$3="Bear", I$4=16)), 'Bear Market Returns'!$V16, OR(AND(I$3="Bear", I$4=17)), 'Bear Market Returns'!$W16, OR(AND(I$3="Bear", I$4=18)), 'Bear Market Returns'!$X16, OR(AND(I$3="Bear", I$4=19)), 'Bear Market Returns'!$Y16, OR(AND(I$3="Bear", I$4=20)), 'Bear Market Returns'!$Z16)</f>
        <v>30</v>
      </c>
      <c r="J18" s="185">
        <f>I18+ IFS(AND(J$3="Bull",J$4=1), 'Bull Market Returns'!$G16, OR(AND(J$3="Bull", J$4=2)), 'Bull Market Returns'!$H16, OR(AND(J$3="Bull", J$4=3)), 'Bull Market Returns'!$I16, OR(AND(J$3="Bull", J$4=4)), 'Bull Market Returns'!$J16, OR(AND(J$3="Bull", J$4=5)), 'Bull Market Returns'!$K16, OR(AND(J$3="Bull", J$4=6)), 'Bull Market Returns'!$L16, OR(AND(J$3="Bull", J$4=7)), 'Bull Market Returns'!$M16, OR(AND(J$3="Bull", J$4=8)), 'Bull Market Returns'!$N16, OR(AND(J$3="Bull", J$4=9)), 'Bull Market Returns'!$O16, OR(AND(J$3="Bull", J$4=10)), 'Bull Market Returns'!$P16, OR(AND(J$3="Bull", J$4=11)), 'Bull Market Returns'!$Q16, OR(AND(J$3="Bull", J$4=12)), 'Bull Market Returns'!$R16, OR(AND(J$3="Bull", J$4=13)), 'Bull Market Returns'!$S16, OR(AND(J$3="Bull", J$4=14)), 'Bull Market Returns'!$T16, OR(AND(J$3="Bull", J$4=15)), 'Bull Market Returns'!$U16, OR(AND(J$3="Bull", J$4=16)), 'Bull Market Returns'!$V16, OR(AND(J$3="Bull", J$4=17)), 'Bull Market Returns'!$W16, OR(AND(J$3="Bull", J$4=18)), 'Bull Market Returns'!$X16, OR(AND(J$3="Bull", J$4=19)), 'Bull Market Returns'!$Y16, OR(AND(J$3="Bull", J$4=20)), 'Bull Market Returns'!$Z16, OR(AND(J$3="Bear", J$4=1)), 'Bear Market Returns'!$G16,OR(AND(J$3="Bear", J$4=2)), 'Bear Market Returns'!$H16, OR(AND(J$3="Bear", J$4=3)), 'Bear Market Returns'!$I16, OR(AND(J$3="Bear", J$4=4)), 'Bear Market Returns'!$J16, OR(AND(J$3="Bear", J$4=5)), 'Bear Market Returns'!$K16, OR(AND(J$3="Bear", J$4=6)), 'Bear Market Returns'!$L16, OR(AND(J$3="Bear", J$4=7)), 'Bear Market Returns'!$M16, OR(AND(J$3="Bear", J$4=8)), 'Bear Market Returns'!$N16, OR(AND(J$3="Bear", J$4=9)), 'Bear Market Returns'!$O16, OR(AND(J$3="Bear", J$4=10)), 'Bear Market Returns'!$P16, OR(AND(J$3="Bear", J$4=11)), 'Bear Market Returns'!$Q16, OR(AND(J$3="Bear", J$4=12)), 'Bear Market Returns'!$R16, OR(AND(J$3="Bear", J$4=13)), 'Bear Market Returns'!$S16, OR(AND(J$3="Bear", J$4=14)), 'Bear Market Returns'!$T16, OR(AND(J$3="Bear", J$4=15)), 'Bear Market Returns'!$U16, OR(AND(J$3="Bear", J$4=16)), 'Bear Market Returns'!$V16, OR(AND(J$3="Bear", J$4=17)), 'Bear Market Returns'!$W16, OR(AND(J$3="Bear", J$4=18)), 'Bear Market Returns'!$X16, OR(AND(J$3="Bear", J$4=19)), 'Bear Market Returns'!$Y16, OR(AND(J$3="Bear", J$4=20)), 'Bear Market Returns'!$Z16)</f>
        <v>24</v>
      </c>
      <c r="K18" s="185">
        <f>J18+ IFS(AND(K$3="Bull",K$4=1), 'Bull Market Returns'!$G16, OR(AND(K$3="Bull", K$4=2)), 'Bull Market Returns'!$H16, OR(AND(K$3="Bull", K$4=3)), 'Bull Market Returns'!$I16, OR(AND(K$3="Bull", K$4=4)), 'Bull Market Returns'!$J16, OR(AND(K$3="Bull", K$4=5)), 'Bull Market Returns'!$K16, OR(AND(K$3="Bull", K$4=6)), 'Bull Market Returns'!$L16, OR(AND(K$3="Bull", K$4=7)), 'Bull Market Returns'!$M16, OR(AND(K$3="Bull", K$4=8)), 'Bull Market Returns'!$N16, OR(AND(K$3="Bull", K$4=9)), 'Bull Market Returns'!$O16, OR(AND(K$3="Bull", K$4=10)), 'Bull Market Returns'!$P16, OR(AND(K$3="Bull", K$4=11)), 'Bull Market Returns'!$Q16, OR(AND(K$3="Bull", K$4=12)), 'Bull Market Returns'!$R16, OR(AND(K$3="Bull", K$4=13)), 'Bull Market Returns'!$S16, OR(AND(K$3="Bull", K$4=14)), 'Bull Market Returns'!$T16, OR(AND(K$3="Bull", K$4=15)), 'Bull Market Returns'!$U16, OR(AND(K$3="Bull", K$4=16)), 'Bull Market Returns'!$V16, OR(AND(K$3="Bull", K$4=17)), 'Bull Market Returns'!$W16, OR(AND(K$3="Bull", K$4=18)), 'Bull Market Returns'!$X16, OR(AND(K$3="Bull", K$4=19)), 'Bull Market Returns'!$Y16, OR(AND(K$3="Bull", K$4=20)), 'Bull Market Returns'!$Z16, OR(AND(K$3="Bear", K$4=1)), 'Bear Market Returns'!$G16,OR(AND(K$3="Bear", K$4=2)), 'Bear Market Returns'!$H16, OR(AND(K$3="Bear", K$4=3)), 'Bear Market Returns'!$I16, OR(AND(K$3="Bear", K$4=4)), 'Bear Market Returns'!$J16, OR(AND(K$3="Bear", K$4=5)), 'Bear Market Returns'!$K16, OR(AND(K$3="Bear", K$4=6)), 'Bear Market Returns'!$L16, OR(AND(K$3="Bear", K$4=7)), 'Bear Market Returns'!$M16, OR(AND(K$3="Bear", K$4=8)), 'Bear Market Returns'!$N16, OR(AND(K$3="Bear", K$4=9)), 'Bear Market Returns'!$O16, OR(AND(K$3="Bear", K$4=10)), 'Bear Market Returns'!$P16, OR(AND(K$3="Bear", K$4=11)), 'Bear Market Returns'!$Q16, OR(AND(K$3="Bear", K$4=12)), 'Bear Market Returns'!$R16, OR(AND(K$3="Bear", K$4=13)), 'Bear Market Returns'!$S16, OR(AND(K$3="Bear", K$4=14)), 'Bear Market Returns'!$T16, OR(AND(K$3="Bear", K$4=15)), 'Bear Market Returns'!$U16, OR(AND(K$3="Bear", K$4=16)), 'Bear Market Returns'!$V16, OR(AND(K$3="Bear", K$4=17)), 'Bear Market Returns'!$W16, OR(AND(K$3="Bear", K$4=18)), 'Bear Market Returns'!$X16, OR(AND(K$3="Bear", K$4=19)), 'Bear Market Returns'!$Y16, OR(AND(K$3="Bear", K$4=20)), 'Bear Market Returns'!$Z16)</f>
        <v>16</v>
      </c>
      <c r="L18" s="185">
        <f>K18+ IFS(AND(L$3="Bull",L$4=1), 'Bull Market Returns'!$G16, OR(AND(L$3="Bull", L$4=2)), 'Bull Market Returns'!$H16, OR(AND(L$3="Bull", L$4=3)), 'Bull Market Returns'!$I16, OR(AND(L$3="Bull", L$4=4)), 'Bull Market Returns'!$J16, OR(AND(L$3="Bull", L$4=5)), 'Bull Market Returns'!$K16, OR(AND(L$3="Bull", L$4=6)), 'Bull Market Returns'!$L16, OR(AND(L$3="Bull", L$4=7)), 'Bull Market Returns'!$M16, OR(AND(L$3="Bull", L$4=8)), 'Bull Market Returns'!$N16, OR(AND(L$3="Bull", L$4=9)), 'Bull Market Returns'!$O16, OR(AND(L$3="Bull", L$4=10)), 'Bull Market Returns'!$P16, OR(AND(L$3="Bull", L$4=11)), 'Bull Market Returns'!$Q16, OR(AND(L$3="Bull", L$4=12)), 'Bull Market Returns'!$R16, OR(AND(L$3="Bull", L$4=13)), 'Bull Market Returns'!$S16, OR(AND(L$3="Bull", L$4=14)), 'Bull Market Returns'!$T16, OR(AND(L$3="Bull", L$4=15)), 'Bull Market Returns'!$U16, OR(AND(L$3="Bull", L$4=16)), 'Bull Market Returns'!$V16, OR(AND(L$3="Bull", L$4=17)), 'Bull Market Returns'!$W16, OR(AND(L$3="Bull", L$4=18)), 'Bull Market Returns'!$X16, OR(AND(L$3="Bull", L$4=19)), 'Bull Market Returns'!$Y16, OR(AND(L$3="Bull", L$4=20)), 'Bull Market Returns'!$Z16, OR(AND(L$3="Bear", L$4=1)), 'Bear Market Returns'!$G16,OR(AND(L$3="Bear", L$4=2)), 'Bear Market Returns'!$H16, OR(AND(L$3="Bear", L$4=3)), 'Bear Market Returns'!$I16, OR(AND(L$3="Bear", L$4=4)), 'Bear Market Returns'!$J16, OR(AND(L$3="Bear", L$4=5)), 'Bear Market Returns'!$K16, OR(AND(L$3="Bear", L$4=6)), 'Bear Market Returns'!$L16, OR(AND(L$3="Bear", L$4=7)), 'Bear Market Returns'!$M16, OR(AND(L$3="Bear", L$4=8)), 'Bear Market Returns'!$N16, OR(AND(L$3="Bear", L$4=9)), 'Bear Market Returns'!$O16, OR(AND(L$3="Bear", L$4=10)), 'Bear Market Returns'!$P16, OR(AND(L$3="Bear", L$4=11)), 'Bear Market Returns'!$Q16, OR(AND(L$3="Bear", L$4=12)), 'Bear Market Returns'!$R16, OR(AND(L$3="Bear", L$4=13)), 'Bear Market Returns'!$S16, OR(AND(L$3="Bear", L$4=14)), 'Bear Market Returns'!$T16, OR(AND(L$3="Bear", L$4=15)), 'Bear Market Returns'!$U16, OR(AND(L$3="Bear", L$4=16)), 'Bear Market Returns'!$V16, OR(AND(L$3="Bear", L$4=17)), 'Bear Market Returns'!$W16, OR(AND(L$3="Bear", L$4=18)), 'Bear Market Returns'!$X16, OR(AND(L$3="Bear", L$4=19)), 'Bear Market Returns'!$Y16, OR(AND(L$3="Bear", L$4=20)), 'Bear Market Returns'!$Z16)</f>
        <v>18</v>
      </c>
      <c r="M18" s="185">
        <f>L18+ IFS(AND(M$3="Bull",M$4=1), 'Bull Market Returns'!$G16, OR(AND(M$3="Bull", M$4=2)), 'Bull Market Returns'!$H16, OR(AND(M$3="Bull", M$4=3)), 'Bull Market Returns'!$I16, OR(AND(M$3="Bull", M$4=4)), 'Bull Market Returns'!$J16, OR(AND(M$3="Bull", M$4=5)), 'Bull Market Returns'!$K16, OR(AND(M$3="Bull", M$4=6)), 'Bull Market Returns'!$L16, OR(AND(M$3="Bull", M$4=7)), 'Bull Market Returns'!$M16, OR(AND(M$3="Bull", M$4=8)), 'Bull Market Returns'!$N16, OR(AND(M$3="Bull", M$4=9)), 'Bull Market Returns'!$O16, OR(AND(M$3="Bull", M$4=10)), 'Bull Market Returns'!$P16, OR(AND(M$3="Bull", M$4=11)), 'Bull Market Returns'!$Q16, OR(AND(M$3="Bull", M$4=12)), 'Bull Market Returns'!$R16, OR(AND(M$3="Bull", M$4=13)), 'Bull Market Returns'!$S16, OR(AND(M$3="Bull", M$4=14)), 'Bull Market Returns'!$T16, OR(AND(M$3="Bull", M$4=15)), 'Bull Market Returns'!$U16, OR(AND(M$3="Bull", M$4=16)), 'Bull Market Returns'!$V16, OR(AND(M$3="Bull", M$4=17)), 'Bull Market Returns'!$W16, OR(AND(M$3="Bull", M$4=18)), 'Bull Market Returns'!$X16, OR(AND(M$3="Bull", M$4=19)), 'Bull Market Returns'!$Y16, OR(AND(M$3="Bull", M$4=20)), 'Bull Market Returns'!$Z16, OR(AND(M$3="Bear", M$4=1)), 'Bear Market Returns'!$G16,OR(AND(M$3="Bear", M$4=2)), 'Bear Market Returns'!$H16, OR(AND(M$3="Bear", M$4=3)), 'Bear Market Returns'!$I16, OR(AND(M$3="Bear", M$4=4)), 'Bear Market Returns'!$J16, OR(AND(M$3="Bear", M$4=5)), 'Bear Market Returns'!$K16, OR(AND(M$3="Bear", M$4=6)), 'Bear Market Returns'!$L16, OR(AND(M$3="Bear", M$4=7)), 'Bear Market Returns'!$M16, OR(AND(M$3="Bear", M$4=8)), 'Bear Market Returns'!$N16, OR(AND(M$3="Bear", M$4=9)), 'Bear Market Returns'!$O16, OR(AND(M$3="Bear", M$4=10)), 'Bear Market Returns'!$P16, OR(AND(M$3="Bear", M$4=11)), 'Bear Market Returns'!$Q16, OR(AND(M$3="Bear", M$4=12)), 'Bear Market Returns'!$R16, OR(AND(M$3="Bear", M$4=13)), 'Bear Market Returns'!$S16, OR(AND(M$3="Bear", M$4=14)), 'Bear Market Returns'!$T16, OR(AND(M$3="Bear", M$4=15)), 'Bear Market Returns'!$U16, OR(AND(M$3="Bear", M$4=16)), 'Bear Market Returns'!$V16, OR(AND(M$3="Bear", M$4=17)), 'Bear Market Returns'!$W16, OR(AND(M$3="Bear", M$4=18)), 'Bear Market Returns'!$X16, OR(AND(M$3="Bear", M$4=19)), 'Bear Market Returns'!$Y16, OR(AND(M$3="Bear", M$4=20)), 'Bear Market Returns'!$Z16)</f>
        <v>20</v>
      </c>
      <c r="N18" s="185">
        <f>M18+ IFS(AND(N$3="Bull",N$4=1), 'Bull Market Returns'!$G16, OR(AND(N$3="Bull", N$4=2)), 'Bull Market Returns'!$H16, OR(AND(N$3="Bull", N$4=3)), 'Bull Market Returns'!$I16, OR(AND(N$3="Bull", N$4=4)), 'Bull Market Returns'!$J16, OR(AND(N$3="Bull", N$4=5)), 'Bull Market Returns'!$K16, OR(AND(N$3="Bull", N$4=6)), 'Bull Market Returns'!$L16, OR(AND(N$3="Bull", N$4=7)), 'Bull Market Returns'!$M16, OR(AND(N$3="Bull", N$4=8)), 'Bull Market Returns'!$N16, OR(AND(N$3="Bull", N$4=9)), 'Bull Market Returns'!$O16, OR(AND(N$3="Bull", N$4=10)), 'Bull Market Returns'!$P16, OR(AND(N$3="Bull", N$4=11)), 'Bull Market Returns'!$Q16, OR(AND(N$3="Bull", N$4=12)), 'Bull Market Returns'!$R16, OR(AND(N$3="Bull", N$4=13)), 'Bull Market Returns'!$S16, OR(AND(N$3="Bull", N$4=14)), 'Bull Market Returns'!$T16, OR(AND(N$3="Bull", N$4=15)), 'Bull Market Returns'!$U16, OR(AND(N$3="Bull", N$4=16)), 'Bull Market Returns'!$V16, OR(AND(N$3="Bull", N$4=17)), 'Bull Market Returns'!$W16, OR(AND(N$3="Bull", N$4=18)), 'Bull Market Returns'!$X16, OR(AND(N$3="Bull", N$4=19)), 'Bull Market Returns'!$Y16, OR(AND(N$3="Bull", N$4=20)), 'Bull Market Returns'!$Z16, OR(AND(N$3="Bear", N$4=1)), 'Bear Market Returns'!$G16,OR(AND(N$3="Bear", N$4=2)), 'Bear Market Returns'!$H16, OR(AND(N$3="Bear", N$4=3)), 'Bear Market Returns'!$I16, OR(AND(N$3="Bear", N$4=4)), 'Bear Market Returns'!$J16, OR(AND(N$3="Bear", N$4=5)), 'Bear Market Returns'!$K16, OR(AND(N$3="Bear", N$4=6)), 'Bear Market Returns'!$L16, OR(AND(N$3="Bear", N$4=7)), 'Bear Market Returns'!$M16, OR(AND(N$3="Bear", N$4=8)), 'Bear Market Returns'!$N16, OR(AND(N$3="Bear", N$4=9)), 'Bear Market Returns'!$O16, OR(AND(N$3="Bear", N$4=10)), 'Bear Market Returns'!$P16, OR(AND(N$3="Bear", N$4=11)), 'Bear Market Returns'!$Q16, OR(AND(N$3="Bear", N$4=12)), 'Bear Market Returns'!$R16, OR(AND(N$3="Bear", N$4=13)), 'Bear Market Returns'!$S16, OR(AND(N$3="Bear", N$4=14)), 'Bear Market Returns'!$T16, OR(AND(N$3="Bear", N$4=15)), 'Bear Market Returns'!$U16, OR(AND(N$3="Bear", N$4=16)), 'Bear Market Returns'!$V16, OR(AND(N$3="Bear", N$4=17)), 'Bear Market Returns'!$W16, OR(AND(N$3="Bear", N$4=18)), 'Bear Market Returns'!$X16, OR(AND(N$3="Bear", N$4=19)), 'Bear Market Returns'!$Y16, OR(AND(N$3="Bear", N$4=20)), 'Bear Market Returns'!$Z16)</f>
        <v>31</v>
      </c>
      <c r="O18" s="185">
        <f>N18+ IFS(AND(O$3="Bull",O$4=1), 'Bull Market Returns'!$G16, OR(AND(O$3="Bull", O$4=2)), 'Bull Market Returns'!$H16, OR(AND(O$3="Bull", O$4=3)), 'Bull Market Returns'!$I16, OR(AND(O$3="Bull", O$4=4)), 'Bull Market Returns'!$J16, OR(AND(O$3="Bull", O$4=5)), 'Bull Market Returns'!$K16, OR(AND(O$3="Bull", O$4=6)), 'Bull Market Returns'!$L16, OR(AND(O$3="Bull", O$4=7)), 'Bull Market Returns'!$M16, OR(AND(O$3="Bull", O$4=8)), 'Bull Market Returns'!$N16, OR(AND(O$3="Bull", O$4=9)), 'Bull Market Returns'!$O16, OR(AND(O$3="Bull", O$4=10)), 'Bull Market Returns'!$P16, OR(AND(O$3="Bull", O$4=11)), 'Bull Market Returns'!$Q16, OR(AND(O$3="Bull", O$4=12)), 'Bull Market Returns'!$R16, OR(AND(O$3="Bull", O$4=13)), 'Bull Market Returns'!$S16, OR(AND(O$3="Bull", O$4=14)), 'Bull Market Returns'!$T16, OR(AND(O$3="Bull", O$4=15)), 'Bull Market Returns'!$U16, OR(AND(O$3="Bull", O$4=16)), 'Bull Market Returns'!$V16, OR(AND(O$3="Bull", O$4=17)), 'Bull Market Returns'!$W16, OR(AND(O$3="Bull", O$4=18)), 'Bull Market Returns'!$X16, OR(AND(O$3="Bull", O$4=19)), 'Bull Market Returns'!$Y16, OR(AND(O$3="Bull", O$4=20)), 'Bull Market Returns'!$Z16, OR(AND(O$3="Bear", O$4=1)), 'Bear Market Returns'!$G16,OR(AND(O$3="Bear", O$4=2)), 'Bear Market Returns'!$H16, OR(AND(O$3="Bear", O$4=3)), 'Bear Market Returns'!$I16, OR(AND(O$3="Bear", O$4=4)), 'Bear Market Returns'!$J16, OR(AND(O$3="Bear", O$4=5)), 'Bear Market Returns'!$K16, OR(AND(O$3="Bear", O$4=6)), 'Bear Market Returns'!$L16, OR(AND(O$3="Bear", O$4=7)), 'Bear Market Returns'!$M16, OR(AND(O$3="Bear", O$4=8)), 'Bear Market Returns'!$N16, OR(AND(O$3="Bear", O$4=9)), 'Bear Market Returns'!$O16, OR(AND(O$3="Bear", O$4=10)), 'Bear Market Returns'!$P16, OR(AND(O$3="Bear", O$4=11)), 'Bear Market Returns'!$Q16, OR(AND(O$3="Bear", O$4=12)), 'Bear Market Returns'!$R16, OR(AND(O$3="Bear", O$4=13)), 'Bear Market Returns'!$S16, OR(AND(O$3="Bear", O$4=14)), 'Bear Market Returns'!$T16, OR(AND(O$3="Bear", O$4=15)), 'Bear Market Returns'!$U16, OR(AND(O$3="Bear", O$4=16)), 'Bear Market Returns'!$V16, OR(AND(O$3="Bear", O$4=17)), 'Bear Market Returns'!$W16, OR(AND(O$3="Bear", O$4=18)), 'Bear Market Returns'!$X16, OR(AND(O$3="Bear", O$4=19)), 'Bear Market Returns'!$Y16, OR(AND(O$3="Bear", O$4=20)), 'Bear Market Returns'!$Z16)</f>
        <v>41</v>
      </c>
      <c r="P18" s="185">
        <f>O18+ IFS(AND(P$3="Bull",P$4=1), 'Bull Market Returns'!$G16, OR(AND(P$3="Bull", P$4=2)), 'Bull Market Returns'!$H16, OR(AND(P$3="Bull", P$4=3)), 'Bull Market Returns'!$I16, OR(AND(P$3="Bull", P$4=4)), 'Bull Market Returns'!$J16, OR(AND(P$3="Bull", P$4=5)), 'Bull Market Returns'!$K16, OR(AND(P$3="Bull", P$4=6)), 'Bull Market Returns'!$L16, OR(AND(P$3="Bull", P$4=7)), 'Bull Market Returns'!$M16, OR(AND(P$3="Bull", P$4=8)), 'Bull Market Returns'!$N16, OR(AND(P$3="Bull", P$4=9)), 'Bull Market Returns'!$O16, OR(AND(P$3="Bull", P$4=10)), 'Bull Market Returns'!$P16, OR(AND(P$3="Bull", P$4=11)), 'Bull Market Returns'!$Q16, OR(AND(P$3="Bull", P$4=12)), 'Bull Market Returns'!$R16, OR(AND(P$3="Bull", P$4=13)), 'Bull Market Returns'!$S16, OR(AND(P$3="Bull", P$4=14)), 'Bull Market Returns'!$T16, OR(AND(P$3="Bull", P$4=15)), 'Bull Market Returns'!$U16, OR(AND(P$3="Bull", P$4=16)), 'Bull Market Returns'!$V16, OR(AND(P$3="Bull", P$4=17)), 'Bull Market Returns'!$W16, OR(AND(P$3="Bull", P$4=18)), 'Bull Market Returns'!$X16, OR(AND(P$3="Bull", P$4=19)), 'Bull Market Returns'!$Y16, OR(AND(P$3="Bull", P$4=20)), 'Bull Market Returns'!$Z16, OR(AND(P$3="Bear", P$4=1)), 'Bear Market Returns'!$G16,OR(AND(P$3="Bear", P$4=2)), 'Bear Market Returns'!$H16, OR(AND(P$3="Bear", P$4=3)), 'Bear Market Returns'!$I16, OR(AND(P$3="Bear", P$4=4)), 'Bear Market Returns'!$J16, OR(AND(P$3="Bear", P$4=5)), 'Bear Market Returns'!$K16, OR(AND(P$3="Bear", P$4=6)), 'Bear Market Returns'!$L16, OR(AND(P$3="Bear", P$4=7)), 'Bear Market Returns'!$M16, OR(AND(P$3="Bear", P$4=8)), 'Bear Market Returns'!$N16, OR(AND(P$3="Bear", P$4=9)), 'Bear Market Returns'!$O16, OR(AND(P$3="Bear", P$4=10)), 'Bear Market Returns'!$P16, OR(AND(P$3="Bear", P$4=11)), 'Bear Market Returns'!$Q16, OR(AND(P$3="Bear", P$4=12)), 'Bear Market Returns'!$R16, OR(AND(P$3="Bear", P$4=13)), 'Bear Market Returns'!$S16, OR(AND(P$3="Bear", P$4=14)), 'Bear Market Returns'!$T16, OR(AND(P$3="Bear", P$4=15)), 'Bear Market Returns'!$U16, OR(AND(P$3="Bear", P$4=16)), 'Bear Market Returns'!$V16, OR(AND(P$3="Bear", P$4=17)), 'Bear Market Returns'!$W16, OR(AND(P$3="Bear", P$4=18)), 'Bear Market Returns'!$X16, OR(AND(P$3="Bear", P$4=19)), 'Bear Market Returns'!$Y16, OR(AND(P$3="Bear", P$4=20)), 'Bear Market Returns'!$Z16)</f>
        <v>47</v>
      </c>
    </row>
    <row r="19">
      <c r="A19" s="182" t="s">
        <v>35</v>
      </c>
      <c r="B19" s="18" t="s">
        <v>12</v>
      </c>
      <c r="C19" s="19" t="s">
        <v>42</v>
      </c>
      <c r="D19" s="17" t="s">
        <v>38</v>
      </c>
      <c r="E19" s="20">
        <v>30.0</v>
      </c>
      <c r="F19" s="183">
        <v>25.0</v>
      </c>
      <c r="G19" s="185">
        <f>F19+ IFS(AND(G$3="Bull",G$4=1), 'Bull Market Returns'!$G17, OR(AND(G$3="Bull", G$4=2)), 'Bull Market Returns'!$H17, OR(AND(G$3="Bull", G$4=3)), 'Bull Market Returns'!$I17, OR(AND(G$3="Bull", G$4=4)), 'Bull Market Returns'!$J17, OR(AND(G$3="Bull", G$4=5)), 'Bull Market Returns'!$K17, OR(AND(G$3="Bull", G$4=6)), 'Bull Market Returns'!$L17, OR(AND(G$3="Bull", G$4=7)), 'Bull Market Returns'!$M17, OR(AND(G$3="Bull", G$4=8)), 'Bull Market Returns'!$N17, OR(AND(G$3="Bull", G$4=9)), 'Bull Market Returns'!$O17, OR(AND(G$3="Bull", G$4=10)), 'Bull Market Returns'!$P17, OR(AND(G$3="Bull", G$4=11)), 'Bull Market Returns'!$Q17, OR(AND(G$3="Bull", G$4=12)), 'Bull Market Returns'!$R17, OR(AND(G$3="Bull", G$4=13)), 'Bull Market Returns'!$S17, OR(AND(G$3="Bull", G$4=14)), 'Bull Market Returns'!$T17, OR(AND(G$3="Bull", G$4=15)), 'Bull Market Returns'!$U17, OR(AND(G$3="Bull", G$4=16)), 'Bull Market Returns'!$V17, OR(AND(G$3="Bull", G$4=17)), 'Bull Market Returns'!$W17, OR(AND(G$3="Bull", G$4=18)), 'Bull Market Returns'!$X17, OR(AND(G$3="Bull", G$4=19)), 'Bull Market Returns'!$Y17, OR(AND(G$3="Bull", G$4=20)), 'Bull Market Returns'!$Z17, OR(AND(G$3="Bear", G$4=1)), 'Bear Market Returns'!$G17,OR(AND(G$3="Bear", G$4=2)), 'Bear Market Returns'!$H17, OR(AND(G$3="Bear", G$4=3)), 'Bear Market Returns'!$I17, OR(AND(G$3="Bear", G$4=4)), 'Bear Market Returns'!$J17, OR(AND(G$3="Bear", G$4=5)), 'Bear Market Returns'!$K17, OR(AND(G$3="Bear", G$4=6)), 'Bear Market Returns'!$L17, OR(AND(G$3="Bear", G$4=7)), 'Bear Market Returns'!$M17, OR(AND(G$3="Bear", G$4=8)), 'Bear Market Returns'!$N17, OR(AND(G$3="Bear", G$4=9)), 'Bear Market Returns'!$O17, OR(AND(G$3="Bear", G$4=10)), 'Bear Market Returns'!$P17, OR(AND(G$3="Bear", G$4=11)), 'Bear Market Returns'!$Q17, OR(AND(G$3="Bear", G$4=12)), 'Bear Market Returns'!$R17, OR(AND(G$3="Bear", G$4=13)), 'Bear Market Returns'!$S17, OR(AND(G$3="Bear", G$4=14)), 'Bear Market Returns'!$T17, OR(AND(G$3="Bear", G$4=15)), 'Bear Market Returns'!$U17, OR(AND(G$3="Bear", G$4=16)), 'Bear Market Returns'!$V17, OR(AND(G$3="Bear", G$4=17)), 'Bear Market Returns'!$W17, OR(AND(G$3="Bear", G$4=18)), 'Bear Market Returns'!$X17, OR(AND(G$3="Bear", G$4=19)), 'Bear Market Returns'!$Y17, OR(AND(G$3="Bear", G$4=20)), 'Bear Market Returns'!$Z17)</f>
        <v>21</v>
      </c>
      <c r="H19" s="185">
        <f>G19+ IFS(AND(H$3="Bull",H$4=1), 'Bull Market Returns'!$G17, OR(AND(H$3="Bull", H$4=2)), 'Bull Market Returns'!$H17, OR(AND(H$3="Bull", H$4=3)), 'Bull Market Returns'!$I17, OR(AND(H$3="Bull", H$4=4)), 'Bull Market Returns'!$J17, OR(AND(H$3="Bull", H$4=5)), 'Bull Market Returns'!$K17, OR(AND(H$3="Bull", H$4=6)), 'Bull Market Returns'!$L17, OR(AND(H$3="Bull", H$4=7)), 'Bull Market Returns'!$M17, OR(AND(H$3="Bull", H$4=8)), 'Bull Market Returns'!$N17, OR(AND(H$3="Bull", H$4=9)), 'Bull Market Returns'!$O17, OR(AND(H$3="Bull", H$4=10)), 'Bull Market Returns'!$P17, OR(AND(H$3="Bull", H$4=11)), 'Bull Market Returns'!$Q17, OR(AND(H$3="Bull", H$4=12)), 'Bull Market Returns'!$R17, OR(AND(H$3="Bull", H$4=13)), 'Bull Market Returns'!$S17, OR(AND(H$3="Bull", H$4=14)), 'Bull Market Returns'!$T17, OR(AND(H$3="Bull", H$4=15)), 'Bull Market Returns'!$U17, OR(AND(H$3="Bull", H$4=16)), 'Bull Market Returns'!$V17, OR(AND(H$3="Bull", H$4=17)), 'Bull Market Returns'!$W17, OR(AND(H$3="Bull", H$4=18)), 'Bull Market Returns'!$X17, OR(AND(H$3="Bull", H$4=19)), 'Bull Market Returns'!$Y17, OR(AND(H$3="Bull", H$4=20)), 'Bull Market Returns'!$Z17, OR(AND(H$3="Bear", H$4=1)), 'Bear Market Returns'!$G17,OR(AND(H$3="Bear", H$4=2)), 'Bear Market Returns'!$H17, OR(AND(H$3="Bear", H$4=3)), 'Bear Market Returns'!$I17, OR(AND(H$3="Bear", H$4=4)), 'Bear Market Returns'!$J17, OR(AND(H$3="Bear", H$4=5)), 'Bear Market Returns'!$K17, OR(AND(H$3="Bear", H$4=6)), 'Bear Market Returns'!$L17, OR(AND(H$3="Bear", H$4=7)), 'Bear Market Returns'!$M17, OR(AND(H$3="Bear", H$4=8)), 'Bear Market Returns'!$N17, OR(AND(H$3="Bear", H$4=9)), 'Bear Market Returns'!$O17, OR(AND(H$3="Bear", H$4=10)), 'Bear Market Returns'!$P17, OR(AND(H$3="Bear", H$4=11)), 'Bear Market Returns'!$Q17, OR(AND(H$3="Bear", H$4=12)), 'Bear Market Returns'!$R17, OR(AND(H$3="Bear", H$4=13)), 'Bear Market Returns'!$S17, OR(AND(H$3="Bear", H$4=14)), 'Bear Market Returns'!$T17, OR(AND(H$3="Bear", H$4=15)), 'Bear Market Returns'!$U17, OR(AND(H$3="Bear", H$4=16)), 'Bear Market Returns'!$V17, OR(AND(H$3="Bear", H$4=17)), 'Bear Market Returns'!$W17, OR(AND(H$3="Bear", H$4=18)), 'Bear Market Returns'!$X17, OR(AND(H$3="Bear", H$4=19)), 'Bear Market Returns'!$Y17, OR(AND(H$3="Bear", H$4=20)), 'Bear Market Returns'!$Z17)</f>
        <v>25</v>
      </c>
      <c r="I19" s="185">
        <f>H19+ IFS(AND(I$3="Bull",I$4=1), 'Bull Market Returns'!$G17, OR(AND(I$3="Bull", I$4=2)), 'Bull Market Returns'!$H17, OR(AND(I$3="Bull", I$4=3)), 'Bull Market Returns'!$I17, OR(AND(I$3="Bull", I$4=4)), 'Bull Market Returns'!$J17, OR(AND(I$3="Bull", I$4=5)), 'Bull Market Returns'!$K17, OR(AND(I$3="Bull", I$4=6)), 'Bull Market Returns'!$L17, OR(AND(I$3="Bull", I$4=7)), 'Bull Market Returns'!$M17, OR(AND(I$3="Bull", I$4=8)), 'Bull Market Returns'!$N17, OR(AND(I$3="Bull", I$4=9)), 'Bull Market Returns'!$O17, OR(AND(I$3="Bull", I$4=10)), 'Bull Market Returns'!$P17, OR(AND(I$3="Bull", I$4=11)), 'Bull Market Returns'!$Q17, OR(AND(I$3="Bull", I$4=12)), 'Bull Market Returns'!$R17, OR(AND(I$3="Bull", I$4=13)), 'Bull Market Returns'!$S17, OR(AND(I$3="Bull", I$4=14)), 'Bull Market Returns'!$T17, OR(AND(I$3="Bull", I$4=15)), 'Bull Market Returns'!$U17, OR(AND(I$3="Bull", I$4=16)), 'Bull Market Returns'!$V17, OR(AND(I$3="Bull", I$4=17)), 'Bull Market Returns'!$W17, OR(AND(I$3="Bull", I$4=18)), 'Bull Market Returns'!$X17, OR(AND(I$3="Bull", I$4=19)), 'Bull Market Returns'!$Y17, OR(AND(I$3="Bull", I$4=20)), 'Bull Market Returns'!$Z17, OR(AND(I$3="Bear", I$4=1)), 'Bear Market Returns'!$G17,OR(AND(I$3="Bear", I$4=2)), 'Bear Market Returns'!$H17, OR(AND(I$3="Bear", I$4=3)), 'Bear Market Returns'!$I17, OR(AND(I$3="Bear", I$4=4)), 'Bear Market Returns'!$J17, OR(AND(I$3="Bear", I$4=5)), 'Bear Market Returns'!$K17, OR(AND(I$3="Bear", I$4=6)), 'Bear Market Returns'!$L17, OR(AND(I$3="Bear", I$4=7)), 'Bear Market Returns'!$M17, OR(AND(I$3="Bear", I$4=8)), 'Bear Market Returns'!$N17, OR(AND(I$3="Bear", I$4=9)), 'Bear Market Returns'!$O17, OR(AND(I$3="Bear", I$4=10)), 'Bear Market Returns'!$P17, OR(AND(I$3="Bear", I$4=11)), 'Bear Market Returns'!$Q17, OR(AND(I$3="Bear", I$4=12)), 'Bear Market Returns'!$R17, OR(AND(I$3="Bear", I$4=13)), 'Bear Market Returns'!$S17, OR(AND(I$3="Bear", I$4=14)), 'Bear Market Returns'!$T17, OR(AND(I$3="Bear", I$4=15)), 'Bear Market Returns'!$U17, OR(AND(I$3="Bear", I$4=16)), 'Bear Market Returns'!$V17, OR(AND(I$3="Bear", I$4=17)), 'Bear Market Returns'!$W17, OR(AND(I$3="Bear", I$4=18)), 'Bear Market Returns'!$X17, OR(AND(I$3="Bear", I$4=19)), 'Bear Market Returns'!$Y17, OR(AND(I$3="Bear", I$4=20)), 'Bear Market Returns'!$Z17)</f>
        <v>31</v>
      </c>
      <c r="J19" s="185">
        <f>I19+ IFS(AND(J$3="Bull",J$4=1), 'Bull Market Returns'!$G17, OR(AND(J$3="Bull", J$4=2)), 'Bull Market Returns'!$H17, OR(AND(J$3="Bull", J$4=3)), 'Bull Market Returns'!$I17, OR(AND(J$3="Bull", J$4=4)), 'Bull Market Returns'!$J17, OR(AND(J$3="Bull", J$4=5)), 'Bull Market Returns'!$K17, OR(AND(J$3="Bull", J$4=6)), 'Bull Market Returns'!$L17, OR(AND(J$3="Bull", J$4=7)), 'Bull Market Returns'!$M17, OR(AND(J$3="Bull", J$4=8)), 'Bull Market Returns'!$N17, OR(AND(J$3="Bull", J$4=9)), 'Bull Market Returns'!$O17, OR(AND(J$3="Bull", J$4=10)), 'Bull Market Returns'!$P17, OR(AND(J$3="Bull", J$4=11)), 'Bull Market Returns'!$Q17, OR(AND(J$3="Bull", J$4=12)), 'Bull Market Returns'!$R17, OR(AND(J$3="Bull", J$4=13)), 'Bull Market Returns'!$S17, OR(AND(J$3="Bull", J$4=14)), 'Bull Market Returns'!$T17, OR(AND(J$3="Bull", J$4=15)), 'Bull Market Returns'!$U17, OR(AND(J$3="Bull", J$4=16)), 'Bull Market Returns'!$V17, OR(AND(J$3="Bull", J$4=17)), 'Bull Market Returns'!$W17, OR(AND(J$3="Bull", J$4=18)), 'Bull Market Returns'!$X17, OR(AND(J$3="Bull", J$4=19)), 'Bull Market Returns'!$Y17, OR(AND(J$3="Bull", J$4=20)), 'Bull Market Returns'!$Z17, OR(AND(J$3="Bear", J$4=1)), 'Bear Market Returns'!$G17,OR(AND(J$3="Bear", J$4=2)), 'Bear Market Returns'!$H17, OR(AND(J$3="Bear", J$4=3)), 'Bear Market Returns'!$I17, OR(AND(J$3="Bear", J$4=4)), 'Bear Market Returns'!$J17, OR(AND(J$3="Bear", J$4=5)), 'Bear Market Returns'!$K17, OR(AND(J$3="Bear", J$4=6)), 'Bear Market Returns'!$L17, OR(AND(J$3="Bear", J$4=7)), 'Bear Market Returns'!$M17, OR(AND(J$3="Bear", J$4=8)), 'Bear Market Returns'!$N17, OR(AND(J$3="Bear", J$4=9)), 'Bear Market Returns'!$O17, OR(AND(J$3="Bear", J$4=10)), 'Bear Market Returns'!$P17, OR(AND(J$3="Bear", J$4=11)), 'Bear Market Returns'!$Q17, OR(AND(J$3="Bear", J$4=12)), 'Bear Market Returns'!$R17, OR(AND(J$3="Bear", J$4=13)), 'Bear Market Returns'!$S17, OR(AND(J$3="Bear", J$4=14)), 'Bear Market Returns'!$T17, OR(AND(J$3="Bear", J$4=15)), 'Bear Market Returns'!$U17, OR(AND(J$3="Bear", J$4=16)), 'Bear Market Returns'!$V17, OR(AND(J$3="Bear", J$4=17)), 'Bear Market Returns'!$W17, OR(AND(J$3="Bear", J$4=18)), 'Bear Market Returns'!$X17, OR(AND(J$3="Bear", J$4=19)), 'Bear Market Returns'!$Y17, OR(AND(J$3="Bear", J$4=20)), 'Bear Market Returns'!$Z17)</f>
        <v>25</v>
      </c>
      <c r="K19" s="185">
        <f>J19+ IFS(AND(K$3="Bull",K$4=1), 'Bull Market Returns'!$G17, OR(AND(K$3="Bull", K$4=2)), 'Bull Market Returns'!$H17, OR(AND(K$3="Bull", K$4=3)), 'Bull Market Returns'!$I17, OR(AND(K$3="Bull", K$4=4)), 'Bull Market Returns'!$J17, OR(AND(K$3="Bull", K$4=5)), 'Bull Market Returns'!$K17, OR(AND(K$3="Bull", K$4=6)), 'Bull Market Returns'!$L17, OR(AND(K$3="Bull", K$4=7)), 'Bull Market Returns'!$M17, OR(AND(K$3="Bull", K$4=8)), 'Bull Market Returns'!$N17, OR(AND(K$3="Bull", K$4=9)), 'Bull Market Returns'!$O17, OR(AND(K$3="Bull", K$4=10)), 'Bull Market Returns'!$P17, OR(AND(K$3="Bull", K$4=11)), 'Bull Market Returns'!$Q17, OR(AND(K$3="Bull", K$4=12)), 'Bull Market Returns'!$R17, OR(AND(K$3="Bull", K$4=13)), 'Bull Market Returns'!$S17, OR(AND(K$3="Bull", K$4=14)), 'Bull Market Returns'!$T17, OR(AND(K$3="Bull", K$4=15)), 'Bull Market Returns'!$U17, OR(AND(K$3="Bull", K$4=16)), 'Bull Market Returns'!$V17, OR(AND(K$3="Bull", K$4=17)), 'Bull Market Returns'!$W17, OR(AND(K$3="Bull", K$4=18)), 'Bull Market Returns'!$X17, OR(AND(K$3="Bull", K$4=19)), 'Bull Market Returns'!$Y17, OR(AND(K$3="Bull", K$4=20)), 'Bull Market Returns'!$Z17, OR(AND(K$3="Bear", K$4=1)), 'Bear Market Returns'!$G17,OR(AND(K$3="Bear", K$4=2)), 'Bear Market Returns'!$H17, OR(AND(K$3="Bear", K$4=3)), 'Bear Market Returns'!$I17, OR(AND(K$3="Bear", K$4=4)), 'Bear Market Returns'!$J17, OR(AND(K$3="Bear", K$4=5)), 'Bear Market Returns'!$K17, OR(AND(K$3="Bear", K$4=6)), 'Bear Market Returns'!$L17, OR(AND(K$3="Bear", K$4=7)), 'Bear Market Returns'!$M17, OR(AND(K$3="Bear", K$4=8)), 'Bear Market Returns'!$N17, OR(AND(K$3="Bear", K$4=9)), 'Bear Market Returns'!$O17, OR(AND(K$3="Bear", K$4=10)), 'Bear Market Returns'!$P17, OR(AND(K$3="Bear", K$4=11)), 'Bear Market Returns'!$Q17, OR(AND(K$3="Bear", K$4=12)), 'Bear Market Returns'!$R17, OR(AND(K$3="Bear", K$4=13)), 'Bear Market Returns'!$S17, OR(AND(K$3="Bear", K$4=14)), 'Bear Market Returns'!$T17, OR(AND(K$3="Bear", K$4=15)), 'Bear Market Returns'!$U17, OR(AND(K$3="Bear", K$4=16)), 'Bear Market Returns'!$V17, OR(AND(K$3="Bear", K$4=17)), 'Bear Market Returns'!$W17, OR(AND(K$3="Bear", K$4=18)), 'Bear Market Returns'!$X17, OR(AND(K$3="Bear", K$4=19)), 'Bear Market Returns'!$Y17, OR(AND(K$3="Bear", K$4=20)), 'Bear Market Returns'!$Z17)</f>
        <v>16</v>
      </c>
      <c r="L19" s="185">
        <f>K19+ IFS(AND(L$3="Bull",L$4=1), 'Bull Market Returns'!$G17, OR(AND(L$3="Bull", L$4=2)), 'Bull Market Returns'!$H17, OR(AND(L$3="Bull", L$4=3)), 'Bull Market Returns'!$I17, OR(AND(L$3="Bull", L$4=4)), 'Bull Market Returns'!$J17, OR(AND(L$3="Bull", L$4=5)), 'Bull Market Returns'!$K17, OR(AND(L$3="Bull", L$4=6)), 'Bull Market Returns'!$L17, OR(AND(L$3="Bull", L$4=7)), 'Bull Market Returns'!$M17, OR(AND(L$3="Bull", L$4=8)), 'Bull Market Returns'!$N17, OR(AND(L$3="Bull", L$4=9)), 'Bull Market Returns'!$O17, OR(AND(L$3="Bull", L$4=10)), 'Bull Market Returns'!$P17, OR(AND(L$3="Bull", L$4=11)), 'Bull Market Returns'!$Q17, OR(AND(L$3="Bull", L$4=12)), 'Bull Market Returns'!$R17, OR(AND(L$3="Bull", L$4=13)), 'Bull Market Returns'!$S17, OR(AND(L$3="Bull", L$4=14)), 'Bull Market Returns'!$T17, OR(AND(L$3="Bull", L$4=15)), 'Bull Market Returns'!$U17, OR(AND(L$3="Bull", L$4=16)), 'Bull Market Returns'!$V17, OR(AND(L$3="Bull", L$4=17)), 'Bull Market Returns'!$W17, OR(AND(L$3="Bull", L$4=18)), 'Bull Market Returns'!$X17, OR(AND(L$3="Bull", L$4=19)), 'Bull Market Returns'!$Y17, OR(AND(L$3="Bull", L$4=20)), 'Bull Market Returns'!$Z17, OR(AND(L$3="Bear", L$4=1)), 'Bear Market Returns'!$G17,OR(AND(L$3="Bear", L$4=2)), 'Bear Market Returns'!$H17, OR(AND(L$3="Bear", L$4=3)), 'Bear Market Returns'!$I17, OR(AND(L$3="Bear", L$4=4)), 'Bear Market Returns'!$J17, OR(AND(L$3="Bear", L$4=5)), 'Bear Market Returns'!$K17, OR(AND(L$3="Bear", L$4=6)), 'Bear Market Returns'!$L17, OR(AND(L$3="Bear", L$4=7)), 'Bear Market Returns'!$M17, OR(AND(L$3="Bear", L$4=8)), 'Bear Market Returns'!$N17, OR(AND(L$3="Bear", L$4=9)), 'Bear Market Returns'!$O17, OR(AND(L$3="Bear", L$4=10)), 'Bear Market Returns'!$P17, OR(AND(L$3="Bear", L$4=11)), 'Bear Market Returns'!$Q17, OR(AND(L$3="Bear", L$4=12)), 'Bear Market Returns'!$R17, OR(AND(L$3="Bear", L$4=13)), 'Bear Market Returns'!$S17, OR(AND(L$3="Bear", L$4=14)), 'Bear Market Returns'!$T17, OR(AND(L$3="Bear", L$4=15)), 'Bear Market Returns'!$U17, OR(AND(L$3="Bear", L$4=16)), 'Bear Market Returns'!$V17, OR(AND(L$3="Bear", L$4=17)), 'Bear Market Returns'!$W17, OR(AND(L$3="Bear", L$4=18)), 'Bear Market Returns'!$X17, OR(AND(L$3="Bear", L$4=19)), 'Bear Market Returns'!$Y17, OR(AND(L$3="Bear", L$4=20)), 'Bear Market Returns'!$Z17)</f>
        <v>19</v>
      </c>
      <c r="M19" s="185">
        <f>L19+ IFS(AND(M$3="Bull",M$4=1), 'Bull Market Returns'!$G17, OR(AND(M$3="Bull", M$4=2)), 'Bull Market Returns'!$H17, OR(AND(M$3="Bull", M$4=3)), 'Bull Market Returns'!$I17, OR(AND(M$3="Bull", M$4=4)), 'Bull Market Returns'!$J17, OR(AND(M$3="Bull", M$4=5)), 'Bull Market Returns'!$K17, OR(AND(M$3="Bull", M$4=6)), 'Bull Market Returns'!$L17, OR(AND(M$3="Bull", M$4=7)), 'Bull Market Returns'!$M17, OR(AND(M$3="Bull", M$4=8)), 'Bull Market Returns'!$N17, OR(AND(M$3="Bull", M$4=9)), 'Bull Market Returns'!$O17, OR(AND(M$3="Bull", M$4=10)), 'Bull Market Returns'!$P17, OR(AND(M$3="Bull", M$4=11)), 'Bull Market Returns'!$Q17, OR(AND(M$3="Bull", M$4=12)), 'Bull Market Returns'!$R17, OR(AND(M$3="Bull", M$4=13)), 'Bull Market Returns'!$S17, OR(AND(M$3="Bull", M$4=14)), 'Bull Market Returns'!$T17, OR(AND(M$3="Bull", M$4=15)), 'Bull Market Returns'!$U17, OR(AND(M$3="Bull", M$4=16)), 'Bull Market Returns'!$V17, OR(AND(M$3="Bull", M$4=17)), 'Bull Market Returns'!$W17, OR(AND(M$3="Bull", M$4=18)), 'Bull Market Returns'!$X17, OR(AND(M$3="Bull", M$4=19)), 'Bull Market Returns'!$Y17, OR(AND(M$3="Bull", M$4=20)), 'Bull Market Returns'!$Z17, OR(AND(M$3="Bear", M$4=1)), 'Bear Market Returns'!$G17,OR(AND(M$3="Bear", M$4=2)), 'Bear Market Returns'!$H17, OR(AND(M$3="Bear", M$4=3)), 'Bear Market Returns'!$I17, OR(AND(M$3="Bear", M$4=4)), 'Bear Market Returns'!$J17, OR(AND(M$3="Bear", M$4=5)), 'Bear Market Returns'!$K17, OR(AND(M$3="Bear", M$4=6)), 'Bear Market Returns'!$L17, OR(AND(M$3="Bear", M$4=7)), 'Bear Market Returns'!$M17, OR(AND(M$3="Bear", M$4=8)), 'Bear Market Returns'!$N17, OR(AND(M$3="Bear", M$4=9)), 'Bear Market Returns'!$O17, OR(AND(M$3="Bear", M$4=10)), 'Bear Market Returns'!$P17, OR(AND(M$3="Bear", M$4=11)), 'Bear Market Returns'!$Q17, OR(AND(M$3="Bear", M$4=12)), 'Bear Market Returns'!$R17, OR(AND(M$3="Bear", M$4=13)), 'Bear Market Returns'!$S17, OR(AND(M$3="Bear", M$4=14)), 'Bear Market Returns'!$T17, OR(AND(M$3="Bear", M$4=15)), 'Bear Market Returns'!$U17, OR(AND(M$3="Bear", M$4=16)), 'Bear Market Returns'!$V17, OR(AND(M$3="Bear", M$4=17)), 'Bear Market Returns'!$W17, OR(AND(M$3="Bear", M$4=18)), 'Bear Market Returns'!$X17, OR(AND(M$3="Bear", M$4=19)), 'Bear Market Returns'!$Y17, OR(AND(M$3="Bear", M$4=20)), 'Bear Market Returns'!$Z17)</f>
        <v>21</v>
      </c>
      <c r="N19" s="185">
        <f>M19+ IFS(AND(N$3="Bull",N$4=1), 'Bull Market Returns'!$G17, OR(AND(N$3="Bull", N$4=2)), 'Bull Market Returns'!$H17, OR(AND(N$3="Bull", N$4=3)), 'Bull Market Returns'!$I17, OR(AND(N$3="Bull", N$4=4)), 'Bull Market Returns'!$J17, OR(AND(N$3="Bull", N$4=5)), 'Bull Market Returns'!$K17, OR(AND(N$3="Bull", N$4=6)), 'Bull Market Returns'!$L17, OR(AND(N$3="Bull", N$4=7)), 'Bull Market Returns'!$M17, OR(AND(N$3="Bull", N$4=8)), 'Bull Market Returns'!$N17, OR(AND(N$3="Bull", N$4=9)), 'Bull Market Returns'!$O17, OR(AND(N$3="Bull", N$4=10)), 'Bull Market Returns'!$P17, OR(AND(N$3="Bull", N$4=11)), 'Bull Market Returns'!$Q17, OR(AND(N$3="Bull", N$4=12)), 'Bull Market Returns'!$R17, OR(AND(N$3="Bull", N$4=13)), 'Bull Market Returns'!$S17, OR(AND(N$3="Bull", N$4=14)), 'Bull Market Returns'!$T17, OR(AND(N$3="Bull", N$4=15)), 'Bull Market Returns'!$U17, OR(AND(N$3="Bull", N$4=16)), 'Bull Market Returns'!$V17, OR(AND(N$3="Bull", N$4=17)), 'Bull Market Returns'!$W17, OR(AND(N$3="Bull", N$4=18)), 'Bull Market Returns'!$X17, OR(AND(N$3="Bull", N$4=19)), 'Bull Market Returns'!$Y17, OR(AND(N$3="Bull", N$4=20)), 'Bull Market Returns'!$Z17, OR(AND(N$3="Bear", N$4=1)), 'Bear Market Returns'!$G17,OR(AND(N$3="Bear", N$4=2)), 'Bear Market Returns'!$H17, OR(AND(N$3="Bear", N$4=3)), 'Bear Market Returns'!$I17, OR(AND(N$3="Bear", N$4=4)), 'Bear Market Returns'!$J17, OR(AND(N$3="Bear", N$4=5)), 'Bear Market Returns'!$K17, OR(AND(N$3="Bear", N$4=6)), 'Bear Market Returns'!$L17, OR(AND(N$3="Bear", N$4=7)), 'Bear Market Returns'!$M17, OR(AND(N$3="Bear", N$4=8)), 'Bear Market Returns'!$N17, OR(AND(N$3="Bear", N$4=9)), 'Bear Market Returns'!$O17, OR(AND(N$3="Bear", N$4=10)), 'Bear Market Returns'!$P17, OR(AND(N$3="Bear", N$4=11)), 'Bear Market Returns'!$Q17, OR(AND(N$3="Bear", N$4=12)), 'Bear Market Returns'!$R17, OR(AND(N$3="Bear", N$4=13)), 'Bear Market Returns'!$S17, OR(AND(N$3="Bear", N$4=14)), 'Bear Market Returns'!$T17, OR(AND(N$3="Bear", N$4=15)), 'Bear Market Returns'!$U17, OR(AND(N$3="Bear", N$4=16)), 'Bear Market Returns'!$V17, OR(AND(N$3="Bear", N$4=17)), 'Bear Market Returns'!$W17, OR(AND(N$3="Bear", N$4=18)), 'Bear Market Returns'!$X17, OR(AND(N$3="Bear", N$4=19)), 'Bear Market Returns'!$Y17, OR(AND(N$3="Bear", N$4=20)), 'Bear Market Returns'!$Z17)</f>
        <v>31</v>
      </c>
      <c r="O19" s="185">
        <f>N19+ IFS(AND(O$3="Bull",O$4=1), 'Bull Market Returns'!$G17, OR(AND(O$3="Bull", O$4=2)), 'Bull Market Returns'!$H17, OR(AND(O$3="Bull", O$4=3)), 'Bull Market Returns'!$I17, OR(AND(O$3="Bull", O$4=4)), 'Bull Market Returns'!$J17, OR(AND(O$3="Bull", O$4=5)), 'Bull Market Returns'!$K17, OR(AND(O$3="Bull", O$4=6)), 'Bull Market Returns'!$L17, OR(AND(O$3="Bull", O$4=7)), 'Bull Market Returns'!$M17, OR(AND(O$3="Bull", O$4=8)), 'Bull Market Returns'!$N17, OR(AND(O$3="Bull", O$4=9)), 'Bull Market Returns'!$O17, OR(AND(O$3="Bull", O$4=10)), 'Bull Market Returns'!$P17, OR(AND(O$3="Bull", O$4=11)), 'Bull Market Returns'!$Q17, OR(AND(O$3="Bull", O$4=12)), 'Bull Market Returns'!$R17, OR(AND(O$3="Bull", O$4=13)), 'Bull Market Returns'!$S17, OR(AND(O$3="Bull", O$4=14)), 'Bull Market Returns'!$T17, OR(AND(O$3="Bull", O$4=15)), 'Bull Market Returns'!$U17, OR(AND(O$3="Bull", O$4=16)), 'Bull Market Returns'!$V17, OR(AND(O$3="Bull", O$4=17)), 'Bull Market Returns'!$W17, OR(AND(O$3="Bull", O$4=18)), 'Bull Market Returns'!$X17, OR(AND(O$3="Bull", O$4=19)), 'Bull Market Returns'!$Y17, OR(AND(O$3="Bull", O$4=20)), 'Bull Market Returns'!$Z17, OR(AND(O$3="Bear", O$4=1)), 'Bear Market Returns'!$G17,OR(AND(O$3="Bear", O$4=2)), 'Bear Market Returns'!$H17, OR(AND(O$3="Bear", O$4=3)), 'Bear Market Returns'!$I17, OR(AND(O$3="Bear", O$4=4)), 'Bear Market Returns'!$J17, OR(AND(O$3="Bear", O$4=5)), 'Bear Market Returns'!$K17, OR(AND(O$3="Bear", O$4=6)), 'Bear Market Returns'!$L17, OR(AND(O$3="Bear", O$4=7)), 'Bear Market Returns'!$M17, OR(AND(O$3="Bear", O$4=8)), 'Bear Market Returns'!$N17, OR(AND(O$3="Bear", O$4=9)), 'Bear Market Returns'!$O17, OR(AND(O$3="Bear", O$4=10)), 'Bear Market Returns'!$P17, OR(AND(O$3="Bear", O$4=11)), 'Bear Market Returns'!$Q17, OR(AND(O$3="Bear", O$4=12)), 'Bear Market Returns'!$R17, OR(AND(O$3="Bear", O$4=13)), 'Bear Market Returns'!$S17, OR(AND(O$3="Bear", O$4=14)), 'Bear Market Returns'!$T17, OR(AND(O$3="Bear", O$4=15)), 'Bear Market Returns'!$U17, OR(AND(O$3="Bear", O$4=16)), 'Bear Market Returns'!$V17, OR(AND(O$3="Bear", O$4=17)), 'Bear Market Returns'!$W17, OR(AND(O$3="Bear", O$4=18)), 'Bear Market Returns'!$X17, OR(AND(O$3="Bear", O$4=19)), 'Bear Market Returns'!$Y17, OR(AND(O$3="Bear", O$4=20)), 'Bear Market Returns'!$Z17)</f>
        <v>42</v>
      </c>
      <c r="P19" s="185">
        <f>O19+ IFS(AND(P$3="Bull",P$4=1), 'Bull Market Returns'!$G17, OR(AND(P$3="Bull", P$4=2)), 'Bull Market Returns'!$H17, OR(AND(P$3="Bull", P$4=3)), 'Bull Market Returns'!$I17, OR(AND(P$3="Bull", P$4=4)), 'Bull Market Returns'!$J17, OR(AND(P$3="Bull", P$4=5)), 'Bull Market Returns'!$K17, OR(AND(P$3="Bull", P$4=6)), 'Bull Market Returns'!$L17, OR(AND(P$3="Bull", P$4=7)), 'Bull Market Returns'!$M17, OR(AND(P$3="Bull", P$4=8)), 'Bull Market Returns'!$N17, OR(AND(P$3="Bull", P$4=9)), 'Bull Market Returns'!$O17, OR(AND(P$3="Bull", P$4=10)), 'Bull Market Returns'!$P17, OR(AND(P$3="Bull", P$4=11)), 'Bull Market Returns'!$Q17, OR(AND(P$3="Bull", P$4=12)), 'Bull Market Returns'!$R17, OR(AND(P$3="Bull", P$4=13)), 'Bull Market Returns'!$S17, OR(AND(P$3="Bull", P$4=14)), 'Bull Market Returns'!$T17, OR(AND(P$3="Bull", P$4=15)), 'Bull Market Returns'!$U17, OR(AND(P$3="Bull", P$4=16)), 'Bull Market Returns'!$V17, OR(AND(P$3="Bull", P$4=17)), 'Bull Market Returns'!$W17, OR(AND(P$3="Bull", P$4=18)), 'Bull Market Returns'!$X17, OR(AND(P$3="Bull", P$4=19)), 'Bull Market Returns'!$Y17, OR(AND(P$3="Bull", P$4=20)), 'Bull Market Returns'!$Z17, OR(AND(P$3="Bear", P$4=1)), 'Bear Market Returns'!$G17,OR(AND(P$3="Bear", P$4=2)), 'Bear Market Returns'!$H17, OR(AND(P$3="Bear", P$4=3)), 'Bear Market Returns'!$I17, OR(AND(P$3="Bear", P$4=4)), 'Bear Market Returns'!$J17, OR(AND(P$3="Bear", P$4=5)), 'Bear Market Returns'!$K17, OR(AND(P$3="Bear", P$4=6)), 'Bear Market Returns'!$L17, OR(AND(P$3="Bear", P$4=7)), 'Bear Market Returns'!$M17, OR(AND(P$3="Bear", P$4=8)), 'Bear Market Returns'!$N17, OR(AND(P$3="Bear", P$4=9)), 'Bear Market Returns'!$O17, OR(AND(P$3="Bear", P$4=10)), 'Bear Market Returns'!$P17, OR(AND(P$3="Bear", P$4=11)), 'Bear Market Returns'!$Q17, OR(AND(P$3="Bear", P$4=12)), 'Bear Market Returns'!$R17, OR(AND(P$3="Bear", P$4=13)), 'Bear Market Returns'!$S17, OR(AND(P$3="Bear", P$4=14)), 'Bear Market Returns'!$T17, OR(AND(P$3="Bear", P$4=15)), 'Bear Market Returns'!$U17, OR(AND(P$3="Bear", P$4=16)), 'Bear Market Returns'!$V17, OR(AND(P$3="Bear", P$4=17)), 'Bear Market Returns'!$W17, OR(AND(P$3="Bear", P$4=18)), 'Bear Market Returns'!$X17, OR(AND(P$3="Bear", P$4=19)), 'Bear Market Returns'!$Y17, OR(AND(P$3="Bear", P$4=20)), 'Bear Market Returns'!$Z17)</f>
        <v>32</v>
      </c>
    </row>
    <row r="20">
      <c r="A20" s="182" t="s">
        <v>25</v>
      </c>
      <c r="B20" s="18" t="s">
        <v>26</v>
      </c>
      <c r="C20" s="19" t="s">
        <v>32</v>
      </c>
      <c r="D20" s="17" t="s">
        <v>16</v>
      </c>
      <c r="E20" s="20">
        <v>15.0</v>
      </c>
      <c r="F20" s="183">
        <v>25.0</v>
      </c>
      <c r="G20" s="185">
        <f>F20+ IFS(AND(G$3="Bull",G$4=1), 'Bull Market Returns'!$G18, OR(AND(G$3="Bull", G$4=2)), 'Bull Market Returns'!$H18, OR(AND(G$3="Bull", G$4=3)), 'Bull Market Returns'!$I18, OR(AND(G$3="Bull", G$4=4)), 'Bull Market Returns'!$J18, OR(AND(G$3="Bull", G$4=5)), 'Bull Market Returns'!$K18, OR(AND(G$3="Bull", G$4=6)), 'Bull Market Returns'!$L18, OR(AND(G$3="Bull", G$4=7)), 'Bull Market Returns'!$M18, OR(AND(G$3="Bull", G$4=8)), 'Bull Market Returns'!$N18, OR(AND(G$3="Bull", G$4=9)), 'Bull Market Returns'!$O18, OR(AND(G$3="Bull", G$4=10)), 'Bull Market Returns'!$P18, OR(AND(G$3="Bull", G$4=11)), 'Bull Market Returns'!$Q18, OR(AND(G$3="Bull", G$4=12)), 'Bull Market Returns'!$R18, OR(AND(G$3="Bull", G$4=13)), 'Bull Market Returns'!$S18, OR(AND(G$3="Bull", G$4=14)), 'Bull Market Returns'!$T18, OR(AND(G$3="Bull", G$4=15)), 'Bull Market Returns'!$U18, OR(AND(G$3="Bull", G$4=16)), 'Bull Market Returns'!$V18, OR(AND(G$3="Bull", G$4=17)), 'Bull Market Returns'!$W18, OR(AND(G$3="Bull", G$4=18)), 'Bull Market Returns'!$X18, OR(AND(G$3="Bull", G$4=19)), 'Bull Market Returns'!$Y18, OR(AND(G$3="Bull", G$4=20)), 'Bull Market Returns'!$Z18, OR(AND(G$3="Bear", G$4=1)), 'Bear Market Returns'!$G18,OR(AND(G$3="Bear", G$4=2)), 'Bear Market Returns'!$H18, OR(AND(G$3="Bear", G$4=3)), 'Bear Market Returns'!$I18, OR(AND(G$3="Bear", G$4=4)), 'Bear Market Returns'!$J18, OR(AND(G$3="Bear", G$4=5)), 'Bear Market Returns'!$K18, OR(AND(G$3="Bear", G$4=6)), 'Bear Market Returns'!$L18, OR(AND(G$3="Bear", G$4=7)), 'Bear Market Returns'!$M18, OR(AND(G$3="Bear", G$4=8)), 'Bear Market Returns'!$N18, OR(AND(G$3="Bear", G$4=9)), 'Bear Market Returns'!$O18, OR(AND(G$3="Bear", G$4=10)), 'Bear Market Returns'!$P18, OR(AND(G$3="Bear", G$4=11)), 'Bear Market Returns'!$Q18, OR(AND(G$3="Bear", G$4=12)), 'Bear Market Returns'!$R18, OR(AND(G$3="Bear", G$4=13)), 'Bear Market Returns'!$S18, OR(AND(G$3="Bear", G$4=14)), 'Bear Market Returns'!$T18, OR(AND(G$3="Bear", G$4=15)), 'Bear Market Returns'!$U18, OR(AND(G$3="Bear", G$4=16)), 'Bear Market Returns'!$V18, OR(AND(G$3="Bear", G$4=17)), 'Bear Market Returns'!$W18, OR(AND(G$3="Bear", G$4=18)), 'Bear Market Returns'!$X18, OR(AND(G$3="Bear", G$4=19)), 'Bear Market Returns'!$Y18, OR(AND(G$3="Bear", G$4=20)), 'Bear Market Returns'!$Z18)</f>
        <v>21</v>
      </c>
      <c r="H20" s="185">
        <f>G20+ IFS(AND(H$3="Bull",H$4=1), 'Bull Market Returns'!$G18, OR(AND(H$3="Bull", H$4=2)), 'Bull Market Returns'!$H18, OR(AND(H$3="Bull", H$4=3)), 'Bull Market Returns'!$I18, OR(AND(H$3="Bull", H$4=4)), 'Bull Market Returns'!$J18, OR(AND(H$3="Bull", H$4=5)), 'Bull Market Returns'!$K18, OR(AND(H$3="Bull", H$4=6)), 'Bull Market Returns'!$L18, OR(AND(H$3="Bull", H$4=7)), 'Bull Market Returns'!$M18, OR(AND(H$3="Bull", H$4=8)), 'Bull Market Returns'!$N18, OR(AND(H$3="Bull", H$4=9)), 'Bull Market Returns'!$O18, OR(AND(H$3="Bull", H$4=10)), 'Bull Market Returns'!$P18, OR(AND(H$3="Bull", H$4=11)), 'Bull Market Returns'!$Q18, OR(AND(H$3="Bull", H$4=12)), 'Bull Market Returns'!$R18, OR(AND(H$3="Bull", H$4=13)), 'Bull Market Returns'!$S18, OR(AND(H$3="Bull", H$4=14)), 'Bull Market Returns'!$T18, OR(AND(H$3="Bull", H$4=15)), 'Bull Market Returns'!$U18, OR(AND(H$3="Bull", H$4=16)), 'Bull Market Returns'!$V18, OR(AND(H$3="Bull", H$4=17)), 'Bull Market Returns'!$W18, OR(AND(H$3="Bull", H$4=18)), 'Bull Market Returns'!$X18, OR(AND(H$3="Bull", H$4=19)), 'Bull Market Returns'!$Y18, OR(AND(H$3="Bull", H$4=20)), 'Bull Market Returns'!$Z18, OR(AND(H$3="Bear", H$4=1)), 'Bear Market Returns'!$G18,OR(AND(H$3="Bear", H$4=2)), 'Bear Market Returns'!$H18, OR(AND(H$3="Bear", H$4=3)), 'Bear Market Returns'!$I18, OR(AND(H$3="Bear", H$4=4)), 'Bear Market Returns'!$J18, OR(AND(H$3="Bear", H$4=5)), 'Bear Market Returns'!$K18, OR(AND(H$3="Bear", H$4=6)), 'Bear Market Returns'!$L18, OR(AND(H$3="Bear", H$4=7)), 'Bear Market Returns'!$M18, OR(AND(H$3="Bear", H$4=8)), 'Bear Market Returns'!$N18, OR(AND(H$3="Bear", H$4=9)), 'Bear Market Returns'!$O18, OR(AND(H$3="Bear", H$4=10)), 'Bear Market Returns'!$P18, OR(AND(H$3="Bear", H$4=11)), 'Bear Market Returns'!$Q18, OR(AND(H$3="Bear", H$4=12)), 'Bear Market Returns'!$R18, OR(AND(H$3="Bear", H$4=13)), 'Bear Market Returns'!$S18, OR(AND(H$3="Bear", H$4=14)), 'Bear Market Returns'!$T18, OR(AND(H$3="Bear", H$4=15)), 'Bear Market Returns'!$U18, OR(AND(H$3="Bear", H$4=16)), 'Bear Market Returns'!$V18, OR(AND(H$3="Bear", H$4=17)), 'Bear Market Returns'!$W18, OR(AND(H$3="Bear", H$4=18)), 'Bear Market Returns'!$X18, OR(AND(H$3="Bear", H$4=19)), 'Bear Market Returns'!$Y18, OR(AND(H$3="Bear", H$4=20)), 'Bear Market Returns'!$Z18)</f>
        <v>18</v>
      </c>
      <c r="I20" s="185">
        <f>H20+ IFS(AND(I$3="Bull",I$4=1), 'Bull Market Returns'!$G18, OR(AND(I$3="Bull", I$4=2)), 'Bull Market Returns'!$H18, OR(AND(I$3="Bull", I$4=3)), 'Bull Market Returns'!$I18, OR(AND(I$3="Bull", I$4=4)), 'Bull Market Returns'!$J18, OR(AND(I$3="Bull", I$4=5)), 'Bull Market Returns'!$K18, OR(AND(I$3="Bull", I$4=6)), 'Bull Market Returns'!$L18, OR(AND(I$3="Bull", I$4=7)), 'Bull Market Returns'!$M18, OR(AND(I$3="Bull", I$4=8)), 'Bull Market Returns'!$N18, OR(AND(I$3="Bull", I$4=9)), 'Bull Market Returns'!$O18, OR(AND(I$3="Bull", I$4=10)), 'Bull Market Returns'!$P18, OR(AND(I$3="Bull", I$4=11)), 'Bull Market Returns'!$Q18, OR(AND(I$3="Bull", I$4=12)), 'Bull Market Returns'!$R18, OR(AND(I$3="Bull", I$4=13)), 'Bull Market Returns'!$S18, OR(AND(I$3="Bull", I$4=14)), 'Bull Market Returns'!$T18, OR(AND(I$3="Bull", I$4=15)), 'Bull Market Returns'!$U18, OR(AND(I$3="Bull", I$4=16)), 'Bull Market Returns'!$V18, OR(AND(I$3="Bull", I$4=17)), 'Bull Market Returns'!$W18, OR(AND(I$3="Bull", I$4=18)), 'Bull Market Returns'!$X18, OR(AND(I$3="Bull", I$4=19)), 'Bull Market Returns'!$Y18, OR(AND(I$3="Bull", I$4=20)), 'Bull Market Returns'!$Z18, OR(AND(I$3="Bear", I$4=1)), 'Bear Market Returns'!$G18,OR(AND(I$3="Bear", I$4=2)), 'Bear Market Returns'!$H18, OR(AND(I$3="Bear", I$4=3)), 'Bear Market Returns'!$I18, OR(AND(I$3="Bear", I$4=4)), 'Bear Market Returns'!$J18, OR(AND(I$3="Bear", I$4=5)), 'Bear Market Returns'!$K18, OR(AND(I$3="Bear", I$4=6)), 'Bear Market Returns'!$L18, OR(AND(I$3="Bear", I$4=7)), 'Bear Market Returns'!$M18, OR(AND(I$3="Bear", I$4=8)), 'Bear Market Returns'!$N18, OR(AND(I$3="Bear", I$4=9)), 'Bear Market Returns'!$O18, OR(AND(I$3="Bear", I$4=10)), 'Bear Market Returns'!$P18, OR(AND(I$3="Bear", I$4=11)), 'Bear Market Returns'!$Q18, OR(AND(I$3="Bear", I$4=12)), 'Bear Market Returns'!$R18, OR(AND(I$3="Bear", I$4=13)), 'Bear Market Returns'!$S18, OR(AND(I$3="Bear", I$4=14)), 'Bear Market Returns'!$T18, OR(AND(I$3="Bear", I$4=15)), 'Bear Market Returns'!$U18, OR(AND(I$3="Bear", I$4=16)), 'Bear Market Returns'!$V18, OR(AND(I$3="Bear", I$4=17)), 'Bear Market Returns'!$W18, OR(AND(I$3="Bear", I$4=18)), 'Bear Market Returns'!$X18, OR(AND(I$3="Bear", I$4=19)), 'Bear Market Returns'!$Y18, OR(AND(I$3="Bear", I$4=20)), 'Bear Market Returns'!$Z18)</f>
        <v>23</v>
      </c>
      <c r="J20" s="185">
        <f>I20+ IFS(AND(J$3="Bull",J$4=1), 'Bull Market Returns'!$G18, OR(AND(J$3="Bull", J$4=2)), 'Bull Market Returns'!$H18, OR(AND(J$3="Bull", J$4=3)), 'Bull Market Returns'!$I18, OR(AND(J$3="Bull", J$4=4)), 'Bull Market Returns'!$J18, OR(AND(J$3="Bull", J$4=5)), 'Bull Market Returns'!$K18, OR(AND(J$3="Bull", J$4=6)), 'Bull Market Returns'!$L18, OR(AND(J$3="Bull", J$4=7)), 'Bull Market Returns'!$M18, OR(AND(J$3="Bull", J$4=8)), 'Bull Market Returns'!$N18, OR(AND(J$3="Bull", J$4=9)), 'Bull Market Returns'!$O18, OR(AND(J$3="Bull", J$4=10)), 'Bull Market Returns'!$P18, OR(AND(J$3="Bull", J$4=11)), 'Bull Market Returns'!$Q18, OR(AND(J$3="Bull", J$4=12)), 'Bull Market Returns'!$R18, OR(AND(J$3="Bull", J$4=13)), 'Bull Market Returns'!$S18, OR(AND(J$3="Bull", J$4=14)), 'Bull Market Returns'!$T18, OR(AND(J$3="Bull", J$4=15)), 'Bull Market Returns'!$U18, OR(AND(J$3="Bull", J$4=16)), 'Bull Market Returns'!$V18, OR(AND(J$3="Bull", J$4=17)), 'Bull Market Returns'!$W18, OR(AND(J$3="Bull", J$4=18)), 'Bull Market Returns'!$X18, OR(AND(J$3="Bull", J$4=19)), 'Bull Market Returns'!$Y18, OR(AND(J$3="Bull", J$4=20)), 'Bull Market Returns'!$Z18, OR(AND(J$3="Bear", J$4=1)), 'Bear Market Returns'!$G18,OR(AND(J$3="Bear", J$4=2)), 'Bear Market Returns'!$H18, OR(AND(J$3="Bear", J$4=3)), 'Bear Market Returns'!$I18, OR(AND(J$3="Bear", J$4=4)), 'Bear Market Returns'!$J18, OR(AND(J$3="Bear", J$4=5)), 'Bear Market Returns'!$K18, OR(AND(J$3="Bear", J$4=6)), 'Bear Market Returns'!$L18, OR(AND(J$3="Bear", J$4=7)), 'Bear Market Returns'!$M18, OR(AND(J$3="Bear", J$4=8)), 'Bear Market Returns'!$N18, OR(AND(J$3="Bear", J$4=9)), 'Bear Market Returns'!$O18, OR(AND(J$3="Bear", J$4=10)), 'Bear Market Returns'!$P18, OR(AND(J$3="Bear", J$4=11)), 'Bear Market Returns'!$Q18, OR(AND(J$3="Bear", J$4=12)), 'Bear Market Returns'!$R18, OR(AND(J$3="Bear", J$4=13)), 'Bear Market Returns'!$S18, OR(AND(J$3="Bear", J$4=14)), 'Bear Market Returns'!$T18, OR(AND(J$3="Bear", J$4=15)), 'Bear Market Returns'!$U18, OR(AND(J$3="Bear", J$4=16)), 'Bear Market Returns'!$V18, OR(AND(J$3="Bear", J$4=17)), 'Bear Market Returns'!$W18, OR(AND(J$3="Bear", J$4=18)), 'Bear Market Returns'!$X18, OR(AND(J$3="Bear", J$4=19)), 'Bear Market Returns'!$Y18, OR(AND(J$3="Bear", J$4=20)), 'Bear Market Returns'!$Z18)</f>
        <v>14</v>
      </c>
      <c r="K20" s="185">
        <f>J20+ IFS(AND(K$3="Bull",K$4=1), 'Bull Market Returns'!$G18, OR(AND(K$3="Bull", K$4=2)), 'Bull Market Returns'!$H18, OR(AND(K$3="Bull", K$4=3)), 'Bull Market Returns'!$I18, OR(AND(K$3="Bull", K$4=4)), 'Bull Market Returns'!$J18, OR(AND(K$3="Bull", K$4=5)), 'Bull Market Returns'!$K18, OR(AND(K$3="Bull", K$4=6)), 'Bull Market Returns'!$L18, OR(AND(K$3="Bull", K$4=7)), 'Bull Market Returns'!$M18, OR(AND(K$3="Bull", K$4=8)), 'Bull Market Returns'!$N18, OR(AND(K$3="Bull", K$4=9)), 'Bull Market Returns'!$O18, OR(AND(K$3="Bull", K$4=10)), 'Bull Market Returns'!$P18, OR(AND(K$3="Bull", K$4=11)), 'Bull Market Returns'!$Q18, OR(AND(K$3="Bull", K$4=12)), 'Bull Market Returns'!$R18, OR(AND(K$3="Bull", K$4=13)), 'Bull Market Returns'!$S18, OR(AND(K$3="Bull", K$4=14)), 'Bull Market Returns'!$T18, OR(AND(K$3="Bull", K$4=15)), 'Bull Market Returns'!$U18, OR(AND(K$3="Bull", K$4=16)), 'Bull Market Returns'!$V18, OR(AND(K$3="Bull", K$4=17)), 'Bull Market Returns'!$W18, OR(AND(K$3="Bull", K$4=18)), 'Bull Market Returns'!$X18, OR(AND(K$3="Bull", K$4=19)), 'Bull Market Returns'!$Y18, OR(AND(K$3="Bull", K$4=20)), 'Bull Market Returns'!$Z18, OR(AND(K$3="Bear", K$4=1)), 'Bear Market Returns'!$G18,OR(AND(K$3="Bear", K$4=2)), 'Bear Market Returns'!$H18, OR(AND(K$3="Bear", K$4=3)), 'Bear Market Returns'!$I18, OR(AND(K$3="Bear", K$4=4)), 'Bear Market Returns'!$J18, OR(AND(K$3="Bear", K$4=5)), 'Bear Market Returns'!$K18, OR(AND(K$3="Bear", K$4=6)), 'Bear Market Returns'!$L18, OR(AND(K$3="Bear", K$4=7)), 'Bear Market Returns'!$M18, OR(AND(K$3="Bear", K$4=8)), 'Bear Market Returns'!$N18, OR(AND(K$3="Bear", K$4=9)), 'Bear Market Returns'!$O18, OR(AND(K$3="Bear", K$4=10)), 'Bear Market Returns'!$P18, OR(AND(K$3="Bear", K$4=11)), 'Bear Market Returns'!$Q18, OR(AND(K$3="Bear", K$4=12)), 'Bear Market Returns'!$R18, OR(AND(K$3="Bear", K$4=13)), 'Bear Market Returns'!$S18, OR(AND(K$3="Bear", K$4=14)), 'Bear Market Returns'!$T18, OR(AND(K$3="Bear", K$4=15)), 'Bear Market Returns'!$U18, OR(AND(K$3="Bear", K$4=16)), 'Bear Market Returns'!$V18, OR(AND(K$3="Bear", K$4=17)), 'Bear Market Returns'!$W18, OR(AND(K$3="Bear", K$4=18)), 'Bear Market Returns'!$X18, OR(AND(K$3="Bear", K$4=19)), 'Bear Market Returns'!$Y18, OR(AND(K$3="Bear", K$4=20)), 'Bear Market Returns'!$Z18)</f>
        <v>4</v>
      </c>
      <c r="L20" s="185">
        <f>K20+ IFS(AND(L$3="Bull",L$4=1), 'Bull Market Returns'!$G18, OR(AND(L$3="Bull", L$4=2)), 'Bull Market Returns'!$H18, OR(AND(L$3="Bull", L$4=3)), 'Bull Market Returns'!$I18, OR(AND(L$3="Bull", L$4=4)), 'Bull Market Returns'!$J18, OR(AND(L$3="Bull", L$4=5)), 'Bull Market Returns'!$K18, OR(AND(L$3="Bull", L$4=6)), 'Bull Market Returns'!$L18, OR(AND(L$3="Bull", L$4=7)), 'Bull Market Returns'!$M18, OR(AND(L$3="Bull", L$4=8)), 'Bull Market Returns'!$N18, OR(AND(L$3="Bull", L$4=9)), 'Bull Market Returns'!$O18, OR(AND(L$3="Bull", L$4=10)), 'Bull Market Returns'!$P18, OR(AND(L$3="Bull", L$4=11)), 'Bull Market Returns'!$Q18, OR(AND(L$3="Bull", L$4=12)), 'Bull Market Returns'!$R18, OR(AND(L$3="Bull", L$4=13)), 'Bull Market Returns'!$S18, OR(AND(L$3="Bull", L$4=14)), 'Bull Market Returns'!$T18, OR(AND(L$3="Bull", L$4=15)), 'Bull Market Returns'!$U18, OR(AND(L$3="Bull", L$4=16)), 'Bull Market Returns'!$V18, OR(AND(L$3="Bull", L$4=17)), 'Bull Market Returns'!$W18, OR(AND(L$3="Bull", L$4=18)), 'Bull Market Returns'!$X18, OR(AND(L$3="Bull", L$4=19)), 'Bull Market Returns'!$Y18, OR(AND(L$3="Bull", L$4=20)), 'Bull Market Returns'!$Z18, OR(AND(L$3="Bear", L$4=1)), 'Bear Market Returns'!$G18,OR(AND(L$3="Bear", L$4=2)), 'Bear Market Returns'!$H18, OR(AND(L$3="Bear", L$4=3)), 'Bear Market Returns'!$I18, OR(AND(L$3="Bear", L$4=4)), 'Bear Market Returns'!$J18, OR(AND(L$3="Bear", L$4=5)), 'Bear Market Returns'!$K18, OR(AND(L$3="Bear", L$4=6)), 'Bear Market Returns'!$L18, OR(AND(L$3="Bear", L$4=7)), 'Bear Market Returns'!$M18, OR(AND(L$3="Bear", L$4=8)), 'Bear Market Returns'!$N18, OR(AND(L$3="Bear", L$4=9)), 'Bear Market Returns'!$O18, OR(AND(L$3="Bear", L$4=10)), 'Bear Market Returns'!$P18, OR(AND(L$3="Bear", L$4=11)), 'Bear Market Returns'!$Q18, OR(AND(L$3="Bear", L$4=12)), 'Bear Market Returns'!$R18, OR(AND(L$3="Bear", L$4=13)), 'Bear Market Returns'!$S18, OR(AND(L$3="Bear", L$4=14)), 'Bear Market Returns'!$T18, OR(AND(L$3="Bear", L$4=15)), 'Bear Market Returns'!$U18, OR(AND(L$3="Bear", L$4=16)), 'Bear Market Returns'!$V18, OR(AND(L$3="Bear", L$4=17)), 'Bear Market Returns'!$W18, OR(AND(L$3="Bear", L$4=18)), 'Bear Market Returns'!$X18, OR(AND(L$3="Bear", L$4=19)), 'Bear Market Returns'!$Y18, OR(AND(L$3="Bear", L$4=20)), 'Bear Market Returns'!$Z18)</f>
        <v>9</v>
      </c>
      <c r="M20" s="185">
        <f>L20+ IFS(AND(M$3="Bull",M$4=1), 'Bull Market Returns'!$G18, OR(AND(M$3="Bull", M$4=2)), 'Bull Market Returns'!$H18, OR(AND(M$3="Bull", M$4=3)), 'Bull Market Returns'!$I18, OR(AND(M$3="Bull", M$4=4)), 'Bull Market Returns'!$J18, OR(AND(M$3="Bull", M$4=5)), 'Bull Market Returns'!$K18, OR(AND(M$3="Bull", M$4=6)), 'Bull Market Returns'!$L18, OR(AND(M$3="Bull", M$4=7)), 'Bull Market Returns'!$M18, OR(AND(M$3="Bull", M$4=8)), 'Bull Market Returns'!$N18, OR(AND(M$3="Bull", M$4=9)), 'Bull Market Returns'!$O18, OR(AND(M$3="Bull", M$4=10)), 'Bull Market Returns'!$P18, OR(AND(M$3="Bull", M$4=11)), 'Bull Market Returns'!$Q18, OR(AND(M$3="Bull", M$4=12)), 'Bull Market Returns'!$R18, OR(AND(M$3="Bull", M$4=13)), 'Bull Market Returns'!$S18, OR(AND(M$3="Bull", M$4=14)), 'Bull Market Returns'!$T18, OR(AND(M$3="Bull", M$4=15)), 'Bull Market Returns'!$U18, OR(AND(M$3="Bull", M$4=16)), 'Bull Market Returns'!$V18, OR(AND(M$3="Bull", M$4=17)), 'Bull Market Returns'!$W18, OR(AND(M$3="Bull", M$4=18)), 'Bull Market Returns'!$X18, OR(AND(M$3="Bull", M$4=19)), 'Bull Market Returns'!$Y18, OR(AND(M$3="Bull", M$4=20)), 'Bull Market Returns'!$Z18, OR(AND(M$3="Bear", M$4=1)), 'Bear Market Returns'!$G18,OR(AND(M$3="Bear", M$4=2)), 'Bear Market Returns'!$H18, OR(AND(M$3="Bear", M$4=3)), 'Bear Market Returns'!$I18, OR(AND(M$3="Bear", M$4=4)), 'Bear Market Returns'!$J18, OR(AND(M$3="Bear", M$4=5)), 'Bear Market Returns'!$K18, OR(AND(M$3="Bear", M$4=6)), 'Bear Market Returns'!$L18, OR(AND(M$3="Bear", M$4=7)), 'Bear Market Returns'!$M18, OR(AND(M$3="Bear", M$4=8)), 'Bear Market Returns'!$N18, OR(AND(M$3="Bear", M$4=9)), 'Bear Market Returns'!$O18, OR(AND(M$3="Bear", M$4=10)), 'Bear Market Returns'!$P18, OR(AND(M$3="Bear", M$4=11)), 'Bear Market Returns'!$Q18, OR(AND(M$3="Bear", M$4=12)), 'Bear Market Returns'!$R18, OR(AND(M$3="Bear", M$4=13)), 'Bear Market Returns'!$S18, OR(AND(M$3="Bear", M$4=14)), 'Bear Market Returns'!$T18, OR(AND(M$3="Bear", M$4=15)), 'Bear Market Returns'!$U18, OR(AND(M$3="Bear", M$4=16)), 'Bear Market Returns'!$V18, OR(AND(M$3="Bear", M$4=17)), 'Bear Market Returns'!$W18, OR(AND(M$3="Bear", M$4=18)), 'Bear Market Returns'!$X18, OR(AND(M$3="Bear", M$4=19)), 'Bear Market Returns'!$Y18, OR(AND(M$3="Bear", M$4=20)), 'Bear Market Returns'!$Z18)</f>
        <v>4</v>
      </c>
      <c r="N20" s="185">
        <f>M20+ IFS(AND(N$3="Bull",N$4=1), 'Bull Market Returns'!$G18, OR(AND(N$3="Bull", N$4=2)), 'Bull Market Returns'!$H18, OR(AND(N$3="Bull", N$4=3)), 'Bull Market Returns'!$I18, OR(AND(N$3="Bull", N$4=4)), 'Bull Market Returns'!$J18, OR(AND(N$3="Bull", N$4=5)), 'Bull Market Returns'!$K18, OR(AND(N$3="Bull", N$4=6)), 'Bull Market Returns'!$L18, OR(AND(N$3="Bull", N$4=7)), 'Bull Market Returns'!$M18, OR(AND(N$3="Bull", N$4=8)), 'Bull Market Returns'!$N18, OR(AND(N$3="Bull", N$4=9)), 'Bull Market Returns'!$O18, OR(AND(N$3="Bull", N$4=10)), 'Bull Market Returns'!$P18, OR(AND(N$3="Bull", N$4=11)), 'Bull Market Returns'!$Q18, OR(AND(N$3="Bull", N$4=12)), 'Bull Market Returns'!$R18, OR(AND(N$3="Bull", N$4=13)), 'Bull Market Returns'!$S18, OR(AND(N$3="Bull", N$4=14)), 'Bull Market Returns'!$T18, OR(AND(N$3="Bull", N$4=15)), 'Bull Market Returns'!$U18, OR(AND(N$3="Bull", N$4=16)), 'Bull Market Returns'!$V18, OR(AND(N$3="Bull", N$4=17)), 'Bull Market Returns'!$W18, OR(AND(N$3="Bull", N$4=18)), 'Bull Market Returns'!$X18, OR(AND(N$3="Bull", N$4=19)), 'Bull Market Returns'!$Y18, OR(AND(N$3="Bull", N$4=20)), 'Bull Market Returns'!$Z18, OR(AND(N$3="Bear", N$4=1)), 'Bear Market Returns'!$G18,OR(AND(N$3="Bear", N$4=2)), 'Bear Market Returns'!$H18, OR(AND(N$3="Bear", N$4=3)), 'Bear Market Returns'!$I18, OR(AND(N$3="Bear", N$4=4)), 'Bear Market Returns'!$J18, OR(AND(N$3="Bear", N$4=5)), 'Bear Market Returns'!$K18, OR(AND(N$3="Bear", N$4=6)), 'Bear Market Returns'!$L18, OR(AND(N$3="Bear", N$4=7)), 'Bear Market Returns'!$M18, OR(AND(N$3="Bear", N$4=8)), 'Bear Market Returns'!$N18, OR(AND(N$3="Bear", N$4=9)), 'Bear Market Returns'!$O18, OR(AND(N$3="Bear", N$4=10)), 'Bear Market Returns'!$P18, OR(AND(N$3="Bear", N$4=11)), 'Bear Market Returns'!$Q18, OR(AND(N$3="Bear", N$4=12)), 'Bear Market Returns'!$R18, OR(AND(N$3="Bear", N$4=13)), 'Bear Market Returns'!$S18, OR(AND(N$3="Bear", N$4=14)), 'Bear Market Returns'!$T18, OR(AND(N$3="Bear", N$4=15)), 'Bear Market Returns'!$U18, OR(AND(N$3="Bear", N$4=16)), 'Bear Market Returns'!$V18, OR(AND(N$3="Bear", N$4=17)), 'Bear Market Returns'!$W18, OR(AND(N$3="Bear", N$4=18)), 'Bear Market Returns'!$X18, OR(AND(N$3="Bear", N$4=19)), 'Bear Market Returns'!$Y18, OR(AND(N$3="Bear", N$4=20)), 'Bear Market Returns'!$Z18)</f>
        <v>-10</v>
      </c>
      <c r="O20" s="185">
        <f>N20+ IFS(AND(O$3="Bull",O$4=1), 'Bull Market Returns'!$G18, OR(AND(O$3="Bull", O$4=2)), 'Bull Market Returns'!$H18, OR(AND(O$3="Bull", O$4=3)), 'Bull Market Returns'!$I18, OR(AND(O$3="Bull", O$4=4)), 'Bull Market Returns'!$J18, OR(AND(O$3="Bull", O$4=5)), 'Bull Market Returns'!$K18, OR(AND(O$3="Bull", O$4=6)), 'Bull Market Returns'!$L18, OR(AND(O$3="Bull", O$4=7)), 'Bull Market Returns'!$M18, OR(AND(O$3="Bull", O$4=8)), 'Bull Market Returns'!$N18, OR(AND(O$3="Bull", O$4=9)), 'Bull Market Returns'!$O18, OR(AND(O$3="Bull", O$4=10)), 'Bull Market Returns'!$P18, OR(AND(O$3="Bull", O$4=11)), 'Bull Market Returns'!$Q18, OR(AND(O$3="Bull", O$4=12)), 'Bull Market Returns'!$R18, OR(AND(O$3="Bull", O$4=13)), 'Bull Market Returns'!$S18, OR(AND(O$3="Bull", O$4=14)), 'Bull Market Returns'!$T18, OR(AND(O$3="Bull", O$4=15)), 'Bull Market Returns'!$U18, OR(AND(O$3="Bull", O$4=16)), 'Bull Market Returns'!$V18, OR(AND(O$3="Bull", O$4=17)), 'Bull Market Returns'!$W18, OR(AND(O$3="Bull", O$4=18)), 'Bull Market Returns'!$X18, OR(AND(O$3="Bull", O$4=19)), 'Bull Market Returns'!$Y18, OR(AND(O$3="Bull", O$4=20)), 'Bull Market Returns'!$Z18, OR(AND(O$3="Bear", O$4=1)), 'Bear Market Returns'!$G18,OR(AND(O$3="Bear", O$4=2)), 'Bear Market Returns'!$H18, OR(AND(O$3="Bear", O$4=3)), 'Bear Market Returns'!$I18, OR(AND(O$3="Bear", O$4=4)), 'Bear Market Returns'!$J18, OR(AND(O$3="Bear", O$4=5)), 'Bear Market Returns'!$K18, OR(AND(O$3="Bear", O$4=6)), 'Bear Market Returns'!$L18, OR(AND(O$3="Bear", O$4=7)), 'Bear Market Returns'!$M18, OR(AND(O$3="Bear", O$4=8)), 'Bear Market Returns'!$N18, OR(AND(O$3="Bear", O$4=9)), 'Bear Market Returns'!$O18, OR(AND(O$3="Bear", O$4=10)), 'Bear Market Returns'!$P18, OR(AND(O$3="Bear", O$4=11)), 'Bear Market Returns'!$Q18, OR(AND(O$3="Bear", O$4=12)), 'Bear Market Returns'!$R18, OR(AND(O$3="Bear", O$4=13)), 'Bear Market Returns'!$S18, OR(AND(O$3="Bear", O$4=14)), 'Bear Market Returns'!$T18, OR(AND(O$3="Bear", O$4=15)), 'Bear Market Returns'!$U18, OR(AND(O$3="Bear", O$4=16)), 'Bear Market Returns'!$V18, OR(AND(O$3="Bear", O$4=17)), 'Bear Market Returns'!$W18, OR(AND(O$3="Bear", O$4=18)), 'Bear Market Returns'!$X18, OR(AND(O$3="Bear", O$4=19)), 'Bear Market Returns'!$Y18, OR(AND(O$3="Bear", O$4=20)), 'Bear Market Returns'!$Z18)</f>
        <v>-29</v>
      </c>
      <c r="P20" s="185">
        <f>O20+ IFS(AND(P$3="Bull",P$4=1), 'Bull Market Returns'!$G18, OR(AND(P$3="Bull", P$4=2)), 'Bull Market Returns'!$H18, OR(AND(P$3="Bull", P$4=3)), 'Bull Market Returns'!$I18, OR(AND(P$3="Bull", P$4=4)), 'Bull Market Returns'!$J18, OR(AND(P$3="Bull", P$4=5)), 'Bull Market Returns'!$K18, OR(AND(P$3="Bull", P$4=6)), 'Bull Market Returns'!$L18, OR(AND(P$3="Bull", P$4=7)), 'Bull Market Returns'!$M18, OR(AND(P$3="Bull", P$4=8)), 'Bull Market Returns'!$N18, OR(AND(P$3="Bull", P$4=9)), 'Bull Market Returns'!$O18, OR(AND(P$3="Bull", P$4=10)), 'Bull Market Returns'!$P18, OR(AND(P$3="Bull", P$4=11)), 'Bull Market Returns'!$Q18, OR(AND(P$3="Bull", P$4=12)), 'Bull Market Returns'!$R18, OR(AND(P$3="Bull", P$4=13)), 'Bull Market Returns'!$S18, OR(AND(P$3="Bull", P$4=14)), 'Bull Market Returns'!$T18, OR(AND(P$3="Bull", P$4=15)), 'Bull Market Returns'!$U18, OR(AND(P$3="Bull", P$4=16)), 'Bull Market Returns'!$V18, OR(AND(P$3="Bull", P$4=17)), 'Bull Market Returns'!$W18, OR(AND(P$3="Bull", P$4=18)), 'Bull Market Returns'!$X18, OR(AND(P$3="Bull", P$4=19)), 'Bull Market Returns'!$Y18, OR(AND(P$3="Bull", P$4=20)), 'Bull Market Returns'!$Z18, OR(AND(P$3="Bear", P$4=1)), 'Bear Market Returns'!$G18,OR(AND(P$3="Bear", P$4=2)), 'Bear Market Returns'!$H18, OR(AND(P$3="Bear", P$4=3)), 'Bear Market Returns'!$I18, OR(AND(P$3="Bear", P$4=4)), 'Bear Market Returns'!$J18, OR(AND(P$3="Bear", P$4=5)), 'Bear Market Returns'!$K18, OR(AND(P$3="Bear", P$4=6)), 'Bear Market Returns'!$L18, OR(AND(P$3="Bear", P$4=7)), 'Bear Market Returns'!$M18, OR(AND(P$3="Bear", P$4=8)), 'Bear Market Returns'!$N18, OR(AND(P$3="Bear", P$4=9)), 'Bear Market Returns'!$O18, OR(AND(P$3="Bear", P$4=10)), 'Bear Market Returns'!$P18, OR(AND(P$3="Bear", P$4=11)), 'Bear Market Returns'!$Q18, OR(AND(P$3="Bear", P$4=12)), 'Bear Market Returns'!$R18, OR(AND(P$3="Bear", P$4=13)), 'Bear Market Returns'!$S18, OR(AND(P$3="Bear", P$4=14)), 'Bear Market Returns'!$T18, OR(AND(P$3="Bear", P$4=15)), 'Bear Market Returns'!$U18, OR(AND(P$3="Bear", P$4=16)), 'Bear Market Returns'!$V18, OR(AND(P$3="Bear", P$4=17)), 'Bear Market Returns'!$W18, OR(AND(P$3="Bear", P$4=18)), 'Bear Market Returns'!$X18, OR(AND(P$3="Bear", P$4=19)), 'Bear Market Returns'!$Y18, OR(AND(P$3="Bear", P$4=20)), 'Bear Market Returns'!$Z18)</f>
        <v>-23</v>
      </c>
    </row>
    <row r="21">
      <c r="A21" s="196" t="s">
        <v>35</v>
      </c>
      <c r="B21" s="197" t="s">
        <v>19</v>
      </c>
      <c r="C21" s="198" t="s">
        <v>43</v>
      </c>
      <c r="D21" s="199" t="s">
        <v>29</v>
      </c>
      <c r="E21" s="200">
        <v>30.0</v>
      </c>
      <c r="F21" s="183">
        <v>25.0</v>
      </c>
      <c r="G21" s="185">
        <f>F21+ IFS(AND(G$3="Bull",G$4=1), 'Bull Market Returns'!$G19, OR(AND(G$3="Bull", G$4=2)), 'Bull Market Returns'!$H19, OR(AND(G$3="Bull", G$4=3)), 'Bull Market Returns'!$I19, OR(AND(G$3="Bull", G$4=4)), 'Bull Market Returns'!$J19, OR(AND(G$3="Bull", G$4=5)), 'Bull Market Returns'!$K19, OR(AND(G$3="Bull", G$4=6)), 'Bull Market Returns'!$L19, OR(AND(G$3="Bull", G$4=7)), 'Bull Market Returns'!$M19, OR(AND(G$3="Bull", G$4=8)), 'Bull Market Returns'!$N19, OR(AND(G$3="Bull", G$4=9)), 'Bull Market Returns'!$O19, OR(AND(G$3="Bull", G$4=10)), 'Bull Market Returns'!$P19, OR(AND(G$3="Bull", G$4=11)), 'Bull Market Returns'!$Q19, OR(AND(G$3="Bull", G$4=12)), 'Bull Market Returns'!$R19, OR(AND(G$3="Bull", G$4=13)), 'Bull Market Returns'!$S19, OR(AND(G$3="Bull", G$4=14)), 'Bull Market Returns'!$T19, OR(AND(G$3="Bull", G$4=15)), 'Bull Market Returns'!$U19, OR(AND(G$3="Bull", G$4=16)), 'Bull Market Returns'!$V19, OR(AND(G$3="Bull", G$4=17)), 'Bull Market Returns'!$W19, OR(AND(G$3="Bull", G$4=18)), 'Bull Market Returns'!$X19, OR(AND(G$3="Bull", G$4=19)), 'Bull Market Returns'!$Y19, OR(AND(G$3="Bull", G$4=20)), 'Bull Market Returns'!$Z19, OR(AND(G$3="Bear", G$4=1)), 'Bear Market Returns'!$G19,OR(AND(G$3="Bear", G$4=2)), 'Bear Market Returns'!$H19, OR(AND(G$3="Bear", G$4=3)), 'Bear Market Returns'!$I19, OR(AND(G$3="Bear", G$4=4)), 'Bear Market Returns'!$J19, OR(AND(G$3="Bear", G$4=5)), 'Bear Market Returns'!$K19, OR(AND(G$3="Bear", G$4=6)), 'Bear Market Returns'!$L19, OR(AND(G$3="Bear", G$4=7)), 'Bear Market Returns'!$M19, OR(AND(G$3="Bear", G$4=8)), 'Bear Market Returns'!$N19, OR(AND(G$3="Bear", G$4=9)), 'Bear Market Returns'!$O19, OR(AND(G$3="Bear", G$4=10)), 'Bear Market Returns'!$P19, OR(AND(G$3="Bear", G$4=11)), 'Bear Market Returns'!$Q19, OR(AND(G$3="Bear", G$4=12)), 'Bear Market Returns'!$R19, OR(AND(G$3="Bear", G$4=13)), 'Bear Market Returns'!$S19, OR(AND(G$3="Bear", G$4=14)), 'Bear Market Returns'!$T19, OR(AND(G$3="Bear", G$4=15)), 'Bear Market Returns'!$U19, OR(AND(G$3="Bear", G$4=16)), 'Bear Market Returns'!$V19, OR(AND(G$3="Bear", G$4=17)), 'Bear Market Returns'!$W19, OR(AND(G$3="Bear", G$4=18)), 'Bear Market Returns'!$X19, OR(AND(G$3="Bear", G$4=19)), 'Bear Market Returns'!$Y19, OR(AND(G$3="Bear", G$4=20)), 'Bear Market Returns'!$Z19)</f>
        <v>29</v>
      </c>
      <c r="H21" s="185">
        <f>G21+ IFS(AND(H$3="Bull",H$4=1), 'Bull Market Returns'!$G19, OR(AND(H$3="Bull", H$4=2)), 'Bull Market Returns'!$H19, OR(AND(H$3="Bull", H$4=3)), 'Bull Market Returns'!$I19, OR(AND(H$3="Bull", H$4=4)), 'Bull Market Returns'!$J19, OR(AND(H$3="Bull", H$4=5)), 'Bull Market Returns'!$K19, OR(AND(H$3="Bull", H$4=6)), 'Bull Market Returns'!$L19, OR(AND(H$3="Bull", H$4=7)), 'Bull Market Returns'!$M19, OR(AND(H$3="Bull", H$4=8)), 'Bull Market Returns'!$N19, OR(AND(H$3="Bull", H$4=9)), 'Bull Market Returns'!$O19, OR(AND(H$3="Bull", H$4=10)), 'Bull Market Returns'!$P19, OR(AND(H$3="Bull", H$4=11)), 'Bull Market Returns'!$Q19, OR(AND(H$3="Bull", H$4=12)), 'Bull Market Returns'!$R19, OR(AND(H$3="Bull", H$4=13)), 'Bull Market Returns'!$S19, OR(AND(H$3="Bull", H$4=14)), 'Bull Market Returns'!$T19, OR(AND(H$3="Bull", H$4=15)), 'Bull Market Returns'!$U19, OR(AND(H$3="Bull", H$4=16)), 'Bull Market Returns'!$V19, OR(AND(H$3="Bull", H$4=17)), 'Bull Market Returns'!$W19, OR(AND(H$3="Bull", H$4=18)), 'Bull Market Returns'!$X19, OR(AND(H$3="Bull", H$4=19)), 'Bull Market Returns'!$Y19, OR(AND(H$3="Bull", H$4=20)), 'Bull Market Returns'!$Z19, OR(AND(H$3="Bear", H$4=1)), 'Bear Market Returns'!$G19,OR(AND(H$3="Bear", H$4=2)), 'Bear Market Returns'!$H19, OR(AND(H$3="Bear", H$4=3)), 'Bear Market Returns'!$I19, OR(AND(H$3="Bear", H$4=4)), 'Bear Market Returns'!$J19, OR(AND(H$3="Bear", H$4=5)), 'Bear Market Returns'!$K19, OR(AND(H$3="Bear", H$4=6)), 'Bear Market Returns'!$L19, OR(AND(H$3="Bear", H$4=7)), 'Bear Market Returns'!$M19, OR(AND(H$3="Bear", H$4=8)), 'Bear Market Returns'!$N19, OR(AND(H$3="Bear", H$4=9)), 'Bear Market Returns'!$O19, OR(AND(H$3="Bear", H$4=10)), 'Bear Market Returns'!$P19, OR(AND(H$3="Bear", H$4=11)), 'Bear Market Returns'!$Q19, OR(AND(H$3="Bear", H$4=12)), 'Bear Market Returns'!$R19, OR(AND(H$3="Bear", H$4=13)), 'Bear Market Returns'!$S19, OR(AND(H$3="Bear", H$4=14)), 'Bear Market Returns'!$T19, OR(AND(H$3="Bear", H$4=15)), 'Bear Market Returns'!$U19, OR(AND(H$3="Bear", H$4=16)), 'Bear Market Returns'!$V19, OR(AND(H$3="Bear", H$4=17)), 'Bear Market Returns'!$W19, OR(AND(H$3="Bear", H$4=18)), 'Bear Market Returns'!$X19, OR(AND(H$3="Bear", H$4=19)), 'Bear Market Returns'!$Y19, OR(AND(H$3="Bear", H$4=20)), 'Bear Market Returns'!$Z19)</f>
        <v>23</v>
      </c>
      <c r="I21" s="185">
        <f>H21+ IFS(AND(I$3="Bull",I$4=1), 'Bull Market Returns'!$G19, OR(AND(I$3="Bull", I$4=2)), 'Bull Market Returns'!$H19, OR(AND(I$3="Bull", I$4=3)), 'Bull Market Returns'!$I19, OR(AND(I$3="Bull", I$4=4)), 'Bull Market Returns'!$J19, OR(AND(I$3="Bull", I$4=5)), 'Bull Market Returns'!$K19, OR(AND(I$3="Bull", I$4=6)), 'Bull Market Returns'!$L19, OR(AND(I$3="Bull", I$4=7)), 'Bull Market Returns'!$M19, OR(AND(I$3="Bull", I$4=8)), 'Bull Market Returns'!$N19, OR(AND(I$3="Bull", I$4=9)), 'Bull Market Returns'!$O19, OR(AND(I$3="Bull", I$4=10)), 'Bull Market Returns'!$P19, OR(AND(I$3="Bull", I$4=11)), 'Bull Market Returns'!$Q19, OR(AND(I$3="Bull", I$4=12)), 'Bull Market Returns'!$R19, OR(AND(I$3="Bull", I$4=13)), 'Bull Market Returns'!$S19, OR(AND(I$3="Bull", I$4=14)), 'Bull Market Returns'!$T19, OR(AND(I$3="Bull", I$4=15)), 'Bull Market Returns'!$U19, OR(AND(I$3="Bull", I$4=16)), 'Bull Market Returns'!$V19, OR(AND(I$3="Bull", I$4=17)), 'Bull Market Returns'!$W19, OR(AND(I$3="Bull", I$4=18)), 'Bull Market Returns'!$X19, OR(AND(I$3="Bull", I$4=19)), 'Bull Market Returns'!$Y19, OR(AND(I$3="Bull", I$4=20)), 'Bull Market Returns'!$Z19, OR(AND(I$3="Bear", I$4=1)), 'Bear Market Returns'!$G19,OR(AND(I$3="Bear", I$4=2)), 'Bear Market Returns'!$H19, OR(AND(I$3="Bear", I$4=3)), 'Bear Market Returns'!$I19, OR(AND(I$3="Bear", I$4=4)), 'Bear Market Returns'!$J19, OR(AND(I$3="Bear", I$4=5)), 'Bear Market Returns'!$K19, OR(AND(I$3="Bear", I$4=6)), 'Bear Market Returns'!$L19, OR(AND(I$3="Bear", I$4=7)), 'Bear Market Returns'!$M19, OR(AND(I$3="Bear", I$4=8)), 'Bear Market Returns'!$N19, OR(AND(I$3="Bear", I$4=9)), 'Bear Market Returns'!$O19, OR(AND(I$3="Bear", I$4=10)), 'Bear Market Returns'!$P19, OR(AND(I$3="Bear", I$4=11)), 'Bear Market Returns'!$Q19, OR(AND(I$3="Bear", I$4=12)), 'Bear Market Returns'!$R19, OR(AND(I$3="Bear", I$4=13)), 'Bear Market Returns'!$S19, OR(AND(I$3="Bear", I$4=14)), 'Bear Market Returns'!$T19, OR(AND(I$3="Bear", I$4=15)), 'Bear Market Returns'!$U19, OR(AND(I$3="Bear", I$4=16)), 'Bear Market Returns'!$V19, OR(AND(I$3="Bear", I$4=17)), 'Bear Market Returns'!$W19, OR(AND(I$3="Bear", I$4=18)), 'Bear Market Returns'!$X19, OR(AND(I$3="Bear", I$4=19)), 'Bear Market Returns'!$Y19, OR(AND(I$3="Bear", I$4=20)), 'Bear Market Returns'!$Z19)</f>
        <v>16</v>
      </c>
      <c r="J21" s="185">
        <f>I21+ IFS(AND(J$3="Bull",J$4=1), 'Bull Market Returns'!$G19, OR(AND(J$3="Bull", J$4=2)), 'Bull Market Returns'!$H19, OR(AND(J$3="Bull", J$4=3)), 'Bull Market Returns'!$I19, OR(AND(J$3="Bull", J$4=4)), 'Bull Market Returns'!$J19, OR(AND(J$3="Bull", J$4=5)), 'Bull Market Returns'!$K19, OR(AND(J$3="Bull", J$4=6)), 'Bull Market Returns'!$L19, OR(AND(J$3="Bull", J$4=7)), 'Bull Market Returns'!$M19, OR(AND(J$3="Bull", J$4=8)), 'Bull Market Returns'!$N19, OR(AND(J$3="Bull", J$4=9)), 'Bull Market Returns'!$O19, OR(AND(J$3="Bull", J$4=10)), 'Bull Market Returns'!$P19, OR(AND(J$3="Bull", J$4=11)), 'Bull Market Returns'!$Q19, OR(AND(J$3="Bull", J$4=12)), 'Bull Market Returns'!$R19, OR(AND(J$3="Bull", J$4=13)), 'Bull Market Returns'!$S19, OR(AND(J$3="Bull", J$4=14)), 'Bull Market Returns'!$T19, OR(AND(J$3="Bull", J$4=15)), 'Bull Market Returns'!$U19, OR(AND(J$3="Bull", J$4=16)), 'Bull Market Returns'!$V19, OR(AND(J$3="Bull", J$4=17)), 'Bull Market Returns'!$W19, OR(AND(J$3="Bull", J$4=18)), 'Bull Market Returns'!$X19, OR(AND(J$3="Bull", J$4=19)), 'Bull Market Returns'!$Y19, OR(AND(J$3="Bull", J$4=20)), 'Bull Market Returns'!$Z19, OR(AND(J$3="Bear", J$4=1)), 'Bear Market Returns'!$G19,OR(AND(J$3="Bear", J$4=2)), 'Bear Market Returns'!$H19, OR(AND(J$3="Bear", J$4=3)), 'Bear Market Returns'!$I19, OR(AND(J$3="Bear", J$4=4)), 'Bear Market Returns'!$J19, OR(AND(J$3="Bear", J$4=5)), 'Bear Market Returns'!$K19, OR(AND(J$3="Bear", J$4=6)), 'Bear Market Returns'!$L19, OR(AND(J$3="Bear", J$4=7)), 'Bear Market Returns'!$M19, OR(AND(J$3="Bear", J$4=8)), 'Bear Market Returns'!$N19, OR(AND(J$3="Bear", J$4=9)), 'Bear Market Returns'!$O19, OR(AND(J$3="Bear", J$4=10)), 'Bear Market Returns'!$P19, OR(AND(J$3="Bear", J$4=11)), 'Bear Market Returns'!$Q19, OR(AND(J$3="Bear", J$4=12)), 'Bear Market Returns'!$R19, OR(AND(J$3="Bear", J$4=13)), 'Bear Market Returns'!$S19, OR(AND(J$3="Bear", J$4=14)), 'Bear Market Returns'!$T19, OR(AND(J$3="Bear", J$4=15)), 'Bear Market Returns'!$U19, OR(AND(J$3="Bear", J$4=16)), 'Bear Market Returns'!$V19, OR(AND(J$3="Bear", J$4=17)), 'Bear Market Returns'!$W19, OR(AND(J$3="Bear", J$4=18)), 'Bear Market Returns'!$X19, OR(AND(J$3="Bear", J$4=19)), 'Bear Market Returns'!$Y19, OR(AND(J$3="Bear", J$4=20)), 'Bear Market Returns'!$Z19)</f>
        <v>25</v>
      </c>
      <c r="K21" s="185">
        <f>J21+ IFS(AND(K$3="Bull",K$4=1), 'Bull Market Returns'!$G19, OR(AND(K$3="Bull", K$4=2)), 'Bull Market Returns'!$H19, OR(AND(K$3="Bull", K$4=3)), 'Bull Market Returns'!$I19, OR(AND(K$3="Bull", K$4=4)), 'Bull Market Returns'!$J19, OR(AND(K$3="Bull", K$4=5)), 'Bull Market Returns'!$K19, OR(AND(K$3="Bull", K$4=6)), 'Bull Market Returns'!$L19, OR(AND(K$3="Bull", K$4=7)), 'Bull Market Returns'!$M19, OR(AND(K$3="Bull", K$4=8)), 'Bull Market Returns'!$N19, OR(AND(K$3="Bull", K$4=9)), 'Bull Market Returns'!$O19, OR(AND(K$3="Bull", K$4=10)), 'Bull Market Returns'!$P19, OR(AND(K$3="Bull", K$4=11)), 'Bull Market Returns'!$Q19, OR(AND(K$3="Bull", K$4=12)), 'Bull Market Returns'!$R19, OR(AND(K$3="Bull", K$4=13)), 'Bull Market Returns'!$S19, OR(AND(K$3="Bull", K$4=14)), 'Bull Market Returns'!$T19, OR(AND(K$3="Bull", K$4=15)), 'Bull Market Returns'!$U19, OR(AND(K$3="Bull", K$4=16)), 'Bull Market Returns'!$V19, OR(AND(K$3="Bull", K$4=17)), 'Bull Market Returns'!$W19, OR(AND(K$3="Bull", K$4=18)), 'Bull Market Returns'!$X19, OR(AND(K$3="Bull", K$4=19)), 'Bull Market Returns'!$Y19, OR(AND(K$3="Bull", K$4=20)), 'Bull Market Returns'!$Z19, OR(AND(K$3="Bear", K$4=1)), 'Bear Market Returns'!$G19,OR(AND(K$3="Bear", K$4=2)), 'Bear Market Returns'!$H19, OR(AND(K$3="Bear", K$4=3)), 'Bear Market Returns'!$I19, OR(AND(K$3="Bear", K$4=4)), 'Bear Market Returns'!$J19, OR(AND(K$3="Bear", K$4=5)), 'Bear Market Returns'!$K19, OR(AND(K$3="Bear", K$4=6)), 'Bear Market Returns'!$L19, OR(AND(K$3="Bear", K$4=7)), 'Bear Market Returns'!$M19, OR(AND(K$3="Bear", K$4=8)), 'Bear Market Returns'!$N19, OR(AND(K$3="Bear", K$4=9)), 'Bear Market Returns'!$O19, OR(AND(K$3="Bear", K$4=10)), 'Bear Market Returns'!$P19, OR(AND(K$3="Bear", K$4=11)), 'Bear Market Returns'!$Q19, OR(AND(K$3="Bear", K$4=12)), 'Bear Market Returns'!$R19, OR(AND(K$3="Bear", K$4=13)), 'Bear Market Returns'!$S19, OR(AND(K$3="Bear", K$4=14)), 'Bear Market Returns'!$T19, OR(AND(K$3="Bear", K$4=15)), 'Bear Market Returns'!$U19, OR(AND(K$3="Bear", K$4=16)), 'Bear Market Returns'!$V19, OR(AND(K$3="Bear", K$4=17)), 'Bear Market Returns'!$W19, OR(AND(K$3="Bear", K$4=18)), 'Bear Market Returns'!$X19, OR(AND(K$3="Bear", K$4=19)), 'Bear Market Returns'!$Y19, OR(AND(K$3="Bear", K$4=20)), 'Bear Market Returns'!$Z19)</f>
        <v>16</v>
      </c>
      <c r="L21" s="185">
        <f>K21+ IFS(AND(L$3="Bull",L$4=1), 'Bull Market Returns'!$G19, OR(AND(L$3="Bull", L$4=2)), 'Bull Market Returns'!$H19, OR(AND(L$3="Bull", L$4=3)), 'Bull Market Returns'!$I19, OR(AND(L$3="Bull", L$4=4)), 'Bull Market Returns'!$J19, OR(AND(L$3="Bull", L$4=5)), 'Bull Market Returns'!$K19, OR(AND(L$3="Bull", L$4=6)), 'Bull Market Returns'!$L19, OR(AND(L$3="Bull", L$4=7)), 'Bull Market Returns'!$M19, OR(AND(L$3="Bull", L$4=8)), 'Bull Market Returns'!$N19, OR(AND(L$3="Bull", L$4=9)), 'Bull Market Returns'!$O19, OR(AND(L$3="Bull", L$4=10)), 'Bull Market Returns'!$P19, OR(AND(L$3="Bull", L$4=11)), 'Bull Market Returns'!$Q19, OR(AND(L$3="Bull", L$4=12)), 'Bull Market Returns'!$R19, OR(AND(L$3="Bull", L$4=13)), 'Bull Market Returns'!$S19, OR(AND(L$3="Bull", L$4=14)), 'Bull Market Returns'!$T19, OR(AND(L$3="Bull", L$4=15)), 'Bull Market Returns'!$U19, OR(AND(L$3="Bull", L$4=16)), 'Bull Market Returns'!$V19, OR(AND(L$3="Bull", L$4=17)), 'Bull Market Returns'!$W19, OR(AND(L$3="Bull", L$4=18)), 'Bull Market Returns'!$X19, OR(AND(L$3="Bull", L$4=19)), 'Bull Market Returns'!$Y19, OR(AND(L$3="Bull", L$4=20)), 'Bull Market Returns'!$Z19, OR(AND(L$3="Bear", L$4=1)), 'Bear Market Returns'!$G19,OR(AND(L$3="Bear", L$4=2)), 'Bear Market Returns'!$H19, OR(AND(L$3="Bear", L$4=3)), 'Bear Market Returns'!$I19, OR(AND(L$3="Bear", L$4=4)), 'Bear Market Returns'!$J19, OR(AND(L$3="Bear", L$4=5)), 'Bear Market Returns'!$K19, OR(AND(L$3="Bear", L$4=6)), 'Bear Market Returns'!$L19, OR(AND(L$3="Bear", L$4=7)), 'Bear Market Returns'!$M19, OR(AND(L$3="Bear", L$4=8)), 'Bear Market Returns'!$N19, OR(AND(L$3="Bear", L$4=9)), 'Bear Market Returns'!$O19, OR(AND(L$3="Bear", L$4=10)), 'Bear Market Returns'!$P19, OR(AND(L$3="Bear", L$4=11)), 'Bear Market Returns'!$Q19, OR(AND(L$3="Bear", L$4=12)), 'Bear Market Returns'!$R19, OR(AND(L$3="Bear", L$4=13)), 'Bear Market Returns'!$S19, OR(AND(L$3="Bear", L$4=14)), 'Bear Market Returns'!$T19, OR(AND(L$3="Bear", L$4=15)), 'Bear Market Returns'!$U19, OR(AND(L$3="Bear", L$4=16)), 'Bear Market Returns'!$V19, OR(AND(L$3="Bear", L$4=17)), 'Bear Market Returns'!$W19, OR(AND(L$3="Bear", L$4=18)), 'Bear Market Returns'!$X19, OR(AND(L$3="Bear", L$4=19)), 'Bear Market Returns'!$Y19, OR(AND(L$3="Bear", L$4=20)), 'Bear Market Returns'!$Z19)</f>
        <v>13</v>
      </c>
      <c r="M21" s="185">
        <f>L21+ IFS(AND(M$3="Bull",M$4=1), 'Bull Market Returns'!$G19, OR(AND(M$3="Bull", M$4=2)), 'Bull Market Returns'!$H19, OR(AND(M$3="Bull", M$4=3)), 'Bull Market Returns'!$I19, OR(AND(M$3="Bull", M$4=4)), 'Bull Market Returns'!$J19, OR(AND(M$3="Bull", M$4=5)), 'Bull Market Returns'!$K19, OR(AND(M$3="Bull", M$4=6)), 'Bull Market Returns'!$L19, OR(AND(M$3="Bull", M$4=7)), 'Bull Market Returns'!$M19, OR(AND(M$3="Bull", M$4=8)), 'Bull Market Returns'!$N19, OR(AND(M$3="Bull", M$4=9)), 'Bull Market Returns'!$O19, OR(AND(M$3="Bull", M$4=10)), 'Bull Market Returns'!$P19, OR(AND(M$3="Bull", M$4=11)), 'Bull Market Returns'!$Q19, OR(AND(M$3="Bull", M$4=12)), 'Bull Market Returns'!$R19, OR(AND(M$3="Bull", M$4=13)), 'Bull Market Returns'!$S19, OR(AND(M$3="Bull", M$4=14)), 'Bull Market Returns'!$T19, OR(AND(M$3="Bull", M$4=15)), 'Bull Market Returns'!$U19, OR(AND(M$3="Bull", M$4=16)), 'Bull Market Returns'!$V19, OR(AND(M$3="Bull", M$4=17)), 'Bull Market Returns'!$W19, OR(AND(M$3="Bull", M$4=18)), 'Bull Market Returns'!$X19, OR(AND(M$3="Bull", M$4=19)), 'Bull Market Returns'!$Y19, OR(AND(M$3="Bull", M$4=20)), 'Bull Market Returns'!$Z19, OR(AND(M$3="Bear", M$4=1)), 'Bear Market Returns'!$G19,OR(AND(M$3="Bear", M$4=2)), 'Bear Market Returns'!$H19, OR(AND(M$3="Bear", M$4=3)), 'Bear Market Returns'!$I19, OR(AND(M$3="Bear", M$4=4)), 'Bear Market Returns'!$J19, OR(AND(M$3="Bear", M$4=5)), 'Bear Market Returns'!$K19, OR(AND(M$3="Bear", M$4=6)), 'Bear Market Returns'!$L19, OR(AND(M$3="Bear", M$4=7)), 'Bear Market Returns'!$M19, OR(AND(M$3="Bear", M$4=8)), 'Bear Market Returns'!$N19, OR(AND(M$3="Bear", M$4=9)), 'Bear Market Returns'!$O19, OR(AND(M$3="Bear", M$4=10)), 'Bear Market Returns'!$P19, OR(AND(M$3="Bear", M$4=11)), 'Bear Market Returns'!$Q19, OR(AND(M$3="Bear", M$4=12)), 'Bear Market Returns'!$R19, OR(AND(M$3="Bear", M$4=13)), 'Bear Market Returns'!$S19, OR(AND(M$3="Bear", M$4=14)), 'Bear Market Returns'!$T19, OR(AND(M$3="Bear", M$4=15)), 'Bear Market Returns'!$U19, OR(AND(M$3="Bear", M$4=16)), 'Bear Market Returns'!$V19, OR(AND(M$3="Bear", M$4=17)), 'Bear Market Returns'!$W19, OR(AND(M$3="Bear", M$4=18)), 'Bear Market Returns'!$X19, OR(AND(M$3="Bear", M$4=19)), 'Bear Market Returns'!$Y19, OR(AND(M$3="Bear", M$4=20)), 'Bear Market Returns'!$Z19)</f>
        <v>17</v>
      </c>
      <c r="N21" s="185">
        <f>M21+ IFS(AND(N$3="Bull",N$4=1), 'Bull Market Returns'!$G19, OR(AND(N$3="Bull", N$4=2)), 'Bull Market Returns'!$H19, OR(AND(N$3="Bull", N$4=3)), 'Bull Market Returns'!$I19, OR(AND(N$3="Bull", N$4=4)), 'Bull Market Returns'!$J19, OR(AND(N$3="Bull", N$4=5)), 'Bull Market Returns'!$K19, OR(AND(N$3="Bull", N$4=6)), 'Bull Market Returns'!$L19, OR(AND(N$3="Bull", N$4=7)), 'Bull Market Returns'!$M19, OR(AND(N$3="Bull", N$4=8)), 'Bull Market Returns'!$N19, OR(AND(N$3="Bull", N$4=9)), 'Bull Market Returns'!$O19, OR(AND(N$3="Bull", N$4=10)), 'Bull Market Returns'!$P19, OR(AND(N$3="Bull", N$4=11)), 'Bull Market Returns'!$Q19, OR(AND(N$3="Bull", N$4=12)), 'Bull Market Returns'!$R19, OR(AND(N$3="Bull", N$4=13)), 'Bull Market Returns'!$S19, OR(AND(N$3="Bull", N$4=14)), 'Bull Market Returns'!$T19, OR(AND(N$3="Bull", N$4=15)), 'Bull Market Returns'!$U19, OR(AND(N$3="Bull", N$4=16)), 'Bull Market Returns'!$V19, OR(AND(N$3="Bull", N$4=17)), 'Bull Market Returns'!$W19, OR(AND(N$3="Bull", N$4=18)), 'Bull Market Returns'!$X19, OR(AND(N$3="Bull", N$4=19)), 'Bull Market Returns'!$Y19, OR(AND(N$3="Bull", N$4=20)), 'Bull Market Returns'!$Z19, OR(AND(N$3="Bear", N$4=1)), 'Bear Market Returns'!$G19,OR(AND(N$3="Bear", N$4=2)), 'Bear Market Returns'!$H19, OR(AND(N$3="Bear", N$4=3)), 'Bear Market Returns'!$I19, OR(AND(N$3="Bear", N$4=4)), 'Bear Market Returns'!$J19, OR(AND(N$3="Bear", N$4=5)), 'Bear Market Returns'!$K19, OR(AND(N$3="Bear", N$4=6)), 'Bear Market Returns'!$L19, OR(AND(N$3="Bear", N$4=7)), 'Bear Market Returns'!$M19, OR(AND(N$3="Bear", N$4=8)), 'Bear Market Returns'!$N19, OR(AND(N$3="Bear", N$4=9)), 'Bear Market Returns'!$O19, OR(AND(N$3="Bear", N$4=10)), 'Bear Market Returns'!$P19, OR(AND(N$3="Bear", N$4=11)), 'Bear Market Returns'!$Q19, OR(AND(N$3="Bear", N$4=12)), 'Bear Market Returns'!$R19, OR(AND(N$3="Bear", N$4=13)), 'Bear Market Returns'!$S19, OR(AND(N$3="Bear", N$4=14)), 'Bear Market Returns'!$T19, OR(AND(N$3="Bear", N$4=15)), 'Bear Market Returns'!$U19, OR(AND(N$3="Bear", N$4=16)), 'Bear Market Returns'!$V19, OR(AND(N$3="Bear", N$4=17)), 'Bear Market Returns'!$W19, OR(AND(N$3="Bear", N$4=18)), 'Bear Market Returns'!$X19, OR(AND(N$3="Bear", N$4=19)), 'Bear Market Returns'!$Y19, OR(AND(N$3="Bear", N$4=20)), 'Bear Market Returns'!$Z19)</f>
        <v>5</v>
      </c>
      <c r="O21" s="185">
        <f>N21+ IFS(AND(O$3="Bull",O$4=1), 'Bull Market Returns'!$G19, OR(AND(O$3="Bull", O$4=2)), 'Bull Market Returns'!$H19, OR(AND(O$3="Bull", O$4=3)), 'Bull Market Returns'!$I19, OR(AND(O$3="Bull", O$4=4)), 'Bull Market Returns'!$J19, OR(AND(O$3="Bull", O$4=5)), 'Bull Market Returns'!$K19, OR(AND(O$3="Bull", O$4=6)), 'Bull Market Returns'!$L19, OR(AND(O$3="Bull", O$4=7)), 'Bull Market Returns'!$M19, OR(AND(O$3="Bull", O$4=8)), 'Bull Market Returns'!$N19, OR(AND(O$3="Bull", O$4=9)), 'Bull Market Returns'!$O19, OR(AND(O$3="Bull", O$4=10)), 'Bull Market Returns'!$P19, OR(AND(O$3="Bull", O$4=11)), 'Bull Market Returns'!$Q19, OR(AND(O$3="Bull", O$4=12)), 'Bull Market Returns'!$R19, OR(AND(O$3="Bull", O$4=13)), 'Bull Market Returns'!$S19, OR(AND(O$3="Bull", O$4=14)), 'Bull Market Returns'!$T19, OR(AND(O$3="Bull", O$4=15)), 'Bull Market Returns'!$U19, OR(AND(O$3="Bull", O$4=16)), 'Bull Market Returns'!$V19, OR(AND(O$3="Bull", O$4=17)), 'Bull Market Returns'!$W19, OR(AND(O$3="Bull", O$4=18)), 'Bull Market Returns'!$X19, OR(AND(O$3="Bull", O$4=19)), 'Bull Market Returns'!$Y19, OR(AND(O$3="Bull", O$4=20)), 'Bull Market Returns'!$Z19, OR(AND(O$3="Bear", O$4=1)), 'Bear Market Returns'!$G19,OR(AND(O$3="Bear", O$4=2)), 'Bear Market Returns'!$H19, OR(AND(O$3="Bear", O$4=3)), 'Bear Market Returns'!$I19, OR(AND(O$3="Bear", O$4=4)), 'Bear Market Returns'!$J19, OR(AND(O$3="Bear", O$4=5)), 'Bear Market Returns'!$K19, OR(AND(O$3="Bear", O$4=6)), 'Bear Market Returns'!$L19, OR(AND(O$3="Bear", O$4=7)), 'Bear Market Returns'!$M19, OR(AND(O$3="Bear", O$4=8)), 'Bear Market Returns'!$N19, OR(AND(O$3="Bear", O$4=9)), 'Bear Market Returns'!$O19, OR(AND(O$3="Bear", O$4=10)), 'Bear Market Returns'!$P19, OR(AND(O$3="Bear", O$4=11)), 'Bear Market Returns'!$Q19, OR(AND(O$3="Bear", O$4=12)), 'Bear Market Returns'!$R19, OR(AND(O$3="Bear", O$4=13)), 'Bear Market Returns'!$S19, OR(AND(O$3="Bear", O$4=14)), 'Bear Market Returns'!$T19, OR(AND(O$3="Bear", O$4=15)), 'Bear Market Returns'!$U19, OR(AND(O$3="Bear", O$4=16)), 'Bear Market Returns'!$V19, OR(AND(O$3="Bear", O$4=17)), 'Bear Market Returns'!$W19, OR(AND(O$3="Bear", O$4=18)), 'Bear Market Returns'!$X19, OR(AND(O$3="Bear", O$4=19)), 'Bear Market Returns'!$Y19, OR(AND(O$3="Bear", O$4=20)), 'Bear Market Returns'!$Z19)</f>
        <v>-12</v>
      </c>
      <c r="P21" s="185">
        <f>O21+ IFS(AND(P$3="Bull",P$4=1), 'Bull Market Returns'!$G19, OR(AND(P$3="Bull", P$4=2)), 'Bull Market Returns'!$H19, OR(AND(P$3="Bull", P$4=3)), 'Bull Market Returns'!$I19, OR(AND(P$3="Bull", P$4=4)), 'Bull Market Returns'!$J19, OR(AND(P$3="Bull", P$4=5)), 'Bull Market Returns'!$K19, OR(AND(P$3="Bull", P$4=6)), 'Bull Market Returns'!$L19, OR(AND(P$3="Bull", P$4=7)), 'Bull Market Returns'!$M19, OR(AND(P$3="Bull", P$4=8)), 'Bull Market Returns'!$N19, OR(AND(P$3="Bull", P$4=9)), 'Bull Market Returns'!$O19, OR(AND(P$3="Bull", P$4=10)), 'Bull Market Returns'!$P19, OR(AND(P$3="Bull", P$4=11)), 'Bull Market Returns'!$Q19, OR(AND(P$3="Bull", P$4=12)), 'Bull Market Returns'!$R19, OR(AND(P$3="Bull", P$4=13)), 'Bull Market Returns'!$S19, OR(AND(P$3="Bull", P$4=14)), 'Bull Market Returns'!$T19, OR(AND(P$3="Bull", P$4=15)), 'Bull Market Returns'!$U19, OR(AND(P$3="Bull", P$4=16)), 'Bull Market Returns'!$V19, OR(AND(P$3="Bull", P$4=17)), 'Bull Market Returns'!$W19, OR(AND(P$3="Bull", P$4=18)), 'Bull Market Returns'!$X19, OR(AND(P$3="Bull", P$4=19)), 'Bull Market Returns'!$Y19, OR(AND(P$3="Bull", P$4=20)), 'Bull Market Returns'!$Z19, OR(AND(P$3="Bear", P$4=1)), 'Bear Market Returns'!$G19,OR(AND(P$3="Bear", P$4=2)), 'Bear Market Returns'!$H19, OR(AND(P$3="Bear", P$4=3)), 'Bear Market Returns'!$I19, OR(AND(P$3="Bear", P$4=4)), 'Bear Market Returns'!$J19, OR(AND(P$3="Bear", P$4=5)), 'Bear Market Returns'!$K19, OR(AND(P$3="Bear", P$4=6)), 'Bear Market Returns'!$L19, OR(AND(P$3="Bear", P$4=7)), 'Bear Market Returns'!$M19, OR(AND(P$3="Bear", P$4=8)), 'Bear Market Returns'!$N19, OR(AND(P$3="Bear", P$4=9)), 'Bear Market Returns'!$O19, OR(AND(P$3="Bear", P$4=10)), 'Bear Market Returns'!$P19, OR(AND(P$3="Bear", P$4=11)), 'Bear Market Returns'!$Q19, OR(AND(P$3="Bear", P$4=12)), 'Bear Market Returns'!$R19, OR(AND(P$3="Bear", P$4=13)), 'Bear Market Returns'!$S19, OR(AND(P$3="Bear", P$4=14)), 'Bear Market Returns'!$T19, OR(AND(P$3="Bear", P$4=15)), 'Bear Market Returns'!$U19, OR(AND(P$3="Bear", P$4=16)), 'Bear Market Returns'!$V19, OR(AND(P$3="Bear", P$4=17)), 'Bear Market Returns'!$W19, OR(AND(P$3="Bear", P$4=18)), 'Bear Market Returns'!$X19, OR(AND(P$3="Bear", P$4=19)), 'Bear Market Returns'!$Y19, OR(AND(P$3="Bear", P$4=20)), 'Bear Market Returns'!$Z19)</f>
        <v>-23</v>
      </c>
    </row>
    <row r="22">
      <c r="A22" s="182" t="s">
        <v>35</v>
      </c>
      <c r="B22" s="18" t="s">
        <v>19</v>
      </c>
      <c r="C22" s="19" t="s">
        <v>44</v>
      </c>
      <c r="D22" s="17" t="s">
        <v>38</v>
      </c>
      <c r="E22" s="20">
        <v>20.0</v>
      </c>
      <c r="F22" s="183">
        <v>25.0</v>
      </c>
      <c r="G22" s="185">
        <f>F22+ IFS(AND(G$3="Bull",G$4=1), 'Bull Market Returns'!$G20, OR(AND(G$3="Bull", G$4=2)), 'Bull Market Returns'!$H20, OR(AND(G$3="Bull", G$4=3)), 'Bull Market Returns'!$I20, OR(AND(G$3="Bull", G$4=4)), 'Bull Market Returns'!$J20, OR(AND(G$3="Bull", G$4=5)), 'Bull Market Returns'!$K20, OR(AND(G$3="Bull", G$4=6)), 'Bull Market Returns'!$L20, OR(AND(G$3="Bull", G$4=7)), 'Bull Market Returns'!$M20, OR(AND(G$3="Bull", G$4=8)), 'Bull Market Returns'!$N20, OR(AND(G$3="Bull", G$4=9)), 'Bull Market Returns'!$O20, OR(AND(G$3="Bull", G$4=10)), 'Bull Market Returns'!$P20, OR(AND(G$3="Bull", G$4=11)), 'Bull Market Returns'!$Q20, OR(AND(G$3="Bull", G$4=12)), 'Bull Market Returns'!$R20, OR(AND(G$3="Bull", G$4=13)), 'Bull Market Returns'!$S20, OR(AND(G$3="Bull", G$4=14)), 'Bull Market Returns'!$T20, OR(AND(G$3="Bull", G$4=15)), 'Bull Market Returns'!$U20, OR(AND(G$3="Bull", G$4=16)), 'Bull Market Returns'!$V20, OR(AND(G$3="Bull", G$4=17)), 'Bull Market Returns'!$W20, OR(AND(G$3="Bull", G$4=18)), 'Bull Market Returns'!$X20, OR(AND(G$3="Bull", G$4=19)), 'Bull Market Returns'!$Y20, OR(AND(G$3="Bull", G$4=20)), 'Bull Market Returns'!$Z20, OR(AND(G$3="Bear", G$4=1)), 'Bear Market Returns'!$G20,OR(AND(G$3="Bear", G$4=2)), 'Bear Market Returns'!$H20, OR(AND(G$3="Bear", G$4=3)), 'Bear Market Returns'!$I20, OR(AND(G$3="Bear", G$4=4)), 'Bear Market Returns'!$J20, OR(AND(G$3="Bear", G$4=5)), 'Bear Market Returns'!$K20, OR(AND(G$3="Bear", G$4=6)), 'Bear Market Returns'!$L20, OR(AND(G$3="Bear", G$4=7)), 'Bear Market Returns'!$M20, OR(AND(G$3="Bear", G$4=8)), 'Bear Market Returns'!$N20, OR(AND(G$3="Bear", G$4=9)), 'Bear Market Returns'!$O20, OR(AND(G$3="Bear", G$4=10)), 'Bear Market Returns'!$P20, OR(AND(G$3="Bear", G$4=11)), 'Bear Market Returns'!$Q20, OR(AND(G$3="Bear", G$4=12)), 'Bear Market Returns'!$R20, OR(AND(G$3="Bear", G$4=13)), 'Bear Market Returns'!$S20, OR(AND(G$3="Bear", G$4=14)), 'Bear Market Returns'!$T20, OR(AND(G$3="Bear", G$4=15)), 'Bear Market Returns'!$U20, OR(AND(G$3="Bear", G$4=16)), 'Bear Market Returns'!$V20, OR(AND(G$3="Bear", G$4=17)), 'Bear Market Returns'!$W20, OR(AND(G$3="Bear", G$4=18)), 'Bear Market Returns'!$X20, OR(AND(G$3="Bear", G$4=19)), 'Bear Market Returns'!$Y20, OR(AND(G$3="Bear", G$4=20)), 'Bear Market Returns'!$Z20)</f>
        <v>31</v>
      </c>
      <c r="H22" s="185">
        <f>G22+ IFS(AND(H$3="Bull",H$4=1), 'Bull Market Returns'!$G20, OR(AND(H$3="Bull", H$4=2)), 'Bull Market Returns'!$H20, OR(AND(H$3="Bull", H$4=3)), 'Bull Market Returns'!$I20, OR(AND(H$3="Bull", H$4=4)), 'Bull Market Returns'!$J20, OR(AND(H$3="Bull", H$4=5)), 'Bull Market Returns'!$K20, OR(AND(H$3="Bull", H$4=6)), 'Bull Market Returns'!$L20, OR(AND(H$3="Bull", H$4=7)), 'Bull Market Returns'!$M20, OR(AND(H$3="Bull", H$4=8)), 'Bull Market Returns'!$N20, OR(AND(H$3="Bull", H$4=9)), 'Bull Market Returns'!$O20, OR(AND(H$3="Bull", H$4=10)), 'Bull Market Returns'!$P20, OR(AND(H$3="Bull", H$4=11)), 'Bull Market Returns'!$Q20, OR(AND(H$3="Bull", H$4=12)), 'Bull Market Returns'!$R20, OR(AND(H$3="Bull", H$4=13)), 'Bull Market Returns'!$S20, OR(AND(H$3="Bull", H$4=14)), 'Bull Market Returns'!$T20, OR(AND(H$3="Bull", H$4=15)), 'Bull Market Returns'!$U20, OR(AND(H$3="Bull", H$4=16)), 'Bull Market Returns'!$V20, OR(AND(H$3="Bull", H$4=17)), 'Bull Market Returns'!$W20, OR(AND(H$3="Bull", H$4=18)), 'Bull Market Returns'!$X20, OR(AND(H$3="Bull", H$4=19)), 'Bull Market Returns'!$Y20, OR(AND(H$3="Bull", H$4=20)), 'Bull Market Returns'!$Z20, OR(AND(H$3="Bear", H$4=1)), 'Bear Market Returns'!$G20,OR(AND(H$3="Bear", H$4=2)), 'Bear Market Returns'!$H20, OR(AND(H$3="Bear", H$4=3)), 'Bear Market Returns'!$I20, OR(AND(H$3="Bear", H$4=4)), 'Bear Market Returns'!$J20, OR(AND(H$3="Bear", H$4=5)), 'Bear Market Returns'!$K20, OR(AND(H$3="Bear", H$4=6)), 'Bear Market Returns'!$L20, OR(AND(H$3="Bear", H$4=7)), 'Bear Market Returns'!$M20, OR(AND(H$3="Bear", H$4=8)), 'Bear Market Returns'!$N20, OR(AND(H$3="Bear", H$4=9)), 'Bear Market Returns'!$O20, OR(AND(H$3="Bear", H$4=10)), 'Bear Market Returns'!$P20, OR(AND(H$3="Bear", H$4=11)), 'Bear Market Returns'!$Q20, OR(AND(H$3="Bear", H$4=12)), 'Bear Market Returns'!$R20, OR(AND(H$3="Bear", H$4=13)), 'Bear Market Returns'!$S20, OR(AND(H$3="Bear", H$4=14)), 'Bear Market Returns'!$T20, OR(AND(H$3="Bear", H$4=15)), 'Bear Market Returns'!$U20, OR(AND(H$3="Bear", H$4=16)), 'Bear Market Returns'!$V20, OR(AND(H$3="Bear", H$4=17)), 'Bear Market Returns'!$W20, OR(AND(H$3="Bear", H$4=18)), 'Bear Market Returns'!$X20, OR(AND(H$3="Bear", H$4=19)), 'Bear Market Returns'!$Y20, OR(AND(H$3="Bear", H$4=20)), 'Bear Market Returns'!$Z20)</f>
        <v>35</v>
      </c>
      <c r="I22" s="185">
        <f>H22+ IFS(AND(I$3="Bull",I$4=1), 'Bull Market Returns'!$G20, OR(AND(I$3="Bull", I$4=2)), 'Bull Market Returns'!$H20, OR(AND(I$3="Bull", I$4=3)), 'Bull Market Returns'!$I20, OR(AND(I$3="Bull", I$4=4)), 'Bull Market Returns'!$J20, OR(AND(I$3="Bull", I$4=5)), 'Bull Market Returns'!$K20, OR(AND(I$3="Bull", I$4=6)), 'Bull Market Returns'!$L20, OR(AND(I$3="Bull", I$4=7)), 'Bull Market Returns'!$M20, OR(AND(I$3="Bull", I$4=8)), 'Bull Market Returns'!$N20, OR(AND(I$3="Bull", I$4=9)), 'Bull Market Returns'!$O20, OR(AND(I$3="Bull", I$4=10)), 'Bull Market Returns'!$P20, OR(AND(I$3="Bull", I$4=11)), 'Bull Market Returns'!$Q20, OR(AND(I$3="Bull", I$4=12)), 'Bull Market Returns'!$R20, OR(AND(I$3="Bull", I$4=13)), 'Bull Market Returns'!$S20, OR(AND(I$3="Bull", I$4=14)), 'Bull Market Returns'!$T20, OR(AND(I$3="Bull", I$4=15)), 'Bull Market Returns'!$U20, OR(AND(I$3="Bull", I$4=16)), 'Bull Market Returns'!$V20, OR(AND(I$3="Bull", I$4=17)), 'Bull Market Returns'!$W20, OR(AND(I$3="Bull", I$4=18)), 'Bull Market Returns'!$X20, OR(AND(I$3="Bull", I$4=19)), 'Bull Market Returns'!$Y20, OR(AND(I$3="Bull", I$4=20)), 'Bull Market Returns'!$Z20, OR(AND(I$3="Bear", I$4=1)), 'Bear Market Returns'!$G20,OR(AND(I$3="Bear", I$4=2)), 'Bear Market Returns'!$H20, OR(AND(I$3="Bear", I$4=3)), 'Bear Market Returns'!$I20, OR(AND(I$3="Bear", I$4=4)), 'Bear Market Returns'!$J20, OR(AND(I$3="Bear", I$4=5)), 'Bear Market Returns'!$K20, OR(AND(I$3="Bear", I$4=6)), 'Bear Market Returns'!$L20, OR(AND(I$3="Bear", I$4=7)), 'Bear Market Returns'!$M20, OR(AND(I$3="Bear", I$4=8)), 'Bear Market Returns'!$N20, OR(AND(I$3="Bear", I$4=9)), 'Bear Market Returns'!$O20, OR(AND(I$3="Bear", I$4=10)), 'Bear Market Returns'!$P20, OR(AND(I$3="Bear", I$4=11)), 'Bear Market Returns'!$Q20, OR(AND(I$3="Bear", I$4=12)), 'Bear Market Returns'!$R20, OR(AND(I$3="Bear", I$4=13)), 'Bear Market Returns'!$S20, OR(AND(I$3="Bear", I$4=14)), 'Bear Market Returns'!$T20, OR(AND(I$3="Bear", I$4=15)), 'Bear Market Returns'!$U20, OR(AND(I$3="Bear", I$4=16)), 'Bear Market Returns'!$V20, OR(AND(I$3="Bear", I$4=17)), 'Bear Market Returns'!$W20, OR(AND(I$3="Bear", I$4=18)), 'Bear Market Returns'!$X20, OR(AND(I$3="Bear", I$4=19)), 'Bear Market Returns'!$Y20, OR(AND(I$3="Bear", I$4=20)), 'Bear Market Returns'!$Z20)</f>
        <v>40</v>
      </c>
      <c r="J22" s="185">
        <f>I22+ IFS(AND(J$3="Bull",J$4=1), 'Bull Market Returns'!$G20, OR(AND(J$3="Bull", J$4=2)), 'Bull Market Returns'!$H20, OR(AND(J$3="Bull", J$4=3)), 'Bull Market Returns'!$I20, OR(AND(J$3="Bull", J$4=4)), 'Bull Market Returns'!$J20, OR(AND(J$3="Bull", J$4=5)), 'Bull Market Returns'!$K20, OR(AND(J$3="Bull", J$4=6)), 'Bull Market Returns'!$L20, OR(AND(J$3="Bull", J$4=7)), 'Bull Market Returns'!$M20, OR(AND(J$3="Bull", J$4=8)), 'Bull Market Returns'!$N20, OR(AND(J$3="Bull", J$4=9)), 'Bull Market Returns'!$O20, OR(AND(J$3="Bull", J$4=10)), 'Bull Market Returns'!$P20, OR(AND(J$3="Bull", J$4=11)), 'Bull Market Returns'!$Q20, OR(AND(J$3="Bull", J$4=12)), 'Bull Market Returns'!$R20, OR(AND(J$3="Bull", J$4=13)), 'Bull Market Returns'!$S20, OR(AND(J$3="Bull", J$4=14)), 'Bull Market Returns'!$T20, OR(AND(J$3="Bull", J$4=15)), 'Bull Market Returns'!$U20, OR(AND(J$3="Bull", J$4=16)), 'Bull Market Returns'!$V20, OR(AND(J$3="Bull", J$4=17)), 'Bull Market Returns'!$W20, OR(AND(J$3="Bull", J$4=18)), 'Bull Market Returns'!$X20, OR(AND(J$3="Bull", J$4=19)), 'Bull Market Returns'!$Y20, OR(AND(J$3="Bull", J$4=20)), 'Bull Market Returns'!$Z20, OR(AND(J$3="Bear", J$4=1)), 'Bear Market Returns'!$G20,OR(AND(J$3="Bear", J$4=2)), 'Bear Market Returns'!$H20, OR(AND(J$3="Bear", J$4=3)), 'Bear Market Returns'!$I20, OR(AND(J$3="Bear", J$4=4)), 'Bear Market Returns'!$J20, OR(AND(J$3="Bear", J$4=5)), 'Bear Market Returns'!$K20, OR(AND(J$3="Bear", J$4=6)), 'Bear Market Returns'!$L20, OR(AND(J$3="Bear", J$4=7)), 'Bear Market Returns'!$M20, OR(AND(J$3="Bear", J$4=8)), 'Bear Market Returns'!$N20, OR(AND(J$3="Bear", J$4=9)), 'Bear Market Returns'!$O20, OR(AND(J$3="Bear", J$4=10)), 'Bear Market Returns'!$P20, OR(AND(J$3="Bear", J$4=11)), 'Bear Market Returns'!$Q20, OR(AND(J$3="Bear", J$4=12)), 'Bear Market Returns'!$R20, OR(AND(J$3="Bear", J$4=13)), 'Bear Market Returns'!$S20, OR(AND(J$3="Bear", J$4=14)), 'Bear Market Returns'!$T20, OR(AND(J$3="Bear", J$4=15)), 'Bear Market Returns'!$U20, OR(AND(J$3="Bear", J$4=16)), 'Bear Market Returns'!$V20, OR(AND(J$3="Bear", J$4=17)), 'Bear Market Returns'!$W20, OR(AND(J$3="Bear", J$4=18)), 'Bear Market Returns'!$X20, OR(AND(J$3="Bear", J$4=19)), 'Bear Market Returns'!$Y20, OR(AND(J$3="Bear", J$4=20)), 'Bear Market Returns'!$Z20)</f>
        <v>49</v>
      </c>
      <c r="K22" s="185">
        <f>J22+ IFS(AND(K$3="Bull",K$4=1), 'Bull Market Returns'!$G20, OR(AND(K$3="Bull", K$4=2)), 'Bull Market Returns'!$H20, OR(AND(K$3="Bull", K$4=3)), 'Bull Market Returns'!$I20, OR(AND(K$3="Bull", K$4=4)), 'Bull Market Returns'!$J20, OR(AND(K$3="Bull", K$4=5)), 'Bull Market Returns'!$K20, OR(AND(K$3="Bull", K$4=6)), 'Bull Market Returns'!$L20, OR(AND(K$3="Bull", K$4=7)), 'Bull Market Returns'!$M20, OR(AND(K$3="Bull", K$4=8)), 'Bull Market Returns'!$N20, OR(AND(K$3="Bull", K$4=9)), 'Bull Market Returns'!$O20, OR(AND(K$3="Bull", K$4=10)), 'Bull Market Returns'!$P20, OR(AND(K$3="Bull", K$4=11)), 'Bull Market Returns'!$Q20, OR(AND(K$3="Bull", K$4=12)), 'Bull Market Returns'!$R20, OR(AND(K$3="Bull", K$4=13)), 'Bull Market Returns'!$S20, OR(AND(K$3="Bull", K$4=14)), 'Bull Market Returns'!$T20, OR(AND(K$3="Bull", K$4=15)), 'Bull Market Returns'!$U20, OR(AND(K$3="Bull", K$4=16)), 'Bull Market Returns'!$V20, OR(AND(K$3="Bull", K$4=17)), 'Bull Market Returns'!$W20, OR(AND(K$3="Bull", K$4=18)), 'Bull Market Returns'!$X20, OR(AND(K$3="Bull", K$4=19)), 'Bull Market Returns'!$Y20, OR(AND(K$3="Bull", K$4=20)), 'Bull Market Returns'!$Z20, OR(AND(K$3="Bear", K$4=1)), 'Bear Market Returns'!$G20,OR(AND(K$3="Bear", K$4=2)), 'Bear Market Returns'!$H20, OR(AND(K$3="Bear", K$4=3)), 'Bear Market Returns'!$I20, OR(AND(K$3="Bear", K$4=4)), 'Bear Market Returns'!$J20, OR(AND(K$3="Bear", K$4=5)), 'Bear Market Returns'!$K20, OR(AND(K$3="Bear", K$4=6)), 'Bear Market Returns'!$L20, OR(AND(K$3="Bear", K$4=7)), 'Bear Market Returns'!$M20, OR(AND(K$3="Bear", K$4=8)), 'Bear Market Returns'!$N20, OR(AND(K$3="Bear", K$4=9)), 'Bear Market Returns'!$O20, OR(AND(K$3="Bear", K$4=10)), 'Bear Market Returns'!$P20, OR(AND(K$3="Bear", K$4=11)), 'Bear Market Returns'!$Q20, OR(AND(K$3="Bear", K$4=12)), 'Bear Market Returns'!$R20, OR(AND(K$3="Bear", K$4=13)), 'Bear Market Returns'!$S20, OR(AND(K$3="Bear", K$4=14)), 'Bear Market Returns'!$T20, OR(AND(K$3="Bear", K$4=15)), 'Bear Market Returns'!$U20, OR(AND(K$3="Bear", K$4=16)), 'Bear Market Returns'!$V20, OR(AND(K$3="Bear", K$4=17)), 'Bear Market Returns'!$W20, OR(AND(K$3="Bear", K$4=18)), 'Bear Market Returns'!$X20, OR(AND(K$3="Bear", K$4=19)), 'Bear Market Returns'!$Y20, OR(AND(K$3="Bear", K$4=20)), 'Bear Market Returns'!$Z20)</f>
        <v>40</v>
      </c>
      <c r="L22" s="185">
        <f>K22+ IFS(AND(L$3="Bull",L$4=1), 'Bull Market Returns'!$G20, OR(AND(L$3="Bull", L$4=2)), 'Bull Market Returns'!$H20, OR(AND(L$3="Bull", L$4=3)), 'Bull Market Returns'!$I20, OR(AND(L$3="Bull", L$4=4)), 'Bull Market Returns'!$J20, OR(AND(L$3="Bull", L$4=5)), 'Bull Market Returns'!$K20, OR(AND(L$3="Bull", L$4=6)), 'Bull Market Returns'!$L20, OR(AND(L$3="Bull", L$4=7)), 'Bull Market Returns'!$M20, OR(AND(L$3="Bull", L$4=8)), 'Bull Market Returns'!$N20, OR(AND(L$3="Bull", L$4=9)), 'Bull Market Returns'!$O20, OR(AND(L$3="Bull", L$4=10)), 'Bull Market Returns'!$P20, OR(AND(L$3="Bull", L$4=11)), 'Bull Market Returns'!$Q20, OR(AND(L$3="Bull", L$4=12)), 'Bull Market Returns'!$R20, OR(AND(L$3="Bull", L$4=13)), 'Bull Market Returns'!$S20, OR(AND(L$3="Bull", L$4=14)), 'Bull Market Returns'!$T20, OR(AND(L$3="Bull", L$4=15)), 'Bull Market Returns'!$U20, OR(AND(L$3="Bull", L$4=16)), 'Bull Market Returns'!$V20, OR(AND(L$3="Bull", L$4=17)), 'Bull Market Returns'!$W20, OR(AND(L$3="Bull", L$4=18)), 'Bull Market Returns'!$X20, OR(AND(L$3="Bull", L$4=19)), 'Bull Market Returns'!$Y20, OR(AND(L$3="Bull", L$4=20)), 'Bull Market Returns'!$Z20, OR(AND(L$3="Bear", L$4=1)), 'Bear Market Returns'!$G20,OR(AND(L$3="Bear", L$4=2)), 'Bear Market Returns'!$H20, OR(AND(L$3="Bear", L$4=3)), 'Bear Market Returns'!$I20, OR(AND(L$3="Bear", L$4=4)), 'Bear Market Returns'!$J20, OR(AND(L$3="Bear", L$4=5)), 'Bear Market Returns'!$K20, OR(AND(L$3="Bear", L$4=6)), 'Bear Market Returns'!$L20, OR(AND(L$3="Bear", L$4=7)), 'Bear Market Returns'!$M20, OR(AND(L$3="Bear", L$4=8)), 'Bear Market Returns'!$N20, OR(AND(L$3="Bear", L$4=9)), 'Bear Market Returns'!$O20, OR(AND(L$3="Bear", L$4=10)), 'Bear Market Returns'!$P20, OR(AND(L$3="Bear", L$4=11)), 'Bear Market Returns'!$Q20, OR(AND(L$3="Bear", L$4=12)), 'Bear Market Returns'!$R20, OR(AND(L$3="Bear", L$4=13)), 'Bear Market Returns'!$S20, OR(AND(L$3="Bear", L$4=14)), 'Bear Market Returns'!$T20, OR(AND(L$3="Bear", L$4=15)), 'Bear Market Returns'!$U20, OR(AND(L$3="Bear", L$4=16)), 'Bear Market Returns'!$V20, OR(AND(L$3="Bear", L$4=17)), 'Bear Market Returns'!$W20, OR(AND(L$3="Bear", L$4=18)), 'Bear Market Returns'!$X20, OR(AND(L$3="Bear", L$4=19)), 'Bear Market Returns'!$Y20, OR(AND(L$3="Bear", L$4=20)), 'Bear Market Returns'!$Z20)</f>
        <v>44</v>
      </c>
      <c r="M22" s="185">
        <f>L22+ IFS(AND(M$3="Bull",M$4=1), 'Bull Market Returns'!$G20, OR(AND(M$3="Bull", M$4=2)), 'Bull Market Returns'!$H20, OR(AND(M$3="Bull", M$4=3)), 'Bull Market Returns'!$I20, OR(AND(M$3="Bull", M$4=4)), 'Bull Market Returns'!$J20, OR(AND(M$3="Bull", M$4=5)), 'Bull Market Returns'!$K20, OR(AND(M$3="Bull", M$4=6)), 'Bull Market Returns'!$L20, OR(AND(M$3="Bull", M$4=7)), 'Bull Market Returns'!$M20, OR(AND(M$3="Bull", M$4=8)), 'Bull Market Returns'!$N20, OR(AND(M$3="Bull", M$4=9)), 'Bull Market Returns'!$O20, OR(AND(M$3="Bull", M$4=10)), 'Bull Market Returns'!$P20, OR(AND(M$3="Bull", M$4=11)), 'Bull Market Returns'!$Q20, OR(AND(M$3="Bull", M$4=12)), 'Bull Market Returns'!$R20, OR(AND(M$3="Bull", M$4=13)), 'Bull Market Returns'!$S20, OR(AND(M$3="Bull", M$4=14)), 'Bull Market Returns'!$T20, OR(AND(M$3="Bull", M$4=15)), 'Bull Market Returns'!$U20, OR(AND(M$3="Bull", M$4=16)), 'Bull Market Returns'!$V20, OR(AND(M$3="Bull", M$4=17)), 'Bull Market Returns'!$W20, OR(AND(M$3="Bull", M$4=18)), 'Bull Market Returns'!$X20, OR(AND(M$3="Bull", M$4=19)), 'Bull Market Returns'!$Y20, OR(AND(M$3="Bull", M$4=20)), 'Bull Market Returns'!$Z20, OR(AND(M$3="Bear", M$4=1)), 'Bear Market Returns'!$G20,OR(AND(M$3="Bear", M$4=2)), 'Bear Market Returns'!$H20, OR(AND(M$3="Bear", M$4=3)), 'Bear Market Returns'!$I20, OR(AND(M$3="Bear", M$4=4)), 'Bear Market Returns'!$J20, OR(AND(M$3="Bear", M$4=5)), 'Bear Market Returns'!$K20, OR(AND(M$3="Bear", M$4=6)), 'Bear Market Returns'!$L20, OR(AND(M$3="Bear", M$4=7)), 'Bear Market Returns'!$M20, OR(AND(M$3="Bear", M$4=8)), 'Bear Market Returns'!$N20, OR(AND(M$3="Bear", M$4=9)), 'Bear Market Returns'!$O20, OR(AND(M$3="Bear", M$4=10)), 'Bear Market Returns'!$P20, OR(AND(M$3="Bear", M$4=11)), 'Bear Market Returns'!$Q20, OR(AND(M$3="Bear", M$4=12)), 'Bear Market Returns'!$R20, OR(AND(M$3="Bear", M$4=13)), 'Bear Market Returns'!$S20, OR(AND(M$3="Bear", M$4=14)), 'Bear Market Returns'!$T20, OR(AND(M$3="Bear", M$4=15)), 'Bear Market Returns'!$U20, OR(AND(M$3="Bear", M$4=16)), 'Bear Market Returns'!$V20, OR(AND(M$3="Bear", M$4=17)), 'Bear Market Returns'!$W20, OR(AND(M$3="Bear", M$4=18)), 'Bear Market Returns'!$X20, OR(AND(M$3="Bear", M$4=19)), 'Bear Market Returns'!$Y20, OR(AND(M$3="Bear", M$4=20)), 'Bear Market Returns'!$Z20)</f>
        <v>39</v>
      </c>
      <c r="N22" s="185">
        <f>M22+ IFS(AND(N$3="Bull",N$4=1), 'Bull Market Returns'!$G20, OR(AND(N$3="Bull", N$4=2)), 'Bull Market Returns'!$H20, OR(AND(N$3="Bull", N$4=3)), 'Bull Market Returns'!$I20, OR(AND(N$3="Bull", N$4=4)), 'Bull Market Returns'!$J20, OR(AND(N$3="Bull", N$4=5)), 'Bull Market Returns'!$K20, OR(AND(N$3="Bull", N$4=6)), 'Bull Market Returns'!$L20, OR(AND(N$3="Bull", N$4=7)), 'Bull Market Returns'!$M20, OR(AND(N$3="Bull", N$4=8)), 'Bull Market Returns'!$N20, OR(AND(N$3="Bull", N$4=9)), 'Bull Market Returns'!$O20, OR(AND(N$3="Bull", N$4=10)), 'Bull Market Returns'!$P20, OR(AND(N$3="Bull", N$4=11)), 'Bull Market Returns'!$Q20, OR(AND(N$3="Bull", N$4=12)), 'Bull Market Returns'!$R20, OR(AND(N$3="Bull", N$4=13)), 'Bull Market Returns'!$S20, OR(AND(N$3="Bull", N$4=14)), 'Bull Market Returns'!$T20, OR(AND(N$3="Bull", N$4=15)), 'Bull Market Returns'!$U20, OR(AND(N$3="Bull", N$4=16)), 'Bull Market Returns'!$V20, OR(AND(N$3="Bull", N$4=17)), 'Bull Market Returns'!$W20, OR(AND(N$3="Bull", N$4=18)), 'Bull Market Returns'!$X20, OR(AND(N$3="Bull", N$4=19)), 'Bull Market Returns'!$Y20, OR(AND(N$3="Bull", N$4=20)), 'Bull Market Returns'!$Z20, OR(AND(N$3="Bear", N$4=1)), 'Bear Market Returns'!$G20,OR(AND(N$3="Bear", N$4=2)), 'Bear Market Returns'!$H20, OR(AND(N$3="Bear", N$4=3)), 'Bear Market Returns'!$I20, OR(AND(N$3="Bear", N$4=4)), 'Bear Market Returns'!$J20, OR(AND(N$3="Bear", N$4=5)), 'Bear Market Returns'!$K20, OR(AND(N$3="Bear", N$4=6)), 'Bear Market Returns'!$L20, OR(AND(N$3="Bear", N$4=7)), 'Bear Market Returns'!$M20, OR(AND(N$3="Bear", N$4=8)), 'Bear Market Returns'!$N20, OR(AND(N$3="Bear", N$4=9)), 'Bear Market Returns'!$O20, OR(AND(N$3="Bear", N$4=10)), 'Bear Market Returns'!$P20, OR(AND(N$3="Bear", N$4=11)), 'Bear Market Returns'!$Q20, OR(AND(N$3="Bear", N$4=12)), 'Bear Market Returns'!$R20, OR(AND(N$3="Bear", N$4=13)), 'Bear Market Returns'!$S20, OR(AND(N$3="Bear", N$4=14)), 'Bear Market Returns'!$T20, OR(AND(N$3="Bear", N$4=15)), 'Bear Market Returns'!$U20, OR(AND(N$3="Bear", N$4=16)), 'Bear Market Returns'!$V20, OR(AND(N$3="Bear", N$4=17)), 'Bear Market Returns'!$W20, OR(AND(N$3="Bear", N$4=18)), 'Bear Market Returns'!$X20, OR(AND(N$3="Bear", N$4=19)), 'Bear Market Returns'!$Y20, OR(AND(N$3="Bear", N$4=20)), 'Bear Market Returns'!$Z20)</f>
        <v>26</v>
      </c>
      <c r="O22" s="185">
        <f>N22+ IFS(AND(O$3="Bull",O$4=1), 'Bull Market Returns'!$G20, OR(AND(O$3="Bull", O$4=2)), 'Bull Market Returns'!$H20, OR(AND(O$3="Bull", O$4=3)), 'Bull Market Returns'!$I20, OR(AND(O$3="Bull", O$4=4)), 'Bull Market Returns'!$J20, OR(AND(O$3="Bull", O$4=5)), 'Bull Market Returns'!$K20, OR(AND(O$3="Bull", O$4=6)), 'Bull Market Returns'!$L20, OR(AND(O$3="Bull", O$4=7)), 'Bull Market Returns'!$M20, OR(AND(O$3="Bull", O$4=8)), 'Bull Market Returns'!$N20, OR(AND(O$3="Bull", O$4=9)), 'Bull Market Returns'!$O20, OR(AND(O$3="Bull", O$4=10)), 'Bull Market Returns'!$P20, OR(AND(O$3="Bull", O$4=11)), 'Bull Market Returns'!$Q20, OR(AND(O$3="Bull", O$4=12)), 'Bull Market Returns'!$R20, OR(AND(O$3="Bull", O$4=13)), 'Bull Market Returns'!$S20, OR(AND(O$3="Bull", O$4=14)), 'Bull Market Returns'!$T20, OR(AND(O$3="Bull", O$4=15)), 'Bull Market Returns'!$U20, OR(AND(O$3="Bull", O$4=16)), 'Bull Market Returns'!$V20, OR(AND(O$3="Bull", O$4=17)), 'Bull Market Returns'!$W20, OR(AND(O$3="Bull", O$4=18)), 'Bull Market Returns'!$X20, OR(AND(O$3="Bull", O$4=19)), 'Bull Market Returns'!$Y20, OR(AND(O$3="Bull", O$4=20)), 'Bull Market Returns'!$Z20, OR(AND(O$3="Bear", O$4=1)), 'Bear Market Returns'!$G20,OR(AND(O$3="Bear", O$4=2)), 'Bear Market Returns'!$H20, OR(AND(O$3="Bear", O$4=3)), 'Bear Market Returns'!$I20, OR(AND(O$3="Bear", O$4=4)), 'Bear Market Returns'!$J20, OR(AND(O$3="Bear", O$4=5)), 'Bear Market Returns'!$K20, OR(AND(O$3="Bear", O$4=6)), 'Bear Market Returns'!$L20, OR(AND(O$3="Bear", O$4=7)), 'Bear Market Returns'!$M20, OR(AND(O$3="Bear", O$4=8)), 'Bear Market Returns'!$N20, OR(AND(O$3="Bear", O$4=9)), 'Bear Market Returns'!$O20, OR(AND(O$3="Bear", O$4=10)), 'Bear Market Returns'!$P20, OR(AND(O$3="Bear", O$4=11)), 'Bear Market Returns'!$Q20, OR(AND(O$3="Bear", O$4=12)), 'Bear Market Returns'!$R20, OR(AND(O$3="Bear", O$4=13)), 'Bear Market Returns'!$S20, OR(AND(O$3="Bear", O$4=14)), 'Bear Market Returns'!$T20, OR(AND(O$3="Bear", O$4=15)), 'Bear Market Returns'!$U20, OR(AND(O$3="Bear", O$4=16)), 'Bear Market Returns'!$V20, OR(AND(O$3="Bear", O$4=17)), 'Bear Market Returns'!$W20, OR(AND(O$3="Bear", O$4=18)), 'Bear Market Returns'!$X20, OR(AND(O$3="Bear", O$4=19)), 'Bear Market Returns'!$Y20, OR(AND(O$3="Bear", O$4=20)), 'Bear Market Returns'!$Z20)</f>
        <v>41</v>
      </c>
      <c r="P22" s="185">
        <f>O22+ IFS(AND(P$3="Bull",P$4=1), 'Bull Market Returns'!$G20, OR(AND(P$3="Bull", P$4=2)), 'Bull Market Returns'!$H20, OR(AND(P$3="Bull", P$4=3)), 'Bull Market Returns'!$I20, OR(AND(P$3="Bull", P$4=4)), 'Bull Market Returns'!$J20, OR(AND(P$3="Bull", P$4=5)), 'Bull Market Returns'!$K20, OR(AND(P$3="Bull", P$4=6)), 'Bull Market Returns'!$L20, OR(AND(P$3="Bull", P$4=7)), 'Bull Market Returns'!$M20, OR(AND(P$3="Bull", P$4=8)), 'Bull Market Returns'!$N20, OR(AND(P$3="Bull", P$4=9)), 'Bull Market Returns'!$O20, OR(AND(P$3="Bull", P$4=10)), 'Bull Market Returns'!$P20, OR(AND(P$3="Bull", P$4=11)), 'Bull Market Returns'!$Q20, OR(AND(P$3="Bull", P$4=12)), 'Bull Market Returns'!$R20, OR(AND(P$3="Bull", P$4=13)), 'Bull Market Returns'!$S20, OR(AND(P$3="Bull", P$4=14)), 'Bull Market Returns'!$T20, OR(AND(P$3="Bull", P$4=15)), 'Bull Market Returns'!$U20, OR(AND(P$3="Bull", P$4=16)), 'Bull Market Returns'!$V20, OR(AND(P$3="Bull", P$4=17)), 'Bull Market Returns'!$W20, OR(AND(P$3="Bull", P$4=18)), 'Bull Market Returns'!$X20, OR(AND(P$3="Bull", P$4=19)), 'Bull Market Returns'!$Y20, OR(AND(P$3="Bull", P$4=20)), 'Bull Market Returns'!$Z20, OR(AND(P$3="Bear", P$4=1)), 'Bear Market Returns'!$G20,OR(AND(P$3="Bear", P$4=2)), 'Bear Market Returns'!$H20, OR(AND(P$3="Bear", P$4=3)), 'Bear Market Returns'!$I20, OR(AND(P$3="Bear", P$4=4)), 'Bear Market Returns'!$J20, OR(AND(P$3="Bear", P$4=5)), 'Bear Market Returns'!$K20, OR(AND(P$3="Bear", P$4=6)), 'Bear Market Returns'!$L20, OR(AND(P$3="Bear", P$4=7)), 'Bear Market Returns'!$M20, OR(AND(P$3="Bear", P$4=8)), 'Bear Market Returns'!$N20, OR(AND(P$3="Bear", P$4=9)), 'Bear Market Returns'!$O20, OR(AND(P$3="Bear", P$4=10)), 'Bear Market Returns'!$P20, OR(AND(P$3="Bear", P$4=11)), 'Bear Market Returns'!$Q20, OR(AND(P$3="Bear", P$4=12)), 'Bear Market Returns'!$R20, OR(AND(P$3="Bear", P$4=13)), 'Bear Market Returns'!$S20, OR(AND(P$3="Bear", P$4=14)), 'Bear Market Returns'!$T20, OR(AND(P$3="Bear", P$4=15)), 'Bear Market Returns'!$U20, OR(AND(P$3="Bear", P$4=16)), 'Bear Market Returns'!$V20, OR(AND(P$3="Bear", P$4=17)), 'Bear Market Returns'!$W20, OR(AND(P$3="Bear", P$4=18)), 'Bear Market Returns'!$X20, OR(AND(P$3="Bear", P$4=19)), 'Bear Market Returns'!$Y20, OR(AND(P$3="Bear", P$4=20)), 'Bear Market Returns'!$Z20)</f>
        <v>34</v>
      </c>
    </row>
    <row r="23">
      <c r="A23" s="182" t="s">
        <v>35</v>
      </c>
      <c r="B23" s="18" t="s">
        <v>19</v>
      </c>
      <c r="C23" s="19" t="s">
        <v>45</v>
      </c>
      <c r="D23" s="17" t="s">
        <v>16</v>
      </c>
      <c r="E23" s="20">
        <v>30.0</v>
      </c>
      <c r="F23" s="183">
        <v>25.0</v>
      </c>
      <c r="G23" s="185">
        <f>F23+ IFS(AND(G$3="Bull",G$4=1), 'Bull Market Returns'!$G21, OR(AND(G$3="Bull", G$4=2)), 'Bull Market Returns'!$H21, OR(AND(G$3="Bull", G$4=3)), 'Bull Market Returns'!$I21, OR(AND(G$3="Bull", G$4=4)), 'Bull Market Returns'!$J21, OR(AND(G$3="Bull", G$4=5)), 'Bull Market Returns'!$K21, OR(AND(G$3="Bull", G$4=6)), 'Bull Market Returns'!$L21, OR(AND(G$3="Bull", G$4=7)), 'Bull Market Returns'!$M21, OR(AND(G$3="Bull", G$4=8)), 'Bull Market Returns'!$N21, OR(AND(G$3="Bull", G$4=9)), 'Bull Market Returns'!$O21, OR(AND(G$3="Bull", G$4=10)), 'Bull Market Returns'!$P21, OR(AND(G$3="Bull", G$4=11)), 'Bull Market Returns'!$Q21, OR(AND(G$3="Bull", G$4=12)), 'Bull Market Returns'!$R21, OR(AND(G$3="Bull", G$4=13)), 'Bull Market Returns'!$S21, OR(AND(G$3="Bull", G$4=14)), 'Bull Market Returns'!$T21, OR(AND(G$3="Bull", G$4=15)), 'Bull Market Returns'!$U21, OR(AND(G$3="Bull", G$4=16)), 'Bull Market Returns'!$V21, OR(AND(G$3="Bull", G$4=17)), 'Bull Market Returns'!$W21, OR(AND(G$3="Bull", G$4=18)), 'Bull Market Returns'!$X21, OR(AND(G$3="Bull", G$4=19)), 'Bull Market Returns'!$Y21, OR(AND(G$3="Bull", G$4=20)), 'Bull Market Returns'!$Z21, OR(AND(G$3="Bear", G$4=1)), 'Bear Market Returns'!$G21,OR(AND(G$3="Bear", G$4=2)), 'Bear Market Returns'!$H21, OR(AND(G$3="Bear", G$4=3)), 'Bear Market Returns'!$I21, OR(AND(G$3="Bear", G$4=4)), 'Bear Market Returns'!$J21, OR(AND(G$3="Bear", G$4=5)), 'Bear Market Returns'!$K21, OR(AND(G$3="Bear", G$4=6)), 'Bear Market Returns'!$L21, OR(AND(G$3="Bear", G$4=7)), 'Bear Market Returns'!$M21, OR(AND(G$3="Bear", G$4=8)), 'Bear Market Returns'!$N21, OR(AND(G$3="Bear", G$4=9)), 'Bear Market Returns'!$O21, OR(AND(G$3="Bear", G$4=10)), 'Bear Market Returns'!$P21, OR(AND(G$3="Bear", G$4=11)), 'Bear Market Returns'!$Q21, OR(AND(G$3="Bear", G$4=12)), 'Bear Market Returns'!$R21, OR(AND(G$3="Bear", G$4=13)), 'Bear Market Returns'!$S21, OR(AND(G$3="Bear", G$4=14)), 'Bear Market Returns'!$T21, OR(AND(G$3="Bear", G$4=15)), 'Bear Market Returns'!$U21, OR(AND(G$3="Bear", G$4=16)), 'Bear Market Returns'!$V21, OR(AND(G$3="Bear", G$4=17)), 'Bear Market Returns'!$W21, OR(AND(G$3="Bear", G$4=18)), 'Bear Market Returns'!$X21, OR(AND(G$3="Bear", G$4=19)), 'Bear Market Returns'!$Y21, OR(AND(G$3="Bear", G$4=20)), 'Bear Market Returns'!$Z21)</f>
        <v>30</v>
      </c>
      <c r="H23" s="185">
        <f>G23+ IFS(AND(H$3="Bull",H$4=1), 'Bull Market Returns'!$G21, OR(AND(H$3="Bull", H$4=2)), 'Bull Market Returns'!$H21, OR(AND(H$3="Bull", H$4=3)), 'Bull Market Returns'!$I21, OR(AND(H$3="Bull", H$4=4)), 'Bull Market Returns'!$J21, OR(AND(H$3="Bull", H$4=5)), 'Bull Market Returns'!$K21, OR(AND(H$3="Bull", H$4=6)), 'Bull Market Returns'!$L21, OR(AND(H$3="Bull", H$4=7)), 'Bull Market Returns'!$M21, OR(AND(H$3="Bull", H$4=8)), 'Bull Market Returns'!$N21, OR(AND(H$3="Bull", H$4=9)), 'Bull Market Returns'!$O21, OR(AND(H$3="Bull", H$4=10)), 'Bull Market Returns'!$P21, OR(AND(H$3="Bull", H$4=11)), 'Bull Market Returns'!$Q21, OR(AND(H$3="Bull", H$4=12)), 'Bull Market Returns'!$R21, OR(AND(H$3="Bull", H$4=13)), 'Bull Market Returns'!$S21, OR(AND(H$3="Bull", H$4=14)), 'Bull Market Returns'!$T21, OR(AND(H$3="Bull", H$4=15)), 'Bull Market Returns'!$U21, OR(AND(H$3="Bull", H$4=16)), 'Bull Market Returns'!$V21, OR(AND(H$3="Bull", H$4=17)), 'Bull Market Returns'!$W21, OR(AND(H$3="Bull", H$4=18)), 'Bull Market Returns'!$X21, OR(AND(H$3="Bull", H$4=19)), 'Bull Market Returns'!$Y21, OR(AND(H$3="Bull", H$4=20)), 'Bull Market Returns'!$Z21, OR(AND(H$3="Bear", H$4=1)), 'Bear Market Returns'!$G21,OR(AND(H$3="Bear", H$4=2)), 'Bear Market Returns'!$H21, OR(AND(H$3="Bear", H$4=3)), 'Bear Market Returns'!$I21, OR(AND(H$3="Bear", H$4=4)), 'Bear Market Returns'!$J21, OR(AND(H$3="Bear", H$4=5)), 'Bear Market Returns'!$K21, OR(AND(H$3="Bear", H$4=6)), 'Bear Market Returns'!$L21, OR(AND(H$3="Bear", H$4=7)), 'Bear Market Returns'!$M21, OR(AND(H$3="Bear", H$4=8)), 'Bear Market Returns'!$N21, OR(AND(H$3="Bear", H$4=9)), 'Bear Market Returns'!$O21, OR(AND(H$3="Bear", H$4=10)), 'Bear Market Returns'!$P21, OR(AND(H$3="Bear", H$4=11)), 'Bear Market Returns'!$Q21, OR(AND(H$3="Bear", H$4=12)), 'Bear Market Returns'!$R21, OR(AND(H$3="Bear", H$4=13)), 'Bear Market Returns'!$S21, OR(AND(H$3="Bear", H$4=14)), 'Bear Market Returns'!$T21, OR(AND(H$3="Bear", H$4=15)), 'Bear Market Returns'!$U21, OR(AND(H$3="Bear", H$4=16)), 'Bear Market Returns'!$V21, OR(AND(H$3="Bear", H$4=17)), 'Bear Market Returns'!$W21, OR(AND(H$3="Bear", H$4=18)), 'Bear Market Returns'!$X21, OR(AND(H$3="Bear", H$4=19)), 'Bear Market Returns'!$Y21, OR(AND(H$3="Bear", H$4=20)), 'Bear Market Returns'!$Z21)</f>
        <v>25</v>
      </c>
      <c r="I23" s="185">
        <f>H23+ IFS(AND(I$3="Bull",I$4=1), 'Bull Market Returns'!$G21, OR(AND(I$3="Bull", I$4=2)), 'Bull Market Returns'!$H21, OR(AND(I$3="Bull", I$4=3)), 'Bull Market Returns'!$I21, OR(AND(I$3="Bull", I$4=4)), 'Bull Market Returns'!$J21, OR(AND(I$3="Bull", I$4=5)), 'Bull Market Returns'!$K21, OR(AND(I$3="Bull", I$4=6)), 'Bull Market Returns'!$L21, OR(AND(I$3="Bull", I$4=7)), 'Bull Market Returns'!$M21, OR(AND(I$3="Bull", I$4=8)), 'Bull Market Returns'!$N21, OR(AND(I$3="Bull", I$4=9)), 'Bull Market Returns'!$O21, OR(AND(I$3="Bull", I$4=10)), 'Bull Market Returns'!$P21, OR(AND(I$3="Bull", I$4=11)), 'Bull Market Returns'!$Q21, OR(AND(I$3="Bull", I$4=12)), 'Bull Market Returns'!$R21, OR(AND(I$3="Bull", I$4=13)), 'Bull Market Returns'!$S21, OR(AND(I$3="Bull", I$4=14)), 'Bull Market Returns'!$T21, OR(AND(I$3="Bull", I$4=15)), 'Bull Market Returns'!$U21, OR(AND(I$3="Bull", I$4=16)), 'Bull Market Returns'!$V21, OR(AND(I$3="Bull", I$4=17)), 'Bull Market Returns'!$W21, OR(AND(I$3="Bull", I$4=18)), 'Bull Market Returns'!$X21, OR(AND(I$3="Bull", I$4=19)), 'Bull Market Returns'!$Y21, OR(AND(I$3="Bull", I$4=20)), 'Bull Market Returns'!$Z21, OR(AND(I$3="Bear", I$4=1)), 'Bear Market Returns'!$G21,OR(AND(I$3="Bear", I$4=2)), 'Bear Market Returns'!$H21, OR(AND(I$3="Bear", I$4=3)), 'Bear Market Returns'!$I21, OR(AND(I$3="Bear", I$4=4)), 'Bear Market Returns'!$J21, OR(AND(I$3="Bear", I$4=5)), 'Bear Market Returns'!$K21, OR(AND(I$3="Bear", I$4=6)), 'Bear Market Returns'!$L21, OR(AND(I$3="Bear", I$4=7)), 'Bear Market Returns'!$M21, OR(AND(I$3="Bear", I$4=8)), 'Bear Market Returns'!$N21, OR(AND(I$3="Bear", I$4=9)), 'Bear Market Returns'!$O21, OR(AND(I$3="Bear", I$4=10)), 'Bear Market Returns'!$P21, OR(AND(I$3="Bear", I$4=11)), 'Bear Market Returns'!$Q21, OR(AND(I$3="Bear", I$4=12)), 'Bear Market Returns'!$R21, OR(AND(I$3="Bear", I$4=13)), 'Bear Market Returns'!$S21, OR(AND(I$3="Bear", I$4=14)), 'Bear Market Returns'!$T21, OR(AND(I$3="Bear", I$4=15)), 'Bear Market Returns'!$U21, OR(AND(I$3="Bear", I$4=16)), 'Bear Market Returns'!$V21, OR(AND(I$3="Bear", I$4=17)), 'Bear Market Returns'!$W21, OR(AND(I$3="Bear", I$4=18)), 'Bear Market Returns'!$X21, OR(AND(I$3="Bear", I$4=19)), 'Bear Market Returns'!$Y21, OR(AND(I$3="Bear", I$4=20)), 'Bear Market Returns'!$Z21)</f>
        <v>17</v>
      </c>
      <c r="J23" s="185">
        <f>I23+ IFS(AND(J$3="Bull",J$4=1), 'Bull Market Returns'!$G21, OR(AND(J$3="Bull", J$4=2)), 'Bull Market Returns'!$H21, OR(AND(J$3="Bull", J$4=3)), 'Bull Market Returns'!$I21, OR(AND(J$3="Bull", J$4=4)), 'Bull Market Returns'!$J21, OR(AND(J$3="Bull", J$4=5)), 'Bull Market Returns'!$K21, OR(AND(J$3="Bull", J$4=6)), 'Bull Market Returns'!$L21, OR(AND(J$3="Bull", J$4=7)), 'Bull Market Returns'!$M21, OR(AND(J$3="Bull", J$4=8)), 'Bull Market Returns'!$N21, OR(AND(J$3="Bull", J$4=9)), 'Bull Market Returns'!$O21, OR(AND(J$3="Bull", J$4=10)), 'Bull Market Returns'!$P21, OR(AND(J$3="Bull", J$4=11)), 'Bull Market Returns'!$Q21, OR(AND(J$3="Bull", J$4=12)), 'Bull Market Returns'!$R21, OR(AND(J$3="Bull", J$4=13)), 'Bull Market Returns'!$S21, OR(AND(J$3="Bull", J$4=14)), 'Bull Market Returns'!$T21, OR(AND(J$3="Bull", J$4=15)), 'Bull Market Returns'!$U21, OR(AND(J$3="Bull", J$4=16)), 'Bull Market Returns'!$V21, OR(AND(J$3="Bull", J$4=17)), 'Bull Market Returns'!$W21, OR(AND(J$3="Bull", J$4=18)), 'Bull Market Returns'!$X21, OR(AND(J$3="Bull", J$4=19)), 'Bull Market Returns'!$Y21, OR(AND(J$3="Bull", J$4=20)), 'Bull Market Returns'!$Z21, OR(AND(J$3="Bear", J$4=1)), 'Bear Market Returns'!$G21,OR(AND(J$3="Bear", J$4=2)), 'Bear Market Returns'!$H21, OR(AND(J$3="Bear", J$4=3)), 'Bear Market Returns'!$I21, OR(AND(J$3="Bear", J$4=4)), 'Bear Market Returns'!$J21, OR(AND(J$3="Bear", J$4=5)), 'Bear Market Returns'!$K21, OR(AND(J$3="Bear", J$4=6)), 'Bear Market Returns'!$L21, OR(AND(J$3="Bear", J$4=7)), 'Bear Market Returns'!$M21, OR(AND(J$3="Bear", J$4=8)), 'Bear Market Returns'!$N21, OR(AND(J$3="Bear", J$4=9)), 'Bear Market Returns'!$O21, OR(AND(J$3="Bear", J$4=10)), 'Bear Market Returns'!$P21, OR(AND(J$3="Bear", J$4=11)), 'Bear Market Returns'!$Q21, OR(AND(J$3="Bear", J$4=12)), 'Bear Market Returns'!$R21, OR(AND(J$3="Bear", J$4=13)), 'Bear Market Returns'!$S21, OR(AND(J$3="Bear", J$4=14)), 'Bear Market Returns'!$T21, OR(AND(J$3="Bear", J$4=15)), 'Bear Market Returns'!$U21, OR(AND(J$3="Bear", J$4=16)), 'Bear Market Returns'!$V21, OR(AND(J$3="Bear", J$4=17)), 'Bear Market Returns'!$W21, OR(AND(J$3="Bear", J$4=18)), 'Bear Market Returns'!$X21, OR(AND(J$3="Bear", J$4=19)), 'Bear Market Returns'!$Y21, OR(AND(J$3="Bear", J$4=20)), 'Bear Market Returns'!$Z21)</f>
        <v>27</v>
      </c>
      <c r="K23" s="185">
        <f>J23+ IFS(AND(K$3="Bull",K$4=1), 'Bull Market Returns'!$G21, OR(AND(K$3="Bull", K$4=2)), 'Bull Market Returns'!$H21, OR(AND(K$3="Bull", K$4=3)), 'Bull Market Returns'!$I21, OR(AND(K$3="Bull", K$4=4)), 'Bull Market Returns'!$J21, OR(AND(K$3="Bull", K$4=5)), 'Bull Market Returns'!$K21, OR(AND(K$3="Bull", K$4=6)), 'Bull Market Returns'!$L21, OR(AND(K$3="Bull", K$4=7)), 'Bull Market Returns'!$M21, OR(AND(K$3="Bull", K$4=8)), 'Bull Market Returns'!$N21, OR(AND(K$3="Bull", K$4=9)), 'Bull Market Returns'!$O21, OR(AND(K$3="Bull", K$4=10)), 'Bull Market Returns'!$P21, OR(AND(K$3="Bull", K$4=11)), 'Bull Market Returns'!$Q21, OR(AND(K$3="Bull", K$4=12)), 'Bull Market Returns'!$R21, OR(AND(K$3="Bull", K$4=13)), 'Bull Market Returns'!$S21, OR(AND(K$3="Bull", K$4=14)), 'Bull Market Returns'!$T21, OR(AND(K$3="Bull", K$4=15)), 'Bull Market Returns'!$U21, OR(AND(K$3="Bull", K$4=16)), 'Bull Market Returns'!$V21, OR(AND(K$3="Bull", K$4=17)), 'Bull Market Returns'!$W21, OR(AND(K$3="Bull", K$4=18)), 'Bull Market Returns'!$X21, OR(AND(K$3="Bull", K$4=19)), 'Bull Market Returns'!$Y21, OR(AND(K$3="Bull", K$4=20)), 'Bull Market Returns'!$Z21, OR(AND(K$3="Bear", K$4=1)), 'Bear Market Returns'!$G21,OR(AND(K$3="Bear", K$4=2)), 'Bear Market Returns'!$H21, OR(AND(K$3="Bear", K$4=3)), 'Bear Market Returns'!$I21, OR(AND(K$3="Bear", K$4=4)), 'Bear Market Returns'!$J21, OR(AND(K$3="Bear", K$4=5)), 'Bear Market Returns'!$K21, OR(AND(K$3="Bear", K$4=6)), 'Bear Market Returns'!$L21, OR(AND(K$3="Bear", K$4=7)), 'Bear Market Returns'!$M21, OR(AND(K$3="Bear", K$4=8)), 'Bear Market Returns'!$N21, OR(AND(K$3="Bear", K$4=9)), 'Bear Market Returns'!$O21, OR(AND(K$3="Bear", K$4=10)), 'Bear Market Returns'!$P21, OR(AND(K$3="Bear", K$4=11)), 'Bear Market Returns'!$Q21, OR(AND(K$3="Bear", K$4=12)), 'Bear Market Returns'!$R21, OR(AND(K$3="Bear", K$4=13)), 'Bear Market Returns'!$S21, OR(AND(K$3="Bear", K$4=14)), 'Bear Market Returns'!$T21, OR(AND(K$3="Bear", K$4=15)), 'Bear Market Returns'!$U21, OR(AND(K$3="Bear", K$4=16)), 'Bear Market Returns'!$V21, OR(AND(K$3="Bear", K$4=17)), 'Bear Market Returns'!$W21, OR(AND(K$3="Bear", K$4=18)), 'Bear Market Returns'!$X21, OR(AND(K$3="Bear", K$4=19)), 'Bear Market Returns'!$Y21, OR(AND(K$3="Bear", K$4=20)), 'Bear Market Returns'!$Z21)</f>
        <v>37</v>
      </c>
      <c r="L23" s="185">
        <f>K23+ IFS(AND(L$3="Bull",L$4=1), 'Bull Market Returns'!$G21, OR(AND(L$3="Bull", L$4=2)), 'Bull Market Returns'!$H21, OR(AND(L$3="Bull", L$4=3)), 'Bull Market Returns'!$I21, OR(AND(L$3="Bull", L$4=4)), 'Bull Market Returns'!$J21, OR(AND(L$3="Bull", L$4=5)), 'Bull Market Returns'!$K21, OR(AND(L$3="Bull", L$4=6)), 'Bull Market Returns'!$L21, OR(AND(L$3="Bull", L$4=7)), 'Bull Market Returns'!$M21, OR(AND(L$3="Bull", L$4=8)), 'Bull Market Returns'!$N21, OR(AND(L$3="Bull", L$4=9)), 'Bull Market Returns'!$O21, OR(AND(L$3="Bull", L$4=10)), 'Bull Market Returns'!$P21, OR(AND(L$3="Bull", L$4=11)), 'Bull Market Returns'!$Q21, OR(AND(L$3="Bull", L$4=12)), 'Bull Market Returns'!$R21, OR(AND(L$3="Bull", L$4=13)), 'Bull Market Returns'!$S21, OR(AND(L$3="Bull", L$4=14)), 'Bull Market Returns'!$T21, OR(AND(L$3="Bull", L$4=15)), 'Bull Market Returns'!$U21, OR(AND(L$3="Bull", L$4=16)), 'Bull Market Returns'!$V21, OR(AND(L$3="Bull", L$4=17)), 'Bull Market Returns'!$W21, OR(AND(L$3="Bull", L$4=18)), 'Bull Market Returns'!$X21, OR(AND(L$3="Bull", L$4=19)), 'Bull Market Returns'!$Y21, OR(AND(L$3="Bull", L$4=20)), 'Bull Market Returns'!$Z21, OR(AND(L$3="Bear", L$4=1)), 'Bear Market Returns'!$G21,OR(AND(L$3="Bear", L$4=2)), 'Bear Market Returns'!$H21, OR(AND(L$3="Bear", L$4=3)), 'Bear Market Returns'!$I21, OR(AND(L$3="Bear", L$4=4)), 'Bear Market Returns'!$J21, OR(AND(L$3="Bear", L$4=5)), 'Bear Market Returns'!$K21, OR(AND(L$3="Bear", L$4=6)), 'Bear Market Returns'!$L21, OR(AND(L$3="Bear", L$4=7)), 'Bear Market Returns'!$M21, OR(AND(L$3="Bear", L$4=8)), 'Bear Market Returns'!$N21, OR(AND(L$3="Bear", L$4=9)), 'Bear Market Returns'!$O21, OR(AND(L$3="Bear", L$4=10)), 'Bear Market Returns'!$P21, OR(AND(L$3="Bear", L$4=11)), 'Bear Market Returns'!$Q21, OR(AND(L$3="Bear", L$4=12)), 'Bear Market Returns'!$R21, OR(AND(L$3="Bear", L$4=13)), 'Bear Market Returns'!$S21, OR(AND(L$3="Bear", L$4=14)), 'Bear Market Returns'!$T21, OR(AND(L$3="Bear", L$4=15)), 'Bear Market Returns'!$U21, OR(AND(L$3="Bear", L$4=16)), 'Bear Market Returns'!$V21, OR(AND(L$3="Bear", L$4=17)), 'Bear Market Returns'!$W21, OR(AND(L$3="Bear", L$4=18)), 'Bear Market Returns'!$X21, OR(AND(L$3="Bear", L$4=19)), 'Bear Market Returns'!$Y21, OR(AND(L$3="Bear", L$4=20)), 'Bear Market Returns'!$Z21)</f>
        <v>33</v>
      </c>
      <c r="M23" s="185">
        <f>L23+ IFS(AND(M$3="Bull",M$4=1), 'Bull Market Returns'!$G21, OR(AND(M$3="Bull", M$4=2)), 'Bull Market Returns'!$H21, OR(AND(M$3="Bull", M$4=3)), 'Bull Market Returns'!$I21, OR(AND(M$3="Bull", M$4=4)), 'Bull Market Returns'!$J21, OR(AND(M$3="Bull", M$4=5)), 'Bull Market Returns'!$K21, OR(AND(M$3="Bull", M$4=6)), 'Bull Market Returns'!$L21, OR(AND(M$3="Bull", M$4=7)), 'Bull Market Returns'!$M21, OR(AND(M$3="Bull", M$4=8)), 'Bull Market Returns'!$N21, OR(AND(M$3="Bull", M$4=9)), 'Bull Market Returns'!$O21, OR(AND(M$3="Bull", M$4=10)), 'Bull Market Returns'!$P21, OR(AND(M$3="Bull", M$4=11)), 'Bull Market Returns'!$Q21, OR(AND(M$3="Bull", M$4=12)), 'Bull Market Returns'!$R21, OR(AND(M$3="Bull", M$4=13)), 'Bull Market Returns'!$S21, OR(AND(M$3="Bull", M$4=14)), 'Bull Market Returns'!$T21, OR(AND(M$3="Bull", M$4=15)), 'Bull Market Returns'!$U21, OR(AND(M$3="Bull", M$4=16)), 'Bull Market Returns'!$V21, OR(AND(M$3="Bull", M$4=17)), 'Bull Market Returns'!$W21, OR(AND(M$3="Bull", M$4=18)), 'Bull Market Returns'!$X21, OR(AND(M$3="Bull", M$4=19)), 'Bull Market Returns'!$Y21, OR(AND(M$3="Bull", M$4=20)), 'Bull Market Returns'!$Z21, OR(AND(M$3="Bear", M$4=1)), 'Bear Market Returns'!$G21,OR(AND(M$3="Bear", M$4=2)), 'Bear Market Returns'!$H21, OR(AND(M$3="Bear", M$4=3)), 'Bear Market Returns'!$I21, OR(AND(M$3="Bear", M$4=4)), 'Bear Market Returns'!$J21, OR(AND(M$3="Bear", M$4=5)), 'Bear Market Returns'!$K21, OR(AND(M$3="Bear", M$4=6)), 'Bear Market Returns'!$L21, OR(AND(M$3="Bear", M$4=7)), 'Bear Market Returns'!$M21, OR(AND(M$3="Bear", M$4=8)), 'Bear Market Returns'!$N21, OR(AND(M$3="Bear", M$4=9)), 'Bear Market Returns'!$O21, OR(AND(M$3="Bear", M$4=10)), 'Bear Market Returns'!$P21, OR(AND(M$3="Bear", M$4=11)), 'Bear Market Returns'!$Q21, OR(AND(M$3="Bear", M$4=12)), 'Bear Market Returns'!$R21, OR(AND(M$3="Bear", M$4=13)), 'Bear Market Returns'!$S21, OR(AND(M$3="Bear", M$4=14)), 'Bear Market Returns'!$T21, OR(AND(M$3="Bear", M$4=15)), 'Bear Market Returns'!$U21, OR(AND(M$3="Bear", M$4=16)), 'Bear Market Returns'!$V21, OR(AND(M$3="Bear", M$4=17)), 'Bear Market Returns'!$W21, OR(AND(M$3="Bear", M$4=18)), 'Bear Market Returns'!$X21, OR(AND(M$3="Bear", M$4=19)), 'Bear Market Returns'!$Y21, OR(AND(M$3="Bear", M$4=20)), 'Bear Market Returns'!$Z21)</f>
        <v>39</v>
      </c>
      <c r="N23" s="185">
        <f>M23+ IFS(AND(N$3="Bull",N$4=1), 'Bull Market Returns'!$G21, OR(AND(N$3="Bull", N$4=2)), 'Bull Market Returns'!$H21, OR(AND(N$3="Bull", N$4=3)), 'Bull Market Returns'!$I21, OR(AND(N$3="Bull", N$4=4)), 'Bull Market Returns'!$J21, OR(AND(N$3="Bull", N$4=5)), 'Bull Market Returns'!$K21, OR(AND(N$3="Bull", N$4=6)), 'Bull Market Returns'!$L21, OR(AND(N$3="Bull", N$4=7)), 'Bull Market Returns'!$M21, OR(AND(N$3="Bull", N$4=8)), 'Bull Market Returns'!$N21, OR(AND(N$3="Bull", N$4=9)), 'Bull Market Returns'!$O21, OR(AND(N$3="Bull", N$4=10)), 'Bull Market Returns'!$P21, OR(AND(N$3="Bull", N$4=11)), 'Bull Market Returns'!$Q21, OR(AND(N$3="Bull", N$4=12)), 'Bull Market Returns'!$R21, OR(AND(N$3="Bull", N$4=13)), 'Bull Market Returns'!$S21, OR(AND(N$3="Bull", N$4=14)), 'Bull Market Returns'!$T21, OR(AND(N$3="Bull", N$4=15)), 'Bull Market Returns'!$U21, OR(AND(N$3="Bull", N$4=16)), 'Bull Market Returns'!$V21, OR(AND(N$3="Bull", N$4=17)), 'Bull Market Returns'!$W21, OR(AND(N$3="Bull", N$4=18)), 'Bull Market Returns'!$X21, OR(AND(N$3="Bull", N$4=19)), 'Bull Market Returns'!$Y21, OR(AND(N$3="Bull", N$4=20)), 'Bull Market Returns'!$Z21, OR(AND(N$3="Bear", N$4=1)), 'Bear Market Returns'!$G21,OR(AND(N$3="Bear", N$4=2)), 'Bear Market Returns'!$H21, OR(AND(N$3="Bear", N$4=3)), 'Bear Market Returns'!$I21, OR(AND(N$3="Bear", N$4=4)), 'Bear Market Returns'!$J21, OR(AND(N$3="Bear", N$4=5)), 'Bear Market Returns'!$K21, OR(AND(N$3="Bear", N$4=6)), 'Bear Market Returns'!$L21, OR(AND(N$3="Bear", N$4=7)), 'Bear Market Returns'!$M21, OR(AND(N$3="Bear", N$4=8)), 'Bear Market Returns'!$N21, OR(AND(N$3="Bear", N$4=9)), 'Bear Market Returns'!$O21, OR(AND(N$3="Bear", N$4=10)), 'Bear Market Returns'!$P21, OR(AND(N$3="Bear", N$4=11)), 'Bear Market Returns'!$Q21, OR(AND(N$3="Bear", N$4=12)), 'Bear Market Returns'!$R21, OR(AND(N$3="Bear", N$4=13)), 'Bear Market Returns'!$S21, OR(AND(N$3="Bear", N$4=14)), 'Bear Market Returns'!$T21, OR(AND(N$3="Bear", N$4=15)), 'Bear Market Returns'!$U21, OR(AND(N$3="Bear", N$4=16)), 'Bear Market Returns'!$V21, OR(AND(N$3="Bear", N$4=17)), 'Bear Market Returns'!$W21, OR(AND(N$3="Bear", N$4=18)), 'Bear Market Returns'!$X21, OR(AND(N$3="Bear", N$4=19)), 'Bear Market Returns'!$Y21, OR(AND(N$3="Bear", N$4=20)), 'Bear Market Returns'!$Z21)</f>
        <v>51</v>
      </c>
      <c r="O23" s="185">
        <f>N23+ IFS(AND(O$3="Bull",O$4=1), 'Bull Market Returns'!$G21, OR(AND(O$3="Bull", O$4=2)), 'Bull Market Returns'!$H21, OR(AND(O$3="Bull", O$4=3)), 'Bull Market Returns'!$I21, OR(AND(O$3="Bull", O$4=4)), 'Bull Market Returns'!$J21, OR(AND(O$3="Bull", O$4=5)), 'Bull Market Returns'!$K21, OR(AND(O$3="Bull", O$4=6)), 'Bull Market Returns'!$L21, OR(AND(O$3="Bull", O$4=7)), 'Bull Market Returns'!$M21, OR(AND(O$3="Bull", O$4=8)), 'Bull Market Returns'!$N21, OR(AND(O$3="Bull", O$4=9)), 'Bull Market Returns'!$O21, OR(AND(O$3="Bull", O$4=10)), 'Bull Market Returns'!$P21, OR(AND(O$3="Bull", O$4=11)), 'Bull Market Returns'!$Q21, OR(AND(O$3="Bull", O$4=12)), 'Bull Market Returns'!$R21, OR(AND(O$3="Bull", O$4=13)), 'Bull Market Returns'!$S21, OR(AND(O$3="Bull", O$4=14)), 'Bull Market Returns'!$T21, OR(AND(O$3="Bull", O$4=15)), 'Bull Market Returns'!$U21, OR(AND(O$3="Bull", O$4=16)), 'Bull Market Returns'!$V21, OR(AND(O$3="Bull", O$4=17)), 'Bull Market Returns'!$W21, OR(AND(O$3="Bull", O$4=18)), 'Bull Market Returns'!$X21, OR(AND(O$3="Bull", O$4=19)), 'Bull Market Returns'!$Y21, OR(AND(O$3="Bull", O$4=20)), 'Bull Market Returns'!$Z21, OR(AND(O$3="Bear", O$4=1)), 'Bear Market Returns'!$G21,OR(AND(O$3="Bear", O$4=2)), 'Bear Market Returns'!$H21, OR(AND(O$3="Bear", O$4=3)), 'Bear Market Returns'!$I21, OR(AND(O$3="Bear", O$4=4)), 'Bear Market Returns'!$J21, OR(AND(O$3="Bear", O$4=5)), 'Bear Market Returns'!$K21, OR(AND(O$3="Bear", O$4=6)), 'Bear Market Returns'!$L21, OR(AND(O$3="Bear", O$4=7)), 'Bear Market Returns'!$M21, OR(AND(O$3="Bear", O$4=8)), 'Bear Market Returns'!$N21, OR(AND(O$3="Bear", O$4=9)), 'Bear Market Returns'!$O21, OR(AND(O$3="Bear", O$4=10)), 'Bear Market Returns'!$P21, OR(AND(O$3="Bear", O$4=11)), 'Bear Market Returns'!$Q21, OR(AND(O$3="Bear", O$4=12)), 'Bear Market Returns'!$R21, OR(AND(O$3="Bear", O$4=13)), 'Bear Market Returns'!$S21, OR(AND(O$3="Bear", O$4=14)), 'Bear Market Returns'!$T21, OR(AND(O$3="Bear", O$4=15)), 'Bear Market Returns'!$U21, OR(AND(O$3="Bear", O$4=16)), 'Bear Market Returns'!$V21, OR(AND(O$3="Bear", O$4=17)), 'Bear Market Returns'!$W21, OR(AND(O$3="Bear", O$4=18)), 'Bear Market Returns'!$X21, OR(AND(O$3="Bear", O$4=19)), 'Bear Market Returns'!$Y21, OR(AND(O$3="Bear", O$4=20)), 'Bear Market Returns'!$Z21)</f>
        <v>71</v>
      </c>
      <c r="P23" s="185">
        <f>O23+ IFS(AND(P$3="Bull",P$4=1), 'Bull Market Returns'!$G21, OR(AND(P$3="Bull", P$4=2)), 'Bull Market Returns'!$H21, OR(AND(P$3="Bull", P$4=3)), 'Bull Market Returns'!$I21, OR(AND(P$3="Bull", P$4=4)), 'Bull Market Returns'!$J21, OR(AND(P$3="Bull", P$4=5)), 'Bull Market Returns'!$K21, OR(AND(P$3="Bull", P$4=6)), 'Bull Market Returns'!$L21, OR(AND(P$3="Bull", P$4=7)), 'Bull Market Returns'!$M21, OR(AND(P$3="Bull", P$4=8)), 'Bull Market Returns'!$N21, OR(AND(P$3="Bull", P$4=9)), 'Bull Market Returns'!$O21, OR(AND(P$3="Bull", P$4=10)), 'Bull Market Returns'!$P21, OR(AND(P$3="Bull", P$4=11)), 'Bull Market Returns'!$Q21, OR(AND(P$3="Bull", P$4=12)), 'Bull Market Returns'!$R21, OR(AND(P$3="Bull", P$4=13)), 'Bull Market Returns'!$S21, OR(AND(P$3="Bull", P$4=14)), 'Bull Market Returns'!$T21, OR(AND(P$3="Bull", P$4=15)), 'Bull Market Returns'!$U21, OR(AND(P$3="Bull", P$4=16)), 'Bull Market Returns'!$V21, OR(AND(P$3="Bull", P$4=17)), 'Bull Market Returns'!$W21, OR(AND(P$3="Bull", P$4=18)), 'Bull Market Returns'!$X21, OR(AND(P$3="Bull", P$4=19)), 'Bull Market Returns'!$Y21, OR(AND(P$3="Bull", P$4=20)), 'Bull Market Returns'!$Z21, OR(AND(P$3="Bear", P$4=1)), 'Bear Market Returns'!$G21,OR(AND(P$3="Bear", P$4=2)), 'Bear Market Returns'!$H21, OR(AND(P$3="Bear", P$4=3)), 'Bear Market Returns'!$I21, OR(AND(P$3="Bear", P$4=4)), 'Bear Market Returns'!$J21, OR(AND(P$3="Bear", P$4=5)), 'Bear Market Returns'!$K21, OR(AND(P$3="Bear", P$4=6)), 'Bear Market Returns'!$L21, OR(AND(P$3="Bear", P$4=7)), 'Bear Market Returns'!$M21, OR(AND(P$3="Bear", P$4=8)), 'Bear Market Returns'!$N21, OR(AND(P$3="Bear", P$4=9)), 'Bear Market Returns'!$O21, OR(AND(P$3="Bear", P$4=10)), 'Bear Market Returns'!$P21, OR(AND(P$3="Bear", P$4=11)), 'Bear Market Returns'!$Q21, OR(AND(P$3="Bear", P$4=12)), 'Bear Market Returns'!$R21, OR(AND(P$3="Bear", P$4=13)), 'Bear Market Returns'!$S21, OR(AND(P$3="Bear", P$4=14)), 'Bear Market Returns'!$T21, OR(AND(P$3="Bear", P$4=15)), 'Bear Market Returns'!$U21, OR(AND(P$3="Bear", P$4=16)), 'Bear Market Returns'!$V21, OR(AND(P$3="Bear", P$4=17)), 'Bear Market Returns'!$W21, OR(AND(P$3="Bear", P$4=18)), 'Bear Market Returns'!$X21, OR(AND(P$3="Bear", P$4=19)), 'Bear Market Returns'!$Y21, OR(AND(P$3="Bear", P$4=20)), 'Bear Market Returns'!$Z21)</f>
        <v>59</v>
      </c>
    </row>
    <row r="24">
      <c r="A24" s="182" t="s">
        <v>35</v>
      </c>
      <c r="B24" s="18" t="s">
        <v>12</v>
      </c>
      <c r="C24" s="19" t="s">
        <v>46</v>
      </c>
      <c r="D24" s="17" t="s">
        <v>38</v>
      </c>
      <c r="E24" s="20">
        <v>25.0</v>
      </c>
      <c r="F24" s="183">
        <v>25.0</v>
      </c>
      <c r="G24" s="185">
        <f>F24+ IFS(AND(G$3="Bull",G$4=1), 'Bull Market Returns'!$G22, OR(AND(G$3="Bull", G$4=2)), 'Bull Market Returns'!$H22, OR(AND(G$3="Bull", G$4=3)), 'Bull Market Returns'!$I22, OR(AND(G$3="Bull", G$4=4)), 'Bull Market Returns'!$J22, OR(AND(G$3="Bull", G$4=5)), 'Bull Market Returns'!$K22, OR(AND(G$3="Bull", G$4=6)), 'Bull Market Returns'!$L22, OR(AND(G$3="Bull", G$4=7)), 'Bull Market Returns'!$M22, OR(AND(G$3="Bull", G$4=8)), 'Bull Market Returns'!$N22, OR(AND(G$3="Bull", G$4=9)), 'Bull Market Returns'!$O22, OR(AND(G$3="Bull", G$4=10)), 'Bull Market Returns'!$P22, OR(AND(G$3="Bull", G$4=11)), 'Bull Market Returns'!$Q22, OR(AND(G$3="Bull", G$4=12)), 'Bull Market Returns'!$R22, OR(AND(G$3="Bull", G$4=13)), 'Bull Market Returns'!$S22, OR(AND(G$3="Bull", G$4=14)), 'Bull Market Returns'!$T22, OR(AND(G$3="Bull", G$4=15)), 'Bull Market Returns'!$U22, OR(AND(G$3="Bull", G$4=16)), 'Bull Market Returns'!$V22, OR(AND(G$3="Bull", G$4=17)), 'Bull Market Returns'!$W22, OR(AND(G$3="Bull", G$4=18)), 'Bull Market Returns'!$X22, OR(AND(G$3="Bull", G$4=19)), 'Bull Market Returns'!$Y22, OR(AND(G$3="Bull", G$4=20)), 'Bull Market Returns'!$Z22, OR(AND(G$3="Bear", G$4=1)), 'Bear Market Returns'!$G22,OR(AND(G$3="Bear", G$4=2)), 'Bear Market Returns'!$H22, OR(AND(G$3="Bear", G$4=3)), 'Bear Market Returns'!$I22, OR(AND(G$3="Bear", G$4=4)), 'Bear Market Returns'!$J22, OR(AND(G$3="Bear", G$4=5)), 'Bear Market Returns'!$K22, OR(AND(G$3="Bear", G$4=6)), 'Bear Market Returns'!$L22, OR(AND(G$3="Bear", G$4=7)), 'Bear Market Returns'!$M22, OR(AND(G$3="Bear", G$4=8)), 'Bear Market Returns'!$N22, OR(AND(G$3="Bear", G$4=9)), 'Bear Market Returns'!$O22, OR(AND(G$3="Bear", G$4=10)), 'Bear Market Returns'!$P22, OR(AND(G$3="Bear", G$4=11)), 'Bear Market Returns'!$Q22, OR(AND(G$3="Bear", G$4=12)), 'Bear Market Returns'!$R22, OR(AND(G$3="Bear", G$4=13)), 'Bear Market Returns'!$S22, OR(AND(G$3="Bear", G$4=14)), 'Bear Market Returns'!$T22, OR(AND(G$3="Bear", G$4=15)), 'Bear Market Returns'!$U22, OR(AND(G$3="Bear", G$4=16)), 'Bear Market Returns'!$V22, OR(AND(G$3="Bear", G$4=17)), 'Bear Market Returns'!$W22, OR(AND(G$3="Bear", G$4=18)), 'Bear Market Returns'!$X22, OR(AND(G$3="Bear", G$4=19)), 'Bear Market Returns'!$Y22, OR(AND(G$3="Bear", G$4=20)), 'Bear Market Returns'!$Z22)</f>
        <v>31</v>
      </c>
      <c r="H24" s="185">
        <f>G24+ IFS(AND(H$3="Bull",H$4=1), 'Bull Market Returns'!$G22, OR(AND(H$3="Bull", H$4=2)), 'Bull Market Returns'!$H22, OR(AND(H$3="Bull", H$4=3)), 'Bull Market Returns'!$I22, OR(AND(H$3="Bull", H$4=4)), 'Bull Market Returns'!$J22, OR(AND(H$3="Bull", H$4=5)), 'Bull Market Returns'!$K22, OR(AND(H$3="Bull", H$4=6)), 'Bull Market Returns'!$L22, OR(AND(H$3="Bull", H$4=7)), 'Bull Market Returns'!$M22, OR(AND(H$3="Bull", H$4=8)), 'Bull Market Returns'!$N22, OR(AND(H$3="Bull", H$4=9)), 'Bull Market Returns'!$O22, OR(AND(H$3="Bull", H$4=10)), 'Bull Market Returns'!$P22, OR(AND(H$3="Bull", H$4=11)), 'Bull Market Returns'!$Q22, OR(AND(H$3="Bull", H$4=12)), 'Bull Market Returns'!$R22, OR(AND(H$3="Bull", H$4=13)), 'Bull Market Returns'!$S22, OR(AND(H$3="Bull", H$4=14)), 'Bull Market Returns'!$T22, OR(AND(H$3="Bull", H$4=15)), 'Bull Market Returns'!$U22, OR(AND(H$3="Bull", H$4=16)), 'Bull Market Returns'!$V22, OR(AND(H$3="Bull", H$4=17)), 'Bull Market Returns'!$W22, OR(AND(H$3="Bull", H$4=18)), 'Bull Market Returns'!$X22, OR(AND(H$3="Bull", H$4=19)), 'Bull Market Returns'!$Y22, OR(AND(H$3="Bull", H$4=20)), 'Bull Market Returns'!$Z22, OR(AND(H$3="Bear", H$4=1)), 'Bear Market Returns'!$G22,OR(AND(H$3="Bear", H$4=2)), 'Bear Market Returns'!$H22, OR(AND(H$3="Bear", H$4=3)), 'Bear Market Returns'!$I22, OR(AND(H$3="Bear", H$4=4)), 'Bear Market Returns'!$J22, OR(AND(H$3="Bear", H$4=5)), 'Bear Market Returns'!$K22, OR(AND(H$3="Bear", H$4=6)), 'Bear Market Returns'!$L22, OR(AND(H$3="Bear", H$4=7)), 'Bear Market Returns'!$M22, OR(AND(H$3="Bear", H$4=8)), 'Bear Market Returns'!$N22, OR(AND(H$3="Bear", H$4=9)), 'Bear Market Returns'!$O22, OR(AND(H$3="Bear", H$4=10)), 'Bear Market Returns'!$P22, OR(AND(H$3="Bear", H$4=11)), 'Bear Market Returns'!$Q22, OR(AND(H$3="Bear", H$4=12)), 'Bear Market Returns'!$R22, OR(AND(H$3="Bear", H$4=13)), 'Bear Market Returns'!$S22, OR(AND(H$3="Bear", H$4=14)), 'Bear Market Returns'!$T22, OR(AND(H$3="Bear", H$4=15)), 'Bear Market Returns'!$U22, OR(AND(H$3="Bear", H$4=16)), 'Bear Market Returns'!$V22, OR(AND(H$3="Bear", H$4=17)), 'Bear Market Returns'!$W22, OR(AND(H$3="Bear", H$4=18)), 'Bear Market Returns'!$X22, OR(AND(H$3="Bear", H$4=19)), 'Bear Market Returns'!$Y22, OR(AND(H$3="Bear", H$4=20)), 'Bear Market Returns'!$Z22)</f>
        <v>26</v>
      </c>
      <c r="I24" s="185">
        <f>H24+ IFS(AND(I$3="Bull",I$4=1), 'Bull Market Returns'!$G22, OR(AND(I$3="Bull", I$4=2)), 'Bull Market Returns'!$H22, OR(AND(I$3="Bull", I$4=3)), 'Bull Market Returns'!$I22, OR(AND(I$3="Bull", I$4=4)), 'Bull Market Returns'!$J22, OR(AND(I$3="Bull", I$4=5)), 'Bull Market Returns'!$K22, OR(AND(I$3="Bull", I$4=6)), 'Bull Market Returns'!$L22, OR(AND(I$3="Bull", I$4=7)), 'Bull Market Returns'!$M22, OR(AND(I$3="Bull", I$4=8)), 'Bull Market Returns'!$N22, OR(AND(I$3="Bull", I$4=9)), 'Bull Market Returns'!$O22, OR(AND(I$3="Bull", I$4=10)), 'Bull Market Returns'!$P22, OR(AND(I$3="Bull", I$4=11)), 'Bull Market Returns'!$Q22, OR(AND(I$3="Bull", I$4=12)), 'Bull Market Returns'!$R22, OR(AND(I$3="Bull", I$4=13)), 'Bull Market Returns'!$S22, OR(AND(I$3="Bull", I$4=14)), 'Bull Market Returns'!$T22, OR(AND(I$3="Bull", I$4=15)), 'Bull Market Returns'!$U22, OR(AND(I$3="Bull", I$4=16)), 'Bull Market Returns'!$V22, OR(AND(I$3="Bull", I$4=17)), 'Bull Market Returns'!$W22, OR(AND(I$3="Bull", I$4=18)), 'Bull Market Returns'!$X22, OR(AND(I$3="Bull", I$4=19)), 'Bull Market Returns'!$Y22, OR(AND(I$3="Bull", I$4=20)), 'Bull Market Returns'!$Z22, OR(AND(I$3="Bear", I$4=1)), 'Bear Market Returns'!$G22,OR(AND(I$3="Bear", I$4=2)), 'Bear Market Returns'!$H22, OR(AND(I$3="Bear", I$4=3)), 'Bear Market Returns'!$I22, OR(AND(I$3="Bear", I$4=4)), 'Bear Market Returns'!$J22, OR(AND(I$3="Bear", I$4=5)), 'Bear Market Returns'!$K22, OR(AND(I$3="Bear", I$4=6)), 'Bear Market Returns'!$L22, OR(AND(I$3="Bear", I$4=7)), 'Bear Market Returns'!$M22, OR(AND(I$3="Bear", I$4=8)), 'Bear Market Returns'!$N22, OR(AND(I$3="Bear", I$4=9)), 'Bear Market Returns'!$O22, OR(AND(I$3="Bear", I$4=10)), 'Bear Market Returns'!$P22, OR(AND(I$3="Bear", I$4=11)), 'Bear Market Returns'!$Q22, OR(AND(I$3="Bear", I$4=12)), 'Bear Market Returns'!$R22, OR(AND(I$3="Bear", I$4=13)), 'Bear Market Returns'!$S22, OR(AND(I$3="Bear", I$4=14)), 'Bear Market Returns'!$T22, OR(AND(I$3="Bear", I$4=15)), 'Bear Market Returns'!$U22, OR(AND(I$3="Bear", I$4=16)), 'Bear Market Returns'!$V22, OR(AND(I$3="Bear", I$4=17)), 'Bear Market Returns'!$W22, OR(AND(I$3="Bear", I$4=18)), 'Bear Market Returns'!$X22, OR(AND(I$3="Bear", I$4=19)), 'Bear Market Returns'!$Y22, OR(AND(I$3="Bear", I$4=20)), 'Bear Market Returns'!$Z22)</f>
        <v>32</v>
      </c>
      <c r="J24" s="185">
        <f>I24+ IFS(AND(J$3="Bull",J$4=1), 'Bull Market Returns'!$G22, OR(AND(J$3="Bull", J$4=2)), 'Bull Market Returns'!$H22, OR(AND(J$3="Bull", J$4=3)), 'Bull Market Returns'!$I22, OR(AND(J$3="Bull", J$4=4)), 'Bull Market Returns'!$J22, OR(AND(J$3="Bull", J$4=5)), 'Bull Market Returns'!$K22, OR(AND(J$3="Bull", J$4=6)), 'Bull Market Returns'!$L22, OR(AND(J$3="Bull", J$4=7)), 'Bull Market Returns'!$M22, OR(AND(J$3="Bull", J$4=8)), 'Bull Market Returns'!$N22, OR(AND(J$3="Bull", J$4=9)), 'Bull Market Returns'!$O22, OR(AND(J$3="Bull", J$4=10)), 'Bull Market Returns'!$P22, OR(AND(J$3="Bull", J$4=11)), 'Bull Market Returns'!$Q22, OR(AND(J$3="Bull", J$4=12)), 'Bull Market Returns'!$R22, OR(AND(J$3="Bull", J$4=13)), 'Bull Market Returns'!$S22, OR(AND(J$3="Bull", J$4=14)), 'Bull Market Returns'!$T22, OR(AND(J$3="Bull", J$4=15)), 'Bull Market Returns'!$U22, OR(AND(J$3="Bull", J$4=16)), 'Bull Market Returns'!$V22, OR(AND(J$3="Bull", J$4=17)), 'Bull Market Returns'!$W22, OR(AND(J$3="Bull", J$4=18)), 'Bull Market Returns'!$X22, OR(AND(J$3="Bull", J$4=19)), 'Bull Market Returns'!$Y22, OR(AND(J$3="Bull", J$4=20)), 'Bull Market Returns'!$Z22, OR(AND(J$3="Bear", J$4=1)), 'Bear Market Returns'!$G22,OR(AND(J$3="Bear", J$4=2)), 'Bear Market Returns'!$H22, OR(AND(J$3="Bear", J$4=3)), 'Bear Market Returns'!$I22, OR(AND(J$3="Bear", J$4=4)), 'Bear Market Returns'!$J22, OR(AND(J$3="Bear", J$4=5)), 'Bear Market Returns'!$K22, OR(AND(J$3="Bear", J$4=6)), 'Bear Market Returns'!$L22, OR(AND(J$3="Bear", J$4=7)), 'Bear Market Returns'!$M22, OR(AND(J$3="Bear", J$4=8)), 'Bear Market Returns'!$N22, OR(AND(J$3="Bear", J$4=9)), 'Bear Market Returns'!$O22, OR(AND(J$3="Bear", J$4=10)), 'Bear Market Returns'!$P22, OR(AND(J$3="Bear", J$4=11)), 'Bear Market Returns'!$Q22, OR(AND(J$3="Bear", J$4=12)), 'Bear Market Returns'!$R22, OR(AND(J$3="Bear", J$4=13)), 'Bear Market Returns'!$S22, OR(AND(J$3="Bear", J$4=14)), 'Bear Market Returns'!$T22, OR(AND(J$3="Bear", J$4=15)), 'Bear Market Returns'!$U22, OR(AND(J$3="Bear", J$4=16)), 'Bear Market Returns'!$V22, OR(AND(J$3="Bear", J$4=17)), 'Bear Market Returns'!$W22, OR(AND(J$3="Bear", J$4=18)), 'Bear Market Returns'!$X22, OR(AND(J$3="Bear", J$4=19)), 'Bear Market Returns'!$Y22, OR(AND(J$3="Bear", J$4=20)), 'Bear Market Returns'!$Z22)</f>
        <v>22</v>
      </c>
      <c r="K24" s="185">
        <f>J24+ IFS(AND(K$3="Bull",K$4=1), 'Bull Market Returns'!$G22, OR(AND(K$3="Bull", K$4=2)), 'Bull Market Returns'!$H22, OR(AND(K$3="Bull", K$4=3)), 'Bull Market Returns'!$I22, OR(AND(K$3="Bull", K$4=4)), 'Bull Market Returns'!$J22, OR(AND(K$3="Bull", K$4=5)), 'Bull Market Returns'!$K22, OR(AND(K$3="Bull", K$4=6)), 'Bull Market Returns'!$L22, OR(AND(K$3="Bull", K$4=7)), 'Bull Market Returns'!$M22, OR(AND(K$3="Bull", K$4=8)), 'Bull Market Returns'!$N22, OR(AND(K$3="Bull", K$4=9)), 'Bull Market Returns'!$O22, OR(AND(K$3="Bull", K$4=10)), 'Bull Market Returns'!$P22, OR(AND(K$3="Bull", K$4=11)), 'Bull Market Returns'!$Q22, OR(AND(K$3="Bull", K$4=12)), 'Bull Market Returns'!$R22, OR(AND(K$3="Bull", K$4=13)), 'Bull Market Returns'!$S22, OR(AND(K$3="Bull", K$4=14)), 'Bull Market Returns'!$T22, OR(AND(K$3="Bull", K$4=15)), 'Bull Market Returns'!$U22, OR(AND(K$3="Bull", K$4=16)), 'Bull Market Returns'!$V22, OR(AND(K$3="Bull", K$4=17)), 'Bull Market Returns'!$W22, OR(AND(K$3="Bull", K$4=18)), 'Bull Market Returns'!$X22, OR(AND(K$3="Bull", K$4=19)), 'Bull Market Returns'!$Y22, OR(AND(K$3="Bull", K$4=20)), 'Bull Market Returns'!$Z22, OR(AND(K$3="Bear", K$4=1)), 'Bear Market Returns'!$G22,OR(AND(K$3="Bear", K$4=2)), 'Bear Market Returns'!$H22, OR(AND(K$3="Bear", K$4=3)), 'Bear Market Returns'!$I22, OR(AND(K$3="Bear", K$4=4)), 'Bear Market Returns'!$J22, OR(AND(K$3="Bear", K$4=5)), 'Bear Market Returns'!$K22, OR(AND(K$3="Bear", K$4=6)), 'Bear Market Returns'!$L22, OR(AND(K$3="Bear", K$4=7)), 'Bear Market Returns'!$M22, OR(AND(K$3="Bear", K$4=8)), 'Bear Market Returns'!$N22, OR(AND(K$3="Bear", K$4=9)), 'Bear Market Returns'!$O22, OR(AND(K$3="Bear", K$4=10)), 'Bear Market Returns'!$P22, OR(AND(K$3="Bear", K$4=11)), 'Bear Market Returns'!$Q22, OR(AND(K$3="Bear", K$4=12)), 'Bear Market Returns'!$R22, OR(AND(K$3="Bear", K$4=13)), 'Bear Market Returns'!$S22, OR(AND(K$3="Bear", K$4=14)), 'Bear Market Returns'!$T22, OR(AND(K$3="Bear", K$4=15)), 'Bear Market Returns'!$U22, OR(AND(K$3="Bear", K$4=16)), 'Bear Market Returns'!$V22, OR(AND(K$3="Bear", K$4=17)), 'Bear Market Returns'!$W22, OR(AND(K$3="Bear", K$4=18)), 'Bear Market Returns'!$X22, OR(AND(K$3="Bear", K$4=19)), 'Bear Market Returns'!$Y22, OR(AND(K$3="Bear", K$4=20)), 'Bear Market Returns'!$Z22)</f>
        <v>30</v>
      </c>
      <c r="L24" s="185">
        <f>K24+ IFS(AND(L$3="Bull",L$4=1), 'Bull Market Returns'!$G22, OR(AND(L$3="Bull", L$4=2)), 'Bull Market Returns'!$H22, OR(AND(L$3="Bull", L$4=3)), 'Bull Market Returns'!$I22, OR(AND(L$3="Bull", L$4=4)), 'Bull Market Returns'!$J22, OR(AND(L$3="Bull", L$4=5)), 'Bull Market Returns'!$K22, OR(AND(L$3="Bull", L$4=6)), 'Bull Market Returns'!$L22, OR(AND(L$3="Bull", L$4=7)), 'Bull Market Returns'!$M22, OR(AND(L$3="Bull", L$4=8)), 'Bull Market Returns'!$N22, OR(AND(L$3="Bull", L$4=9)), 'Bull Market Returns'!$O22, OR(AND(L$3="Bull", L$4=10)), 'Bull Market Returns'!$P22, OR(AND(L$3="Bull", L$4=11)), 'Bull Market Returns'!$Q22, OR(AND(L$3="Bull", L$4=12)), 'Bull Market Returns'!$R22, OR(AND(L$3="Bull", L$4=13)), 'Bull Market Returns'!$S22, OR(AND(L$3="Bull", L$4=14)), 'Bull Market Returns'!$T22, OR(AND(L$3="Bull", L$4=15)), 'Bull Market Returns'!$U22, OR(AND(L$3="Bull", L$4=16)), 'Bull Market Returns'!$V22, OR(AND(L$3="Bull", L$4=17)), 'Bull Market Returns'!$W22, OR(AND(L$3="Bull", L$4=18)), 'Bull Market Returns'!$X22, OR(AND(L$3="Bull", L$4=19)), 'Bull Market Returns'!$Y22, OR(AND(L$3="Bull", L$4=20)), 'Bull Market Returns'!$Z22, OR(AND(L$3="Bear", L$4=1)), 'Bear Market Returns'!$G22,OR(AND(L$3="Bear", L$4=2)), 'Bear Market Returns'!$H22, OR(AND(L$3="Bear", L$4=3)), 'Bear Market Returns'!$I22, OR(AND(L$3="Bear", L$4=4)), 'Bear Market Returns'!$J22, OR(AND(L$3="Bear", L$4=5)), 'Bear Market Returns'!$K22, OR(AND(L$3="Bear", L$4=6)), 'Bear Market Returns'!$L22, OR(AND(L$3="Bear", L$4=7)), 'Bear Market Returns'!$M22, OR(AND(L$3="Bear", L$4=8)), 'Bear Market Returns'!$N22, OR(AND(L$3="Bear", L$4=9)), 'Bear Market Returns'!$O22, OR(AND(L$3="Bear", L$4=10)), 'Bear Market Returns'!$P22, OR(AND(L$3="Bear", L$4=11)), 'Bear Market Returns'!$Q22, OR(AND(L$3="Bear", L$4=12)), 'Bear Market Returns'!$R22, OR(AND(L$3="Bear", L$4=13)), 'Bear Market Returns'!$S22, OR(AND(L$3="Bear", L$4=14)), 'Bear Market Returns'!$T22, OR(AND(L$3="Bear", L$4=15)), 'Bear Market Returns'!$U22, OR(AND(L$3="Bear", L$4=16)), 'Bear Market Returns'!$V22, OR(AND(L$3="Bear", L$4=17)), 'Bear Market Returns'!$W22, OR(AND(L$3="Bear", L$4=18)), 'Bear Market Returns'!$X22, OR(AND(L$3="Bear", L$4=19)), 'Bear Market Returns'!$Y22, OR(AND(L$3="Bear", L$4=20)), 'Bear Market Returns'!$Z22)</f>
        <v>24</v>
      </c>
      <c r="M24" s="185">
        <f>L24+ IFS(AND(M$3="Bull",M$4=1), 'Bull Market Returns'!$G22, OR(AND(M$3="Bull", M$4=2)), 'Bull Market Returns'!$H22, OR(AND(M$3="Bull", M$4=3)), 'Bull Market Returns'!$I22, OR(AND(M$3="Bull", M$4=4)), 'Bull Market Returns'!$J22, OR(AND(M$3="Bull", M$4=5)), 'Bull Market Returns'!$K22, OR(AND(M$3="Bull", M$4=6)), 'Bull Market Returns'!$L22, OR(AND(M$3="Bull", M$4=7)), 'Bull Market Returns'!$M22, OR(AND(M$3="Bull", M$4=8)), 'Bull Market Returns'!$N22, OR(AND(M$3="Bull", M$4=9)), 'Bull Market Returns'!$O22, OR(AND(M$3="Bull", M$4=10)), 'Bull Market Returns'!$P22, OR(AND(M$3="Bull", M$4=11)), 'Bull Market Returns'!$Q22, OR(AND(M$3="Bull", M$4=12)), 'Bull Market Returns'!$R22, OR(AND(M$3="Bull", M$4=13)), 'Bull Market Returns'!$S22, OR(AND(M$3="Bull", M$4=14)), 'Bull Market Returns'!$T22, OR(AND(M$3="Bull", M$4=15)), 'Bull Market Returns'!$U22, OR(AND(M$3="Bull", M$4=16)), 'Bull Market Returns'!$V22, OR(AND(M$3="Bull", M$4=17)), 'Bull Market Returns'!$W22, OR(AND(M$3="Bull", M$4=18)), 'Bull Market Returns'!$X22, OR(AND(M$3="Bull", M$4=19)), 'Bull Market Returns'!$Y22, OR(AND(M$3="Bull", M$4=20)), 'Bull Market Returns'!$Z22, OR(AND(M$3="Bear", M$4=1)), 'Bear Market Returns'!$G22,OR(AND(M$3="Bear", M$4=2)), 'Bear Market Returns'!$H22, OR(AND(M$3="Bear", M$4=3)), 'Bear Market Returns'!$I22, OR(AND(M$3="Bear", M$4=4)), 'Bear Market Returns'!$J22, OR(AND(M$3="Bear", M$4=5)), 'Bear Market Returns'!$K22, OR(AND(M$3="Bear", M$4=6)), 'Bear Market Returns'!$L22, OR(AND(M$3="Bear", M$4=7)), 'Bear Market Returns'!$M22, OR(AND(M$3="Bear", M$4=8)), 'Bear Market Returns'!$N22, OR(AND(M$3="Bear", M$4=9)), 'Bear Market Returns'!$O22, OR(AND(M$3="Bear", M$4=10)), 'Bear Market Returns'!$P22, OR(AND(M$3="Bear", M$4=11)), 'Bear Market Returns'!$Q22, OR(AND(M$3="Bear", M$4=12)), 'Bear Market Returns'!$R22, OR(AND(M$3="Bear", M$4=13)), 'Bear Market Returns'!$S22, OR(AND(M$3="Bear", M$4=14)), 'Bear Market Returns'!$T22, OR(AND(M$3="Bear", M$4=15)), 'Bear Market Returns'!$U22, OR(AND(M$3="Bear", M$4=16)), 'Bear Market Returns'!$V22, OR(AND(M$3="Bear", M$4=17)), 'Bear Market Returns'!$W22, OR(AND(M$3="Bear", M$4=18)), 'Bear Market Returns'!$X22, OR(AND(M$3="Bear", M$4=19)), 'Bear Market Returns'!$Y22, OR(AND(M$3="Bear", M$4=20)), 'Bear Market Returns'!$Z22)</f>
        <v>30</v>
      </c>
      <c r="N24" s="185">
        <f>M24+ IFS(AND(N$3="Bull",N$4=1), 'Bull Market Returns'!$G22, OR(AND(N$3="Bull", N$4=2)), 'Bull Market Returns'!$H22, OR(AND(N$3="Bull", N$4=3)), 'Bull Market Returns'!$I22, OR(AND(N$3="Bull", N$4=4)), 'Bull Market Returns'!$J22, OR(AND(N$3="Bull", N$4=5)), 'Bull Market Returns'!$K22, OR(AND(N$3="Bull", N$4=6)), 'Bull Market Returns'!$L22, OR(AND(N$3="Bull", N$4=7)), 'Bull Market Returns'!$M22, OR(AND(N$3="Bull", N$4=8)), 'Bull Market Returns'!$N22, OR(AND(N$3="Bull", N$4=9)), 'Bull Market Returns'!$O22, OR(AND(N$3="Bull", N$4=10)), 'Bull Market Returns'!$P22, OR(AND(N$3="Bull", N$4=11)), 'Bull Market Returns'!$Q22, OR(AND(N$3="Bull", N$4=12)), 'Bull Market Returns'!$R22, OR(AND(N$3="Bull", N$4=13)), 'Bull Market Returns'!$S22, OR(AND(N$3="Bull", N$4=14)), 'Bull Market Returns'!$T22, OR(AND(N$3="Bull", N$4=15)), 'Bull Market Returns'!$U22, OR(AND(N$3="Bull", N$4=16)), 'Bull Market Returns'!$V22, OR(AND(N$3="Bull", N$4=17)), 'Bull Market Returns'!$W22, OR(AND(N$3="Bull", N$4=18)), 'Bull Market Returns'!$X22, OR(AND(N$3="Bull", N$4=19)), 'Bull Market Returns'!$Y22, OR(AND(N$3="Bull", N$4=20)), 'Bull Market Returns'!$Z22, OR(AND(N$3="Bear", N$4=1)), 'Bear Market Returns'!$G22,OR(AND(N$3="Bear", N$4=2)), 'Bear Market Returns'!$H22, OR(AND(N$3="Bear", N$4=3)), 'Bear Market Returns'!$I22, OR(AND(N$3="Bear", N$4=4)), 'Bear Market Returns'!$J22, OR(AND(N$3="Bear", N$4=5)), 'Bear Market Returns'!$K22, OR(AND(N$3="Bear", N$4=6)), 'Bear Market Returns'!$L22, OR(AND(N$3="Bear", N$4=7)), 'Bear Market Returns'!$M22, OR(AND(N$3="Bear", N$4=8)), 'Bear Market Returns'!$N22, OR(AND(N$3="Bear", N$4=9)), 'Bear Market Returns'!$O22, OR(AND(N$3="Bear", N$4=10)), 'Bear Market Returns'!$P22, OR(AND(N$3="Bear", N$4=11)), 'Bear Market Returns'!$Q22, OR(AND(N$3="Bear", N$4=12)), 'Bear Market Returns'!$R22, OR(AND(N$3="Bear", N$4=13)), 'Bear Market Returns'!$S22, OR(AND(N$3="Bear", N$4=14)), 'Bear Market Returns'!$T22, OR(AND(N$3="Bear", N$4=15)), 'Bear Market Returns'!$U22, OR(AND(N$3="Bear", N$4=16)), 'Bear Market Returns'!$V22, OR(AND(N$3="Bear", N$4=17)), 'Bear Market Returns'!$W22, OR(AND(N$3="Bear", N$4=18)), 'Bear Market Returns'!$X22, OR(AND(N$3="Bear", N$4=19)), 'Bear Market Returns'!$Y22, OR(AND(N$3="Bear", N$4=20)), 'Bear Market Returns'!$Z22)</f>
        <v>21</v>
      </c>
      <c r="O24" s="185">
        <f>N24+ IFS(AND(O$3="Bull",O$4=1), 'Bull Market Returns'!$G22, OR(AND(O$3="Bull", O$4=2)), 'Bull Market Returns'!$H22, OR(AND(O$3="Bull", O$4=3)), 'Bull Market Returns'!$I22, OR(AND(O$3="Bull", O$4=4)), 'Bull Market Returns'!$J22, OR(AND(O$3="Bull", O$4=5)), 'Bull Market Returns'!$K22, OR(AND(O$3="Bull", O$4=6)), 'Bull Market Returns'!$L22, OR(AND(O$3="Bull", O$4=7)), 'Bull Market Returns'!$M22, OR(AND(O$3="Bull", O$4=8)), 'Bull Market Returns'!$N22, OR(AND(O$3="Bull", O$4=9)), 'Bull Market Returns'!$O22, OR(AND(O$3="Bull", O$4=10)), 'Bull Market Returns'!$P22, OR(AND(O$3="Bull", O$4=11)), 'Bull Market Returns'!$Q22, OR(AND(O$3="Bull", O$4=12)), 'Bull Market Returns'!$R22, OR(AND(O$3="Bull", O$4=13)), 'Bull Market Returns'!$S22, OR(AND(O$3="Bull", O$4=14)), 'Bull Market Returns'!$T22, OR(AND(O$3="Bull", O$4=15)), 'Bull Market Returns'!$U22, OR(AND(O$3="Bull", O$4=16)), 'Bull Market Returns'!$V22, OR(AND(O$3="Bull", O$4=17)), 'Bull Market Returns'!$W22, OR(AND(O$3="Bull", O$4=18)), 'Bull Market Returns'!$X22, OR(AND(O$3="Bull", O$4=19)), 'Bull Market Returns'!$Y22, OR(AND(O$3="Bull", O$4=20)), 'Bull Market Returns'!$Z22, OR(AND(O$3="Bear", O$4=1)), 'Bear Market Returns'!$G22,OR(AND(O$3="Bear", O$4=2)), 'Bear Market Returns'!$H22, OR(AND(O$3="Bear", O$4=3)), 'Bear Market Returns'!$I22, OR(AND(O$3="Bear", O$4=4)), 'Bear Market Returns'!$J22, OR(AND(O$3="Bear", O$4=5)), 'Bear Market Returns'!$K22, OR(AND(O$3="Bear", O$4=6)), 'Bear Market Returns'!$L22, OR(AND(O$3="Bear", O$4=7)), 'Bear Market Returns'!$M22, OR(AND(O$3="Bear", O$4=8)), 'Bear Market Returns'!$N22, OR(AND(O$3="Bear", O$4=9)), 'Bear Market Returns'!$O22, OR(AND(O$3="Bear", O$4=10)), 'Bear Market Returns'!$P22, OR(AND(O$3="Bear", O$4=11)), 'Bear Market Returns'!$Q22, OR(AND(O$3="Bear", O$4=12)), 'Bear Market Returns'!$R22, OR(AND(O$3="Bear", O$4=13)), 'Bear Market Returns'!$S22, OR(AND(O$3="Bear", O$4=14)), 'Bear Market Returns'!$T22, OR(AND(O$3="Bear", O$4=15)), 'Bear Market Returns'!$U22, OR(AND(O$3="Bear", O$4=16)), 'Bear Market Returns'!$V22, OR(AND(O$3="Bear", O$4=17)), 'Bear Market Returns'!$W22, OR(AND(O$3="Bear", O$4=18)), 'Bear Market Returns'!$X22, OR(AND(O$3="Bear", O$4=19)), 'Bear Market Returns'!$Y22, OR(AND(O$3="Bear", O$4=20)), 'Bear Market Returns'!$Z22)</f>
        <v>1</v>
      </c>
      <c r="P24" s="185">
        <f>O24+ IFS(AND(P$3="Bull",P$4=1), 'Bull Market Returns'!$G22, OR(AND(P$3="Bull", P$4=2)), 'Bull Market Returns'!$H22, OR(AND(P$3="Bull", P$4=3)), 'Bull Market Returns'!$I22, OR(AND(P$3="Bull", P$4=4)), 'Bull Market Returns'!$J22, OR(AND(P$3="Bull", P$4=5)), 'Bull Market Returns'!$K22, OR(AND(P$3="Bull", P$4=6)), 'Bull Market Returns'!$L22, OR(AND(P$3="Bull", P$4=7)), 'Bull Market Returns'!$M22, OR(AND(P$3="Bull", P$4=8)), 'Bull Market Returns'!$N22, OR(AND(P$3="Bull", P$4=9)), 'Bull Market Returns'!$O22, OR(AND(P$3="Bull", P$4=10)), 'Bull Market Returns'!$P22, OR(AND(P$3="Bull", P$4=11)), 'Bull Market Returns'!$Q22, OR(AND(P$3="Bull", P$4=12)), 'Bull Market Returns'!$R22, OR(AND(P$3="Bull", P$4=13)), 'Bull Market Returns'!$S22, OR(AND(P$3="Bull", P$4=14)), 'Bull Market Returns'!$T22, OR(AND(P$3="Bull", P$4=15)), 'Bull Market Returns'!$U22, OR(AND(P$3="Bull", P$4=16)), 'Bull Market Returns'!$V22, OR(AND(P$3="Bull", P$4=17)), 'Bull Market Returns'!$W22, OR(AND(P$3="Bull", P$4=18)), 'Bull Market Returns'!$X22, OR(AND(P$3="Bull", P$4=19)), 'Bull Market Returns'!$Y22, OR(AND(P$3="Bull", P$4=20)), 'Bull Market Returns'!$Z22, OR(AND(P$3="Bear", P$4=1)), 'Bear Market Returns'!$G22,OR(AND(P$3="Bear", P$4=2)), 'Bear Market Returns'!$H22, OR(AND(P$3="Bear", P$4=3)), 'Bear Market Returns'!$I22, OR(AND(P$3="Bear", P$4=4)), 'Bear Market Returns'!$J22, OR(AND(P$3="Bear", P$4=5)), 'Bear Market Returns'!$K22, OR(AND(P$3="Bear", P$4=6)), 'Bear Market Returns'!$L22, OR(AND(P$3="Bear", P$4=7)), 'Bear Market Returns'!$M22, OR(AND(P$3="Bear", P$4=8)), 'Bear Market Returns'!$N22, OR(AND(P$3="Bear", P$4=9)), 'Bear Market Returns'!$O22, OR(AND(P$3="Bear", P$4=10)), 'Bear Market Returns'!$P22, OR(AND(P$3="Bear", P$4=11)), 'Bear Market Returns'!$Q22, OR(AND(P$3="Bear", P$4=12)), 'Bear Market Returns'!$R22, OR(AND(P$3="Bear", P$4=13)), 'Bear Market Returns'!$S22, OR(AND(P$3="Bear", P$4=14)), 'Bear Market Returns'!$T22, OR(AND(P$3="Bear", P$4=15)), 'Bear Market Returns'!$U22, OR(AND(P$3="Bear", P$4=16)), 'Bear Market Returns'!$V22, OR(AND(P$3="Bear", P$4=17)), 'Bear Market Returns'!$W22, OR(AND(P$3="Bear", P$4=18)), 'Bear Market Returns'!$X22, OR(AND(P$3="Bear", P$4=19)), 'Bear Market Returns'!$Y22, OR(AND(P$3="Bear", P$4=20)), 'Bear Market Returns'!$Z22)</f>
        <v>10</v>
      </c>
    </row>
    <row r="25">
      <c r="A25" s="182" t="s">
        <v>35</v>
      </c>
      <c r="B25" s="18" t="s">
        <v>19</v>
      </c>
      <c r="C25" s="19" t="s">
        <v>47</v>
      </c>
      <c r="D25" s="17" t="s">
        <v>14</v>
      </c>
      <c r="E25" s="20">
        <v>20.0</v>
      </c>
      <c r="F25" s="183">
        <v>25.0</v>
      </c>
      <c r="G25" s="185">
        <f>F25+ IFS(AND(G$3="Bull",G$4=1), 'Bull Market Returns'!$G23, OR(AND(G$3="Bull", G$4=2)), 'Bull Market Returns'!$H23, OR(AND(G$3="Bull", G$4=3)), 'Bull Market Returns'!$I23, OR(AND(G$3="Bull", G$4=4)), 'Bull Market Returns'!$J23, OR(AND(G$3="Bull", G$4=5)), 'Bull Market Returns'!$K23, OR(AND(G$3="Bull", G$4=6)), 'Bull Market Returns'!$L23, OR(AND(G$3="Bull", G$4=7)), 'Bull Market Returns'!$M23, OR(AND(G$3="Bull", G$4=8)), 'Bull Market Returns'!$N23, OR(AND(G$3="Bull", G$4=9)), 'Bull Market Returns'!$O23, OR(AND(G$3="Bull", G$4=10)), 'Bull Market Returns'!$P23, OR(AND(G$3="Bull", G$4=11)), 'Bull Market Returns'!$Q23, OR(AND(G$3="Bull", G$4=12)), 'Bull Market Returns'!$R23, OR(AND(G$3="Bull", G$4=13)), 'Bull Market Returns'!$S23, OR(AND(G$3="Bull", G$4=14)), 'Bull Market Returns'!$T23, OR(AND(G$3="Bull", G$4=15)), 'Bull Market Returns'!$U23, OR(AND(G$3="Bull", G$4=16)), 'Bull Market Returns'!$V23, OR(AND(G$3="Bull", G$4=17)), 'Bull Market Returns'!$W23, OR(AND(G$3="Bull", G$4=18)), 'Bull Market Returns'!$X23, OR(AND(G$3="Bull", G$4=19)), 'Bull Market Returns'!$Y23, OR(AND(G$3="Bull", G$4=20)), 'Bull Market Returns'!$Z23, OR(AND(G$3="Bear", G$4=1)), 'Bear Market Returns'!$G23,OR(AND(G$3="Bear", G$4=2)), 'Bear Market Returns'!$H23, OR(AND(G$3="Bear", G$4=3)), 'Bear Market Returns'!$I23, OR(AND(G$3="Bear", G$4=4)), 'Bear Market Returns'!$J23, OR(AND(G$3="Bear", G$4=5)), 'Bear Market Returns'!$K23, OR(AND(G$3="Bear", G$4=6)), 'Bear Market Returns'!$L23, OR(AND(G$3="Bear", G$4=7)), 'Bear Market Returns'!$M23, OR(AND(G$3="Bear", G$4=8)), 'Bear Market Returns'!$N23, OR(AND(G$3="Bear", G$4=9)), 'Bear Market Returns'!$O23, OR(AND(G$3="Bear", G$4=10)), 'Bear Market Returns'!$P23, OR(AND(G$3="Bear", G$4=11)), 'Bear Market Returns'!$Q23, OR(AND(G$3="Bear", G$4=12)), 'Bear Market Returns'!$R23, OR(AND(G$3="Bear", G$4=13)), 'Bear Market Returns'!$S23, OR(AND(G$3="Bear", G$4=14)), 'Bear Market Returns'!$T23, OR(AND(G$3="Bear", G$4=15)), 'Bear Market Returns'!$U23, OR(AND(G$3="Bear", G$4=16)), 'Bear Market Returns'!$V23, OR(AND(G$3="Bear", G$4=17)), 'Bear Market Returns'!$W23, OR(AND(G$3="Bear", G$4=18)), 'Bear Market Returns'!$X23, OR(AND(G$3="Bear", G$4=19)), 'Bear Market Returns'!$Y23, OR(AND(G$3="Bear", G$4=20)), 'Bear Market Returns'!$Z23)</f>
        <v>32</v>
      </c>
      <c r="H25" s="185">
        <f>G25+ IFS(AND(H$3="Bull",H$4=1), 'Bull Market Returns'!$G23, OR(AND(H$3="Bull", H$4=2)), 'Bull Market Returns'!$H23, OR(AND(H$3="Bull", H$4=3)), 'Bull Market Returns'!$I23, OR(AND(H$3="Bull", H$4=4)), 'Bull Market Returns'!$J23, OR(AND(H$3="Bull", H$4=5)), 'Bull Market Returns'!$K23, OR(AND(H$3="Bull", H$4=6)), 'Bull Market Returns'!$L23, OR(AND(H$3="Bull", H$4=7)), 'Bull Market Returns'!$M23, OR(AND(H$3="Bull", H$4=8)), 'Bull Market Returns'!$N23, OR(AND(H$3="Bull", H$4=9)), 'Bull Market Returns'!$O23, OR(AND(H$3="Bull", H$4=10)), 'Bull Market Returns'!$P23, OR(AND(H$3="Bull", H$4=11)), 'Bull Market Returns'!$Q23, OR(AND(H$3="Bull", H$4=12)), 'Bull Market Returns'!$R23, OR(AND(H$3="Bull", H$4=13)), 'Bull Market Returns'!$S23, OR(AND(H$3="Bull", H$4=14)), 'Bull Market Returns'!$T23, OR(AND(H$3="Bull", H$4=15)), 'Bull Market Returns'!$U23, OR(AND(H$3="Bull", H$4=16)), 'Bull Market Returns'!$V23, OR(AND(H$3="Bull", H$4=17)), 'Bull Market Returns'!$W23, OR(AND(H$3="Bull", H$4=18)), 'Bull Market Returns'!$X23, OR(AND(H$3="Bull", H$4=19)), 'Bull Market Returns'!$Y23, OR(AND(H$3="Bull", H$4=20)), 'Bull Market Returns'!$Z23, OR(AND(H$3="Bear", H$4=1)), 'Bear Market Returns'!$G23,OR(AND(H$3="Bear", H$4=2)), 'Bear Market Returns'!$H23, OR(AND(H$3="Bear", H$4=3)), 'Bear Market Returns'!$I23, OR(AND(H$3="Bear", H$4=4)), 'Bear Market Returns'!$J23, OR(AND(H$3="Bear", H$4=5)), 'Bear Market Returns'!$K23, OR(AND(H$3="Bear", H$4=6)), 'Bear Market Returns'!$L23, OR(AND(H$3="Bear", H$4=7)), 'Bear Market Returns'!$M23, OR(AND(H$3="Bear", H$4=8)), 'Bear Market Returns'!$N23, OR(AND(H$3="Bear", H$4=9)), 'Bear Market Returns'!$O23, OR(AND(H$3="Bear", H$4=10)), 'Bear Market Returns'!$P23, OR(AND(H$3="Bear", H$4=11)), 'Bear Market Returns'!$Q23, OR(AND(H$3="Bear", H$4=12)), 'Bear Market Returns'!$R23, OR(AND(H$3="Bear", H$4=13)), 'Bear Market Returns'!$S23, OR(AND(H$3="Bear", H$4=14)), 'Bear Market Returns'!$T23, OR(AND(H$3="Bear", H$4=15)), 'Bear Market Returns'!$U23, OR(AND(H$3="Bear", H$4=16)), 'Bear Market Returns'!$V23, OR(AND(H$3="Bear", H$4=17)), 'Bear Market Returns'!$W23, OR(AND(H$3="Bear", H$4=18)), 'Bear Market Returns'!$X23, OR(AND(H$3="Bear", H$4=19)), 'Bear Market Returns'!$Y23, OR(AND(H$3="Bear", H$4=20)), 'Bear Market Returns'!$Z23)</f>
        <v>29</v>
      </c>
      <c r="I25" s="185">
        <f>H25+ IFS(AND(I$3="Bull",I$4=1), 'Bull Market Returns'!$G23, OR(AND(I$3="Bull", I$4=2)), 'Bull Market Returns'!$H23, OR(AND(I$3="Bull", I$4=3)), 'Bull Market Returns'!$I23, OR(AND(I$3="Bull", I$4=4)), 'Bull Market Returns'!$J23, OR(AND(I$3="Bull", I$4=5)), 'Bull Market Returns'!$K23, OR(AND(I$3="Bull", I$4=6)), 'Bull Market Returns'!$L23, OR(AND(I$3="Bull", I$4=7)), 'Bull Market Returns'!$M23, OR(AND(I$3="Bull", I$4=8)), 'Bull Market Returns'!$N23, OR(AND(I$3="Bull", I$4=9)), 'Bull Market Returns'!$O23, OR(AND(I$3="Bull", I$4=10)), 'Bull Market Returns'!$P23, OR(AND(I$3="Bull", I$4=11)), 'Bull Market Returns'!$Q23, OR(AND(I$3="Bull", I$4=12)), 'Bull Market Returns'!$R23, OR(AND(I$3="Bull", I$4=13)), 'Bull Market Returns'!$S23, OR(AND(I$3="Bull", I$4=14)), 'Bull Market Returns'!$T23, OR(AND(I$3="Bull", I$4=15)), 'Bull Market Returns'!$U23, OR(AND(I$3="Bull", I$4=16)), 'Bull Market Returns'!$V23, OR(AND(I$3="Bull", I$4=17)), 'Bull Market Returns'!$W23, OR(AND(I$3="Bull", I$4=18)), 'Bull Market Returns'!$X23, OR(AND(I$3="Bull", I$4=19)), 'Bull Market Returns'!$Y23, OR(AND(I$3="Bull", I$4=20)), 'Bull Market Returns'!$Z23, OR(AND(I$3="Bear", I$4=1)), 'Bear Market Returns'!$G23,OR(AND(I$3="Bear", I$4=2)), 'Bear Market Returns'!$H23, OR(AND(I$3="Bear", I$4=3)), 'Bear Market Returns'!$I23, OR(AND(I$3="Bear", I$4=4)), 'Bear Market Returns'!$J23, OR(AND(I$3="Bear", I$4=5)), 'Bear Market Returns'!$K23, OR(AND(I$3="Bear", I$4=6)), 'Bear Market Returns'!$L23, OR(AND(I$3="Bear", I$4=7)), 'Bear Market Returns'!$M23, OR(AND(I$3="Bear", I$4=8)), 'Bear Market Returns'!$N23, OR(AND(I$3="Bear", I$4=9)), 'Bear Market Returns'!$O23, OR(AND(I$3="Bear", I$4=10)), 'Bear Market Returns'!$P23, OR(AND(I$3="Bear", I$4=11)), 'Bear Market Returns'!$Q23, OR(AND(I$3="Bear", I$4=12)), 'Bear Market Returns'!$R23, OR(AND(I$3="Bear", I$4=13)), 'Bear Market Returns'!$S23, OR(AND(I$3="Bear", I$4=14)), 'Bear Market Returns'!$T23, OR(AND(I$3="Bear", I$4=15)), 'Bear Market Returns'!$U23, OR(AND(I$3="Bear", I$4=16)), 'Bear Market Returns'!$V23, OR(AND(I$3="Bear", I$4=17)), 'Bear Market Returns'!$W23, OR(AND(I$3="Bear", I$4=18)), 'Bear Market Returns'!$X23, OR(AND(I$3="Bear", I$4=19)), 'Bear Market Returns'!$Y23, OR(AND(I$3="Bear", I$4=20)), 'Bear Market Returns'!$Z23)</f>
        <v>19</v>
      </c>
      <c r="J25" s="185">
        <f>I25+ IFS(AND(J$3="Bull",J$4=1), 'Bull Market Returns'!$G23, OR(AND(J$3="Bull", J$4=2)), 'Bull Market Returns'!$H23, OR(AND(J$3="Bull", J$4=3)), 'Bull Market Returns'!$I23, OR(AND(J$3="Bull", J$4=4)), 'Bull Market Returns'!$J23, OR(AND(J$3="Bull", J$4=5)), 'Bull Market Returns'!$K23, OR(AND(J$3="Bull", J$4=6)), 'Bull Market Returns'!$L23, OR(AND(J$3="Bull", J$4=7)), 'Bull Market Returns'!$M23, OR(AND(J$3="Bull", J$4=8)), 'Bull Market Returns'!$N23, OR(AND(J$3="Bull", J$4=9)), 'Bull Market Returns'!$O23, OR(AND(J$3="Bull", J$4=10)), 'Bull Market Returns'!$P23, OR(AND(J$3="Bull", J$4=11)), 'Bull Market Returns'!$Q23, OR(AND(J$3="Bull", J$4=12)), 'Bull Market Returns'!$R23, OR(AND(J$3="Bull", J$4=13)), 'Bull Market Returns'!$S23, OR(AND(J$3="Bull", J$4=14)), 'Bull Market Returns'!$T23, OR(AND(J$3="Bull", J$4=15)), 'Bull Market Returns'!$U23, OR(AND(J$3="Bull", J$4=16)), 'Bull Market Returns'!$V23, OR(AND(J$3="Bull", J$4=17)), 'Bull Market Returns'!$W23, OR(AND(J$3="Bull", J$4=18)), 'Bull Market Returns'!$X23, OR(AND(J$3="Bull", J$4=19)), 'Bull Market Returns'!$Y23, OR(AND(J$3="Bull", J$4=20)), 'Bull Market Returns'!$Z23, OR(AND(J$3="Bear", J$4=1)), 'Bear Market Returns'!$G23,OR(AND(J$3="Bear", J$4=2)), 'Bear Market Returns'!$H23, OR(AND(J$3="Bear", J$4=3)), 'Bear Market Returns'!$I23, OR(AND(J$3="Bear", J$4=4)), 'Bear Market Returns'!$J23, OR(AND(J$3="Bear", J$4=5)), 'Bear Market Returns'!$K23, OR(AND(J$3="Bear", J$4=6)), 'Bear Market Returns'!$L23, OR(AND(J$3="Bear", J$4=7)), 'Bear Market Returns'!$M23, OR(AND(J$3="Bear", J$4=8)), 'Bear Market Returns'!$N23, OR(AND(J$3="Bear", J$4=9)), 'Bear Market Returns'!$O23, OR(AND(J$3="Bear", J$4=10)), 'Bear Market Returns'!$P23, OR(AND(J$3="Bear", J$4=11)), 'Bear Market Returns'!$Q23, OR(AND(J$3="Bear", J$4=12)), 'Bear Market Returns'!$R23, OR(AND(J$3="Bear", J$4=13)), 'Bear Market Returns'!$S23, OR(AND(J$3="Bear", J$4=14)), 'Bear Market Returns'!$T23, OR(AND(J$3="Bear", J$4=15)), 'Bear Market Returns'!$U23, OR(AND(J$3="Bear", J$4=16)), 'Bear Market Returns'!$V23, OR(AND(J$3="Bear", J$4=17)), 'Bear Market Returns'!$W23, OR(AND(J$3="Bear", J$4=18)), 'Bear Market Returns'!$X23, OR(AND(J$3="Bear", J$4=19)), 'Bear Market Returns'!$Y23, OR(AND(J$3="Bear", J$4=20)), 'Bear Market Returns'!$Z23)</f>
        <v>29</v>
      </c>
      <c r="K25" s="185">
        <f>J25+ IFS(AND(K$3="Bull",K$4=1), 'Bull Market Returns'!$G23, OR(AND(K$3="Bull", K$4=2)), 'Bull Market Returns'!$H23, OR(AND(K$3="Bull", K$4=3)), 'Bull Market Returns'!$I23, OR(AND(K$3="Bull", K$4=4)), 'Bull Market Returns'!$J23, OR(AND(K$3="Bull", K$4=5)), 'Bull Market Returns'!$K23, OR(AND(K$3="Bull", K$4=6)), 'Bull Market Returns'!$L23, OR(AND(K$3="Bull", K$4=7)), 'Bull Market Returns'!$M23, OR(AND(K$3="Bull", K$4=8)), 'Bull Market Returns'!$N23, OR(AND(K$3="Bull", K$4=9)), 'Bull Market Returns'!$O23, OR(AND(K$3="Bull", K$4=10)), 'Bull Market Returns'!$P23, OR(AND(K$3="Bull", K$4=11)), 'Bull Market Returns'!$Q23, OR(AND(K$3="Bull", K$4=12)), 'Bull Market Returns'!$R23, OR(AND(K$3="Bull", K$4=13)), 'Bull Market Returns'!$S23, OR(AND(K$3="Bull", K$4=14)), 'Bull Market Returns'!$T23, OR(AND(K$3="Bull", K$4=15)), 'Bull Market Returns'!$U23, OR(AND(K$3="Bull", K$4=16)), 'Bull Market Returns'!$V23, OR(AND(K$3="Bull", K$4=17)), 'Bull Market Returns'!$W23, OR(AND(K$3="Bull", K$4=18)), 'Bull Market Returns'!$X23, OR(AND(K$3="Bull", K$4=19)), 'Bull Market Returns'!$Y23, OR(AND(K$3="Bull", K$4=20)), 'Bull Market Returns'!$Z23, OR(AND(K$3="Bear", K$4=1)), 'Bear Market Returns'!$G23,OR(AND(K$3="Bear", K$4=2)), 'Bear Market Returns'!$H23, OR(AND(K$3="Bear", K$4=3)), 'Bear Market Returns'!$I23, OR(AND(K$3="Bear", K$4=4)), 'Bear Market Returns'!$J23, OR(AND(K$3="Bear", K$4=5)), 'Bear Market Returns'!$K23, OR(AND(K$3="Bear", K$4=6)), 'Bear Market Returns'!$L23, OR(AND(K$3="Bear", K$4=7)), 'Bear Market Returns'!$M23, OR(AND(K$3="Bear", K$4=8)), 'Bear Market Returns'!$N23, OR(AND(K$3="Bear", K$4=9)), 'Bear Market Returns'!$O23, OR(AND(K$3="Bear", K$4=10)), 'Bear Market Returns'!$P23, OR(AND(K$3="Bear", K$4=11)), 'Bear Market Returns'!$Q23, OR(AND(K$3="Bear", K$4=12)), 'Bear Market Returns'!$R23, OR(AND(K$3="Bear", K$4=13)), 'Bear Market Returns'!$S23, OR(AND(K$3="Bear", K$4=14)), 'Bear Market Returns'!$T23, OR(AND(K$3="Bear", K$4=15)), 'Bear Market Returns'!$U23, OR(AND(K$3="Bear", K$4=16)), 'Bear Market Returns'!$V23, OR(AND(K$3="Bear", K$4=17)), 'Bear Market Returns'!$W23, OR(AND(K$3="Bear", K$4=18)), 'Bear Market Returns'!$X23, OR(AND(K$3="Bear", K$4=19)), 'Bear Market Returns'!$Y23, OR(AND(K$3="Bear", K$4=20)), 'Bear Market Returns'!$Z23)</f>
        <v>19</v>
      </c>
      <c r="L25" s="185">
        <f>K25+ IFS(AND(L$3="Bull",L$4=1), 'Bull Market Returns'!$G23, OR(AND(L$3="Bull", L$4=2)), 'Bull Market Returns'!$H23, OR(AND(L$3="Bull", L$4=3)), 'Bull Market Returns'!$I23, OR(AND(L$3="Bull", L$4=4)), 'Bull Market Returns'!$J23, OR(AND(L$3="Bull", L$4=5)), 'Bull Market Returns'!$K23, OR(AND(L$3="Bull", L$4=6)), 'Bull Market Returns'!$L23, OR(AND(L$3="Bull", L$4=7)), 'Bull Market Returns'!$M23, OR(AND(L$3="Bull", L$4=8)), 'Bull Market Returns'!$N23, OR(AND(L$3="Bull", L$4=9)), 'Bull Market Returns'!$O23, OR(AND(L$3="Bull", L$4=10)), 'Bull Market Returns'!$P23, OR(AND(L$3="Bull", L$4=11)), 'Bull Market Returns'!$Q23, OR(AND(L$3="Bull", L$4=12)), 'Bull Market Returns'!$R23, OR(AND(L$3="Bull", L$4=13)), 'Bull Market Returns'!$S23, OR(AND(L$3="Bull", L$4=14)), 'Bull Market Returns'!$T23, OR(AND(L$3="Bull", L$4=15)), 'Bull Market Returns'!$U23, OR(AND(L$3="Bull", L$4=16)), 'Bull Market Returns'!$V23, OR(AND(L$3="Bull", L$4=17)), 'Bull Market Returns'!$W23, OR(AND(L$3="Bull", L$4=18)), 'Bull Market Returns'!$X23, OR(AND(L$3="Bull", L$4=19)), 'Bull Market Returns'!$Y23, OR(AND(L$3="Bull", L$4=20)), 'Bull Market Returns'!$Z23, OR(AND(L$3="Bear", L$4=1)), 'Bear Market Returns'!$G23,OR(AND(L$3="Bear", L$4=2)), 'Bear Market Returns'!$H23, OR(AND(L$3="Bear", L$4=3)), 'Bear Market Returns'!$I23, OR(AND(L$3="Bear", L$4=4)), 'Bear Market Returns'!$J23, OR(AND(L$3="Bear", L$4=5)), 'Bear Market Returns'!$K23, OR(AND(L$3="Bear", L$4=6)), 'Bear Market Returns'!$L23, OR(AND(L$3="Bear", L$4=7)), 'Bear Market Returns'!$M23, OR(AND(L$3="Bear", L$4=8)), 'Bear Market Returns'!$N23, OR(AND(L$3="Bear", L$4=9)), 'Bear Market Returns'!$O23, OR(AND(L$3="Bear", L$4=10)), 'Bear Market Returns'!$P23, OR(AND(L$3="Bear", L$4=11)), 'Bear Market Returns'!$Q23, OR(AND(L$3="Bear", L$4=12)), 'Bear Market Returns'!$R23, OR(AND(L$3="Bear", L$4=13)), 'Bear Market Returns'!$S23, OR(AND(L$3="Bear", L$4=14)), 'Bear Market Returns'!$T23, OR(AND(L$3="Bear", L$4=15)), 'Bear Market Returns'!$U23, OR(AND(L$3="Bear", L$4=16)), 'Bear Market Returns'!$V23, OR(AND(L$3="Bear", L$4=17)), 'Bear Market Returns'!$W23, OR(AND(L$3="Bear", L$4=18)), 'Bear Market Returns'!$X23, OR(AND(L$3="Bear", L$4=19)), 'Bear Market Returns'!$Y23, OR(AND(L$3="Bear", L$4=20)), 'Bear Market Returns'!$Z23)</f>
        <v>15</v>
      </c>
      <c r="M25" s="185">
        <f>L25+ IFS(AND(M$3="Bull",M$4=1), 'Bull Market Returns'!$G23, OR(AND(M$3="Bull", M$4=2)), 'Bull Market Returns'!$H23, OR(AND(M$3="Bull", M$4=3)), 'Bull Market Returns'!$I23, OR(AND(M$3="Bull", M$4=4)), 'Bull Market Returns'!$J23, OR(AND(M$3="Bull", M$4=5)), 'Bull Market Returns'!$K23, OR(AND(M$3="Bull", M$4=6)), 'Bull Market Returns'!$L23, OR(AND(M$3="Bull", M$4=7)), 'Bull Market Returns'!$M23, OR(AND(M$3="Bull", M$4=8)), 'Bull Market Returns'!$N23, OR(AND(M$3="Bull", M$4=9)), 'Bull Market Returns'!$O23, OR(AND(M$3="Bull", M$4=10)), 'Bull Market Returns'!$P23, OR(AND(M$3="Bull", M$4=11)), 'Bull Market Returns'!$Q23, OR(AND(M$3="Bull", M$4=12)), 'Bull Market Returns'!$R23, OR(AND(M$3="Bull", M$4=13)), 'Bull Market Returns'!$S23, OR(AND(M$3="Bull", M$4=14)), 'Bull Market Returns'!$T23, OR(AND(M$3="Bull", M$4=15)), 'Bull Market Returns'!$U23, OR(AND(M$3="Bull", M$4=16)), 'Bull Market Returns'!$V23, OR(AND(M$3="Bull", M$4=17)), 'Bull Market Returns'!$W23, OR(AND(M$3="Bull", M$4=18)), 'Bull Market Returns'!$X23, OR(AND(M$3="Bull", M$4=19)), 'Bull Market Returns'!$Y23, OR(AND(M$3="Bull", M$4=20)), 'Bull Market Returns'!$Z23, OR(AND(M$3="Bear", M$4=1)), 'Bear Market Returns'!$G23,OR(AND(M$3="Bear", M$4=2)), 'Bear Market Returns'!$H23, OR(AND(M$3="Bear", M$4=3)), 'Bear Market Returns'!$I23, OR(AND(M$3="Bear", M$4=4)), 'Bear Market Returns'!$J23, OR(AND(M$3="Bear", M$4=5)), 'Bear Market Returns'!$K23, OR(AND(M$3="Bear", M$4=6)), 'Bear Market Returns'!$L23, OR(AND(M$3="Bear", M$4=7)), 'Bear Market Returns'!$M23, OR(AND(M$3="Bear", M$4=8)), 'Bear Market Returns'!$N23, OR(AND(M$3="Bear", M$4=9)), 'Bear Market Returns'!$O23, OR(AND(M$3="Bear", M$4=10)), 'Bear Market Returns'!$P23, OR(AND(M$3="Bear", M$4=11)), 'Bear Market Returns'!$Q23, OR(AND(M$3="Bear", M$4=12)), 'Bear Market Returns'!$R23, OR(AND(M$3="Bear", M$4=13)), 'Bear Market Returns'!$S23, OR(AND(M$3="Bear", M$4=14)), 'Bear Market Returns'!$T23, OR(AND(M$3="Bear", M$4=15)), 'Bear Market Returns'!$U23, OR(AND(M$3="Bear", M$4=16)), 'Bear Market Returns'!$V23, OR(AND(M$3="Bear", M$4=17)), 'Bear Market Returns'!$W23, OR(AND(M$3="Bear", M$4=18)), 'Bear Market Returns'!$X23, OR(AND(M$3="Bear", M$4=19)), 'Bear Market Returns'!$Y23, OR(AND(M$3="Bear", M$4=20)), 'Bear Market Returns'!$Z23)</f>
        <v>20</v>
      </c>
      <c r="N25" s="185">
        <f>M25+ IFS(AND(N$3="Bull",N$4=1), 'Bull Market Returns'!$G23, OR(AND(N$3="Bull", N$4=2)), 'Bull Market Returns'!$H23, OR(AND(N$3="Bull", N$4=3)), 'Bull Market Returns'!$I23, OR(AND(N$3="Bull", N$4=4)), 'Bull Market Returns'!$J23, OR(AND(N$3="Bull", N$4=5)), 'Bull Market Returns'!$K23, OR(AND(N$3="Bull", N$4=6)), 'Bull Market Returns'!$L23, OR(AND(N$3="Bull", N$4=7)), 'Bull Market Returns'!$M23, OR(AND(N$3="Bull", N$4=8)), 'Bull Market Returns'!$N23, OR(AND(N$3="Bull", N$4=9)), 'Bull Market Returns'!$O23, OR(AND(N$3="Bull", N$4=10)), 'Bull Market Returns'!$P23, OR(AND(N$3="Bull", N$4=11)), 'Bull Market Returns'!$Q23, OR(AND(N$3="Bull", N$4=12)), 'Bull Market Returns'!$R23, OR(AND(N$3="Bull", N$4=13)), 'Bull Market Returns'!$S23, OR(AND(N$3="Bull", N$4=14)), 'Bull Market Returns'!$T23, OR(AND(N$3="Bull", N$4=15)), 'Bull Market Returns'!$U23, OR(AND(N$3="Bull", N$4=16)), 'Bull Market Returns'!$V23, OR(AND(N$3="Bull", N$4=17)), 'Bull Market Returns'!$W23, OR(AND(N$3="Bull", N$4=18)), 'Bull Market Returns'!$X23, OR(AND(N$3="Bull", N$4=19)), 'Bull Market Returns'!$Y23, OR(AND(N$3="Bull", N$4=20)), 'Bull Market Returns'!$Z23, OR(AND(N$3="Bear", N$4=1)), 'Bear Market Returns'!$G23,OR(AND(N$3="Bear", N$4=2)), 'Bear Market Returns'!$H23, OR(AND(N$3="Bear", N$4=3)), 'Bear Market Returns'!$I23, OR(AND(N$3="Bear", N$4=4)), 'Bear Market Returns'!$J23, OR(AND(N$3="Bear", N$4=5)), 'Bear Market Returns'!$K23, OR(AND(N$3="Bear", N$4=6)), 'Bear Market Returns'!$L23, OR(AND(N$3="Bear", N$4=7)), 'Bear Market Returns'!$M23, OR(AND(N$3="Bear", N$4=8)), 'Bear Market Returns'!$N23, OR(AND(N$3="Bear", N$4=9)), 'Bear Market Returns'!$O23, OR(AND(N$3="Bear", N$4=10)), 'Bear Market Returns'!$P23, OR(AND(N$3="Bear", N$4=11)), 'Bear Market Returns'!$Q23, OR(AND(N$3="Bear", N$4=12)), 'Bear Market Returns'!$R23, OR(AND(N$3="Bear", N$4=13)), 'Bear Market Returns'!$S23, OR(AND(N$3="Bear", N$4=14)), 'Bear Market Returns'!$T23, OR(AND(N$3="Bear", N$4=15)), 'Bear Market Returns'!$U23, OR(AND(N$3="Bear", N$4=16)), 'Bear Market Returns'!$V23, OR(AND(N$3="Bear", N$4=17)), 'Bear Market Returns'!$W23, OR(AND(N$3="Bear", N$4=18)), 'Bear Market Returns'!$X23, OR(AND(N$3="Bear", N$4=19)), 'Bear Market Returns'!$Y23, OR(AND(N$3="Bear", N$4=20)), 'Bear Market Returns'!$Z23)</f>
        <v>8</v>
      </c>
      <c r="O25" s="185">
        <f>N25+ IFS(AND(O$3="Bull",O$4=1), 'Bull Market Returns'!$G23, OR(AND(O$3="Bull", O$4=2)), 'Bull Market Returns'!$H23, OR(AND(O$3="Bull", O$4=3)), 'Bull Market Returns'!$I23, OR(AND(O$3="Bull", O$4=4)), 'Bull Market Returns'!$J23, OR(AND(O$3="Bull", O$4=5)), 'Bull Market Returns'!$K23, OR(AND(O$3="Bull", O$4=6)), 'Bull Market Returns'!$L23, OR(AND(O$3="Bull", O$4=7)), 'Bull Market Returns'!$M23, OR(AND(O$3="Bull", O$4=8)), 'Bull Market Returns'!$N23, OR(AND(O$3="Bull", O$4=9)), 'Bull Market Returns'!$O23, OR(AND(O$3="Bull", O$4=10)), 'Bull Market Returns'!$P23, OR(AND(O$3="Bull", O$4=11)), 'Bull Market Returns'!$Q23, OR(AND(O$3="Bull", O$4=12)), 'Bull Market Returns'!$R23, OR(AND(O$3="Bull", O$4=13)), 'Bull Market Returns'!$S23, OR(AND(O$3="Bull", O$4=14)), 'Bull Market Returns'!$T23, OR(AND(O$3="Bull", O$4=15)), 'Bull Market Returns'!$U23, OR(AND(O$3="Bull", O$4=16)), 'Bull Market Returns'!$V23, OR(AND(O$3="Bull", O$4=17)), 'Bull Market Returns'!$W23, OR(AND(O$3="Bull", O$4=18)), 'Bull Market Returns'!$X23, OR(AND(O$3="Bull", O$4=19)), 'Bull Market Returns'!$Y23, OR(AND(O$3="Bull", O$4=20)), 'Bull Market Returns'!$Z23, OR(AND(O$3="Bear", O$4=1)), 'Bear Market Returns'!$G23,OR(AND(O$3="Bear", O$4=2)), 'Bear Market Returns'!$H23, OR(AND(O$3="Bear", O$4=3)), 'Bear Market Returns'!$I23, OR(AND(O$3="Bear", O$4=4)), 'Bear Market Returns'!$J23, OR(AND(O$3="Bear", O$4=5)), 'Bear Market Returns'!$K23, OR(AND(O$3="Bear", O$4=6)), 'Bear Market Returns'!$L23, OR(AND(O$3="Bear", O$4=7)), 'Bear Market Returns'!$M23, OR(AND(O$3="Bear", O$4=8)), 'Bear Market Returns'!$N23, OR(AND(O$3="Bear", O$4=9)), 'Bear Market Returns'!$O23, OR(AND(O$3="Bear", O$4=10)), 'Bear Market Returns'!$P23, OR(AND(O$3="Bear", O$4=11)), 'Bear Market Returns'!$Q23, OR(AND(O$3="Bear", O$4=12)), 'Bear Market Returns'!$R23, OR(AND(O$3="Bear", O$4=13)), 'Bear Market Returns'!$S23, OR(AND(O$3="Bear", O$4=14)), 'Bear Market Returns'!$T23, OR(AND(O$3="Bear", O$4=15)), 'Bear Market Returns'!$U23, OR(AND(O$3="Bear", O$4=16)), 'Bear Market Returns'!$V23, OR(AND(O$3="Bear", O$4=17)), 'Bear Market Returns'!$W23, OR(AND(O$3="Bear", O$4=18)), 'Bear Market Returns'!$X23, OR(AND(O$3="Bear", O$4=19)), 'Bear Market Returns'!$Y23, OR(AND(O$3="Bear", O$4=20)), 'Bear Market Returns'!$Z23)</f>
        <v>-12</v>
      </c>
      <c r="P25" s="185">
        <f>O25+ IFS(AND(P$3="Bull",P$4=1), 'Bull Market Returns'!$G23, OR(AND(P$3="Bull", P$4=2)), 'Bull Market Returns'!$H23, OR(AND(P$3="Bull", P$4=3)), 'Bull Market Returns'!$I23, OR(AND(P$3="Bull", P$4=4)), 'Bull Market Returns'!$J23, OR(AND(P$3="Bull", P$4=5)), 'Bull Market Returns'!$K23, OR(AND(P$3="Bull", P$4=6)), 'Bull Market Returns'!$L23, OR(AND(P$3="Bull", P$4=7)), 'Bull Market Returns'!$M23, OR(AND(P$3="Bull", P$4=8)), 'Bull Market Returns'!$N23, OR(AND(P$3="Bull", P$4=9)), 'Bull Market Returns'!$O23, OR(AND(P$3="Bull", P$4=10)), 'Bull Market Returns'!$P23, OR(AND(P$3="Bull", P$4=11)), 'Bull Market Returns'!$Q23, OR(AND(P$3="Bull", P$4=12)), 'Bull Market Returns'!$R23, OR(AND(P$3="Bull", P$4=13)), 'Bull Market Returns'!$S23, OR(AND(P$3="Bull", P$4=14)), 'Bull Market Returns'!$T23, OR(AND(P$3="Bull", P$4=15)), 'Bull Market Returns'!$U23, OR(AND(P$3="Bull", P$4=16)), 'Bull Market Returns'!$V23, OR(AND(P$3="Bull", P$4=17)), 'Bull Market Returns'!$W23, OR(AND(P$3="Bull", P$4=18)), 'Bull Market Returns'!$X23, OR(AND(P$3="Bull", P$4=19)), 'Bull Market Returns'!$Y23, OR(AND(P$3="Bull", P$4=20)), 'Bull Market Returns'!$Z23, OR(AND(P$3="Bear", P$4=1)), 'Bear Market Returns'!$G23,OR(AND(P$3="Bear", P$4=2)), 'Bear Market Returns'!$H23, OR(AND(P$3="Bear", P$4=3)), 'Bear Market Returns'!$I23, OR(AND(P$3="Bear", P$4=4)), 'Bear Market Returns'!$J23, OR(AND(P$3="Bear", P$4=5)), 'Bear Market Returns'!$K23, OR(AND(P$3="Bear", P$4=6)), 'Bear Market Returns'!$L23, OR(AND(P$3="Bear", P$4=7)), 'Bear Market Returns'!$M23, OR(AND(P$3="Bear", P$4=8)), 'Bear Market Returns'!$N23, OR(AND(P$3="Bear", P$4=9)), 'Bear Market Returns'!$O23, OR(AND(P$3="Bear", P$4=10)), 'Bear Market Returns'!$P23, OR(AND(P$3="Bear", P$4=11)), 'Bear Market Returns'!$Q23, OR(AND(P$3="Bear", P$4=12)), 'Bear Market Returns'!$R23, OR(AND(P$3="Bear", P$4=13)), 'Bear Market Returns'!$S23, OR(AND(P$3="Bear", P$4=14)), 'Bear Market Returns'!$T23, OR(AND(P$3="Bear", P$4=15)), 'Bear Market Returns'!$U23, OR(AND(P$3="Bear", P$4=16)), 'Bear Market Returns'!$V23, OR(AND(P$3="Bear", P$4=17)), 'Bear Market Returns'!$W23, OR(AND(P$3="Bear", P$4=18)), 'Bear Market Returns'!$X23, OR(AND(P$3="Bear", P$4=19)), 'Bear Market Returns'!$Y23, OR(AND(P$3="Bear", P$4=20)), 'Bear Market Returns'!$Z23)</f>
        <v>-21</v>
      </c>
    </row>
    <row r="26">
      <c r="A26" s="196" t="s">
        <v>11</v>
      </c>
      <c r="B26" s="197" t="s">
        <v>12</v>
      </c>
      <c r="C26" s="198" t="s">
        <v>22</v>
      </c>
      <c r="D26" s="199" t="s">
        <v>16</v>
      </c>
      <c r="E26" s="200">
        <v>45.0</v>
      </c>
      <c r="F26" s="183">
        <v>25.0</v>
      </c>
      <c r="G26" s="185">
        <f>F26+ IFS(AND(G$3="Bull",G$4=1), 'Bull Market Returns'!$G24, OR(AND(G$3="Bull", G$4=2)), 'Bull Market Returns'!$H24, OR(AND(G$3="Bull", G$4=3)), 'Bull Market Returns'!$I24, OR(AND(G$3="Bull", G$4=4)), 'Bull Market Returns'!$J24, OR(AND(G$3="Bull", G$4=5)), 'Bull Market Returns'!$K24, OR(AND(G$3="Bull", G$4=6)), 'Bull Market Returns'!$L24, OR(AND(G$3="Bull", G$4=7)), 'Bull Market Returns'!$M24, OR(AND(G$3="Bull", G$4=8)), 'Bull Market Returns'!$N24, OR(AND(G$3="Bull", G$4=9)), 'Bull Market Returns'!$O24, OR(AND(G$3="Bull", G$4=10)), 'Bull Market Returns'!$P24, OR(AND(G$3="Bull", G$4=11)), 'Bull Market Returns'!$Q24, OR(AND(G$3="Bull", G$4=12)), 'Bull Market Returns'!$R24, OR(AND(G$3="Bull", G$4=13)), 'Bull Market Returns'!$S24, OR(AND(G$3="Bull", G$4=14)), 'Bull Market Returns'!$T24, OR(AND(G$3="Bull", G$4=15)), 'Bull Market Returns'!$U24, OR(AND(G$3="Bull", G$4=16)), 'Bull Market Returns'!$V24, OR(AND(G$3="Bull", G$4=17)), 'Bull Market Returns'!$W24, OR(AND(G$3="Bull", G$4=18)), 'Bull Market Returns'!$X24, OR(AND(G$3="Bull", G$4=19)), 'Bull Market Returns'!$Y24, OR(AND(G$3="Bull", G$4=20)), 'Bull Market Returns'!$Z24, OR(AND(G$3="Bear", G$4=1)), 'Bear Market Returns'!$G24,OR(AND(G$3="Bear", G$4=2)), 'Bear Market Returns'!$H24, OR(AND(G$3="Bear", G$4=3)), 'Bear Market Returns'!$I24, OR(AND(G$3="Bear", G$4=4)), 'Bear Market Returns'!$J24, OR(AND(G$3="Bear", G$4=5)), 'Bear Market Returns'!$K24, OR(AND(G$3="Bear", G$4=6)), 'Bear Market Returns'!$L24, OR(AND(G$3="Bear", G$4=7)), 'Bear Market Returns'!$M24, OR(AND(G$3="Bear", G$4=8)), 'Bear Market Returns'!$N24, OR(AND(G$3="Bear", G$4=9)), 'Bear Market Returns'!$O24, OR(AND(G$3="Bear", G$4=10)), 'Bear Market Returns'!$P24, OR(AND(G$3="Bear", G$4=11)), 'Bear Market Returns'!$Q24, OR(AND(G$3="Bear", G$4=12)), 'Bear Market Returns'!$R24, OR(AND(G$3="Bear", G$4=13)), 'Bear Market Returns'!$S24, OR(AND(G$3="Bear", G$4=14)), 'Bear Market Returns'!$T24, OR(AND(G$3="Bear", G$4=15)), 'Bear Market Returns'!$U24, OR(AND(G$3="Bear", G$4=16)), 'Bear Market Returns'!$V24, OR(AND(G$3="Bear", G$4=17)), 'Bear Market Returns'!$W24, OR(AND(G$3="Bear", G$4=18)), 'Bear Market Returns'!$X24, OR(AND(G$3="Bear", G$4=19)), 'Bear Market Returns'!$Y24, OR(AND(G$3="Bear", G$4=20)), 'Bear Market Returns'!$Z24)</f>
        <v>31</v>
      </c>
      <c r="H26" s="185">
        <f>G26+ IFS(AND(H$3="Bull",H$4=1), 'Bull Market Returns'!$G24, OR(AND(H$3="Bull", H$4=2)), 'Bull Market Returns'!$H24, OR(AND(H$3="Bull", H$4=3)), 'Bull Market Returns'!$I24, OR(AND(H$3="Bull", H$4=4)), 'Bull Market Returns'!$J24, OR(AND(H$3="Bull", H$4=5)), 'Bull Market Returns'!$K24, OR(AND(H$3="Bull", H$4=6)), 'Bull Market Returns'!$L24, OR(AND(H$3="Bull", H$4=7)), 'Bull Market Returns'!$M24, OR(AND(H$3="Bull", H$4=8)), 'Bull Market Returns'!$N24, OR(AND(H$3="Bull", H$4=9)), 'Bull Market Returns'!$O24, OR(AND(H$3="Bull", H$4=10)), 'Bull Market Returns'!$P24, OR(AND(H$3="Bull", H$4=11)), 'Bull Market Returns'!$Q24, OR(AND(H$3="Bull", H$4=12)), 'Bull Market Returns'!$R24, OR(AND(H$3="Bull", H$4=13)), 'Bull Market Returns'!$S24, OR(AND(H$3="Bull", H$4=14)), 'Bull Market Returns'!$T24, OR(AND(H$3="Bull", H$4=15)), 'Bull Market Returns'!$U24, OR(AND(H$3="Bull", H$4=16)), 'Bull Market Returns'!$V24, OR(AND(H$3="Bull", H$4=17)), 'Bull Market Returns'!$W24, OR(AND(H$3="Bull", H$4=18)), 'Bull Market Returns'!$X24, OR(AND(H$3="Bull", H$4=19)), 'Bull Market Returns'!$Y24, OR(AND(H$3="Bull", H$4=20)), 'Bull Market Returns'!$Z24, OR(AND(H$3="Bear", H$4=1)), 'Bear Market Returns'!$G24,OR(AND(H$3="Bear", H$4=2)), 'Bear Market Returns'!$H24, OR(AND(H$3="Bear", H$4=3)), 'Bear Market Returns'!$I24, OR(AND(H$3="Bear", H$4=4)), 'Bear Market Returns'!$J24, OR(AND(H$3="Bear", H$4=5)), 'Bear Market Returns'!$K24, OR(AND(H$3="Bear", H$4=6)), 'Bear Market Returns'!$L24, OR(AND(H$3="Bear", H$4=7)), 'Bear Market Returns'!$M24, OR(AND(H$3="Bear", H$4=8)), 'Bear Market Returns'!$N24, OR(AND(H$3="Bear", H$4=9)), 'Bear Market Returns'!$O24, OR(AND(H$3="Bear", H$4=10)), 'Bear Market Returns'!$P24, OR(AND(H$3="Bear", H$4=11)), 'Bear Market Returns'!$Q24, OR(AND(H$3="Bear", H$4=12)), 'Bear Market Returns'!$R24, OR(AND(H$3="Bear", H$4=13)), 'Bear Market Returns'!$S24, OR(AND(H$3="Bear", H$4=14)), 'Bear Market Returns'!$T24, OR(AND(H$3="Bear", H$4=15)), 'Bear Market Returns'!$U24, OR(AND(H$3="Bear", H$4=16)), 'Bear Market Returns'!$V24, OR(AND(H$3="Bear", H$4=17)), 'Bear Market Returns'!$W24, OR(AND(H$3="Bear", H$4=18)), 'Bear Market Returns'!$X24, OR(AND(H$3="Bear", H$4=19)), 'Bear Market Returns'!$Y24, OR(AND(H$3="Bear", H$4=20)), 'Bear Market Returns'!$Z24)</f>
        <v>40</v>
      </c>
      <c r="I26" s="185">
        <f>H26+ IFS(AND(I$3="Bull",I$4=1), 'Bull Market Returns'!$G24, OR(AND(I$3="Bull", I$4=2)), 'Bull Market Returns'!$H24, OR(AND(I$3="Bull", I$4=3)), 'Bull Market Returns'!$I24, OR(AND(I$3="Bull", I$4=4)), 'Bull Market Returns'!$J24, OR(AND(I$3="Bull", I$4=5)), 'Bull Market Returns'!$K24, OR(AND(I$3="Bull", I$4=6)), 'Bull Market Returns'!$L24, OR(AND(I$3="Bull", I$4=7)), 'Bull Market Returns'!$M24, OR(AND(I$3="Bull", I$4=8)), 'Bull Market Returns'!$N24, OR(AND(I$3="Bull", I$4=9)), 'Bull Market Returns'!$O24, OR(AND(I$3="Bull", I$4=10)), 'Bull Market Returns'!$P24, OR(AND(I$3="Bull", I$4=11)), 'Bull Market Returns'!$Q24, OR(AND(I$3="Bull", I$4=12)), 'Bull Market Returns'!$R24, OR(AND(I$3="Bull", I$4=13)), 'Bull Market Returns'!$S24, OR(AND(I$3="Bull", I$4=14)), 'Bull Market Returns'!$T24, OR(AND(I$3="Bull", I$4=15)), 'Bull Market Returns'!$U24, OR(AND(I$3="Bull", I$4=16)), 'Bull Market Returns'!$V24, OR(AND(I$3="Bull", I$4=17)), 'Bull Market Returns'!$W24, OR(AND(I$3="Bull", I$4=18)), 'Bull Market Returns'!$X24, OR(AND(I$3="Bull", I$4=19)), 'Bull Market Returns'!$Y24, OR(AND(I$3="Bull", I$4=20)), 'Bull Market Returns'!$Z24, OR(AND(I$3="Bear", I$4=1)), 'Bear Market Returns'!$G24,OR(AND(I$3="Bear", I$4=2)), 'Bear Market Returns'!$H24, OR(AND(I$3="Bear", I$4=3)), 'Bear Market Returns'!$I24, OR(AND(I$3="Bear", I$4=4)), 'Bear Market Returns'!$J24, OR(AND(I$3="Bear", I$4=5)), 'Bear Market Returns'!$K24, OR(AND(I$3="Bear", I$4=6)), 'Bear Market Returns'!$L24, OR(AND(I$3="Bear", I$4=7)), 'Bear Market Returns'!$M24, OR(AND(I$3="Bear", I$4=8)), 'Bear Market Returns'!$N24, OR(AND(I$3="Bear", I$4=9)), 'Bear Market Returns'!$O24, OR(AND(I$3="Bear", I$4=10)), 'Bear Market Returns'!$P24, OR(AND(I$3="Bear", I$4=11)), 'Bear Market Returns'!$Q24, OR(AND(I$3="Bear", I$4=12)), 'Bear Market Returns'!$R24, OR(AND(I$3="Bear", I$4=13)), 'Bear Market Returns'!$S24, OR(AND(I$3="Bear", I$4=14)), 'Bear Market Returns'!$T24, OR(AND(I$3="Bear", I$4=15)), 'Bear Market Returns'!$U24, OR(AND(I$3="Bear", I$4=16)), 'Bear Market Returns'!$V24, OR(AND(I$3="Bear", I$4=17)), 'Bear Market Returns'!$W24, OR(AND(I$3="Bear", I$4=18)), 'Bear Market Returns'!$X24, OR(AND(I$3="Bear", I$4=19)), 'Bear Market Returns'!$Y24, OR(AND(I$3="Bear", I$4=20)), 'Bear Market Returns'!$Z24)</f>
        <v>49</v>
      </c>
      <c r="J26" s="185">
        <f>I26+ IFS(AND(J$3="Bull",J$4=1), 'Bull Market Returns'!$G24, OR(AND(J$3="Bull", J$4=2)), 'Bull Market Returns'!$H24, OR(AND(J$3="Bull", J$4=3)), 'Bull Market Returns'!$I24, OR(AND(J$3="Bull", J$4=4)), 'Bull Market Returns'!$J24, OR(AND(J$3="Bull", J$4=5)), 'Bull Market Returns'!$K24, OR(AND(J$3="Bull", J$4=6)), 'Bull Market Returns'!$L24, OR(AND(J$3="Bull", J$4=7)), 'Bull Market Returns'!$M24, OR(AND(J$3="Bull", J$4=8)), 'Bull Market Returns'!$N24, OR(AND(J$3="Bull", J$4=9)), 'Bull Market Returns'!$O24, OR(AND(J$3="Bull", J$4=10)), 'Bull Market Returns'!$P24, OR(AND(J$3="Bull", J$4=11)), 'Bull Market Returns'!$Q24, OR(AND(J$3="Bull", J$4=12)), 'Bull Market Returns'!$R24, OR(AND(J$3="Bull", J$4=13)), 'Bull Market Returns'!$S24, OR(AND(J$3="Bull", J$4=14)), 'Bull Market Returns'!$T24, OR(AND(J$3="Bull", J$4=15)), 'Bull Market Returns'!$U24, OR(AND(J$3="Bull", J$4=16)), 'Bull Market Returns'!$V24, OR(AND(J$3="Bull", J$4=17)), 'Bull Market Returns'!$W24, OR(AND(J$3="Bull", J$4=18)), 'Bull Market Returns'!$X24, OR(AND(J$3="Bull", J$4=19)), 'Bull Market Returns'!$Y24, OR(AND(J$3="Bull", J$4=20)), 'Bull Market Returns'!$Z24, OR(AND(J$3="Bear", J$4=1)), 'Bear Market Returns'!$G24,OR(AND(J$3="Bear", J$4=2)), 'Bear Market Returns'!$H24, OR(AND(J$3="Bear", J$4=3)), 'Bear Market Returns'!$I24, OR(AND(J$3="Bear", J$4=4)), 'Bear Market Returns'!$J24, OR(AND(J$3="Bear", J$4=5)), 'Bear Market Returns'!$K24, OR(AND(J$3="Bear", J$4=6)), 'Bear Market Returns'!$L24, OR(AND(J$3="Bear", J$4=7)), 'Bear Market Returns'!$M24, OR(AND(J$3="Bear", J$4=8)), 'Bear Market Returns'!$N24, OR(AND(J$3="Bear", J$4=9)), 'Bear Market Returns'!$O24, OR(AND(J$3="Bear", J$4=10)), 'Bear Market Returns'!$P24, OR(AND(J$3="Bear", J$4=11)), 'Bear Market Returns'!$Q24, OR(AND(J$3="Bear", J$4=12)), 'Bear Market Returns'!$R24, OR(AND(J$3="Bear", J$4=13)), 'Bear Market Returns'!$S24, OR(AND(J$3="Bear", J$4=14)), 'Bear Market Returns'!$T24, OR(AND(J$3="Bear", J$4=15)), 'Bear Market Returns'!$U24, OR(AND(J$3="Bear", J$4=16)), 'Bear Market Returns'!$V24, OR(AND(J$3="Bear", J$4=17)), 'Bear Market Returns'!$W24, OR(AND(J$3="Bear", J$4=18)), 'Bear Market Returns'!$X24, OR(AND(J$3="Bear", J$4=19)), 'Bear Market Returns'!$Y24, OR(AND(J$3="Bear", J$4=20)), 'Bear Market Returns'!$Z24)</f>
        <v>60</v>
      </c>
      <c r="K26" s="185">
        <f>J26+ IFS(AND(K$3="Bull",K$4=1), 'Bull Market Returns'!$G24, OR(AND(K$3="Bull", K$4=2)), 'Bull Market Returns'!$H24, OR(AND(K$3="Bull", K$4=3)), 'Bull Market Returns'!$I24, OR(AND(K$3="Bull", K$4=4)), 'Bull Market Returns'!$J24, OR(AND(K$3="Bull", K$4=5)), 'Bull Market Returns'!$K24, OR(AND(K$3="Bull", K$4=6)), 'Bull Market Returns'!$L24, OR(AND(K$3="Bull", K$4=7)), 'Bull Market Returns'!$M24, OR(AND(K$3="Bull", K$4=8)), 'Bull Market Returns'!$N24, OR(AND(K$3="Bull", K$4=9)), 'Bull Market Returns'!$O24, OR(AND(K$3="Bull", K$4=10)), 'Bull Market Returns'!$P24, OR(AND(K$3="Bull", K$4=11)), 'Bull Market Returns'!$Q24, OR(AND(K$3="Bull", K$4=12)), 'Bull Market Returns'!$R24, OR(AND(K$3="Bull", K$4=13)), 'Bull Market Returns'!$S24, OR(AND(K$3="Bull", K$4=14)), 'Bull Market Returns'!$T24, OR(AND(K$3="Bull", K$4=15)), 'Bull Market Returns'!$U24, OR(AND(K$3="Bull", K$4=16)), 'Bull Market Returns'!$V24, OR(AND(K$3="Bull", K$4=17)), 'Bull Market Returns'!$W24, OR(AND(K$3="Bull", K$4=18)), 'Bull Market Returns'!$X24, OR(AND(K$3="Bull", K$4=19)), 'Bull Market Returns'!$Y24, OR(AND(K$3="Bull", K$4=20)), 'Bull Market Returns'!$Z24, OR(AND(K$3="Bear", K$4=1)), 'Bear Market Returns'!$G24,OR(AND(K$3="Bear", K$4=2)), 'Bear Market Returns'!$H24, OR(AND(K$3="Bear", K$4=3)), 'Bear Market Returns'!$I24, OR(AND(K$3="Bear", K$4=4)), 'Bear Market Returns'!$J24, OR(AND(K$3="Bear", K$4=5)), 'Bear Market Returns'!$K24, OR(AND(K$3="Bear", K$4=6)), 'Bear Market Returns'!$L24, OR(AND(K$3="Bear", K$4=7)), 'Bear Market Returns'!$M24, OR(AND(K$3="Bear", K$4=8)), 'Bear Market Returns'!$N24, OR(AND(K$3="Bear", K$4=9)), 'Bear Market Returns'!$O24, OR(AND(K$3="Bear", K$4=10)), 'Bear Market Returns'!$P24, OR(AND(K$3="Bear", K$4=11)), 'Bear Market Returns'!$Q24, OR(AND(K$3="Bear", K$4=12)), 'Bear Market Returns'!$R24, OR(AND(K$3="Bear", K$4=13)), 'Bear Market Returns'!$S24, OR(AND(K$3="Bear", K$4=14)), 'Bear Market Returns'!$T24, OR(AND(K$3="Bear", K$4=15)), 'Bear Market Returns'!$U24, OR(AND(K$3="Bear", K$4=16)), 'Bear Market Returns'!$V24, OR(AND(K$3="Bear", K$4=17)), 'Bear Market Returns'!$W24, OR(AND(K$3="Bear", K$4=18)), 'Bear Market Returns'!$X24, OR(AND(K$3="Bear", K$4=19)), 'Bear Market Returns'!$Y24, OR(AND(K$3="Bear", K$4=20)), 'Bear Market Returns'!$Z24)</f>
        <v>51</v>
      </c>
      <c r="L26" s="185">
        <f>K26+ IFS(AND(L$3="Bull",L$4=1), 'Bull Market Returns'!$G24, OR(AND(L$3="Bull", L$4=2)), 'Bull Market Returns'!$H24, OR(AND(L$3="Bull", L$4=3)), 'Bull Market Returns'!$I24, OR(AND(L$3="Bull", L$4=4)), 'Bull Market Returns'!$J24, OR(AND(L$3="Bull", L$4=5)), 'Bull Market Returns'!$K24, OR(AND(L$3="Bull", L$4=6)), 'Bull Market Returns'!$L24, OR(AND(L$3="Bull", L$4=7)), 'Bull Market Returns'!$M24, OR(AND(L$3="Bull", L$4=8)), 'Bull Market Returns'!$N24, OR(AND(L$3="Bull", L$4=9)), 'Bull Market Returns'!$O24, OR(AND(L$3="Bull", L$4=10)), 'Bull Market Returns'!$P24, OR(AND(L$3="Bull", L$4=11)), 'Bull Market Returns'!$Q24, OR(AND(L$3="Bull", L$4=12)), 'Bull Market Returns'!$R24, OR(AND(L$3="Bull", L$4=13)), 'Bull Market Returns'!$S24, OR(AND(L$3="Bull", L$4=14)), 'Bull Market Returns'!$T24, OR(AND(L$3="Bull", L$4=15)), 'Bull Market Returns'!$U24, OR(AND(L$3="Bull", L$4=16)), 'Bull Market Returns'!$V24, OR(AND(L$3="Bull", L$4=17)), 'Bull Market Returns'!$W24, OR(AND(L$3="Bull", L$4=18)), 'Bull Market Returns'!$X24, OR(AND(L$3="Bull", L$4=19)), 'Bull Market Returns'!$Y24, OR(AND(L$3="Bull", L$4=20)), 'Bull Market Returns'!$Z24, OR(AND(L$3="Bear", L$4=1)), 'Bear Market Returns'!$G24,OR(AND(L$3="Bear", L$4=2)), 'Bear Market Returns'!$H24, OR(AND(L$3="Bear", L$4=3)), 'Bear Market Returns'!$I24, OR(AND(L$3="Bear", L$4=4)), 'Bear Market Returns'!$J24, OR(AND(L$3="Bear", L$4=5)), 'Bear Market Returns'!$K24, OR(AND(L$3="Bear", L$4=6)), 'Bear Market Returns'!$L24, OR(AND(L$3="Bear", L$4=7)), 'Bear Market Returns'!$M24, OR(AND(L$3="Bear", L$4=8)), 'Bear Market Returns'!$N24, OR(AND(L$3="Bear", L$4=9)), 'Bear Market Returns'!$O24, OR(AND(L$3="Bear", L$4=10)), 'Bear Market Returns'!$P24, OR(AND(L$3="Bear", L$4=11)), 'Bear Market Returns'!$Q24, OR(AND(L$3="Bear", L$4=12)), 'Bear Market Returns'!$R24, OR(AND(L$3="Bear", L$4=13)), 'Bear Market Returns'!$S24, OR(AND(L$3="Bear", L$4=14)), 'Bear Market Returns'!$T24, OR(AND(L$3="Bear", L$4=15)), 'Bear Market Returns'!$U24, OR(AND(L$3="Bear", L$4=16)), 'Bear Market Returns'!$V24, OR(AND(L$3="Bear", L$4=17)), 'Bear Market Returns'!$W24, OR(AND(L$3="Bear", L$4=18)), 'Bear Market Returns'!$X24, OR(AND(L$3="Bear", L$4=19)), 'Bear Market Returns'!$Y24, OR(AND(L$3="Bear", L$4=20)), 'Bear Market Returns'!$Z24)</f>
        <v>57</v>
      </c>
      <c r="M26" s="185">
        <f>L26+ IFS(AND(M$3="Bull",M$4=1), 'Bull Market Returns'!$G24, OR(AND(M$3="Bull", M$4=2)), 'Bull Market Returns'!$H24, OR(AND(M$3="Bull", M$4=3)), 'Bull Market Returns'!$I24, OR(AND(M$3="Bull", M$4=4)), 'Bull Market Returns'!$J24, OR(AND(M$3="Bull", M$4=5)), 'Bull Market Returns'!$K24, OR(AND(M$3="Bull", M$4=6)), 'Bull Market Returns'!$L24, OR(AND(M$3="Bull", M$4=7)), 'Bull Market Returns'!$M24, OR(AND(M$3="Bull", M$4=8)), 'Bull Market Returns'!$N24, OR(AND(M$3="Bull", M$4=9)), 'Bull Market Returns'!$O24, OR(AND(M$3="Bull", M$4=10)), 'Bull Market Returns'!$P24, OR(AND(M$3="Bull", M$4=11)), 'Bull Market Returns'!$Q24, OR(AND(M$3="Bull", M$4=12)), 'Bull Market Returns'!$R24, OR(AND(M$3="Bull", M$4=13)), 'Bull Market Returns'!$S24, OR(AND(M$3="Bull", M$4=14)), 'Bull Market Returns'!$T24, OR(AND(M$3="Bull", M$4=15)), 'Bull Market Returns'!$U24, OR(AND(M$3="Bull", M$4=16)), 'Bull Market Returns'!$V24, OR(AND(M$3="Bull", M$4=17)), 'Bull Market Returns'!$W24, OR(AND(M$3="Bull", M$4=18)), 'Bull Market Returns'!$X24, OR(AND(M$3="Bull", M$4=19)), 'Bull Market Returns'!$Y24, OR(AND(M$3="Bull", M$4=20)), 'Bull Market Returns'!$Z24, OR(AND(M$3="Bear", M$4=1)), 'Bear Market Returns'!$G24,OR(AND(M$3="Bear", M$4=2)), 'Bear Market Returns'!$H24, OR(AND(M$3="Bear", M$4=3)), 'Bear Market Returns'!$I24, OR(AND(M$3="Bear", M$4=4)), 'Bear Market Returns'!$J24, OR(AND(M$3="Bear", M$4=5)), 'Bear Market Returns'!$K24, OR(AND(M$3="Bear", M$4=6)), 'Bear Market Returns'!$L24, OR(AND(M$3="Bear", M$4=7)), 'Bear Market Returns'!$M24, OR(AND(M$3="Bear", M$4=8)), 'Bear Market Returns'!$N24, OR(AND(M$3="Bear", M$4=9)), 'Bear Market Returns'!$O24, OR(AND(M$3="Bear", M$4=10)), 'Bear Market Returns'!$P24, OR(AND(M$3="Bear", M$4=11)), 'Bear Market Returns'!$Q24, OR(AND(M$3="Bear", M$4=12)), 'Bear Market Returns'!$R24, OR(AND(M$3="Bear", M$4=13)), 'Bear Market Returns'!$S24, OR(AND(M$3="Bear", M$4=14)), 'Bear Market Returns'!$T24, OR(AND(M$3="Bear", M$4=15)), 'Bear Market Returns'!$U24, OR(AND(M$3="Bear", M$4=16)), 'Bear Market Returns'!$V24, OR(AND(M$3="Bear", M$4=17)), 'Bear Market Returns'!$W24, OR(AND(M$3="Bear", M$4=18)), 'Bear Market Returns'!$X24, OR(AND(M$3="Bear", M$4=19)), 'Bear Market Returns'!$Y24, OR(AND(M$3="Bear", M$4=20)), 'Bear Market Returns'!$Z24)</f>
        <v>50</v>
      </c>
      <c r="N26" s="185">
        <f>M26+ IFS(AND(N$3="Bull",N$4=1), 'Bull Market Returns'!$G24, OR(AND(N$3="Bull", N$4=2)), 'Bull Market Returns'!$H24, OR(AND(N$3="Bull", N$4=3)), 'Bull Market Returns'!$I24, OR(AND(N$3="Bull", N$4=4)), 'Bull Market Returns'!$J24, OR(AND(N$3="Bull", N$4=5)), 'Bull Market Returns'!$K24, OR(AND(N$3="Bull", N$4=6)), 'Bull Market Returns'!$L24, OR(AND(N$3="Bull", N$4=7)), 'Bull Market Returns'!$M24, OR(AND(N$3="Bull", N$4=8)), 'Bull Market Returns'!$N24, OR(AND(N$3="Bull", N$4=9)), 'Bull Market Returns'!$O24, OR(AND(N$3="Bull", N$4=10)), 'Bull Market Returns'!$P24, OR(AND(N$3="Bull", N$4=11)), 'Bull Market Returns'!$Q24, OR(AND(N$3="Bull", N$4=12)), 'Bull Market Returns'!$R24, OR(AND(N$3="Bull", N$4=13)), 'Bull Market Returns'!$S24, OR(AND(N$3="Bull", N$4=14)), 'Bull Market Returns'!$T24, OR(AND(N$3="Bull", N$4=15)), 'Bull Market Returns'!$U24, OR(AND(N$3="Bull", N$4=16)), 'Bull Market Returns'!$V24, OR(AND(N$3="Bull", N$4=17)), 'Bull Market Returns'!$W24, OR(AND(N$3="Bull", N$4=18)), 'Bull Market Returns'!$X24, OR(AND(N$3="Bull", N$4=19)), 'Bull Market Returns'!$Y24, OR(AND(N$3="Bull", N$4=20)), 'Bull Market Returns'!$Z24, OR(AND(N$3="Bear", N$4=1)), 'Bear Market Returns'!$G24,OR(AND(N$3="Bear", N$4=2)), 'Bear Market Returns'!$H24, OR(AND(N$3="Bear", N$4=3)), 'Bear Market Returns'!$I24, OR(AND(N$3="Bear", N$4=4)), 'Bear Market Returns'!$J24, OR(AND(N$3="Bear", N$4=5)), 'Bear Market Returns'!$K24, OR(AND(N$3="Bear", N$4=6)), 'Bear Market Returns'!$L24, OR(AND(N$3="Bear", N$4=7)), 'Bear Market Returns'!$M24, OR(AND(N$3="Bear", N$4=8)), 'Bear Market Returns'!$N24, OR(AND(N$3="Bear", N$4=9)), 'Bear Market Returns'!$O24, OR(AND(N$3="Bear", N$4=10)), 'Bear Market Returns'!$P24, OR(AND(N$3="Bear", N$4=11)), 'Bear Market Returns'!$Q24, OR(AND(N$3="Bear", N$4=12)), 'Bear Market Returns'!$R24, OR(AND(N$3="Bear", N$4=13)), 'Bear Market Returns'!$S24, OR(AND(N$3="Bear", N$4=14)), 'Bear Market Returns'!$T24, OR(AND(N$3="Bear", N$4=15)), 'Bear Market Returns'!$U24, OR(AND(N$3="Bear", N$4=16)), 'Bear Market Returns'!$V24, OR(AND(N$3="Bear", N$4=17)), 'Bear Market Returns'!$W24, OR(AND(N$3="Bear", N$4=18)), 'Bear Market Returns'!$X24, OR(AND(N$3="Bear", N$4=19)), 'Bear Market Returns'!$Y24, OR(AND(N$3="Bear", N$4=20)), 'Bear Market Returns'!$Z24)</f>
        <v>41</v>
      </c>
      <c r="O26" s="185">
        <f>N26+ IFS(AND(O$3="Bull",O$4=1), 'Bull Market Returns'!$G24, OR(AND(O$3="Bull", O$4=2)), 'Bull Market Returns'!$H24, OR(AND(O$3="Bull", O$4=3)), 'Bull Market Returns'!$I24, OR(AND(O$3="Bull", O$4=4)), 'Bull Market Returns'!$J24, OR(AND(O$3="Bull", O$4=5)), 'Bull Market Returns'!$K24, OR(AND(O$3="Bull", O$4=6)), 'Bull Market Returns'!$L24, OR(AND(O$3="Bull", O$4=7)), 'Bull Market Returns'!$M24, OR(AND(O$3="Bull", O$4=8)), 'Bull Market Returns'!$N24, OR(AND(O$3="Bull", O$4=9)), 'Bull Market Returns'!$O24, OR(AND(O$3="Bull", O$4=10)), 'Bull Market Returns'!$P24, OR(AND(O$3="Bull", O$4=11)), 'Bull Market Returns'!$Q24, OR(AND(O$3="Bull", O$4=12)), 'Bull Market Returns'!$R24, OR(AND(O$3="Bull", O$4=13)), 'Bull Market Returns'!$S24, OR(AND(O$3="Bull", O$4=14)), 'Bull Market Returns'!$T24, OR(AND(O$3="Bull", O$4=15)), 'Bull Market Returns'!$U24, OR(AND(O$3="Bull", O$4=16)), 'Bull Market Returns'!$V24, OR(AND(O$3="Bull", O$4=17)), 'Bull Market Returns'!$W24, OR(AND(O$3="Bull", O$4=18)), 'Bull Market Returns'!$X24, OR(AND(O$3="Bull", O$4=19)), 'Bull Market Returns'!$Y24, OR(AND(O$3="Bull", O$4=20)), 'Bull Market Returns'!$Z24, OR(AND(O$3="Bear", O$4=1)), 'Bear Market Returns'!$G24,OR(AND(O$3="Bear", O$4=2)), 'Bear Market Returns'!$H24, OR(AND(O$3="Bear", O$4=3)), 'Bear Market Returns'!$I24, OR(AND(O$3="Bear", O$4=4)), 'Bear Market Returns'!$J24, OR(AND(O$3="Bear", O$4=5)), 'Bear Market Returns'!$K24, OR(AND(O$3="Bear", O$4=6)), 'Bear Market Returns'!$L24, OR(AND(O$3="Bear", O$4=7)), 'Bear Market Returns'!$M24, OR(AND(O$3="Bear", O$4=8)), 'Bear Market Returns'!$N24, OR(AND(O$3="Bear", O$4=9)), 'Bear Market Returns'!$O24, OR(AND(O$3="Bear", O$4=10)), 'Bear Market Returns'!$P24, OR(AND(O$3="Bear", O$4=11)), 'Bear Market Returns'!$Q24, OR(AND(O$3="Bear", O$4=12)), 'Bear Market Returns'!$R24, OR(AND(O$3="Bear", O$4=13)), 'Bear Market Returns'!$S24, OR(AND(O$3="Bear", O$4=14)), 'Bear Market Returns'!$T24, OR(AND(O$3="Bear", O$4=15)), 'Bear Market Returns'!$U24, OR(AND(O$3="Bear", O$4=16)), 'Bear Market Returns'!$V24, OR(AND(O$3="Bear", O$4=17)), 'Bear Market Returns'!$W24, OR(AND(O$3="Bear", O$4=18)), 'Bear Market Returns'!$X24, OR(AND(O$3="Bear", O$4=19)), 'Bear Market Returns'!$Y24, OR(AND(O$3="Bear", O$4=20)), 'Bear Market Returns'!$Z24)</f>
        <v>59</v>
      </c>
      <c r="P26" s="185">
        <f>O26+ IFS(AND(P$3="Bull",P$4=1), 'Bull Market Returns'!$G24, OR(AND(P$3="Bull", P$4=2)), 'Bull Market Returns'!$H24, OR(AND(P$3="Bull", P$4=3)), 'Bull Market Returns'!$I24, OR(AND(P$3="Bull", P$4=4)), 'Bull Market Returns'!$J24, OR(AND(P$3="Bull", P$4=5)), 'Bull Market Returns'!$K24, OR(AND(P$3="Bull", P$4=6)), 'Bull Market Returns'!$L24, OR(AND(P$3="Bull", P$4=7)), 'Bull Market Returns'!$M24, OR(AND(P$3="Bull", P$4=8)), 'Bull Market Returns'!$N24, OR(AND(P$3="Bull", P$4=9)), 'Bull Market Returns'!$O24, OR(AND(P$3="Bull", P$4=10)), 'Bull Market Returns'!$P24, OR(AND(P$3="Bull", P$4=11)), 'Bull Market Returns'!$Q24, OR(AND(P$3="Bull", P$4=12)), 'Bull Market Returns'!$R24, OR(AND(P$3="Bull", P$4=13)), 'Bull Market Returns'!$S24, OR(AND(P$3="Bull", P$4=14)), 'Bull Market Returns'!$T24, OR(AND(P$3="Bull", P$4=15)), 'Bull Market Returns'!$U24, OR(AND(P$3="Bull", P$4=16)), 'Bull Market Returns'!$V24, OR(AND(P$3="Bull", P$4=17)), 'Bull Market Returns'!$W24, OR(AND(P$3="Bull", P$4=18)), 'Bull Market Returns'!$X24, OR(AND(P$3="Bull", P$4=19)), 'Bull Market Returns'!$Y24, OR(AND(P$3="Bull", P$4=20)), 'Bull Market Returns'!$Z24, OR(AND(P$3="Bear", P$4=1)), 'Bear Market Returns'!$G24,OR(AND(P$3="Bear", P$4=2)), 'Bear Market Returns'!$H24, OR(AND(P$3="Bear", P$4=3)), 'Bear Market Returns'!$I24, OR(AND(P$3="Bear", P$4=4)), 'Bear Market Returns'!$J24, OR(AND(P$3="Bear", P$4=5)), 'Bear Market Returns'!$K24, OR(AND(P$3="Bear", P$4=6)), 'Bear Market Returns'!$L24, OR(AND(P$3="Bear", P$4=7)), 'Bear Market Returns'!$M24, OR(AND(P$3="Bear", P$4=8)), 'Bear Market Returns'!$N24, OR(AND(P$3="Bear", P$4=9)), 'Bear Market Returns'!$O24, OR(AND(P$3="Bear", P$4=10)), 'Bear Market Returns'!$P24, OR(AND(P$3="Bear", P$4=11)), 'Bear Market Returns'!$Q24, OR(AND(P$3="Bear", P$4=12)), 'Bear Market Returns'!$R24, OR(AND(P$3="Bear", P$4=13)), 'Bear Market Returns'!$S24, OR(AND(P$3="Bear", P$4=14)), 'Bear Market Returns'!$T24, OR(AND(P$3="Bear", P$4=15)), 'Bear Market Returns'!$U24, OR(AND(P$3="Bear", P$4=16)), 'Bear Market Returns'!$V24, OR(AND(P$3="Bear", P$4=17)), 'Bear Market Returns'!$W24, OR(AND(P$3="Bear", P$4=18)), 'Bear Market Returns'!$X24, OR(AND(P$3="Bear", P$4=19)), 'Bear Market Returns'!$Y24, OR(AND(P$3="Bear", P$4=20)), 'Bear Market Returns'!$Z24)</f>
        <v>45</v>
      </c>
    </row>
    <row r="27">
      <c r="A27" s="182" t="s">
        <v>25</v>
      </c>
      <c r="B27" s="18" t="s">
        <v>26</v>
      </c>
      <c r="C27" s="19" t="s">
        <v>33</v>
      </c>
      <c r="D27" s="17" t="s">
        <v>29</v>
      </c>
      <c r="E27" s="20">
        <v>10.0</v>
      </c>
      <c r="F27" s="183">
        <v>25.0</v>
      </c>
      <c r="G27" s="185">
        <f>F27+ IFS(AND(G$3="Bull",G$4=1), 'Bull Market Returns'!$G25, OR(AND(G$3="Bull", G$4=2)), 'Bull Market Returns'!$H25, OR(AND(G$3="Bull", G$4=3)), 'Bull Market Returns'!$I25, OR(AND(G$3="Bull", G$4=4)), 'Bull Market Returns'!$J25, OR(AND(G$3="Bull", G$4=5)), 'Bull Market Returns'!$K25, OR(AND(G$3="Bull", G$4=6)), 'Bull Market Returns'!$L25, OR(AND(G$3="Bull", G$4=7)), 'Bull Market Returns'!$M25, OR(AND(G$3="Bull", G$4=8)), 'Bull Market Returns'!$N25, OR(AND(G$3="Bull", G$4=9)), 'Bull Market Returns'!$O25, OR(AND(G$3="Bull", G$4=10)), 'Bull Market Returns'!$P25, OR(AND(G$3="Bull", G$4=11)), 'Bull Market Returns'!$Q25, OR(AND(G$3="Bull", G$4=12)), 'Bull Market Returns'!$R25, OR(AND(G$3="Bull", G$4=13)), 'Bull Market Returns'!$S25, OR(AND(G$3="Bull", G$4=14)), 'Bull Market Returns'!$T25, OR(AND(G$3="Bull", G$4=15)), 'Bull Market Returns'!$U25, OR(AND(G$3="Bull", G$4=16)), 'Bull Market Returns'!$V25, OR(AND(G$3="Bull", G$4=17)), 'Bull Market Returns'!$W25, OR(AND(G$3="Bull", G$4=18)), 'Bull Market Returns'!$X25, OR(AND(G$3="Bull", G$4=19)), 'Bull Market Returns'!$Y25, OR(AND(G$3="Bull", G$4=20)), 'Bull Market Returns'!$Z25, OR(AND(G$3="Bear", G$4=1)), 'Bear Market Returns'!$G25,OR(AND(G$3="Bear", G$4=2)), 'Bear Market Returns'!$H25, OR(AND(G$3="Bear", G$4=3)), 'Bear Market Returns'!$I25, OR(AND(G$3="Bear", G$4=4)), 'Bear Market Returns'!$J25, OR(AND(G$3="Bear", G$4=5)), 'Bear Market Returns'!$K25, OR(AND(G$3="Bear", G$4=6)), 'Bear Market Returns'!$L25, OR(AND(G$3="Bear", G$4=7)), 'Bear Market Returns'!$M25, OR(AND(G$3="Bear", G$4=8)), 'Bear Market Returns'!$N25, OR(AND(G$3="Bear", G$4=9)), 'Bear Market Returns'!$O25, OR(AND(G$3="Bear", G$4=10)), 'Bear Market Returns'!$P25, OR(AND(G$3="Bear", G$4=11)), 'Bear Market Returns'!$Q25, OR(AND(G$3="Bear", G$4=12)), 'Bear Market Returns'!$R25, OR(AND(G$3="Bear", G$4=13)), 'Bear Market Returns'!$S25, OR(AND(G$3="Bear", G$4=14)), 'Bear Market Returns'!$T25, OR(AND(G$3="Bear", G$4=15)), 'Bear Market Returns'!$U25, OR(AND(G$3="Bear", G$4=16)), 'Bear Market Returns'!$V25, OR(AND(G$3="Bear", G$4=17)), 'Bear Market Returns'!$W25, OR(AND(G$3="Bear", G$4=18)), 'Bear Market Returns'!$X25, OR(AND(G$3="Bear", G$4=19)), 'Bear Market Returns'!$Y25, OR(AND(G$3="Bear", G$4=20)), 'Bear Market Returns'!$Z25)</f>
        <v>21</v>
      </c>
      <c r="H27" s="185">
        <f>G27+ IFS(AND(H$3="Bull",H$4=1), 'Bull Market Returns'!$G25, OR(AND(H$3="Bull", H$4=2)), 'Bull Market Returns'!$H25, OR(AND(H$3="Bull", H$4=3)), 'Bull Market Returns'!$I25, OR(AND(H$3="Bull", H$4=4)), 'Bull Market Returns'!$J25, OR(AND(H$3="Bull", H$4=5)), 'Bull Market Returns'!$K25, OR(AND(H$3="Bull", H$4=6)), 'Bull Market Returns'!$L25, OR(AND(H$3="Bull", H$4=7)), 'Bull Market Returns'!$M25, OR(AND(H$3="Bull", H$4=8)), 'Bull Market Returns'!$N25, OR(AND(H$3="Bull", H$4=9)), 'Bull Market Returns'!$O25, OR(AND(H$3="Bull", H$4=10)), 'Bull Market Returns'!$P25, OR(AND(H$3="Bull", H$4=11)), 'Bull Market Returns'!$Q25, OR(AND(H$3="Bull", H$4=12)), 'Bull Market Returns'!$R25, OR(AND(H$3="Bull", H$4=13)), 'Bull Market Returns'!$S25, OR(AND(H$3="Bull", H$4=14)), 'Bull Market Returns'!$T25, OR(AND(H$3="Bull", H$4=15)), 'Bull Market Returns'!$U25, OR(AND(H$3="Bull", H$4=16)), 'Bull Market Returns'!$V25, OR(AND(H$3="Bull", H$4=17)), 'Bull Market Returns'!$W25, OR(AND(H$3="Bull", H$4=18)), 'Bull Market Returns'!$X25, OR(AND(H$3="Bull", H$4=19)), 'Bull Market Returns'!$Y25, OR(AND(H$3="Bull", H$4=20)), 'Bull Market Returns'!$Z25, OR(AND(H$3="Bear", H$4=1)), 'Bear Market Returns'!$G25,OR(AND(H$3="Bear", H$4=2)), 'Bear Market Returns'!$H25, OR(AND(H$3="Bear", H$4=3)), 'Bear Market Returns'!$I25, OR(AND(H$3="Bear", H$4=4)), 'Bear Market Returns'!$J25, OR(AND(H$3="Bear", H$4=5)), 'Bear Market Returns'!$K25, OR(AND(H$3="Bear", H$4=6)), 'Bear Market Returns'!$L25, OR(AND(H$3="Bear", H$4=7)), 'Bear Market Returns'!$M25, OR(AND(H$3="Bear", H$4=8)), 'Bear Market Returns'!$N25, OR(AND(H$3="Bear", H$4=9)), 'Bear Market Returns'!$O25, OR(AND(H$3="Bear", H$4=10)), 'Bear Market Returns'!$P25, OR(AND(H$3="Bear", H$4=11)), 'Bear Market Returns'!$Q25, OR(AND(H$3="Bear", H$4=12)), 'Bear Market Returns'!$R25, OR(AND(H$3="Bear", H$4=13)), 'Bear Market Returns'!$S25, OR(AND(H$3="Bear", H$4=14)), 'Bear Market Returns'!$T25, OR(AND(H$3="Bear", H$4=15)), 'Bear Market Returns'!$U25, OR(AND(H$3="Bear", H$4=16)), 'Bear Market Returns'!$V25, OR(AND(H$3="Bear", H$4=17)), 'Bear Market Returns'!$W25, OR(AND(H$3="Bear", H$4=18)), 'Bear Market Returns'!$X25, OR(AND(H$3="Bear", H$4=19)), 'Bear Market Returns'!$Y25, OR(AND(H$3="Bear", H$4=20)), 'Bear Market Returns'!$Z25)</f>
        <v>19</v>
      </c>
      <c r="I27" s="185">
        <f>H27+ IFS(AND(I$3="Bull",I$4=1), 'Bull Market Returns'!$G25, OR(AND(I$3="Bull", I$4=2)), 'Bull Market Returns'!$H25, OR(AND(I$3="Bull", I$4=3)), 'Bull Market Returns'!$I25, OR(AND(I$3="Bull", I$4=4)), 'Bull Market Returns'!$J25, OR(AND(I$3="Bull", I$4=5)), 'Bull Market Returns'!$K25, OR(AND(I$3="Bull", I$4=6)), 'Bull Market Returns'!$L25, OR(AND(I$3="Bull", I$4=7)), 'Bull Market Returns'!$M25, OR(AND(I$3="Bull", I$4=8)), 'Bull Market Returns'!$N25, OR(AND(I$3="Bull", I$4=9)), 'Bull Market Returns'!$O25, OR(AND(I$3="Bull", I$4=10)), 'Bull Market Returns'!$P25, OR(AND(I$3="Bull", I$4=11)), 'Bull Market Returns'!$Q25, OR(AND(I$3="Bull", I$4=12)), 'Bull Market Returns'!$R25, OR(AND(I$3="Bull", I$4=13)), 'Bull Market Returns'!$S25, OR(AND(I$3="Bull", I$4=14)), 'Bull Market Returns'!$T25, OR(AND(I$3="Bull", I$4=15)), 'Bull Market Returns'!$U25, OR(AND(I$3="Bull", I$4=16)), 'Bull Market Returns'!$V25, OR(AND(I$3="Bull", I$4=17)), 'Bull Market Returns'!$W25, OR(AND(I$3="Bull", I$4=18)), 'Bull Market Returns'!$X25, OR(AND(I$3="Bull", I$4=19)), 'Bull Market Returns'!$Y25, OR(AND(I$3="Bull", I$4=20)), 'Bull Market Returns'!$Z25, OR(AND(I$3="Bear", I$4=1)), 'Bear Market Returns'!$G25,OR(AND(I$3="Bear", I$4=2)), 'Bear Market Returns'!$H25, OR(AND(I$3="Bear", I$4=3)), 'Bear Market Returns'!$I25, OR(AND(I$3="Bear", I$4=4)), 'Bear Market Returns'!$J25, OR(AND(I$3="Bear", I$4=5)), 'Bear Market Returns'!$K25, OR(AND(I$3="Bear", I$4=6)), 'Bear Market Returns'!$L25, OR(AND(I$3="Bear", I$4=7)), 'Bear Market Returns'!$M25, OR(AND(I$3="Bear", I$4=8)), 'Bear Market Returns'!$N25, OR(AND(I$3="Bear", I$4=9)), 'Bear Market Returns'!$O25, OR(AND(I$3="Bear", I$4=10)), 'Bear Market Returns'!$P25, OR(AND(I$3="Bear", I$4=11)), 'Bear Market Returns'!$Q25, OR(AND(I$3="Bear", I$4=12)), 'Bear Market Returns'!$R25, OR(AND(I$3="Bear", I$4=13)), 'Bear Market Returns'!$S25, OR(AND(I$3="Bear", I$4=14)), 'Bear Market Returns'!$T25, OR(AND(I$3="Bear", I$4=15)), 'Bear Market Returns'!$U25, OR(AND(I$3="Bear", I$4=16)), 'Bear Market Returns'!$V25, OR(AND(I$3="Bear", I$4=17)), 'Bear Market Returns'!$W25, OR(AND(I$3="Bear", I$4=18)), 'Bear Market Returns'!$X25, OR(AND(I$3="Bear", I$4=19)), 'Bear Market Returns'!$Y25, OR(AND(I$3="Bear", I$4=20)), 'Bear Market Returns'!$Z25)</f>
        <v>22</v>
      </c>
      <c r="J27" s="185">
        <f>I27+ IFS(AND(J$3="Bull",J$4=1), 'Bull Market Returns'!$G25, OR(AND(J$3="Bull", J$4=2)), 'Bull Market Returns'!$H25, OR(AND(J$3="Bull", J$4=3)), 'Bull Market Returns'!$I25, OR(AND(J$3="Bull", J$4=4)), 'Bull Market Returns'!$J25, OR(AND(J$3="Bull", J$4=5)), 'Bull Market Returns'!$K25, OR(AND(J$3="Bull", J$4=6)), 'Bull Market Returns'!$L25, OR(AND(J$3="Bull", J$4=7)), 'Bull Market Returns'!$M25, OR(AND(J$3="Bull", J$4=8)), 'Bull Market Returns'!$N25, OR(AND(J$3="Bull", J$4=9)), 'Bull Market Returns'!$O25, OR(AND(J$3="Bull", J$4=10)), 'Bull Market Returns'!$P25, OR(AND(J$3="Bull", J$4=11)), 'Bull Market Returns'!$Q25, OR(AND(J$3="Bull", J$4=12)), 'Bull Market Returns'!$R25, OR(AND(J$3="Bull", J$4=13)), 'Bull Market Returns'!$S25, OR(AND(J$3="Bull", J$4=14)), 'Bull Market Returns'!$T25, OR(AND(J$3="Bull", J$4=15)), 'Bull Market Returns'!$U25, OR(AND(J$3="Bull", J$4=16)), 'Bull Market Returns'!$V25, OR(AND(J$3="Bull", J$4=17)), 'Bull Market Returns'!$W25, OR(AND(J$3="Bull", J$4=18)), 'Bull Market Returns'!$X25, OR(AND(J$3="Bull", J$4=19)), 'Bull Market Returns'!$Y25, OR(AND(J$3="Bull", J$4=20)), 'Bull Market Returns'!$Z25, OR(AND(J$3="Bear", J$4=1)), 'Bear Market Returns'!$G25,OR(AND(J$3="Bear", J$4=2)), 'Bear Market Returns'!$H25, OR(AND(J$3="Bear", J$4=3)), 'Bear Market Returns'!$I25, OR(AND(J$3="Bear", J$4=4)), 'Bear Market Returns'!$J25, OR(AND(J$3="Bear", J$4=5)), 'Bear Market Returns'!$K25, OR(AND(J$3="Bear", J$4=6)), 'Bear Market Returns'!$L25, OR(AND(J$3="Bear", J$4=7)), 'Bear Market Returns'!$M25, OR(AND(J$3="Bear", J$4=8)), 'Bear Market Returns'!$N25, OR(AND(J$3="Bear", J$4=9)), 'Bear Market Returns'!$O25, OR(AND(J$3="Bear", J$4=10)), 'Bear Market Returns'!$P25, OR(AND(J$3="Bear", J$4=11)), 'Bear Market Returns'!$Q25, OR(AND(J$3="Bear", J$4=12)), 'Bear Market Returns'!$R25, OR(AND(J$3="Bear", J$4=13)), 'Bear Market Returns'!$S25, OR(AND(J$3="Bear", J$4=14)), 'Bear Market Returns'!$T25, OR(AND(J$3="Bear", J$4=15)), 'Bear Market Returns'!$U25, OR(AND(J$3="Bear", J$4=16)), 'Bear Market Returns'!$V25, OR(AND(J$3="Bear", J$4=17)), 'Bear Market Returns'!$W25, OR(AND(J$3="Bear", J$4=18)), 'Bear Market Returns'!$X25, OR(AND(J$3="Bear", J$4=19)), 'Bear Market Returns'!$Y25, OR(AND(J$3="Bear", J$4=20)), 'Bear Market Returns'!$Z25)</f>
        <v>29</v>
      </c>
      <c r="K27" s="185">
        <f>J27+ IFS(AND(K$3="Bull",K$4=1), 'Bull Market Returns'!$G25, OR(AND(K$3="Bull", K$4=2)), 'Bull Market Returns'!$H25, OR(AND(K$3="Bull", K$4=3)), 'Bull Market Returns'!$I25, OR(AND(K$3="Bull", K$4=4)), 'Bull Market Returns'!$J25, OR(AND(K$3="Bull", K$4=5)), 'Bull Market Returns'!$K25, OR(AND(K$3="Bull", K$4=6)), 'Bull Market Returns'!$L25, OR(AND(K$3="Bull", K$4=7)), 'Bull Market Returns'!$M25, OR(AND(K$3="Bull", K$4=8)), 'Bull Market Returns'!$N25, OR(AND(K$3="Bull", K$4=9)), 'Bull Market Returns'!$O25, OR(AND(K$3="Bull", K$4=10)), 'Bull Market Returns'!$P25, OR(AND(K$3="Bull", K$4=11)), 'Bull Market Returns'!$Q25, OR(AND(K$3="Bull", K$4=12)), 'Bull Market Returns'!$R25, OR(AND(K$3="Bull", K$4=13)), 'Bull Market Returns'!$S25, OR(AND(K$3="Bull", K$4=14)), 'Bull Market Returns'!$T25, OR(AND(K$3="Bull", K$4=15)), 'Bull Market Returns'!$U25, OR(AND(K$3="Bull", K$4=16)), 'Bull Market Returns'!$V25, OR(AND(K$3="Bull", K$4=17)), 'Bull Market Returns'!$W25, OR(AND(K$3="Bull", K$4=18)), 'Bull Market Returns'!$X25, OR(AND(K$3="Bull", K$4=19)), 'Bull Market Returns'!$Y25, OR(AND(K$3="Bull", K$4=20)), 'Bull Market Returns'!$Z25, OR(AND(K$3="Bear", K$4=1)), 'Bear Market Returns'!$G25,OR(AND(K$3="Bear", K$4=2)), 'Bear Market Returns'!$H25, OR(AND(K$3="Bear", K$4=3)), 'Bear Market Returns'!$I25, OR(AND(K$3="Bear", K$4=4)), 'Bear Market Returns'!$J25, OR(AND(K$3="Bear", K$4=5)), 'Bear Market Returns'!$K25, OR(AND(K$3="Bear", K$4=6)), 'Bear Market Returns'!$L25, OR(AND(K$3="Bear", K$4=7)), 'Bear Market Returns'!$M25, OR(AND(K$3="Bear", K$4=8)), 'Bear Market Returns'!$N25, OR(AND(K$3="Bear", K$4=9)), 'Bear Market Returns'!$O25, OR(AND(K$3="Bear", K$4=10)), 'Bear Market Returns'!$P25, OR(AND(K$3="Bear", K$4=11)), 'Bear Market Returns'!$Q25, OR(AND(K$3="Bear", K$4=12)), 'Bear Market Returns'!$R25, OR(AND(K$3="Bear", K$4=13)), 'Bear Market Returns'!$S25, OR(AND(K$3="Bear", K$4=14)), 'Bear Market Returns'!$T25, OR(AND(K$3="Bear", K$4=15)), 'Bear Market Returns'!$U25, OR(AND(K$3="Bear", K$4=16)), 'Bear Market Returns'!$V25, OR(AND(K$3="Bear", K$4=17)), 'Bear Market Returns'!$W25, OR(AND(K$3="Bear", K$4=18)), 'Bear Market Returns'!$X25, OR(AND(K$3="Bear", K$4=19)), 'Bear Market Returns'!$Y25, OR(AND(K$3="Bear", K$4=20)), 'Bear Market Returns'!$Z25)</f>
        <v>39</v>
      </c>
      <c r="L27" s="185">
        <f>K27+ IFS(AND(L$3="Bull",L$4=1), 'Bull Market Returns'!$G25, OR(AND(L$3="Bull", L$4=2)), 'Bull Market Returns'!$H25, OR(AND(L$3="Bull", L$4=3)), 'Bull Market Returns'!$I25, OR(AND(L$3="Bull", L$4=4)), 'Bull Market Returns'!$J25, OR(AND(L$3="Bull", L$4=5)), 'Bull Market Returns'!$K25, OR(AND(L$3="Bull", L$4=6)), 'Bull Market Returns'!$L25, OR(AND(L$3="Bull", L$4=7)), 'Bull Market Returns'!$M25, OR(AND(L$3="Bull", L$4=8)), 'Bull Market Returns'!$N25, OR(AND(L$3="Bull", L$4=9)), 'Bull Market Returns'!$O25, OR(AND(L$3="Bull", L$4=10)), 'Bull Market Returns'!$P25, OR(AND(L$3="Bull", L$4=11)), 'Bull Market Returns'!$Q25, OR(AND(L$3="Bull", L$4=12)), 'Bull Market Returns'!$R25, OR(AND(L$3="Bull", L$4=13)), 'Bull Market Returns'!$S25, OR(AND(L$3="Bull", L$4=14)), 'Bull Market Returns'!$T25, OR(AND(L$3="Bull", L$4=15)), 'Bull Market Returns'!$U25, OR(AND(L$3="Bull", L$4=16)), 'Bull Market Returns'!$V25, OR(AND(L$3="Bull", L$4=17)), 'Bull Market Returns'!$W25, OR(AND(L$3="Bull", L$4=18)), 'Bull Market Returns'!$X25, OR(AND(L$3="Bull", L$4=19)), 'Bull Market Returns'!$Y25, OR(AND(L$3="Bull", L$4=20)), 'Bull Market Returns'!$Z25, OR(AND(L$3="Bear", L$4=1)), 'Bear Market Returns'!$G25,OR(AND(L$3="Bear", L$4=2)), 'Bear Market Returns'!$H25, OR(AND(L$3="Bear", L$4=3)), 'Bear Market Returns'!$I25, OR(AND(L$3="Bear", L$4=4)), 'Bear Market Returns'!$J25, OR(AND(L$3="Bear", L$4=5)), 'Bear Market Returns'!$K25, OR(AND(L$3="Bear", L$4=6)), 'Bear Market Returns'!$L25, OR(AND(L$3="Bear", L$4=7)), 'Bear Market Returns'!$M25, OR(AND(L$3="Bear", L$4=8)), 'Bear Market Returns'!$N25, OR(AND(L$3="Bear", L$4=9)), 'Bear Market Returns'!$O25, OR(AND(L$3="Bear", L$4=10)), 'Bear Market Returns'!$P25, OR(AND(L$3="Bear", L$4=11)), 'Bear Market Returns'!$Q25, OR(AND(L$3="Bear", L$4=12)), 'Bear Market Returns'!$R25, OR(AND(L$3="Bear", L$4=13)), 'Bear Market Returns'!$S25, OR(AND(L$3="Bear", L$4=14)), 'Bear Market Returns'!$T25, OR(AND(L$3="Bear", L$4=15)), 'Bear Market Returns'!$U25, OR(AND(L$3="Bear", L$4=16)), 'Bear Market Returns'!$V25, OR(AND(L$3="Bear", L$4=17)), 'Bear Market Returns'!$W25, OR(AND(L$3="Bear", L$4=18)), 'Bear Market Returns'!$X25, OR(AND(L$3="Bear", L$4=19)), 'Bear Market Returns'!$Y25, OR(AND(L$3="Bear", L$4=20)), 'Bear Market Returns'!$Z25)</f>
        <v>35</v>
      </c>
      <c r="M27" s="185">
        <f>L27+ IFS(AND(M$3="Bull",M$4=1), 'Bull Market Returns'!$G25, OR(AND(M$3="Bull", M$4=2)), 'Bull Market Returns'!$H25, OR(AND(M$3="Bull", M$4=3)), 'Bull Market Returns'!$I25, OR(AND(M$3="Bull", M$4=4)), 'Bull Market Returns'!$J25, OR(AND(M$3="Bull", M$4=5)), 'Bull Market Returns'!$K25, OR(AND(M$3="Bull", M$4=6)), 'Bull Market Returns'!$L25, OR(AND(M$3="Bull", M$4=7)), 'Bull Market Returns'!$M25, OR(AND(M$3="Bull", M$4=8)), 'Bull Market Returns'!$N25, OR(AND(M$3="Bull", M$4=9)), 'Bull Market Returns'!$O25, OR(AND(M$3="Bull", M$4=10)), 'Bull Market Returns'!$P25, OR(AND(M$3="Bull", M$4=11)), 'Bull Market Returns'!$Q25, OR(AND(M$3="Bull", M$4=12)), 'Bull Market Returns'!$R25, OR(AND(M$3="Bull", M$4=13)), 'Bull Market Returns'!$S25, OR(AND(M$3="Bull", M$4=14)), 'Bull Market Returns'!$T25, OR(AND(M$3="Bull", M$4=15)), 'Bull Market Returns'!$U25, OR(AND(M$3="Bull", M$4=16)), 'Bull Market Returns'!$V25, OR(AND(M$3="Bull", M$4=17)), 'Bull Market Returns'!$W25, OR(AND(M$3="Bull", M$4=18)), 'Bull Market Returns'!$X25, OR(AND(M$3="Bull", M$4=19)), 'Bull Market Returns'!$Y25, OR(AND(M$3="Bull", M$4=20)), 'Bull Market Returns'!$Z25, OR(AND(M$3="Bear", M$4=1)), 'Bear Market Returns'!$G25,OR(AND(M$3="Bear", M$4=2)), 'Bear Market Returns'!$H25, OR(AND(M$3="Bear", M$4=3)), 'Bear Market Returns'!$I25, OR(AND(M$3="Bear", M$4=4)), 'Bear Market Returns'!$J25, OR(AND(M$3="Bear", M$4=5)), 'Bear Market Returns'!$K25, OR(AND(M$3="Bear", M$4=6)), 'Bear Market Returns'!$L25, OR(AND(M$3="Bear", M$4=7)), 'Bear Market Returns'!$M25, OR(AND(M$3="Bear", M$4=8)), 'Bear Market Returns'!$N25, OR(AND(M$3="Bear", M$4=9)), 'Bear Market Returns'!$O25, OR(AND(M$3="Bear", M$4=10)), 'Bear Market Returns'!$P25, OR(AND(M$3="Bear", M$4=11)), 'Bear Market Returns'!$Q25, OR(AND(M$3="Bear", M$4=12)), 'Bear Market Returns'!$R25, OR(AND(M$3="Bear", M$4=13)), 'Bear Market Returns'!$S25, OR(AND(M$3="Bear", M$4=14)), 'Bear Market Returns'!$T25, OR(AND(M$3="Bear", M$4=15)), 'Bear Market Returns'!$U25, OR(AND(M$3="Bear", M$4=16)), 'Bear Market Returns'!$V25, OR(AND(M$3="Bear", M$4=17)), 'Bear Market Returns'!$W25, OR(AND(M$3="Bear", M$4=18)), 'Bear Market Returns'!$X25, OR(AND(M$3="Bear", M$4=19)), 'Bear Market Returns'!$Y25, OR(AND(M$3="Bear", M$4=20)), 'Bear Market Returns'!$Z25)</f>
        <v>40</v>
      </c>
      <c r="N27" s="185">
        <f>M27+ IFS(AND(N$3="Bull",N$4=1), 'Bull Market Returns'!$G25, OR(AND(N$3="Bull", N$4=2)), 'Bull Market Returns'!$H25, OR(AND(N$3="Bull", N$4=3)), 'Bull Market Returns'!$I25, OR(AND(N$3="Bull", N$4=4)), 'Bull Market Returns'!$J25, OR(AND(N$3="Bull", N$4=5)), 'Bull Market Returns'!$K25, OR(AND(N$3="Bull", N$4=6)), 'Bull Market Returns'!$L25, OR(AND(N$3="Bull", N$4=7)), 'Bull Market Returns'!$M25, OR(AND(N$3="Bull", N$4=8)), 'Bull Market Returns'!$N25, OR(AND(N$3="Bull", N$4=9)), 'Bull Market Returns'!$O25, OR(AND(N$3="Bull", N$4=10)), 'Bull Market Returns'!$P25, OR(AND(N$3="Bull", N$4=11)), 'Bull Market Returns'!$Q25, OR(AND(N$3="Bull", N$4=12)), 'Bull Market Returns'!$R25, OR(AND(N$3="Bull", N$4=13)), 'Bull Market Returns'!$S25, OR(AND(N$3="Bull", N$4=14)), 'Bull Market Returns'!$T25, OR(AND(N$3="Bull", N$4=15)), 'Bull Market Returns'!$U25, OR(AND(N$3="Bull", N$4=16)), 'Bull Market Returns'!$V25, OR(AND(N$3="Bull", N$4=17)), 'Bull Market Returns'!$W25, OR(AND(N$3="Bull", N$4=18)), 'Bull Market Returns'!$X25, OR(AND(N$3="Bull", N$4=19)), 'Bull Market Returns'!$Y25, OR(AND(N$3="Bull", N$4=20)), 'Bull Market Returns'!$Z25, OR(AND(N$3="Bear", N$4=1)), 'Bear Market Returns'!$G25,OR(AND(N$3="Bear", N$4=2)), 'Bear Market Returns'!$H25, OR(AND(N$3="Bear", N$4=3)), 'Bear Market Returns'!$I25, OR(AND(N$3="Bear", N$4=4)), 'Bear Market Returns'!$J25, OR(AND(N$3="Bear", N$4=5)), 'Bear Market Returns'!$K25, OR(AND(N$3="Bear", N$4=6)), 'Bear Market Returns'!$L25, OR(AND(N$3="Bear", N$4=7)), 'Bear Market Returns'!$M25, OR(AND(N$3="Bear", N$4=8)), 'Bear Market Returns'!$N25, OR(AND(N$3="Bear", N$4=9)), 'Bear Market Returns'!$O25, OR(AND(N$3="Bear", N$4=10)), 'Bear Market Returns'!$P25, OR(AND(N$3="Bear", N$4=11)), 'Bear Market Returns'!$Q25, OR(AND(N$3="Bear", N$4=12)), 'Bear Market Returns'!$R25, OR(AND(N$3="Bear", N$4=13)), 'Bear Market Returns'!$S25, OR(AND(N$3="Bear", N$4=14)), 'Bear Market Returns'!$T25, OR(AND(N$3="Bear", N$4=15)), 'Bear Market Returns'!$U25, OR(AND(N$3="Bear", N$4=16)), 'Bear Market Returns'!$V25, OR(AND(N$3="Bear", N$4=17)), 'Bear Market Returns'!$W25, OR(AND(N$3="Bear", N$4=18)), 'Bear Market Returns'!$X25, OR(AND(N$3="Bear", N$4=19)), 'Bear Market Returns'!$Y25, OR(AND(N$3="Bear", N$4=20)), 'Bear Market Returns'!$Z25)</f>
        <v>50</v>
      </c>
      <c r="O27" s="185">
        <f>N27+ IFS(AND(O$3="Bull",O$4=1), 'Bull Market Returns'!$G25, OR(AND(O$3="Bull", O$4=2)), 'Bull Market Returns'!$H25, OR(AND(O$3="Bull", O$4=3)), 'Bull Market Returns'!$I25, OR(AND(O$3="Bull", O$4=4)), 'Bull Market Returns'!$J25, OR(AND(O$3="Bull", O$4=5)), 'Bull Market Returns'!$K25, OR(AND(O$3="Bull", O$4=6)), 'Bull Market Returns'!$L25, OR(AND(O$3="Bull", O$4=7)), 'Bull Market Returns'!$M25, OR(AND(O$3="Bull", O$4=8)), 'Bull Market Returns'!$N25, OR(AND(O$3="Bull", O$4=9)), 'Bull Market Returns'!$O25, OR(AND(O$3="Bull", O$4=10)), 'Bull Market Returns'!$P25, OR(AND(O$3="Bull", O$4=11)), 'Bull Market Returns'!$Q25, OR(AND(O$3="Bull", O$4=12)), 'Bull Market Returns'!$R25, OR(AND(O$3="Bull", O$4=13)), 'Bull Market Returns'!$S25, OR(AND(O$3="Bull", O$4=14)), 'Bull Market Returns'!$T25, OR(AND(O$3="Bull", O$4=15)), 'Bull Market Returns'!$U25, OR(AND(O$3="Bull", O$4=16)), 'Bull Market Returns'!$V25, OR(AND(O$3="Bull", O$4=17)), 'Bull Market Returns'!$W25, OR(AND(O$3="Bull", O$4=18)), 'Bull Market Returns'!$X25, OR(AND(O$3="Bull", O$4=19)), 'Bull Market Returns'!$Y25, OR(AND(O$3="Bull", O$4=20)), 'Bull Market Returns'!$Z25, OR(AND(O$3="Bear", O$4=1)), 'Bear Market Returns'!$G25,OR(AND(O$3="Bear", O$4=2)), 'Bear Market Returns'!$H25, OR(AND(O$3="Bear", O$4=3)), 'Bear Market Returns'!$I25, OR(AND(O$3="Bear", O$4=4)), 'Bear Market Returns'!$J25, OR(AND(O$3="Bear", O$4=5)), 'Bear Market Returns'!$K25, OR(AND(O$3="Bear", O$4=6)), 'Bear Market Returns'!$L25, OR(AND(O$3="Bear", O$4=7)), 'Bear Market Returns'!$M25, OR(AND(O$3="Bear", O$4=8)), 'Bear Market Returns'!$N25, OR(AND(O$3="Bear", O$4=9)), 'Bear Market Returns'!$O25, OR(AND(O$3="Bear", O$4=10)), 'Bear Market Returns'!$P25, OR(AND(O$3="Bear", O$4=11)), 'Bear Market Returns'!$Q25, OR(AND(O$3="Bear", O$4=12)), 'Bear Market Returns'!$R25, OR(AND(O$3="Bear", O$4=13)), 'Bear Market Returns'!$S25, OR(AND(O$3="Bear", O$4=14)), 'Bear Market Returns'!$T25, OR(AND(O$3="Bear", O$4=15)), 'Bear Market Returns'!$U25, OR(AND(O$3="Bear", O$4=16)), 'Bear Market Returns'!$V25, OR(AND(O$3="Bear", O$4=17)), 'Bear Market Returns'!$W25, OR(AND(O$3="Bear", O$4=18)), 'Bear Market Returns'!$X25, OR(AND(O$3="Bear", O$4=19)), 'Bear Market Returns'!$Y25, OR(AND(O$3="Bear", O$4=20)), 'Bear Market Returns'!$Z25)</f>
        <v>67</v>
      </c>
      <c r="P27" s="185">
        <f>O27+ IFS(AND(P$3="Bull",P$4=1), 'Bull Market Returns'!$G25, OR(AND(P$3="Bull", P$4=2)), 'Bull Market Returns'!$H25, OR(AND(P$3="Bull", P$4=3)), 'Bull Market Returns'!$I25, OR(AND(P$3="Bull", P$4=4)), 'Bull Market Returns'!$J25, OR(AND(P$3="Bull", P$4=5)), 'Bull Market Returns'!$K25, OR(AND(P$3="Bull", P$4=6)), 'Bull Market Returns'!$L25, OR(AND(P$3="Bull", P$4=7)), 'Bull Market Returns'!$M25, OR(AND(P$3="Bull", P$4=8)), 'Bull Market Returns'!$N25, OR(AND(P$3="Bull", P$4=9)), 'Bull Market Returns'!$O25, OR(AND(P$3="Bull", P$4=10)), 'Bull Market Returns'!$P25, OR(AND(P$3="Bull", P$4=11)), 'Bull Market Returns'!$Q25, OR(AND(P$3="Bull", P$4=12)), 'Bull Market Returns'!$R25, OR(AND(P$3="Bull", P$4=13)), 'Bull Market Returns'!$S25, OR(AND(P$3="Bull", P$4=14)), 'Bull Market Returns'!$T25, OR(AND(P$3="Bull", P$4=15)), 'Bull Market Returns'!$U25, OR(AND(P$3="Bull", P$4=16)), 'Bull Market Returns'!$V25, OR(AND(P$3="Bull", P$4=17)), 'Bull Market Returns'!$W25, OR(AND(P$3="Bull", P$4=18)), 'Bull Market Returns'!$X25, OR(AND(P$3="Bull", P$4=19)), 'Bull Market Returns'!$Y25, OR(AND(P$3="Bull", P$4=20)), 'Bull Market Returns'!$Z25, OR(AND(P$3="Bear", P$4=1)), 'Bear Market Returns'!$G25,OR(AND(P$3="Bear", P$4=2)), 'Bear Market Returns'!$H25, OR(AND(P$3="Bear", P$4=3)), 'Bear Market Returns'!$I25, OR(AND(P$3="Bear", P$4=4)), 'Bear Market Returns'!$J25, OR(AND(P$3="Bear", P$4=5)), 'Bear Market Returns'!$K25, OR(AND(P$3="Bear", P$4=6)), 'Bear Market Returns'!$L25, OR(AND(P$3="Bear", P$4=7)), 'Bear Market Returns'!$M25, OR(AND(P$3="Bear", P$4=8)), 'Bear Market Returns'!$N25, OR(AND(P$3="Bear", P$4=9)), 'Bear Market Returns'!$O25, OR(AND(P$3="Bear", P$4=10)), 'Bear Market Returns'!$P25, OR(AND(P$3="Bear", P$4=11)), 'Bear Market Returns'!$Q25, OR(AND(P$3="Bear", P$4=12)), 'Bear Market Returns'!$R25, OR(AND(P$3="Bear", P$4=13)), 'Bear Market Returns'!$S25, OR(AND(P$3="Bear", P$4=14)), 'Bear Market Returns'!$T25, OR(AND(P$3="Bear", P$4=15)), 'Bear Market Returns'!$U25, OR(AND(P$3="Bear", P$4=16)), 'Bear Market Returns'!$V25, OR(AND(P$3="Bear", P$4=17)), 'Bear Market Returns'!$W25, OR(AND(P$3="Bear", P$4=18)), 'Bear Market Returns'!$X25, OR(AND(P$3="Bear", P$4=19)), 'Bear Market Returns'!$Y25, OR(AND(P$3="Bear", P$4=20)), 'Bear Market Returns'!$Z25)</f>
        <v>73</v>
      </c>
    </row>
    <row r="28">
      <c r="A28" s="182" t="s">
        <v>11</v>
      </c>
      <c r="B28" s="18" t="s">
        <v>19</v>
      </c>
      <c r="C28" s="19" t="s">
        <v>23</v>
      </c>
      <c r="D28" s="17" t="s">
        <v>18</v>
      </c>
      <c r="E28" s="20">
        <v>35.0</v>
      </c>
      <c r="F28" s="183">
        <v>25.0</v>
      </c>
      <c r="G28" s="185">
        <f>F28+ IFS(AND(G$3="Bull",G$4=1), 'Bull Market Returns'!$G26, OR(AND(G$3="Bull", G$4=2)), 'Bull Market Returns'!$H26, OR(AND(G$3="Bull", G$4=3)), 'Bull Market Returns'!$I26, OR(AND(G$3="Bull", G$4=4)), 'Bull Market Returns'!$J26, OR(AND(G$3="Bull", G$4=5)), 'Bull Market Returns'!$K26, OR(AND(G$3="Bull", G$4=6)), 'Bull Market Returns'!$L26, OR(AND(G$3="Bull", G$4=7)), 'Bull Market Returns'!$M26, OR(AND(G$3="Bull", G$4=8)), 'Bull Market Returns'!$N26, OR(AND(G$3="Bull", G$4=9)), 'Bull Market Returns'!$O26, OR(AND(G$3="Bull", G$4=10)), 'Bull Market Returns'!$P26, OR(AND(G$3="Bull", G$4=11)), 'Bull Market Returns'!$Q26, OR(AND(G$3="Bull", G$4=12)), 'Bull Market Returns'!$R26, OR(AND(G$3="Bull", G$4=13)), 'Bull Market Returns'!$S26, OR(AND(G$3="Bull", G$4=14)), 'Bull Market Returns'!$T26, OR(AND(G$3="Bull", G$4=15)), 'Bull Market Returns'!$U26, OR(AND(G$3="Bull", G$4=16)), 'Bull Market Returns'!$V26, OR(AND(G$3="Bull", G$4=17)), 'Bull Market Returns'!$W26, OR(AND(G$3="Bull", G$4=18)), 'Bull Market Returns'!$X26, OR(AND(G$3="Bull", G$4=19)), 'Bull Market Returns'!$Y26, OR(AND(G$3="Bull", G$4=20)), 'Bull Market Returns'!$Z26, OR(AND(G$3="Bear", G$4=1)), 'Bear Market Returns'!$G26,OR(AND(G$3="Bear", G$4=2)), 'Bear Market Returns'!$H26, OR(AND(G$3="Bear", G$4=3)), 'Bear Market Returns'!$I26, OR(AND(G$3="Bear", G$4=4)), 'Bear Market Returns'!$J26, OR(AND(G$3="Bear", G$4=5)), 'Bear Market Returns'!$K26, OR(AND(G$3="Bear", G$4=6)), 'Bear Market Returns'!$L26, OR(AND(G$3="Bear", G$4=7)), 'Bear Market Returns'!$M26, OR(AND(G$3="Bear", G$4=8)), 'Bear Market Returns'!$N26, OR(AND(G$3="Bear", G$4=9)), 'Bear Market Returns'!$O26, OR(AND(G$3="Bear", G$4=10)), 'Bear Market Returns'!$P26, OR(AND(G$3="Bear", G$4=11)), 'Bear Market Returns'!$Q26, OR(AND(G$3="Bear", G$4=12)), 'Bear Market Returns'!$R26, OR(AND(G$3="Bear", G$4=13)), 'Bear Market Returns'!$S26, OR(AND(G$3="Bear", G$4=14)), 'Bear Market Returns'!$T26, OR(AND(G$3="Bear", G$4=15)), 'Bear Market Returns'!$U26, OR(AND(G$3="Bear", G$4=16)), 'Bear Market Returns'!$V26, OR(AND(G$3="Bear", G$4=17)), 'Bear Market Returns'!$W26, OR(AND(G$3="Bear", G$4=18)), 'Bear Market Returns'!$X26, OR(AND(G$3="Bear", G$4=19)), 'Bear Market Returns'!$Y26, OR(AND(G$3="Bear", G$4=20)), 'Bear Market Returns'!$Z26)</f>
        <v>21</v>
      </c>
      <c r="H28" s="185">
        <f>G28+ IFS(AND(H$3="Bull",H$4=1), 'Bull Market Returns'!$G26, OR(AND(H$3="Bull", H$4=2)), 'Bull Market Returns'!$H26, OR(AND(H$3="Bull", H$4=3)), 'Bull Market Returns'!$I26, OR(AND(H$3="Bull", H$4=4)), 'Bull Market Returns'!$J26, OR(AND(H$3="Bull", H$4=5)), 'Bull Market Returns'!$K26, OR(AND(H$3="Bull", H$4=6)), 'Bull Market Returns'!$L26, OR(AND(H$3="Bull", H$4=7)), 'Bull Market Returns'!$M26, OR(AND(H$3="Bull", H$4=8)), 'Bull Market Returns'!$N26, OR(AND(H$3="Bull", H$4=9)), 'Bull Market Returns'!$O26, OR(AND(H$3="Bull", H$4=10)), 'Bull Market Returns'!$P26, OR(AND(H$3="Bull", H$4=11)), 'Bull Market Returns'!$Q26, OR(AND(H$3="Bull", H$4=12)), 'Bull Market Returns'!$R26, OR(AND(H$3="Bull", H$4=13)), 'Bull Market Returns'!$S26, OR(AND(H$3="Bull", H$4=14)), 'Bull Market Returns'!$T26, OR(AND(H$3="Bull", H$4=15)), 'Bull Market Returns'!$U26, OR(AND(H$3="Bull", H$4=16)), 'Bull Market Returns'!$V26, OR(AND(H$3="Bull", H$4=17)), 'Bull Market Returns'!$W26, OR(AND(H$3="Bull", H$4=18)), 'Bull Market Returns'!$X26, OR(AND(H$3="Bull", H$4=19)), 'Bull Market Returns'!$Y26, OR(AND(H$3="Bull", H$4=20)), 'Bull Market Returns'!$Z26, OR(AND(H$3="Bear", H$4=1)), 'Bear Market Returns'!$G26,OR(AND(H$3="Bear", H$4=2)), 'Bear Market Returns'!$H26, OR(AND(H$3="Bear", H$4=3)), 'Bear Market Returns'!$I26, OR(AND(H$3="Bear", H$4=4)), 'Bear Market Returns'!$J26, OR(AND(H$3="Bear", H$4=5)), 'Bear Market Returns'!$K26, OR(AND(H$3="Bear", H$4=6)), 'Bear Market Returns'!$L26, OR(AND(H$3="Bear", H$4=7)), 'Bear Market Returns'!$M26, OR(AND(H$3="Bear", H$4=8)), 'Bear Market Returns'!$N26, OR(AND(H$3="Bear", H$4=9)), 'Bear Market Returns'!$O26, OR(AND(H$3="Bear", H$4=10)), 'Bear Market Returns'!$P26, OR(AND(H$3="Bear", H$4=11)), 'Bear Market Returns'!$Q26, OR(AND(H$3="Bear", H$4=12)), 'Bear Market Returns'!$R26, OR(AND(H$3="Bear", H$4=13)), 'Bear Market Returns'!$S26, OR(AND(H$3="Bear", H$4=14)), 'Bear Market Returns'!$T26, OR(AND(H$3="Bear", H$4=15)), 'Bear Market Returns'!$U26, OR(AND(H$3="Bear", H$4=16)), 'Bear Market Returns'!$V26, OR(AND(H$3="Bear", H$4=17)), 'Bear Market Returns'!$W26, OR(AND(H$3="Bear", H$4=18)), 'Bear Market Returns'!$X26, OR(AND(H$3="Bear", H$4=19)), 'Bear Market Returns'!$Y26, OR(AND(H$3="Bear", H$4=20)), 'Bear Market Returns'!$Z26)</f>
        <v>28</v>
      </c>
      <c r="I28" s="185">
        <f>H28+ IFS(AND(I$3="Bull",I$4=1), 'Bull Market Returns'!$G26, OR(AND(I$3="Bull", I$4=2)), 'Bull Market Returns'!$H26, OR(AND(I$3="Bull", I$4=3)), 'Bull Market Returns'!$I26, OR(AND(I$3="Bull", I$4=4)), 'Bull Market Returns'!$J26, OR(AND(I$3="Bull", I$4=5)), 'Bull Market Returns'!$K26, OR(AND(I$3="Bull", I$4=6)), 'Bull Market Returns'!$L26, OR(AND(I$3="Bull", I$4=7)), 'Bull Market Returns'!$M26, OR(AND(I$3="Bull", I$4=8)), 'Bull Market Returns'!$N26, OR(AND(I$3="Bull", I$4=9)), 'Bull Market Returns'!$O26, OR(AND(I$3="Bull", I$4=10)), 'Bull Market Returns'!$P26, OR(AND(I$3="Bull", I$4=11)), 'Bull Market Returns'!$Q26, OR(AND(I$3="Bull", I$4=12)), 'Bull Market Returns'!$R26, OR(AND(I$3="Bull", I$4=13)), 'Bull Market Returns'!$S26, OR(AND(I$3="Bull", I$4=14)), 'Bull Market Returns'!$T26, OR(AND(I$3="Bull", I$4=15)), 'Bull Market Returns'!$U26, OR(AND(I$3="Bull", I$4=16)), 'Bull Market Returns'!$V26, OR(AND(I$3="Bull", I$4=17)), 'Bull Market Returns'!$W26, OR(AND(I$3="Bull", I$4=18)), 'Bull Market Returns'!$X26, OR(AND(I$3="Bull", I$4=19)), 'Bull Market Returns'!$Y26, OR(AND(I$3="Bull", I$4=20)), 'Bull Market Returns'!$Z26, OR(AND(I$3="Bear", I$4=1)), 'Bear Market Returns'!$G26,OR(AND(I$3="Bear", I$4=2)), 'Bear Market Returns'!$H26, OR(AND(I$3="Bear", I$4=3)), 'Bear Market Returns'!$I26, OR(AND(I$3="Bear", I$4=4)), 'Bear Market Returns'!$J26, OR(AND(I$3="Bear", I$4=5)), 'Bear Market Returns'!$K26, OR(AND(I$3="Bear", I$4=6)), 'Bear Market Returns'!$L26, OR(AND(I$3="Bear", I$4=7)), 'Bear Market Returns'!$M26, OR(AND(I$3="Bear", I$4=8)), 'Bear Market Returns'!$N26, OR(AND(I$3="Bear", I$4=9)), 'Bear Market Returns'!$O26, OR(AND(I$3="Bear", I$4=10)), 'Bear Market Returns'!$P26, OR(AND(I$3="Bear", I$4=11)), 'Bear Market Returns'!$Q26, OR(AND(I$3="Bear", I$4=12)), 'Bear Market Returns'!$R26, OR(AND(I$3="Bear", I$4=13)), 'Bear Market Returns'!$S26, OR(AND(I$3="Bear", I$4=14)), 'Bear Market Returns'!$T26, OR(AND(I$3="Bear", I$4=15)), 'Bear Market Returns'!$U26, OR(AND(I$3="Bear", I$4=16)), 'Bear Market Returns'!$V26, OR(AND(I$3="Bear", I$4=17)), 'Bear Market Returns'!$W26, OR(AND(I$3="Bear", I$4=18)), 'Bear Market Returns'!$X26, OR(AND(I$3="Bear", I$4=19)), 'Bear Market Returns'!$Y26, OR(AND(I$3="Bear", I$4=20)), 'Bear Market Returns'!$Z26)</f>
        <v>18</v>
      </c>
      <c r="J28" s="185">
        <f>I28+ IFS(AND(J$3="Bull",J$4=1), 'Bull Market Returns'!$G26, OR(AND(J$3="Bull", J$4=2)), 'Bull Market Returns'!$H26, OR(AND(J$3="Bull", J$4=3)), 'Bull Market Returns'!$I26, OR(AND(J$3="Bull", J$4=4)), 'Bull Market Returns'!$J26, OR(AND(J$3="Bull", J$4=5)), 'Bull Market Returns'!$K26, OR(AND(J$3="Bull", J$4=6)), 'Bull Market Returns'!$L26, OR(AND(J$3="Bull", J$4=7)), 'Bull Market Returns'!$M26, OR(AND(J$3="Bull", J$4=8)), 'Bull Market Returns'!$N26, OR(AND(J$3="Bull", J$4=9)), 'Bull Market Returns'!$O26, OR(AND(J$3="Bull", J$4=10)), 'Bull Market Returns'!$P26, OR(AND(J$3="Bull", J$4=11)), 'Bull Market Returns'!$Q26, OR(AND(J$3="Bull", J$4=12)), 'Bull Market Returns'!$R26, OR(AND(J$3="Bull", J$4=13)), 'Bull Market Returns'!$S26, OR(AND(J$3="Bull", J$4=14)), 'Bull Market Returns'!$T26, OR(AND(J$3="Bull", J$4=15)), 'Bull Market Returns'!$U26, OR(AND(J$3="Bull", J$4=16)), 'Bull Market Returns'!$V26, OR(AND(J$3="Bull", J$4=17)), 'Bull Market Returns'!$W26, OR(AND(J$3="Bull", J$4=18)), 'Bull Market Returns'!$X26, OR(AND(J$3="Bull", J$4=19)), 'Bull Market Returns'!$Y26, OR(AND(J$3="Bull", J$4=20)), 'Bull Market Returns'!$Z26, OR(AND(J$3="Bear", J$4=1)), 'Bear Market Returns'!$G26,OR(AND(J$3="Bear", J$4=2)), 'Bear Market Returns'!$H26, OR(AND(J$3="Bear", J$4=3)), 'Bear Market Returns'!$I26, OR(AND(J$3="Bear", J$4=4)), 'Bear Market Returns'!$J26, OR(AND(J$3="Bear", J$4=5)), 'Bear Market Returns'!$K26, OR(AND(J$3="Bear", J$4=6)), 'Bear Market Returns'!$L26, OR(AND(J$3="Bear", J$4=7)), 'Bear Market Returns'!$M26, OR(AND(J$3="Bear", J$4=8)), 'Bear Market Returns'!$N26, OR(AND(J$3="Bear", J$4=9)), 'Bear Market Returns'!$O26, OR(AND(J$3="Bear", J$4=10)), 'Bear Market Returns'!$P26, OR(AND(J$3="Bear", J$4=11)), 'Bear Market Returns'!$Q26, OR(AND(J$3="Bear", J$4=12)), 'Bear Market Returns'!$R26, OR(AND(J$3="Bear", J$4=13)), 'Bear Market Returns'!$S26, OR(AND(J$3="Bear", J$4=14)), 'Bear Market Returns'!$T26, OR(AND(J$3="Bear", J$4=15)), 'Bear Market Returns'!$U26, OR(AND(J$3="Bear", J$4=16)), 'Bear Market Returns'!$V26, OR(AND(J$3="Bear", J$4=17)), 'Bear Market Returns'!$W26, OR(AND(J$3="Bear", J$4=18)), 'Bear Market Returns'!$X26, OR(AND(J$3="Bear", J$4=19)), 'Bear Market Returns'!$Y26, OR(AND(J$3="Bear", J$4=20)), 'Bear Market Returns'!$Z26)</f>
        <v>30</v>
      </c>
      <c r="K28" s="185">
        <f>J28+ IFS(AND(K$3="Bull",K$4=1), 'Bull Market Returns'!$G26, OR(AND(K$3="Bull", K$4=2)), 'Bull Market Returns'!$H26, OR(AND(K$3="Bull", K$4=3)), 'Bull Market Returns'!$I26, OR(AND(K$3="Bull", K$4=4)), 'Bull Market Returns'!$J26, OR(AND(K$3="Bull", K$4=5)), 'Bull Market Returns'!$K26, OR(AND(K$3="Bull", K$4=6)), 'Bull Market Returns'!$L26, OR(AND(K$3="Bull", K$4=7)), 'Bull Market Returns'!$M26, OR(AND(K$3="Bull", K$4=8)), 'Bull Market Returns'!$N26, OR(AND(K$3="Bull", K$4=9)), 'Bull Market Returns'!$O26, OR(AND(K$3="Bull", K$4=10)), 'Bull Market Returns'!$P26, OR(AND(K$3="Bull", K$4=11)), 'Bull Market Returns'!$Q26, OR(AND(K$3="Bull", K$4=12)), 'Bull Market Returns'!$R26, OR(AND(K$3="Bull", K$4=13)), 'Bull Market Returns'!$S26, OR(AND(K$3="Bull", K$4=14)), 'Bull Market Returns'!$T26, OR(AND(K$3="Bull", K$4=15)), 'Bull Market Returns'!$U26, OR(AND(K$3="Bull", K$4=16)), 'Bull Market Returns'!$V26, OR(AND(K$3="Bull", K$4=17)), 'Bull Market Returns'!$W26, OR(AND(K$3="Bull", K$4=18)), 'Bull Market Returns'!$X26, OR(AND(K$3="Bull", K$4=19)), 'Bull Market Returns'!$Y26, OR(AND(K$3="Bull", K$4=20)), 'Bull Market Returns'!$Z26, OR(AND(K$3="Bear", K$4=1)), 'Bear Market Returns'!$G26,OR(AND(K$3="Bear", K$4=2)), 'Bear Market Returns'!$H26, OR(AND(K$3="Bear", K$4=3)), 'Bear Market Returns'!$I26, OR(AND(K$3="Bear", K$4=4)), 'Bear Market Returns'!$J26, OR(AND(K$3="Bear", K$4=5)), 'Bear Market Returns'!$K26, OR(AND(K$3="Bear", K$4=6)), 'Bear Market Returns'!$L26, OR(AND(K$3="Bear", K$4=7)), 'Bear Market Returns'!$M26, OR(AND(K$3="Bear", K$4=8)), 'Bear Market Returns'!$N26, OR(AND(K$3="Bear", K$4=9)), 'Bear Market Returns'!$O26, OR(AND(K$3="Bear", K$4=10)), 'Bear Market Returns'!$P26, OR(AND(K$3="Bear", K$4=11)), 'Bear Market Returns'!$Q26, OR(AND(K$3="Bear", K$4=12)), 'Bear Market Returns'!$R26, OR(AND(K$3="Bear", K$4=13)), 'Bear Market Returns'!$S26, OR(AND(K$3="Bear", K$4=14)), 'Bear Market Returns'!$T26, OR(AND(K$3="Bear", K$4=15)), 'Bear Market Returns'!$U26, OR(AND(K$3="Bear", K$4=16)), 'Bear Market Returns'!$V26, OR(AND(K$3="Bear", K$4=17)), 'Bear Market Returns'!$W26, OR(AND(K$3="Bear", K$4=18)), 'Bear Market Returns'!$X26, OR(AND(K$3="Bear", K$4=19)), 'Bear Market Returns'!$Y26, OR(AND(K$3="Bear", K$4=20)), 'Bear Market Returns'!$Z26)</f>
        <v>39</v>
      </c>
      <c r="L28" s="185">
        <f>K28+ IFS(AND(L$3="Bull",L$4=1), 'Bull Market Returns'!$G26, OR(AND(L$3="Bull", L$4=2)), 'Bull Market Returns'!$H26, OR(AND(L$3="Bull", L$4=3)), 'Bull Market Returns'!$I26, OR(AND(L$3="Bull", L$4=4)), 'Bull Market Returns'!$J26, OR(AND(L$3="Bull", L$4=5)), 'Bull Market Returns'!$K26, OR(AND(L$3="Bull", L$4=6)), 'Bull Market Returns'!$L26, OR(AND(L$3="Bull", L$4=7)), 'Bull Market Returns'!$M26, OR(AND(L$3="Bull", L$4=8)), 'Bull Market Returns'!$N26, OR(AND(L$3="Bull", L$4=9)), 'Bull Market Returns'!$O26, OR(AND(L$3="Bull", L$4=10)), 'Bull Market Returns'!$P26, OR(AND(L$3="Bull", L$4=11)), 'Bull Market Returns'!$Q26, OR(AND(L$3="Bull", L$4=12)), 'Bull Market Returns'!$R26, OR(AND(L$3="Bull", L$4=13)), 'Bull Market Returns'!$S26, OR(AND(L$3="Bull", L$4=14)), 'Bull Market Returns'!$T26, OR(AND(L$3="Bull", L$4=15)), 'Bull Market Returns'!$U26, OR(AND(L$3="Bull", L$4=16)), 'Bull Market Returns'!$V26, OR(AND(L$3="Bull", L$4=17)), 'Bull Market Returns'!$W26, OR(AND(L$3="Bull", L$4=18)), 'Bull Market Returns'!$X26, OR(AND(L$3="Bull", L$4=19)), 'Bull Market Returns'!$Y26, OR(AND(L$3="Bull", L$4=20)), 'Bull Market Returns'!$Z26, OR(AND(L$3="Bear", L$4=1)), 'Bear Market Returns'!$G26,OR(AND(L$3="Bear", L$4=2)), 'Bear Market Returns'!$H26, OR(AND(L$3="Bear", L$4=3)), 'Bear Market Returns'!$I26, OR(AND(L$3="Bear", L$4=4)), 'Bear Market Returns'!$J26, OR(AND(L$3="Bear", L$4=5)), 'Bear Market Returns'!$K26, OR(AND(L$3="Bear", L$4=6)), 'Bear Market Returns'!$L26, OR(AND(L$3="Bear", L$4=7)), 'Bear Market Returns'!$M26, OR(AND(L$3="Bear", L$4=8)), 'Bear Market Returns'!$N26, OR(AND(L$3="Bear", L$4=9)), 'Bear Market Returns'!$O26, OR(AND(L$3="Bear", L$4=10)), 'Bear Market Returns'!$P26, OR(AND(L$3="Bear", L$4=11)), 'Bear Market Returns'!$Q26, OR(AND(L$3="Bear", L$4=12)), 'Bear Market Returns'!$R26, OR(AND(L$3="Bear", L$4=13)), 'Bear Market Returns'!$S26, OR(AND(L$3="Bear", L$4=14)), 'Bear Market Returns'!$T26, OR(AND(L$3="Bear", L$4=15)), 'Bear Market Returns'!$U26, OR(AND(L$3="Bear", L$4=16)), 'Bear Market Returns'!$V26, OR(AND(L$3="Bear", L$4=17)), 'Bear Market Returns'!$W26, OR(AND(L$3="Bear", L$4=18)), 'Bear Market Returns'!$X26, OR(AND(L$3="Bear", L$4=19)), 'Bear Market Returns'!$Y26, OR(AND(L$3="Bear", L$4=20)), 'Bear Market Returns'!$Z26)</f>
        <v>44</v>
      </c>
      <c r="M28" s="185">
        <f>L28+ IFS(AND(M$3="Bull",M$4=1), 'Bull Market Returns'!$G26, OR(AND(M$3="Bull", M$4=2)), 'Bull Market Returns'!$H26, OR(AND(M$3="Bull", M$4=3)), 'Bull Market Returns'!$I26, OR(AND(M$3="Bull", M$4=4)), 'Bull Market Returns'!$J26, OR(AND(M$3="Bull", M$4=5)), 'Bull Market Returns'!$K26, OR(AND(M$3="Bull", M$4=6)), 'Bull Market Returns'!$L26, OR(AND(M$3="Bull", M$4=7)), 'Bull Market Returns'!$M26, OR(AND(M$3="Bull", M$4=8)), 'Bull Market Returns'!$N26, OR(AND(M$3="Bull", M$4=9)), 'Bull Market Returns'!$O26, OR(AND(M$3="Bull", M$4=10)), 'Bull Market Returns'!$P26, OR(AND(M$3="Bull", M$4=11)), 'Bull Market Returns'!$Q26, OR(AND(M$3="Bull", M$4=12)), 'Bull Market Returns'!$R26, OR(AND(M$3="Bull", M$4=13)), 'Bull Market Returns'!$S26, OR(AND(M$3="Bull", M$4=14)), 'Bull Market Returns'!$T26, OR(AND(M$3="Bull", M$4=15)), 'Bull Market Returns'!$U26, OR(AND(M$3="Bull", M$4=16)), 'Bull Market Returns'!$V26, OR(AND(M$3="Bull", M$4=17)), 'Bull Market Returns'!$W26, OR(AND(M$3="Bull", M$4=18)), 'Bull Market Returns'!$X26, OR(AND(M$3="Bull", M$4=19)), 'Bull Market Returns'!$Y26, OR(AND(M$3="Bull", M$4=20)), 'Bull Market Returns'!$Z26, OR(AND(M$3="Bear", M$4=1)), 'Bear Market Returns'!$G26,OR(AND(M$3="Bear", M$4=2)), 'Bear Market Returns'!$H26, OR(AND(M$3="Bear", M$4=3)), 'Bear Market Returns'!$I26, OR(AND(M$3="Bear", M$4=4)), 'Bear Market Returns'!$J26, OR(AND(M$3="Bear", M$4=5)), 'Bear Market Returns'!$K26, OR(AND(M$3="Bear", M$4=6)), 'Bear Market Returns'!$L26, OR(AND(M$3="Bear", M$4=7)), 'Bear Market Returns'!$M26, OR(AND(M$3="Bear", M$4=8)), 'Bear Market Returns'!$N26, OR(AND(M$3="Bear", M$4=9)), 'Bear Market Returns'!$O26, OR(AND(M$3="Bear", M$4=10)), 'Bear Market Returns'!$P26, OR(AND(M$3="Bear", M$4=11)), 'Bear Market Returns'!$Q26, OR(AND(M$3="Bear", M$4=12)), 'Bear Market Returns'!$R26, OR(AND(M$3="Bear", M$4=13)), 'Bear Market Returns'!$S26, OR(AND(M$3="Bear", M$4=14)), 'Bear Market Returns'!$T26, OR(AND(M$3="Bear", M$4=15)), 'Bear Market Returns'!$U26, OR(AND(M$3="Bear", M$4=16)), 'Bear Market Returns'!$V26, OR(AND(M$3="Bear", M$4=17)), 'Bear Market Returns'!$W26, OR(AND(M$3="Bear", M$4=18)), 'Bear Market Returns'!$X26, OR(AND(M$3="Bear", M$4=19)), 'Bear Market Returns'!$Y26, OR(AND(M$3="Bear", M$4=20)), 'Bear Market Returns'!$Z26)</f>
        <v>50</v>
      </c>
      <c r="N28" s="185">
        <f>M28+ IFS(AND(N$3="Bull",N$4=1), 'Bull Market Returns'!$G26, OR(AND(N$3="Bull", N$4=2)), 'Bull Market Returns'!$H26, OR(AND(N$3="Bull", N$4=3)), 'Bull Market Returns'!$I26, OR(AND(N$3="Bull", N$4=4)), 'Bull Market Returns'!$J26, OR(AND(N$3="Bull", N$4=5)), 'Bull Market Returns'!$K26, OR(AND(N$3="Bull", N$4=6)), 'Bull Market Returns'!$L26, OR(AND(N$3="Bull", N$4=7)), 'Bull Market Returns'!$M26, OR(AND(N$3="Bull", N$4=8)), 'Bull Market Returns'!$N26, OR(AND(N$3="Bull", N$4=9)), 'Bull Market Returns'!$O26, OR(AND(N$3="Bull", N$4=10)), 'Bull Market Returns'!$P26, OR(AND(N$3="Bull", N$4=11)), 'Bull Market Returns'!$Q26, OR(AND(N$3="Bull", N$4=12)), 'Bull Market Returns'!$R26, OR(AND(N$3="Bull", N$4=13)), 'Bull Market Returns'!$S26, OR(AND(N$3="Bull", N$4=14)), 'Bull Market Returns'!$T26, OR(AND(N$3="Bull", N$4=15)), 'Bull Market Returns'!$U26, OR(AND(N$3="Bull", N$4=16)), 'Bull Market Returns'!$V26, OR(AND(N$3="Bull", N$4=17)), 'Bull Market Returns'!$W26, OR(AND(N$3="Bull", N$4=18)), 'Bull Market Returns'!$X26, OR(AND(N$3="Bull", N$4=19)), 'Bull Market Returns'!$Y26, OR(AND(N$3="Bull", N$4=20)), 'Bull Market Returns'!$Z26, OR(AND(N$3="Bear", N$4=1)), 'Bear Market Returns'!$G26,OR(AND(N$3="Bear", N$4=2)), 'Bear Market Returns'!$H26, OR(AND(N$3="Bear", N$4=3)), 'Bear Market Returns'!$I26, OR(AND(N$3="Bear", N$4=4)), 'Bear Market Returns'!$J26, OR(AND(N$3="Bear", N$4=5)), 'Bear Market Returns'!$K26, OR(AND(N$3="Bear", N$4=6)), 'Bear Market Returns'!$L26, OR(AND(N$3="Bear", N$4=7)), 'Bear Market Returns'!$M26, OR(AND(N$3="Bear", N$4=8)), 'Bear Market Returns'!$N26, OR(AND(N$3="Bear", N$4=9)), 'Bear Market Returns'!$O26, OR(AND(N$3="Bear", N$4=10)), 'Bear Market Returns'!$P26, OR(AND(N$3="Bear", N$4=11)), 'Bear Market Returns'!$Q26, OR(AND(N$3="Bear", N$4=12)), 'Bear Market Returns'!$R26, OR(AND(N$3="Bear", N$4=13)), 'Bear Market Returns'!$S26, OR(AND(N$3="Bear", N$4=14)), 'Bear Market Returns'!$T26, OR(AND(N$3="Bear", N$4=15)), 'Bear Market Returns'!$U26, OR(AND(N$3="Bear", N$4=16)), 'Bear Market Returns'!$V26, OR(AND(N$3="Bear", N$4=17)), 'Bear Market Returns'!$W26, OR(AND(N$3="Bear", N$4=18)), 'Bear Market Returns'!$X26, OR(AND(N$3="Bear", N$4=19)), 'Bear Market Returns'!$Y26, OR(AND(N$3="Bear", N$4=20)), 'Bear Market Returns'!$Z26)</f>
        <v>60</v>
      </c>
      <c r="O28" s="185">
        <f>N28+ IFS(AND(O$3="Bull",O$4=1), 'Bull Market Returns'!$G26, OR(AND(O$3="Bull", O$4=2)), 'Bull Market Returns'!$H26, OR(AND(O$3="Bull", O$4=3)), 'Bull Market Returns'!$I26, OR(AND(O$3="Bull", O$4=4)), 'Bull Market Returns'!$J26, OR(AND(O$3="Bull", O$4=5)), 'Bull Market Returns'!$K26, OR(AND(O$3="Bull", O$4=6)), 'Bull Market Returns'!$L26, OR(AND(O$3="Bull", O$4=7)), 'Bull Market Returns'!$M26, OR(AND(O$3="Bull", O$4=8)), 'Bull Market Returns'!$N26, OR(AND(O$3="Bull", O$4=9)), 'Bull Market Returns'!$O26, OR(AND(O$3="Bull", O$4=10)), 'Bull Market Returns'!$P26, OR(AND(O$3="Bull", O$4=11)), 'Bull Market Returns'!$Q26, OR(AND(O$3="Bull", O$4=12)), 'Bull Market Returns'!$R26, OR(AND(O$3="Bull", O$4=13)), 'Bull Market Returns'!$S26, OR(AND(O$3="Bull", O$4=14)), 'Bull Market Returns'!$T26, OR(AND(O$3="Bull", O$4=15)), 'Bull Market Returns'!$U26, OR(AND(O$3="Bull", O$4=16)), 'Bull Market Returns'!$V26, OR(AND(O$3="Bull", O$4=17)), 'Bull Market Returns'!$W26, OR(AND(O$3="Bull", O$4=18)), 'Bull Market Returns'!$X26, OR(AND(O$3="Bull", O$4=19)), 'Bull Market Returns'!$Y26, OR(AND(O$3="Bull", O$4=20)), 'Bull Market Returns'!$Z26, OR(AND(O$3="Bear", O$4=1)), 'Bear Market Returns'!$G26,OR(AND(O$3="Bear", O$4=2)), 'Bear Market Returns'!$H26, OR(AND(O$3="Bear", O$4=3)), 'Bear Market Returns'!$I26, OR(AND(O$3="Bear", O$4=4)), 'Bear Market Returns'!$J26, OR(AND(O$3="Bear", O$4=5)), 'Bear Market Returns'!$K26, OR(AND(O$3="Bear", O$4=6)), 'Bear Market Returns'!$L26, OR(AND(O$3="Bear", O$4=7)), 'Bear Market Returns'!$M26, OR(AND(O$3="Bear", O$4=8)), 'Bear Market Returns'!$N26, OR(AND(O$3="Bear", O$4=9)), 'Bear Market Returns'!$O26, OR(AND(O$3="Bear", O$4=10)), 'Bear Market Returns'!$P26, OR(AND(O$3="Bear", O$4=11)), 'Bear Market Returns'!$Q26, OR(AND(O$3="Bear", O$4=12)), 'Bear Market Returns'!$R26, OR(AND(O$3="Bear", O$4=13)), 'Bear Market Returns'!$S26, OR(AND(O$3="Bear", O$4=14)), 'Bear Market Returns'!$T26, OR(AND(O$3="Bear", O$4=15)), 'Bear Market Returns'!$U26, OR(AND(O$3="Bear", O$4=16)), 'Bear Market Returns'!$V26, OR(AND(O$3="Bear", O$4=17)), 'Bear Market Returns'!$W26, OR(AND(O$3="Bear", O$4=18)), 'Bear Market Returns'!$X26, OR(AND(O$3="Bear", O$4=19)), 'Bear Market Returns'!$Y26, OR(AND(O$3="Bear", O$4=20)), 'Bear Market Returns'!$Z26)</f>
        <v>77</v>
      </c>
      <c r="P28" s="185">
        <f>O28+ IFS(AND(P$3="Bull",P$4=1), 'Bull Market Returns'!$G26, OR(AND(P$3="Bull", P$4=2)), 'Bull Market Returns'!$H26, OR(AND(P$3="Bull", P$4=3)), 'Bull Market Returns'!$I26, OR(AND(P$3="Bull", P$4=4)), 'Bull Market Returns'!$J26, OR(AND(P$3="Bull", P$4=5)), 'Bull Market Returns'!$K26, OR(AND(P$3="Bull", P$4=6)), 'Bull Market Returns'!$L26, OR(AND(P$3="Bull", P$4=7)), 'Bull Market Returns'!$M26, OR(AND(P$3="Bull", P$4=8)), 'Bull Market Returns'!$N26, OR(AND(P$3="Bull", P$4=9)), 'Bull Market Returns'!$O26, OR(AND(P$3="Bull", P$4=10)), 'Bull Market Returns'!$P26, OR(AND(P$3="Bull", P$4=11)), 'Bull Market Returns'!$Q26, OR(AND(P$3="Bull", P$4=12)), 'Bull Market Returns'!$R26, OR(AND(P$3="Bull", P$4=13)), 'Bull Market Returns'!$S26, OR(AND(P$3="Bull", P$4=14)), 'Bull Market Returns'!$T26, OR(AND(P$3="Bull", P$4=15)), 'Bull Market Returns'!$U26, OR(AND(P$3="Bull", P$4=16)), 'Bull Market Returns'!$V26, OR(AND(P$3="Bull", P$4=17)), 'Bull Market Returns'!$W26, OR(AND(P$3="Bull", P$4=18)), 'Bull Market Returns'!$X26, OR(AND(P$3="Bull", P$4=19)), 'Bull Market Returns'!$Y26, OR(AND(P$3="Bull", P$4=20)), 'Bull Market Returns'!$Z26, OR(AND(P$3="Bear", P$4=1)), 'Bear Market Returns'!$G26,OR(AND(P$3="Bear", P$4=2)), 'Bear Market Returns'!$H26, OR(AND(P$3="Bear", P$4=3)), 'Bear Market Returns'!$I26, OR(AND(P$3="Bear", P$4=4)), 'Bear Market Returns'!$J26, OR(AND(P$3="Bear", P$4=5)), 'Bear Market Returns'!$K26, OR(AND(P$3="Bear", P$4=6)), 'Bear Market Returns'!$L26, OR(AND(P$3="Bear", P$4=7)), 'Bear Market Returns'!$M26, OR(AND(P$3="Bear", P$4=8)), 'Bear Market Returns'!$N26, OR(AND(P$3="Bear", P$4=9)), 'Bear Market Returns'!$O26, OR(AND(P$3="Bear", P$4=10)), 'Bear Market Returns'!$P26, OR(AND(P$3="Bear", P$4=11)), 'Bear Market Returns'!$Q26, OR(AND(P$3="Bear", P$4=12)), 'Bear Market Returns'!$R26, OR(AND(P$3="Bear", P$4=13)), 'Bear Market Returns'!$S26, OR(AND(P$3="Bear", P$4=14)), 'Bear Market Returns'!$T26, OR(AND(P$3="Bear", P$4=15)), 'Bear Market Returns'!$U26, OR(AND(P$3="Bear", P$4=16)), 'Bear Market Returns'!$V26, OR(AND(P$3="Bear", P$4=17)), 'Bear Market Returns'!$W26, OR(AND(P$3="Bear", P$4=18)), 'Bear Market Returns'!$X26, OR(AND(P$3="Bear", P$4=19)), 'Bear Market Returns'!$Y26, OR(AND(P$3="Bear", P$4=20)), 'Bear Market Returns'!$Z26)</f>
        <v>65</v>
      </c>
    </row>
    <row r="29">
      <c r="A29" s="182" t="s">
        <v>25</v>
      </c>
      <c r="B29" s="18" t="s">
        <v>26</v>
      </c>
      <c r="C29" s="19" t="s">
        <v>34</v>
      </c>
      <c r="D29" s="17" t="s">
        <v>16</v>
      </c>
      <c r="E29" s="20">
        <v>15.0</v>
      </c>
      <c r="F29" s="183">
        <v>25.0</v>
      </c>
      <c r="G29" s="185">
        <f>F29+ IFS(AND(G$3="Bull",G$4=1), 'Bull Market Returns'!$G27, OR(AND(G$3="Bull", G$4=2)), 'Bull Market Returns'!$H27, OR(AND(G$3="Bull", G$4=3)), 'Bull Market Returns'!$I27, OR(AND(G$3="Bull", G$4=4)), 'Bull Market Returns'!$J27, OR(AND(G$3="Bull", G$4=5)), 'Bull Market Returns'!$K27, OR(AND(G$3="Bull", G$4=6)), 'Bull Market Returns'!$L27, OR(AND(G$3="Bull", G$4=7)), 'Bull Market Returns'!$M27, OR(AND(G$3="Bull", G$4=8)), 'Bull Market Returns'!$N27, OR(AND(G$3="Bull", G$4=9)), 'Bull Market Returns'!$O27, OR(AND(G$3="Bull", G$4=10)), 'Bull Market Returns'!$P27, OR(AND(G$3="Bull", G$4=11)), 'Bull Market Returns'!$Q27, OR(AND(G$3="Bull", G$4=12)), 'Bull Market Returns'!$R27, OR(AND(G$3="Bull", G$4=13)), 'Bull Market Returns'!$S27, OR(AND(G$3="Bull", G$4=14)), 'Bull Market Returns'!$T27, OR(AND(G$3="Bull", G$4=15)), 'Bull Market Returns'!$U27, OR(AND(G$3="Bull", G$4=16)), 'Bull Market Returns'!$V27, OR(AND(G$3="Bull", G$4=17)), 'Bull Market Returns'!$W27, OR(AND(G$3="Bull", G$4=18)), 'Bull Market Returns'!$X27, OR(AND(G$3="Bull", G$4=19)), 'Bull Market Returns'!$Y27, OR(AND(G$3="Bull", G$4=20)), 'Bull Market Returns'!$Z27, OR(AND(G$3="Bear", G$4=1)), 'Bear Market Returns'!$G27,OR(AND(G$3="Bear", G$4=2)), 'Bear Market Returns'!$H27, OR(AND(G$3="Bear", G$4=3)), 'Bear Market Returns'!$I27, OR(AND(G$3="Bear", G$4=4)), 'Bear Market Returns'!$J27, OR(AND(G$3="Bear", G$4=5)), 'Bear Market Returns'!$K27, OR(AND(G$3="Bear", G$4=6)), 'Bear Market Returns'!$L27, OR(AND(G$3="Bear", G$4=7)), 'Bear Market Returns'!$M27, OR(AND(G$3="Bear", G$4=8)), 'Bear Market Returns'!$N27, OR(AND(G$3="Bear", G$4=9)), 'Bear Market Returns'!$O27, OR(AND(G$3="Bear", G$4=10)), 'Bear Market Returns'!$P27, OR(AND(G$3="Bear", G$4=11)), 'Bear Market Returns'!$Q27, OR(AND(G$3="Bear", G$4=12)), 'Bear Market Returns'!$R27, OR(AND(G$3="Bear", G$4=13)), 'Bear Market Returns'!$S27, OR(AND(G$3="Bear", G$4=14)), 'Bear Market Returns'!$T27, OR(AND(G$3="Bear", G$4=15)), 'Bear Market Returns'!$U27, OR(AND(G$3="Bear", G$4=16)), 'Bear Market Returns'!$V27, OR(AND(G$3="Bear", G$4=17)), 'Bear Market Returns'!$W27, OR(AND(G$3="Bear", G$4=18)), 'Bear Market Returns'!$X27, OR(AND(G$3="Bear", G$4=19)), 'Bear Market Returns'!$Y27, OR(AND(G$3="Bear", G$4=20)), 'Bear Market Returns'!$Z27)</f>
        <v>19</v>
      </c>
      <c r="H29" s="185">
        <f>G29+ IFS(AND(H$3="Bull",H$4=1), 'Bull Market Returns'!$G27, OR(AND(H$3="Bull", H$4=2)), 'Bull Market Returns'!$H27, OR(AND(H$3="Bull", H$4=3)), 'Bull Market Returns'!$I27, OR(AND(H$3="Bull", H$4=4)), 'Bull Market Returns'!$J27, OR(AND(H$3="Bull", H$4=5)), 'Bull Market Returns'!$K27, OR(AND(H$3="Bull", H$4=6)), 'Bull Market Returns'!$L27, OR(AND(H$3="Bull", H$4=7)), 'Bull Market Returns'!$M27, OR(AND(H$3="Bull", H$4=8)), 'Bull Market Returns'!$N27, OR(AND(H$3="Bull", H$4=9)), 'Bull Market Returns'!$O27, OR(AND(H$3="Bull", H$4=10)), 'Bull Market Returns'!$P27, OR(AND(H$3="Bull", H$4=11)), 'Bull Market Returns'!$Q27, OR(AND(H$3="Bull", H$4=12)), 'Bull Market Returns'!$R27, OR(AND(H$3="Bull", H$4=13)), 'Bull Market Returns'!$S27, OR(AND(H$3="Bull", H$4=14)), 'Bull Market Returns'!$T27, OR(AND(H$3="Bull", H$4=15)), 'Bull Market Returns'!$U27, OR(AND(H$3="Bull", H$4=16)), 'Bull Market Returns'!$V27, OR(AND(H$3="Bull", H$4=17)), 'Bull Market Returns'!$W27, OR(AND(H$3="Bull", H$4=18)), 'Bull Market Returns'!$X27, OR(AND(H$3="Bull", H$4=19)), 'Bull Market Returns'!$Y27, OR(AND(H$3="Bull", H$4=20)), 'Bull Market Returns'!$Z27, OR(AND(H$3="Bear", H$4=1)), 'Bear Market Returns'!$G27,OR(AND(H$3="Bear", H$4=2)), 'Bear Market Returns'!$H27, OR(AND(H$3="Bear", H$4=3)), 'Bear Market Returns'!$I27, OR(AND(H$3="Bear", H$4=4)), 'Bear Market Returns'!$J27, OR(AND(H$3="Bear", H$4=5)), 'Bear Market Returns'!$K27, OR(AND(H$3="Bear", H$4=6)), 'Bear Market Returns'!$L27, OR(AND(H$3="Bear", H$4=7)), 'Bear Market Returns'!$M27, OR(AND(H$3="Bear", H$4=8)), 'Bear Market Returns'!$N27, OR(AND(H$3="Bear", H$4=9)), 'Bear Market Returns'!$O27, OR(AND(H$3="Bear", H$4=10)), 'Bear Market Returns'!$P27, OR(AND(H$3="Bear", H$4=11)), 'Bear Market Returns'!$Q27, OR(AND(H$3="Bear", H$4=12)), 'Bear Market Returns'!$R27, OR(AND(H$3="Bear", H$4=13)), 'Bear Market Returns'!$S27, OR(AND(H$3="Bear", H$4=14)), 'Bear Market Returns'!$T27, OR(AND(H$3="Bear", H$4=15)), 'Bear Market Returns'!$U27, OR(AND(H$3="Bear", H$4=16)), 'Bear Market Returns'!$V27, OR(AND(H$3="Bear", H$4=17)), 'Bear Market Returns'!$W27, OR(AND(H$3="Bear", H$4=18)), 'Bear Market Returns'!$X27, OR(AND(H$3="Bear", H$4=19)), 'Bear Market Returns'!$Y27, OR(AND(H$3="Bear", H$4=20)), 'Bear Market Returns'!$Z27)</f>
        <v>16</v>
      </c>
      <c r="I29" s="185">
        <f>H29+ IFS(AND(I$3="Bull",I$4=1), 'Bull Market Returns'!$G27, OR(AND(I$3="Bull", I$4=2)), 'Bull Market Returns'!$H27, OR(AND(I$3="Bull", I$4=3)), 'Bull Market Returns'!$I27, OR(AND(I$3="Bull", I$4=4)), 'Bull Market Returns'!$J27, OR(AND(I$3="Bull", I$4=5)), 'Bull Market Returns'!$K27, OR(AND(I$3="Bull", I$4=6)), 'Bull Market Returns'!$L27, OR(AND(I$3="Bull", I$4=7)), 'Bull Market Returns'!$M27, OR(AND(I$3="Bull", I$4=8)), 'Bull Market Returns'!$N27, OR(AND(I$3="Bull", I$4=9)), 'Bull Market Returns'!$O27, OR(AND(I$3="Bull", I$4=10)), 'Bull Market Returns'!$P27, OR(AND(I$3="Bull", I$4=11)), 'Bull Market Returns'!$Q27, OR(AND(I$3="Bull", I$4=12)), 'Bull Market Returns'!$R27, OR(AND(I$3="Bull", I$4=13)), 'Bull Market Returns'!$S27, OR(AND(I$3="Bull", I$4=14)), 'Bull Market Returns'!$T27, OR(AND(I$3="Bull", I$4=15)), 'Bull Market Returns'!$U27, OR(AND(I$3="Bull", I$4=16)), 'Bull Market Returns'!$V27, OR(AND(I$3="Bull", I$4=17)), 'Bull Market Returns'!$W27, OR(AND(I$3="Bull", I$4=18)), 'Bull Market Returns'!$X27, OR(AND(I$3="Bull", I$4=19)), 'Bull Market Returns'!$Y27, OR(AND(I$3="Bull", I$4=20)), 'Bull Market Returns'!$Z27, OR(AND(I$3="Bear", I$4=1)), 'Bear Market Returns'!$G27,OR(AND(I$3="Bear", I$4=2)), 'Bear Market Returns'!$H27, OR(AND(I$3="Bear", I$4=3)), 'Bear Market Returns'!$I27, OR(AND(I$3="Bear", I$4=4)), 'Bear Market Returns'!$J27, OR(AND(I$3="Bear", I$4=5)), 'Bear Market Returns'!$K27, OR(AND(I$3="Bear", I$4=6)), 'Bear Market Returns'!$L27, OR(AND(I$3="Bear", I$4=7)), 'Bear Market Returns'!$M27, OR(AND(I$3="Bear", I$4=8)), 'Bear Market Returns'!$N27, OR(AND(I$3="Bear", I$4=9)), 'Bear Market Returns'!$O27, OR(AND(I$3="Bear", I$4=10)), 'Bear Market Returns'!$P27, OR(AND(I$3="Bear", I$4=11)), 'Bear Market Returns'!$Q27, OR(AND(I$3="Bear", I$4=12)), 'Bear Market Returns'!$R27, OR(AND(I$3="Bear", I$4=13)), 'Bear Market Returns'!$S27, OR(AND(I$3="Bear", I$4=14)), 'Bear Market Returns'!$T27, OR(AND(I$3="Bear", I$4=15)), 'Bear Market Returns'!$U27, OR(AND(I$3="Bear", I$4=16)), 'Bear Market Returns'!$V27, OR(AND(I$3="Bear", I$4=17)), 'Bear Market Returns'!$W27, OR(AND(I$3="Bear", I$4=18)), 'Bear Market Returns'!$X27, OR(AND(I$3="Bear", I$4=19)), 'Bear Market Returns'!$Y27, OR(AND(I$3="Bear", I$4=20)), 'Bear Market Returns'!$Z27)</f>
        <v>20</v>
      </c>
      <c r="J29" s="185">
        <f>I29+ IFS(AND(J$3="Bull",J$4=1), 'Bull Market Returns'!$G27, OR(AND(J$3="Bull", J$4=2)), 'Bull Market Returns'!$H27, OR(AND(J$3="Bull", J$4=3)), 'Bull Market Returns'!$I27, OR(AND(J$3="Bull", J$4=4)), 'Bull Market Returns'!$J27, OR(AND(J$3="Bull", J$4=5)), 'Bull Market Returns'!$K27, OR(AND(J$3="Bull", J$4=6)), 'Bull Market Returns'!$L27, OR(AND(J$3="Bull", J$4=7)), 'Bull Market Returns'!$M27, OR(AND(J$3="Bull", J$4=8)), 'Bull Market Returns'!$N27, OR(AND(J$3="Bull", J$4=9)), 'Bull Market Returns'!$O27, OR(AND(J$3="Bull", J$4=10)), 'Bull Market Returns'!$P27, OR(AND(J$3="Bull", J$4=11)), 'Bull Market Returns'!$Q27, OR(AND(J$3="Bull", J$4=12)), 'Bull Market Returns'!$R27, OR(AND(J$3="Bull", J$4=13)), 'Bull Market Returns'!$S27, OR(AND(J$3="Bull", J$4=14)), 'Bull Market Returns'!$T27, OR(AND(J$3="Bull", J$4=15)), 'Bull Market Returns'!$U27, OR(AND(J$3="Bull", J$4=16)), 'Bull Market Returns'!$V27, OR(AND(J$3="Bull", J$4=17)), 'Bull Market Returns'!$W27, OR(AND(J$3="Bull", J$4=18)), 'Bull Market Returns'!$X27, OR(AND(J$3="Bull", J$4=19)), 'Bull Market Returns'!$Y27, OR(AND(J$3="Bull", J$4=20)), 'Bull Market Returns'!$Z27, OR(AND(J$3="Bear", J$4=1)), 'Bear Market Returns'!$G27,OR(AND(J$3="Bear", J$4=2)), 'Bear Market Returns'!$H27, OR(AND(J$3="Bear", J$4=3)), 'Bear Market Returns'!$I27, OR(AND(J$3="Bear", J$4=4)), 'Bear Market Returns'!$J27, OR(AND(J$3="Bear", J$4=5)), 'Bear Market Returns'!$K27, OR(AND(J$3="Bear", J$4=6)), 'Bear Market Returns'!$L27, OR(AND(J$3="Bear", J$4=7)), 'Bear Market Returns'!$M27, OR(AND(J$3="Bear", J$4=8)), 'Bear Market Returns'!$N27, OR(AND(J$3="Bear", J$4=9)), 'Bear Market Returns'!$O27, OR(AND(J$3="Bear", J$4=10)), 'Bear Market Returns'!$P27, OR(AND(J$3="Bear", J$4=11)), 'Bear Market Returns'!$Q27, OR(AND(J$3="Bear", J$4=12)), 'Bear Market Returns'!$R27, OR(AND(J$3="Bear", J$4=13)), 'Bear Market Returns'!$S27, OR(AND(J$3="Bear", J$4=14)), 'Bear Market Returns'!$T27, OR(AND(J$3="Bear", J$4=15)), 'Bear Market Returns'!$U27, OR(AND(J$3="Bear", J$4=16)), 'Bear Market Returns'!$V27, OR(AND(J$3="Bear", J$4=17)), 'Bear Market Returns'!$W27, OR(AND(J$3="Bear", J$4=18)), 'Bear Market Returns'!$X27, OR(AND(J$3="Bear", J$4=19)), 'Bear Market Returns'!$Y27, OR(AND(J$3="Bear", J$4=20)), 'Bear Market Returns'!$Z27)</f>
        <v>11</v>
      </c>
      <c r="K29" s="185">
        <f>J29+ IFS(AND(K$3="Bull",K$4=1), 'Bull Market Returns'!$G27, OR(AND(K$3="Bull", K$4=2)), 'Bull Market Returns'!$H27, OR(AND(K$3="Bull", K$4=3)), 'Bull Market Returns'!$I27, OR(AND(K$3="Bull", K$4=4)), 'Bull Market Returns'!$J27, OR(AND(K$3="Bull", K$4=5)), 'Bull Market Returns'!$K27, OR(AND(K$3="Bull", K$4=6)), 'Bull Market Returns'!$L27, OR(AND(K$3="Bull", K$4=7)), 'Bull Market Returns'!$M27, OR(AND(K$3="Bull", K$4=8)), 'Bull Market Returns'!$N27, OR(AND(K$3="Bull", K$4=9)), 'Bull Market Returns'!$O27, OR(AND(K$3="Bull", K$4=10)), 'Bull Market Returns'!$P27, OR(AND(K$3="Bull", K$4=11)), 'Bull Market Returns'!$Q27, OR(AND(K$3="Bull", K$4=12)), 'Bull Market Returns'!$R27, OR(AND(K$3="Bull", K$4=13)), 'Bull Market Returns'!$S27, OR(AND(K$3="Bull", K$4=14)), 'Bull Market Returns'!$T27, OR(AND(K$3="Bull", K$4=15)), 'Bull Market Returns'!$U27, OR(AND(K$3="Bull", K$4=16)), 'Bull Market Returns'!$V27, OR(AND(K$3="Bull", K$4=17)), 'Bull Market Returns'!$W27, OR(AND(K$3="Bull", K$4=18)), 'Bull Market Returns'!$X27, OR(AND(K$3="Bull", K$4=19)), 'Bull Market Returns'!$Y27, OR(AND(K$3="Bull", K$4=20)), 'Bull Market Returns'!$Z27, OR(AND(K$3="Bear", K$4=1)), 'Bear Market Returns'!$G27,OR(AND(K$3="Bear", K$4=2)), 'Bear Market Returns'!$H27, OR(AND(K$3="Bear", K$4=3)), 'Bear Market Returns'!$I27, OR(AND(K$3="Bear", K$4=4)), 'Bear Market Returns'!$J27, OR(AND(K$3="Bear", K$4=5)), 'Bear Market Returns'!$K27, OR(AND(K$3="Bear", K$4=6)), 'Bear Market Returns'!$L27, OR(AND(K$3="Bear", K$4=7)), 'Bear Market Returns'!$M27, OR(AND(K$3="Bear", K$4=8)), 'Bear Market Returns'!$N27, OR(AND(K$3="Bear", K$4=9)), 'Bear Market Returns'!$O27, OR(AND(K$3="Bear", K$4=10)), 'Bear Market Returns'!$P27, OR(AND(K$3="Bear", K$4=11)), 'Bear Market Returns'!$Q27, OR(AND(K$3="Bear", K$4=12)), 'Bear Market Returns'!$R27, OR(AND(K$3="Bear", K$4=13)), 'Bear Market Returns'!$S27, OR(AND(K$3="Bear", K$4=14)), 'Bear Market Returns'!$T27, OR(AND(K$3="Bear", K$4=15)), 'Bear Market Returns'!$U27, OR(AND(K$3="Bear", K$4=16)), 'Bear Market Returns'!$V27, OR(AND(K$3="Bear", K$4=17)), 'Bear Market Returns'!$W27, OR(AND(K$3="Bear", K$4=18)), 'Bear Market Returns'!$X27, OR(AND(K$3="Bear", K$4=19)), 'Bear Market Returns'!$Y27, OR(AND(K$3="Bear", K$4=20)), 'Bear Market Returns'!$Z27)</f>
        <v>20</v>
      </c>
      <c r="L29" s="185">
        <f>K29+ IFS(AND(L$3="Bull",L$4=1), 'Bull Market Returns'!$G27, OR(AND(L$3="Bull", L$4=2)), 'Bull Market Returns'!$H27, OR(AND(L$3="Bull", L$4=3)), 'Bull Market Returns'!$I27, OR(AND(L$3="Bull", L$4=4)), 'Bull Market Returns'!$J27, OR(AND(L$3="Bull", L$4=5)), 'Bull Market Returns'!$K27, OR(AND(L$3="Bull", L$4=6)), 'Bull Market Returns'!$L27, OR(AND(L$3="Bull", L$4=7)), 'Bull Market Returns'!$M27, OR(AND(L$3="Bull", L$4=8)), 'Bull Market Returns'!$N27, OR(AND(L$3="Bull", L$4=9)), 'Bull Market Returns'!$O27, OR(AND(L$3="Bull", L$4=10)), 'Bull Market Returns'!$P27, OR(AND(L$3="Bull", L$4=11)), 'Bull Market Returns'!$Q27, OR(AND(L$3="Bull", L$4=12)), 'Bull Market Returns'!$R27, OR(AND(L$3="Bull", L$4=13)), 'Bull Market Returns'!$S27, OR(AND(L$3="Bull", L$4=14)), 'Bull Market Returns'!$T27, OR(AND(L$3="Bull", L$4=15)), 'Bull Market Returns'!$U27, OR(AND(L$3="Bull", L$4=16)), 'Bull Market Returns'!$V27, OR(AND(L$3="Bull", L$4=17)), 'Bull Market Returns'!$W27, OR(AND(L$3="Bull", L$4=18)), 'Bull Market Returns'!$X27, OR(AND(L$3="Bull", L$4=19)), 'Bull Market Returns'!$Y27, OR(AND(L$3="Bull", L$4=20)), 'Bull Market Returns'!$Z27, OR(AND(L$3="Bear", L$4=1)), 'Bear Market Returns'!$G27,OR(AND(L$3="Bear", L$4=2)), 'Bear Market Returns'!$H27, OR(AND(L$3="Bear", L$4=3)), 'Bear Market Returns'!$I27, OR(AND(L$3="Bear", L$4=4)), 'Bear Market Returns'!$J27, OR(AND(L$3="Bear", L$4=5)), 'Bear Market Returns'!$K27, OR(AND(L$3="Bear", L$4=6)), 'Bear Market Returns'!$L27, OR(AND(L$3="Bear", L$4=7)), 'Bear Market Returns'!$M27, OR(AND(L$3="Bear", L$4=8)), 'Bear Market Returns'!$N27, OR(AND(L$3="Bear", L$4=9)), 'Bear Market Returns'!$O27, OR(AND(L$3="Bear", L$4=10)), 'Bear Market Returns'!$P27, OR(AND(L$3="Bear", L$4=11)), 'Bear Market Returns'!$Q27, OR(AND(L$3="Bear", L$4=12)), 'Bear Market Returns'!$R27, OR(AND(L$3="Bear", L$4=13)), 'Bear Market Returns'!$S27, OR(AND(L$3="Bear", L$4=14)), 'Bear Market Returns'!$T27, OR(AND(L$3="Bear", L$4=15)), 'Bear Market Returns'!$U27, OR(AND(L$3="Bear", L$4=16)), 'Bear Market Returns'!$V27, OR(AND(L$3="Bear", L$4=17)), 'Bear Market Returns'!$W27, OR(AND(L$3="Bear", L$4=18)), 'Bear Market Returns'!$X27, OR(AND(L$3="Bear", L$4=19)), 'Bear Market Returns'!$Y27, OR(AND(L$3="Bear", L$4=20)), 'Bear Market Returns'!$Z27)</f>
        <v>25</v>
      </c>
      <c r="M29" s="185">
        <f>L29+ IFS(AND(M$3="Bull",M$4=1), 'Bull Market Returns'!$G27, OR(AND(M$3="Bull", M$4=2)), 'Bull Market Returns'!$H27, OR(AND(M$3="Bull", M$4=3)), 'Bull Market Returns'!$I27, OR(AND(M$3="Bull", M$4=4)), 'Bull Market Returns'!$J27, OR(AND(M$3="Bull", M$4=5)), 'Bull Market Returns'!$K27, OR(AND(M$3="Bull", M$4=6)), 'Bull Market Returns'!$L27, OR(AND(M$3="Bull", M$4=7)), 'Bull Market Returns'!$M27, OR(AND(M$3="Bull", M$4=8)), 'Bull Market Returns'!$N27, OR(AND(M$3="Bull", M$4=9)), 'Bull Market Returns'!$O27, OR(AND(M$3="Bull", M$4=10)), 'Bull Market Returns'!$P27, OR(AND(M$3="Bull", M$4=11)), 'Bull Market Returns'!$Q27, OR(AND(M$3="Bull", M$4=12)), 'Bull Market Returns'!$R27, OR(AND(M$3="Bull", M$4=13)), 'Bull Market Returns'!$S27, OR(AND(M$3="Bull", M$4=14)), 'Bull Market Returns'!$T27, OR(AND(M$3="Bull", M$4=15)), 'Bull Market Returns'!$U27, OR(AND(M$3="Bull", M$4=16)), 'Bull Market Returns'!$V27, OR(AND(M$3="Bull", M$4=17)), 'Bull Market Returns'!$W27, OR(AND(M$3="Bull", M$4=18)), 'Bull Market Returns'!$X27, OR(AND(M$3="Bull", M$4=19)), 'Bull Market Returns'!$Y27, OR(AND(M$3="Bull", M$4=20)), 'Bull Market Returns'!$Z27, OR(AND(M$3="Bear", M$4=1)), 'Bear Market Returns'!$G27,OR(AND(M$3="Bear", M$4=2)), 'Bear Market Returns'!$H27, OR(AND(M$3="Bear", M$4=3)), 'Bear Market Returns'!$I27, OR(AND(M$3="Bear", M$4=4)), 'Bear Market Returns'!$J27, OR(AND(M$3="Bear", M$4=5)), 'Bear Market Returns'!$K27, OR(AND(M$3="Bear", M$4=6)), 'Bear Market Returns'!$L27, OR(AND(M$3="Bear", M$4=7)), 'Bear Market Returns'!$M27, OR(AND(M$3="Bear", M$4=8)), 'Bear Market Returns'!$N27, OR(AND(M$3="Bear", M$4=9)), 'Bear Market Returns'!$O27, OR(AND(M$3="Bear", M$4=10)), 'Bear Market Returns'!$P27, OR(AND(M$3="Bear", M$4=11)), 'Bear Market Returns'!$Q27, OR(AND(M$3="Bear", M$4=12)), 'Bear Market Returns'!$R27, OR(AND(M$3="Bear", M$4=13)), 'Bear Market Returns'!$S27, OR(AND(M$3="Bear", M$4=14)), 'Bear Market Returns'!$T27, OR(AND(M$3="Bear", M$4=15)), 'Bear Market Returns'!$U27, OR(AND(M$3="Bear", M$4=16)), 'Bear Market Returns'!$V27, OR(AND(M$3="Bear", M$4=17)), 'Bear Market Returns'!$W27, OR(AND(M$3="Bear", M$4=18)), 'Bear Market Returns'!$X27, OR(AND(M$3="Bear", M$4=19)), 'Bear Market Returns'!$Y27, OR(AND(M$3="Bear", M$4=20)), 'Bear Market Returns'!$Z27)</f>
        <v>18</v>
      </c>
      <c r="N29" s="185">
        <f>M29+ IFS(AND(N$3="Bull",N$4=1), 'Bull Market Returns'!$G27, OR(AND(N$3="Bull", N$4=2)), 'Bull Market Returns'!$H27, OR(AND(N$3="Bull", N$4=3)), 'Bull Market Returns'!$I27, OR(AND(N$3="Bull", N$4=4)), 'Bull Market Returns'!$J27, OR(AND(N$3="Bull", N$4=5)), 'Bull Market Returns'!$K27, OR(AND(N$3="Bull", N$4=6)), 'Bull Market Returns'!$L27, OR(AND(N$3="Bull", N$4=7)), 'Bull Market Returns'!$M27, OR(AND(N$3="Bull", N$4=8)), 'Bull Market Returns'!$N27, OR(AND(N$3="Bull", N$4=9)), 'Bull Market Returns'!$O27, OR(AND(N$3="Bull", N$4=10)), 'Bull Market Returns'!$P27, OR(AND(N$3="Bull", N$4=11)), 'Bull Market Returns'!$Q27, OR(AND(N$3="Bull", N$4=12)), 'Bull Market Returns'!$R27, OR(AND(N$3="Bull", N$4=13)), 'Bull Market Returns'!$S27, OR(AND(N$3="Bull", N$4=14)), 'Bull Market Returns'!$T27, OR(AND(N$3="Bull", N$4=15)), 'Bull Market Returns'!$U27, OR(AND(N$3="Bull", N$4=16)), 'Bull Market Returns'!$V27, OR(AND(N$3="Bull", N$4=17)), 'Bull Market Returns'!$W27, OR(AND(N$3="Bull", N$4=18)), 'Bull Market Returns'!$X27, OR(AND(N$3="Bull", N$4=19)), 'Bull Market Returns'!$Y27, OR(AND(N$3="Bull", N$4=20)), 'Bull Market Returns'!$Z27, OR(AND(N$3="Bear", N$4=1)), 'Bear Market Returns'!$G27,OR(AND(N$3="Bear", N$4=2)), 'Bear Market Returns'!$H27, OR(AND(N$3="Bear", N$4=3)), 'Bear Market Returns'!$I27, OR(AND(N$3="Bear", N$4=4)), 'Bear Market Returns'!$J27, OR(AND(N$3="Bear", N$4=5)), 'Bear Market Returns'!$K27, OR(AND(N$3="Bear", N$4=6)), 'Bear Market Returns'!$L27, OR(AND(N$3="Bear", N$4=7)), 'Bear Market Returns'!$M27, OR(AND(N$3="Bear", N$4=8)), 'Bear Market Returns'!$N27, OR(AND(N$3="Bear", N$4=9)), 'Bear Market Returns'!$O27, OR(AND(N$3="Bear", N$4=10)), 'Bear Market Returns'!$P27, OR(AND(N$3="Bear", N$4=11)), 'Bear Market Returns'!$Q27, OR(AND(N$3="Bear", N$4=12)), 'Bear Market Returns'!$R27, OR(AND(N$3="Bear", N$4=13)), 'Bear Market Returns'!$S27, OR(AND(N$3="Bear", N$4=14)), 'Bear Market Returns'!$T27, OR(AND(N$3="Bear", N$4=15)), 'Bear Market Returns'!$U27, OR(AND(N$3="Bear", N$4=16)), 'Bear Market Returns'!$V27, OR(AND(N$3="Bear", N$4=17)), 'Bear Market Returns'!$W27, OR(AND(N$3="Bear", N$4=18)), 'Bear Market Returns'!$X27, OR(AND(N$3="Bear", N$4=19)), 'Bear Market Returns'!$Y27, OR(AND(N$3="Bear", N$4=20)), 'Bear Market Returns'!$Z27)</f>
        <v>7</v>
      </c>
      <c r="O29" s="185">
        <f>N29+ IFS(AND(O$3="Bull",O$4=1), 'Bull Market Returns'!$G27, OR(AND(O$3="Bull", O$4=2)), 'Bull Market Returns'!$H27, OR(AND(O$3="Bull", O$4=3)), 'Bull Market Returns'!$I27, OR(AND(O$3="Bull", O$4=4)), 'Bull Market Returns'!$J27, OR(AND(O$3="Bull", O$4=5)), 'Bull Market Returns'!$K27, OR(AND(O$3="Bull", O$4=6)), 'Bull Market Returns'!$L27, OR(AND(O$3="Bull", O$4=7)), 'Bull Market Returns'!$M27, OR(AND(O$3="Bull", O$4=8)), 'Bull Market Returns'!$N27, OR(AND(O$3="Bull", O$4=9)), 'Bull Market Returns'!$O27, OR(AND(O$3="Bull", O$4=10)), 'Bull Market Returns'!$P27, OR(AND(O$3="Bull", O$4=11)), 'Bull Market Returns'!$Q27, OR(AND(O$3="Bull", O$4=12)), 'Bull Market Returns'!$R27, OR(AND(O$3="Bull", O$4=13)), 'Bull Market Returns'!$S27, OR(AND(O$3="Bull", O$4=14)), 'Bull Market Returns'!$T27, OR(AND(O$3="Bull", O$4=15)), 'Bull Market Returns'!$U27, OR(AND(O$3="Bull", O$4=16)), 'Bull Market Returns'!$V27, OR(AND(O$3="Bull", O$4=17)), 'Bull Market Returns'!$W27, OR(AND(O$3="Bull", O$4=18)), 'Bull Market Returns'!$X27, OR(AND(O$3="Bull", O$4=19)), 'Bull Market Returns'!$Y27, OR(AND(O$3="Bull", O$4=20)), 'Bull Market Returns'!$Z27, OR(AND(O$3="Bear", O$4=1)), 'Bear Market Returns'!$G27,OR(AND(O$3="Bear", O$4=2)), 'Bear Market Returns'!$H27, OR(AND(O$3="Bear", O$4=3)), 'Bear Market Returns'!$I27, OR(AND(O$3="Bear", O$4=4)), 'Bear Market Returns'!$J27, OR(AND(O$3="Bear", O$4=5)), 'Bear Market Returns'!$K27, OR(AND(O$3="Bear", O$4=6)), 'Bear Market Returns'!$L27, OR(AND(O$3="Bear", O$4=7)), 'Bear Market Returns'!$M27, OR(AND(O$3="Bear", O$4=8)), 'Bear Market Returns'!$N27, OR(AND(O$3="Bear", O$4=9)), 'Bear Market Returns'!$O27, OR(AND(O$3="Bear", O$4=10)), 'Bear Market Returns'!$P27, OR(AND(O$3="Bear", O$4=11)), 'Bear Market Returns'!$Q27, OR(AND(O$3="Bear", O$4=12)), 'Bear Market Returns'!$R27, OR(AND(O$3="Bear", O$4=13)), 'Bear Market Returns'!$S27, OR(AND(O$3="Bear", O$4=14)), 'Bear Market Returns'!$T27, OR(AND(O$3="Bear", O$4=15)), 'Bear Market Returns'!$U27, OR(AND(O$3="Bear", O$4=16)), 'Bear Market Returns'!$V27, OR(AND(O$3="Bear", O$4=17)), 'Bear Market Returns'!$W27, OR(AND(O$3="Bear", O$4=18)), 'Bear Market Returns'!$X27, OR(AND(O$3="Bear", O$4=19)), 'Bear Market Returns'!$Y27, OR(AND(O$3="Bear", O$4=20)), 'Bear Market Returns'!$Z27)</f>
        <v>-12</v>
      </c>
      <c r="P29" s="185">
        <f>O29+ IFS(AND(P$3="Bull",P$4=1), 'Bull Market Returns'!$G27, OR(AND(P$3="Bull", P$4=2)), 'Bull Market Returns'!$H27, OR(AND(P$3="Bull", P$4=3)), 'Bull Market Returns'!$I27, OR(AND(P$3="Bull", P$4=4)), 'Bull Market Returns'!$J27, OR(AND(P$3="Bull", P$4=5)), 'Bull Market Returns'!$K27, OR(AND(P$3="Bull", P$4=6)), 'Bull Market Returns'!$L27, OR(AND(P$3="Bull", P$4=7)), 'Bull Market Returns'!$M27, OR(AND(P$3="Bull", P$4=8)), 'Bull Market Returns'!$N27, OR(AND(P$3="Bull", P$4=9)), 'Bull Market Returns'!$O27, OR(AND(P$3="Bull", P$4=10)), 'Bull Market Returns'!$P27, OR(AND(P$3="Bull", P$4=11)), 'Bull Market Returns'!$Q27, OR(AND(P$3="Bull", P$4=12)), 'Bull Market Returns'!$R27, OR(AND(P$3="Bull", P$4=13)), 'Bull Market Returns'!$S27, OR(AND(P$3="Bull", P$4=14)), 'Bull Market Returns'!$T27, OR(AND(P$3="Bull", P$4=15)), 'Bull Market Returns'!$U27, OR(AND(P$3="Bull", P$4=16)), 'Bull Market Returns'!$V27, OR(AND(P$3="Bull", P$4=17)), 'Bull Market Returns'!$W27, OR(AND(P$3="Bull", P$4=18)), 'Bull Market Returns'!$X27, OR(AND(P$3="Bull", P$4=19)), 'Bull Market Returns'!$Y27, OR(AND(P$3="Bull", P$4=20)), 'Bull Market Returns'!$Z27, OR(AND(P$3="Bear", P$4=1)), 'Bear Market Returns'!$G27,OR(AND(P$3="Bear", P$4=2)), 'Bear Market Returns'!$H27, OR(AND(P$3="Bear", P$4=3)), 'Bear Market Returns'!$I27, OR(AND(P$3="Bear", P$4=4)), 'Bear Market Returns'!$J27, OR(AND(P$3="Bear", P$4=5)), 'Bear Market Returns'!$K27, OR(AND(P$3="Bear", P$4=6)), 'Bear Market Returns'!$L27, OR(AND(P$3="Bear", P$4=7)), 'Bear Market Returns'!$M27, OR(AND(P$3="Bear", P$4=8)), 'Bear Market Returns'!$N27, OR(AND(P$3="Bear", P$4=9)), 'Bear Market Returns'!$O27, OR(AND(P$3="Bear", P$4=10)), 'Bear Market Returns'!$P27, OR(AND(P$3="Bear", P$4=11)), 'Bear Market Returns'!$Q27, OR(AND(P$3="Bear", P$4=12)), 'Bear Market Returns'!$R27, OR(AND(P$3="Bear", P$4=13)), 'Bear Market Returns'!$S27, OR(AND(P$3="Bear", P$4=14)), 'Bear Market Returns'!$T27, OR(AND(P$3="Bear", P$4=15)), 'Bear Market Returns'!$U27, OR(AND(P$3="Bear", P$4=16)), 'Bear Market Returns'!$V27, OR(AND(P$3="Bear", P$4=17)), 'Bear Market Returns'!$W27, OR(AND(P$3="Bear", P$4=18)), 'Bear Market Returns'!$X27, OR(AND(P$3="Bear", P$4=19)), 'Bear Market Returns'!$Y27, OR(AND(P$3="Bear", P$4=20)), 'Bear Market Returns'!$Z27)</f>
        <v>-6</v>
      </c>
    </row>
    <row r="30">
      <c r="A30" s="201" t="s">
        <v>11</v>
      </c>
      <c r="B30" s="59" t="s">
        <v>19</v>
      </c>
      <c r="C30" s="70" t="s">
        <v>24</v>
      </c>
      <c r="D30" s="58" t="s">
        <v>14</v>
      </c>
      <c r="E30" s="61">
        <v>35.0</v>
      </c>
      <c r="F30" s="202">
        <v>25.0</v>
      </c>
      <c r="G30" s="203">
        <f>F30+ IFS(AND(G$3="Bull",G$4=1), 'Bull Market Returns'!$G28, OR(AND(G$3="Bull", G$4=2)), 'Bull Market Returns'!$H28, OR(AND(G$3="Bull", G$4=3)), 'Bull Market Returns'!$I28, OR(AND(G$3="Bull", G$4=4)), 'Bull Market Returns'!$J28, OR(AND(G$3="Bull", G$4=5)), 'Bull Market Returns'!$K28, OR(AND(G$3="Bull", G$4=6)), 'Bull Market Returns'!$L28, OR(AND(G$3="Bull", G$4=7)), 'Bull Market Returns'!$M28, OR(AND(G$3="Bull", G$4=8)), 'Bull Market Returns'!$N28, OR(AND(G$3="Bull", G$4=9)), 'Bull Market Returns'!$O28, OR(AND(G$3="Bull", G$4=10)), 'Bull Market Returns'!$P28, OR(AND(G$3="Bull", G$4=11)), 'Bull Market Returns'!$Q28, OR(AND(G$3="Bull", G$4=12)), 'Bull Market Returns'!$R28, OR(AND(G$3="Bull", G$4=13)), 'Bull Market Returns'!$S28, OR(AND(G$3="Bull", G$4=14)), 'Bull Market Returns'!$T28, OR(AND(G$3="Bull", G$4=15)), 'Bull Market Returns'!$U28, OR(AND(G$3="Bull", G$4=16)), 'Bull Market Returns'!$V28, OR(AND(G$3="Bull", G$4=17)), 'Bull Market Returns'!$W28, OR(AND(G$3="Bull", G$4=18)), 'Bull Market Returns'!$X28, OR(AND(G$3="Bull", G$4=19)), 'Bull Market Returns'!$Y28, OR(AND(G$3="Bull", G$4=20)), 'Bull Market Returns'!$Z28, OR(AND(G$3="Bear", G$4=1)), 'Bear Market Returns'!$G28,OR(AND(G$3="Bear", G$4=2)), 'Bear Market Returns'!$H28, OR(AND(G$3="Bear", G$4=3)), 'Bear Market Returns'!$I28, OR(AND(G$3="Bear", G$4=4)), 'Bear Market Returns'!$J28, OR(AND(G$3="Bear", G$4=5)), 'Bear Market Returns'!$K28, OR(AND(G$3="Bear", G$4=6)), 'Bear Market Returns'!$L28, OR(AND(G$3="Bear", G$4=7)), 'Bear Market Returns'!$M28, OR(AND(G$3="Bear", G$4=8)), 'Bear Market Returns'!$N28, OR(AND(G$3="Bear", G$4=9)), 'Bear Market Returns'!$O28, OR(AND(G$3="Bear", G$4=10)), 'Bear Market Returns'!$P28, OR(AND(G$3="Bear", G$4=11)), 'Bear Market Returns'!$Q28, OR(AND(G$3="Bear", G$4=12)), 'Bear Market Returns'!$R28, OR(AND(G$3="Bear", G$4=13)), 'Bear Market Returns'!$S28, OR(AND(G$3="Bear", G$4=14)), 'Bear Market Returns'!$T28, OR(AND(G$3="Bear", G$4=15)), 'Bear Market Returns'!$U28, OR(AND(G$3="Bear", G$4=16)), 'Bear Market Returns'!$V28, OR(AND(G$3="Bear", G$4=17)), 'Bear Market Returns'!$W28, OR(AND(G$3="Bear", G$4=18)), 'Bear Market Returns'!$X28, OR(AND(G$3="Bear", G$4=19)), 'Bear Market Returns'!$Y28, OR(AND(G$3="Bear", G$4=20)), 'Bear Market Returns'!$Z28)</f>
        <v>30</v>
      </c>
      <c r="H30" s="203">
        <f>G30+ IFS(AND(H$3="Bull",H$4=1), 'Bull Market Returns'!$G28, OR(AND(H$3="Bull", H$4=2)), 'Bull Market Returns'!$H28, OR(AND(H$3="Bull", H$4=3)), 'Bull Market Returns'!$I28, OR(AND(H$3="Bull", H$4=4)), 'Bull Market Returns'!$J28, OR(AND(H$3="Bull", H$4=5)), 'Bull Market Returns'!$K28, OR(AND(H$3="Bull", H$4=6)), 'Bull Market Returns'!$L28, OR(AND(H$3="Bull", H$4=7)), 'Bull Market Returns'!$M28, OR(AND(H$3="Bull", H$4=8)), 'Bull Market Returns'!$N28, OR(AND(H$3="Bull", H$4=9)), 'Bull Market Returns'!$O28, OR(AND(H$3="Bull", H$4=10)), 'Bull Market Returns'!$P28, OR(AND(H$3="Bull", H$4=11)), 'Bull Market Returns'!$Q28, OR(AND(H$3="Bull", H$4=12)), 'Bull Market Returns'!$R28, OR(AND(H$3="Bull", H$4=13)), 'Bull Market Returns'!$S28, OR(AND(H$3="Bull", H$4=14)), 'Bull Market Returns'!$T28, OR(AND(H$3="Bull", H$4=15)), 'Bull Market Returns'!$U28, OR(AND(H$3="Bull", H$4=16)), 'Bull Market Returns'!$V28, OR(AND(H$3="Bull", H$4=17)), 'Bull Market Returns'!$W28, OR(AND(H$3="Bull", H$4=18)), 'Bull Market Returns'!$X28, OR(AND(H$3="Bull", H$4=19)), 'Bull Market Returns'!$Y28, OR(AND(H$3="Bull", H$4=20)), 'Bull Market Returns'!$Z28, OR(AND(H$3="Bear", H$4=1)), 'Bear Market Returns'!$G28,OR(AND(H$3="Bear", H$4=2)), 'Bear Market Returns'!$H28, OR(AND(H$3="Bear", H$4=3)), 'Bear Market Returns'!$I28, OR(AND(H$3="Bear", H$4=4)), 'Bear Market Returns'!$J28, OR(AND(H$3="Bear", H$4=5)), 'Bear Market Returns'!$K28, OR(AND(H$3="Bear", H$4=6)), 'Bear Market Returns'!$L28, OR(AND(H$3="Bear", H$4=7)), 'Bear Market Returns'!$M28, OR(AND(H$3="Bear", H$4=8)), 'Bear Market Returns'!$N28, OR(AND(H$3="Bear", H$4=9)), 'Bear Market Returns'!$O28, OR(AND(H$3="Bear", H$4=10)), 'Bear Market Returns'!$P28, OR(AND(H$3="Bear", H$4=11)), 'Bear Market Returns'!$Q28, OR(AND(H$3="Bear", H$4=12)), 'Bear Market Returns'!$R28, OR(AND(H$3="Bear", H$4=13)), 'Bear Market Returns'!$S28, OR(AND(H$3="Bear", H$4=14)), 'Bear Market Returns'!$T28, OR(AND(H$3="Bear", H$4=15)), 'Bear Market Returns'!$U28, OR(AND(H$3="Bear", H$4=16)), 'Bear Market Returns'!$V28, OR(AND(H$3="Bear", H$4=17)), 'Bear Market Returns'!$W28, OR(AND(H$3="Bear", H$4=18)), 'Bear Market Returns'!$X28, OR(AND(H$3="Bear", H$4=19)), 'Bear Market Returns'!$Y28, OR(AND(H$3="Bear", H$4=20)), 'Bear Market Returns'!$Z28)</f>
        <v>21</v>
      </c>
      <c r="I30" s="203">
        <f>H30+ IFS(AND(I$3="Bull",I$4=1), 'Bull Market Returns'!$G28, OR(AND(I$3="Bull", I$4=2)), 'Bull Market Returns'!$H28, OR(AND(I$3="Bull", I$4=3)), 'Bull Market Returns'!$I28, OR(AND(I$3="Bull", I$4=4)), 'Bull Market Returns'!$J28, OR(AND(I$3="Bull", I$4=5)), 'Bull Market Returns'!$K28, OR(AND(I$3="Bull", I$4=6)), 'Bull Market Returns'!$L28, OR(AND(I$3="Bull", I$4=7)), 'Bull Market Returns'!$M28, OR(AND(I$3="Bull", I$4=8)), 'Bull Market Returns'!$N28, OR(AND(I$3="Bull", I$4=9)), 'Bull Market Returns'!$O28, OR(AND(I$3="Bull", I$4=10)), 'Bull Market Returns'!$P28, OR(AND(I$3="Bull", I$4=11)), 'Bull Market Returns'!$Q28, OR(AND(I$3="Bull", I$4=12)), 'Bull Market Returns'!$R28, OR(AND(I$3="Bull", I$4=13)), 'Bull Market Returns'!$S28, OR(AND(I$3="Bull", I$4=14)), 'Bull Market Returns'!$T28, OR(AND(I$3="Bull", I$4=15)), 'Bull Market Returns'!$U28, OR(AND(I$3="Bull", I$4=16)), 'Bull Market Returns'!$V28, OR(AND(I$3="Bull", I$4=17)), 'Bull Market Returns'!$W28, OR(AND(I$3="Bull", I$4=18)), 'Bull Market Returns'!$X28, OR(AND(I$3="Bull", I$4=19)), 'Bull Market Returns'!$Y28, OR(AND(I$3="Bull", I$4=20)), 'Bull Market Returns'!$Z28, OR(AND(I$3="Bear", I$4=1)), 'Bear Market Returns'!$G28,OR(AND(I$3="Bear", I$4=2)), 'Bear Market Returns'!$H28, OR(AND(I$3="Bear", I$4=3)), 'Bear Market Returns'!$I28, OR(AND(I$3="Bear", I$4=4)), 'Bear Market Returns'!$J28, OR(AND(I$3="Bear", I$4=5)), 'Bear Market Returns'!$K28, OR(AND(I$3="Bear", I$4=6)), 'Bear Market Returns'!$L28, OR(AND(I$3="Bear", I$4=7)), 'Bear Market Returns'!$M28, OR(AND(I$3="Bear", I$4=8)), 'Bear Market Returns'!$N28, OR(AND(I$3="Bear", I$4=9)), 'Bear Market Returns'!$O28, OR(AND(I$3="Bear", I$4=10)), 'Bear Market Returns'!$P28, OR(AND(I$3="Bear", I$4=11)), 'Bear Market Returns'!$Q28, OR(AND(I$3="Bear", I$4=12)), 'Bear Market Returns'!$R28, OR(AND(I$3="Bear", I$4=13)), 'Bear Market Returns'!$S28, OR(AND(I$3="Bear", I$4=14)), 'Bear Market Returns'!$T28, OR(AND(I$3="Bear", I$4=15)), 'Bear Market Returns'!$U28, OR(AND(I$3="Bear", I$4=16)), 'Bear Market Returns'!$V28, OR(AND(I$3="Bear", I$4=17)), 'Bear Market Returns'!$W28, OR(AND(I$3="Bear", I$4=18)), 'Bear Market Returns'!$X28, OR(AND(I$3="Bear", I$4=19)), 'Bear Market Returns'!$Y28, OR(AND(I$3="Bear", I$4=20)), 'Bear Market Returns'!$Z28)</f>
        <v>29</v>
      </c>
      <c r="J30" s="203">
        <f>I30+ IFS(AND(J$3="Bull",J$4=1), 'Bull Market Returns'!$G28, OR(AND(J$3="Bull", J$4=2)), 'Bull Market Returns'!$H28, OR(AND(J$3="Bull", J$4=3)), 'Bull Market Returns'!$I28, OR(AND(J$3="Bull", J$4=4)), 'Bull Market Returns'!$J28, OR(AND(J$3="Bull", J$4=5)), 'Bull Market Returns'!$K28, OR(AND(J$3="Bull", J$4=6)), 'Bull Market Returns'!$L28, OR(AND(J$3="Bull", J$4=7)), 'Bull Market Returns'!$M28, OR(AND(J$3="Bull", J$4=8)), 'Bull Market Returns'!$N28, OR(AND(J$3="Bull", J$4=9)), 'Bull Market Returns'!$O28, OR(AND(J$3="Bull", J$4=10)), 'Bull Market Returns'!$P28, OR(AND(J$3="Bull", J$4=11)), 'Bull Market Returns'!$Q28, OR(AND(J$3="Bull", J$4=12)), 'Bull Market Returns'!$R28, OR(AND(J$3="Bull", J$4=13)), 'Bull Market Returns'!$S28, OR(AND(J$3="Bull", J$4=14)), 'Bull Market Returns'!$T28, OR(AND(J$3="Bull", J$4=15)), 'Bull Market Returns'!$U28, OR(AND(J$3="Bull", J$4=16)), 'Bull Market Returns'!$V28, OR(AND(J$3="Bull", J$4=17)), 'Bull Market Returns'!$W28, OR(AND(J$3="Bull", J$4=18)), 'Bull Market Returns'!$X28, OR(AND(J$3="Bull", J$4=19)), 'Bull Market Returns'!$Y28, OR(AND(J$3="Bull", J$4=20)), 'Bull Market Returns'!$Z28, OR(AND(J$3="Bear", J$4=1)), 'Bear Market Returns'!$G28,OR(AND(J$3="Bear", J$4=2)), 'Bear Market Returns'!$H28, OR(AND(J$3="Bear", J$4=3)), 'Bear Market Returns'!$I28, OR(AND(J$3="Bear", J$4=4)), 'Bear Market Returns'!$J28, OR(AND(J$3="Bear", J$4=5)), 'Bear Market Returns'!$K28, OR(AND(J$3="Bear", J$4=6)), 'Bear Market Returns'!$L28, OR(AND(J$3="Bear", J$4=7)), 'Bear Market Returns'!$M28, OR(AND(J$3="Bear", J$4=8)), 'Bear Market Returns'!$N28, OR(AND(J$3="Bear", J$4=9)), 'Bear Market Returns'!$O28, OR(AND(J$3="Bear", J$4=10)), 'Bear Market Returns'!$P28, OR(AND(J$3="Bear", J$4=11)), 'Bear Market Returns'!$Q28, OR(AND(J$3="Bear", J$4=12)), 'Bear Market Returns'!$R28, OR(AND(J$3="Bear", J$4=13)), 'Bear Market Returns'!$S28, OR(AND(J$3="Bear", J$4=14)), 'Bear Market Returns'!$T28, OR(AND(J$3="Bear", J$4=15)), 'Bear Market Returns'!$U28, OR(AND(J$3="Bear", J$4=16)), 'Bear Market Returns'!$V28, OR(AND(J$3="Bear", J$4=17)), 'Bear Market Returns'!$W28, OR(AND(J$3="Bear", J$4=18)), 'Bear Market Returns'!$X28, OR(AND(J$3="Bear", J$4=19)), 'Bear Market Returns'!$Y28, OR(AND(J$3="Bear", J$4=20)), 'Bear Market Returns'!$Z28)</f>
        <v>38</v>
      </c>
      <c r="K30" s="203">
        <f>J30+ IFS(AND(K$3="Bull",K$4=1), 'Bull Market Returns'!$G28, OR(AND(K$3="Bull", K$4=2)), 'Bull Market Returns'!$H28, OR(AND(K$3="Bull", K$4=3)), 'Bull Market Returns'!$I28, OR(AND(K$3="Bull", K$4=4)), 'Bull Market Returns'!$J28, OR(AND(K$3="Bull", K$4=5)), 'Bull Market Returns'!$K28, OR(AND(K$3="Bull", K$4=6)), 'Bull Market Returns'!$L28, OR(AND(K$3="Bull", K$4=7)), 'Bull Market Returns'!$M28, OR(AND(K$3="Bull", K$4=8)), 'Bull Market Returns'!$N28, OR(AND(K$3="Bull", K$4=9)), 'Bull Market Returns'!$O28, OR(AND(K$3="Bull", K$4=10)), 'Bull Market Returns'!$P28, OR(AND(K$3="Bull", K$4=11)), 'Bull Market Returns'!$Q28, OR(AND(K$3="Bull", K$4=12)), 'Bull Market Returns'!$R28, OR(AND(K$3="Bull", K$4=13)), 'Bull Market Returns'!$S28, OR(AND(K$3="Bull", K$4=14)), 'Bull Market Returns'!$T28, OR(AND(K$3="Bull", K$4=15)), 'Bull Market Returns'!$U28, OR(AND(K$3="Bull", K$4=16)), 'Bull Market Returns'!$V28, OR(AND(K$3="Bull", K$4=17)), 'Bull Market Returns'!$W28, OR(AND(K$3="Bull", K$4=18)), 'Bull Market Returns'!$X28, OR(AND(K$3="Bull", K$4=19)), 'Bull Market Returns'!$Y28, OR(AND(K$3="Bull", K$4=20)), 'Bull Market Returns'!$Z28, OR(AND(K$3="Bear", K$4=1)), 'Bear Market Returns'!$G28,OR(AND(K$3="Bear", K$4=2)), 'Bear Market Returns'!$H28, OR(AND(K$3="Bear", K$4=3)), 'Bear Market Returns'!$I28, OR(AND(K$3="Bear", K$4=4)), 'Bear Market Returns'!$J28, OR(AND(K$3="Bear", K$4=5)), 'Bear Market Returns'!$K28, OR(AND(K$3="Bear", K$4=6)), 'Bear Market Returns'!$L28, OR(AND(K$3="Bear", K$4=7)), 'Bear Market Returns'!$M28, OR(AND(K$3="Bear", K$4=8)), 'Bear Market Returns'!$N28, OR(AND(K$3="Bear", K$4=9)), 'Bear Market Returns'!$O28, OR(AND(K$3="Bear", K$4=10)), 'Bear Market Returns'!$P28, OR(AND(K$3="Bear", K$4=11)), 'Bear Market Returns'!$Q28, OR(AND(K$3="Bear", K$4=12)), 'Bear Market Returns'!$R28, OR(AND(K$3="Bear", K$4=13)), 'Bear Market Returns'!$S28, OR(AND(K$3="Bear", K$4=14)), 'Bear Market Returns'!$T28, OR(AND(K$3="Bear", K$4=15)), 'Bear Market Returns'!$U28, OR(AND(K$3="Bear", K$4=16)), 'Bear Market Returns'!$V28, OR(AND(K$3="Bear", K$4=17)), 'Bear Market Returns'!$W28, OR(AND(K$3="Bear", K$4=18)), 'Bear Market Returns'!$X28, OR(AND(K$3="Bear", K$4=19)), 'Bear Market Returns'!$Y28, OR(AND(K$3="Bear", K$4=20)), 'Bear Market Returns'!$Z28)</f>
        <v>30</v>
      </c>
      <c r="L30" s="203">
        <f>K30+ IFS(AND(L$3="Bull",L$4=1), 'Bull Market Returns'!$G28, OR(AND(L$3="Bull", L$4=2)), 'Bull Market Returns'!$H28, OR(AND(L$3="Bull", L$4=3)), 'Bull Market Returns'!$I28, OR(AND(L$3="Bull", L$4=4)), 'Bull Market Returns'!$J28, OR(AND(L$3="Bull", L$4=5)), 'Bull Market Returns'!$K28, OR(AND(L$3="Bull", L$4=6)), 'Bull Market Returns'!$L28, OR(AND(L$3="Bull", L$4=7)), 'Bull Market Returns'!$M28, OR(AND(L$3="Bull", L$4=8)), 'Bull Market Returns'!$N28, OR(AND(L$3="Bull", L$4=9)), 'Bull Market Returns'!$O28, OR(AND(L$3="Bull", L$4=10)), 'Bull Market Returns'!$P28, OR(AND(L$3="Bull", L$4=11)), 'Bull Market Returns'!$Q28, OR(AND(L$3="Bull", L$4=12)), 'Bull Market Returns'!$R28, OR(AND(L$3="Bull", L$4=13)), 'Bull Market Returns'!$S28, OR(AND(L$3="Bull", L$4=14)), 'Bull Market Returns'!$T28, OR(AND(L$3="Bull", L$4=15)), 'Bull Market Returns'!$U28, OR(AND(L$3="Bull", L$4=16)), 'Bull Market Returns'!$V28, OR(AND(L$3="Bull", L$4=17)), 'Bull Market Returns'!$W28, OR(AND(L$3="Bull", L$4=18)), 'Bull Market Returns'!$X28, OR(AND(L$3="Bull", L$4=19)), 'Bull Market Returns'!$Y28, OR(AND(L$3="Bull", L$4=20)), 'Bull Market Returns'!$Z28, OR(AND(L$3="Bear", L$4=1)), 'Bear Market Returns'!$G28,OR(AND(L$3="Bear", L$4=2)), 'Bear Market Returns'!$H28, OR(AND(L$3="Bear", L$4=3)), 'Bear Market Returns'!$I28, OR(AND(L$3="Bear", L$4=4)), 'Bear Market Returns'!$J28, OR(AND(L$3="Bear", L$4=5)), 'Bear Market Returns'!$K28, OR(AND(L$3="Bear", L$4=6)), 'Bear Market Returns'!$L28, OR(AND(L$3="Bear", L$4=7)), 'Bear Market Returns'!$M28, OR(AND(L$3="Bear", L$4=8)), 'Bear Market Returns'!$N28, OR(AND(L$3="Bear", L$4=9)), 'Bear Market Returns'!$O28, OR(AND(L$3="Bear", L$4=10)), 'Bear Market Returns'!$P28, OR(AND(L$3="Bear", L$4=11)), 'Bear Market Returns'!$Q28, OR(AND(L$3="Bear", L$4=12)), 'Bear Market Returns'!$R28, OR(AND(L$3="Bear", L$4=13)), 'Bear Market Returns'!$S28, OR(AND(L$3="Bear", L$4=14)), 'Bear Market Returns'!$T28, OR(AND(L$3="Bear", L$4=15)), 'Bear Market Returns'!$U28, OR(AND(L$3="Bear", L$4=16)), 'Bear Market Returns'!$V28, OR(AND(L$3="Bear", L$4=17)), 'Bear Market Returns'!$W28, OR(AND(L$3="Bear", L$4=18)), 'Bear Market Returns'!$X28, OR(AND(L$3="Bear", L$4=19)), 'Bear Market Returns'!$Y28, OR(AND(L$3="Bear", L$4=20)), 'Bear Market Returns'!$Z28)</f>
        <v>33</v>
      </c>
      <c r="M30" s="203">
        <f>L30+ IFS(AND(M$3="Bull",M$4=1), 'Bull Market Returns'!$G28, OR(AND(M$3="Bull", M$4=2)), 'Bull Market Returns'!$H28, OR(AND(M$3="Bull", M$4=3)), 'Bull Market Returns'!$I28, OR(AND(M$3="Bull", M$4=4)), 'Bull Market Returns'!$J28, OR(AND(M$3="Bull", M$4=5)), 'Bull Market Returns'!$K28, OR(AND(M$3="Bull", M$4=6)), 'Bull Market Returns'!$L28, OR(AND(M$3="Bull", M$4=7)), 'Bull Market Returns'!$M28, OR(AND(M$3="Bull", M$4=8)), 'Bull Market Returns'!$N28, OR(AND(M$3="Bull", M$4=9)), 'Bull Market Returns'!$O28, OR(AND(M$3="Bull", M$4=10)), 'Bull Market Returns'!$P28, OR(AND(M$3="Bull", M$4=11)), 'Bull Market Returns'!$Q28, OR(AND(M$3="Bull", M$4=12)), 'Bull Market Returns'!$R28, OR(AND(M$3="Bull", M$4=13)), 'Bull Market Returns'!$S28, OR(AND(M$3="Bull", M$4=14)), 'Bull Market Returns'!$T28, OR(AND(M$3="Bull", M$4=15)), 'Bull Market Returns'!$U28, OR(AND(M$3="Bull", M$4=16)), 'Bull Market Returns'!$V28, OR(AND(M$3="Bull", M$4=17)), 'Bull Market Returns'!$W28, OR(AND(M$3="Bull", M$4=18)), 'Bull Market Returns'!$X28, OR(AND(M$3="Bull", M$4=19)), 'Bull Market Returns'!$Y28, OR(AND(M$3="Bull", M$4=20)), 'Bull Market Returns'!$Z28, OR(AND(M$3="Bear", M$4=1)), 'Bear Market Returns'!$G28,OR(AND(M$3="Bear", M$4=2)), 'Bear Market Returns'!$H28, OR(AND(M$3="Bear", M$4=3)), 'Bear Market Returns'!$I28, OR(AND(M$3="Bear", M$4=4)), 'Bear Market Returns'!$J28, OR(AND(M$3="Bear", M$4=5)), 'Bear Market Returns'!$K28, OR(AND(M$3="Bear", M$4=6)), 'Bear Market Returns'!$L28, OR(AND(M$3="Bear", M$4=7)), 'Bear Market Returns'!$M28, OR(AND(M$3="Bear", M$4=8)), 'Bear Market Returns'!$N28, OR(AND(M$3="Bear", M$4=9)), 'Bear Market Returns'!$O28, OR(AND(M$3="Bear", M$4=10)), 'Bear Market Returns'!$P28, OR(AND(M$3="Bear", M$4=11)), 'Bear Market Returns'!$Q28, OR(AND(M$3="Bear", M$4=12)), 'Bear Market Returns'!$R28, OR(AND(M$3="Bear", M$4=13)), 'Bear Market Returns'!$S28, OR(AND(M$3="Bear", M$4=14)), 'Bear Market Returns'!$T28, OR(AND(M$3="Bear", M$4=15)), 'Bear Market Returns'!$U28, OR(AND(M$3="Bear", M$4=16)), 'Bear Market Returns'!$V28, OR(AND(M$3="Bear", M$4=17)), 'Bear Market Returns'!$W28, OR(AND(M$3="Bear", M$4=18)), 'Bear Market Returns'!$X28, OR(AND(M$3="Bear", M$4=19)), 'Bear Market Returns'!$Y28, OR(AND(M$3="Bear", M$4=20)), 'Bear Market Returns'!$Z28)</f>
        <v>29</v>
      </c>
      <c r="N30" s="203">
        <f>M30+ IFS(AND(N$3="Bull",N$4=1), 'Bull Market Returns'!$G28, OR(AND(N$3="Bull", N$4=2)), 'Bull Market Returns'!$H28, OR(AND(N$3="Bull", N$4=3)), 'Bull Market Returns'!$I28, OR(AND(N$3="Bull", N$4=4)), 'Bull Market Returns'!$J28, OR(AND(N$3="Bull", N$4=5)), 'Bull Market Returns'!$K28, OR(AND(N$3="Bull", N$4=6)), 'Bull Market Returns'!$L28, OR(AND(N$3="Bull", N$4=7)), 'Bull Market Returns'!$M28, OR(AND(N$3="Bull", N$4=8)), 'Bull Market Returns'!$N28, OR(AND(N$3="Bull", N$4=9)), 'Bull Market Returns'!$O28, OR(AND(N$3="Bull", N$4=10)), 'Bull Market Returns'!$P28, OR(AND(N$3="Bull", N$4=11)), 'Bull Market Returns'!$Q28, OR(AND(N$3="Bull", N$4=12)), 'Bull Market Returns'!$R28, OR(AND(N$3="Bull", N$4=13)), 'Bull Market Returns'!$S28, OR(AND(N$3="Bull", N$4=14)), 'Bull Market Returns'!$T28, OR(AND(N$3="Bull", N$4=15)), 'Bull Market Returns'!$U28, OR(AND(N$3="Bull", N$4=16)), 'Bull Market Returns'!$V28, OR(AND(N$3="Bull", N$4=17)), 'Bull Market Returns'!$W28, OR(AND(N$3="Bull", N$4=18)), 'Bull Market Returns'!$X28, OR(AND(N$3="Bull", N$4=19)), 'Bull Market Returns'!$Y28, OR(AND(N$3="Bull", N$4=20)), 'Bull Market Returns'!$Z28, OR(AND(N$3="Bear", N$4=1)), 'Bear Market Returns'!$G28,OR(AND(N$3="Bear", N$4=2)), 'Bear Market Returns'!$H28, OR(AND(N$3="Bear", N$4=3)), 'Bear Market Returns'!$I28, OR(AND(N$3="Bear", N$4=4)), 'Bear Market Returns'!$J28, OR(AND(N$3="Bear", N$4=5)), 'Bear Market Returns'!$K28, OR(AND(N$3="Bear", N$4=6)), 'Bear Market Returns'!$L28, OR(AND(N$3="Bear", N$4=7)), 'Bear Market Returns'!$M28, OR(AND(N$3="Bear", N$4=8)), 'Bear Market Returns'!$N28, OR(AND(N$3="Bear", N$4=9)), 'Bear Market Returns'!$O28, OR(AND(N$3="Bear", N$4=10)), 'Bear Market Returns'!$P28, OR(AND(N$3="Bear", N$4=11)), 'Bear Market Returns'!$Q28, OR(AND(N$3="Bear", N$4=12)), 'Bear Market Returns'!$R28, OR(AND(N$3="Bear", N$4=13)), 'Bear Market Returns'!$S28, OR(AND(N$3="Bear", N$4=14)), 'Bear Market Returns'!$T28, OR(AND(N$3="Bear", N$4=15)), 'Bear Market Returns'!$U28, OR(AND(N$3="Bear", N$4=16)), 'Bear Market Returns'!$V28, OR(AND(N$3="Bear", N$4=17)), 'Bear Market Returns'!$W28, OR(AND(N$3="Bear", N$4=18)), 'Bear Market Returns'!$X28, OR(AND(N$3="Bear", N$4=19)), 'Bear Market Returns'!$Y28, OR(AND(N$3="Bear", N$4=20)), 'Bear Market Returns'!$Z28)</f>
        <v>40</v>
      </c>
      <c r="O30" s="203">
        <f>N30+ IFS(AND(O$3="Bull",O$4=1), 'Bull Market Returns'!$G28, OR(AND(O$3="Bull", O$4=2)), 'Bull Market Returns'!$H28, OR(AND(O$3="Bull", O$4=3)), 'Bull Market Returns'!$I28, OR(AND(O$3="Bull", O$4=4)), 'Bull Market Returns'!$J28, OR(AND(O$3="Bull", O$4=5)), 'Bull Market Returns'!$K28, OR(AND(O$3="Bull", O$4=6)), 'Bull Market Returns'!$L28, OR(AND(O$3="Bull", O$4=7)), 'Bull Market Returns'!$M28, OR(AND(O$3="Bull", O$4=8)), 'Bull Market Returns'!$N28, OR(AND(O$3="Bull", O$4=9)), 'Bull Market Returns'!$O28, OR(AND(O$3="Bull", O$4=10)), 'Bull Market Returns'!$P28, OR(AND(O$3="Bull", O$4=11)), 'Bull Market Returns'!$Q28, OR(AND(O$3="Bull", O$4=12)), 'Bull Market Returns'!$R28, OR(AND(O$3="Bull", O$4=13)), 'Bull Market Returns'!$S28, OR(AND(O$3="Bull", O$4=14)), 'Bull Market Returns'!$T28, OR(AND(O$3="Bull", O$4=15)), 'Bull Market Returns'!$U28, OR(AND(O$3="Bull", O$4=16)), 'Bull Market Returns'!$V28, OR(AND(O$3="Bull", O$4=17)), 'Bull Market Returns'!$W28, OR(AND(O$3="Bull", O$4=18)), 'Bull Market Returns'!$X28, OR(AND(O$3="Bull", O$4=19)), 'Bull Market Returns'!$Y28, OR(AND(O$3="Bull", O$4=20)), 'Bull Market Returns'!$Z28, OR(AND(O$3="Bear", O$4=1)), 'Bear Market Returns'!$G28,OR(AND(O$3="Bear", O$4=2)), 'Bear Market Returns'!$H28, OR(AND(O$3="Bear", O$4=3)), 'Bear Market Returns'!$I28, OR(AND(O$3="Bear", O$4=4)), 'Bear Market Returns'!$J28, OR(AND(O$3="Bear", O$4=5)), 'Bear Market Returns'!$K28, OR(AND(O$3="Bear", O$4=6)), 'Bear Market Returns'!$L28, OR(AND(O$3="Bear", O$4=7)), 'Bear Market Returns'!$M28, OR(AND(O$3="Bear", O$4=8)), 'Bear Market Returns'!$N28, OR(AND(O$3="Bear", O$4=9)), 'Bear Market Returns'!$O28, OR(AND(O$3="Bear", O$4=10)), 'Bear Market Returns'!$P28, OR(AND(O$3="Bear", O$4=11)), 'Bear Market Returns'!$Q28, OR(AND(O$3="Bear", O$4=12)), 'Bear Market Returns'!$R28, OR(AND(O$3="Bear", O$4=13)), 'Bear Market Returns'!$S28, OR(AND(O$3="Bear", O$4=14)), 'Bear Market Returns'!$T28, OR(AND(O$3="Bear", O$4=15)), 'Bear Market Returns'!$U28, OR(AND(O$3="Bear", O$4=16)), 'Bear Market Returns'!$V28, OR(AND(O$3="Bear", O$4=17)), 'Bear Market Returns'!$W28, OR(AND(O$3="Bear", O$4=18)), 'Bear Market Returns'!$X28, OR(AND(O$3="Bear", O$4=19)), 'Bear Market Returns'!$Y28, OR(AND(O$3="Bear", O$4=20)), 'Bear Market Returns'!$Z28)</f>
        <v>59</v>
      </c>
      <c r="P30" s="203">
        <f>O30+ IFS(AND(P$3="Bull",P$4=1), 'Bull Market Returns'!$G28, OR(AND(P$3="Bull", P$4=2)), 'Bull Market Returns'!$H28, OR(AND(P$3="Bull", P$4=3)), 'Bull Market Returns'!$I28, OR(AND(P$3="Bull", P$4=4)), 'Bull Market Returns'!$J28, OR(AND(P$3="Bull", P$4=5)), 'Bull Market Returns'!$K28, OR(AND(P$3="Bull", P$4=6)), 'Bull Market Returns'!$L28, OR(AND(P$3="Bull", P$4=7)), 'Bull Market Returns'!$M28, OR(AND(P$3="Bull", P$4=8)), 'Bull Market Returns'!$N28, OR(AND(P$3="Bull", P$4=9)), 'Bull Market Returns'!$O28, OR(AND(P$3="Bull", P$4=10)), 'Bull Market Returns'!$P28, OR(AND(P$3="Bull", P$4=11)), 'Bull Market Returns'!$Q28, OR(AND(P$3="Bull", P$4=12)), 'Bull Market Returns'!$R28, OR(AND(P$3="Bull", P$4=13)), 'Bull Market Returns'!$S28, OR(AND(P$3="Bull", P$4=14)), 'Bull Market Returns'!$T28, OR(AND(P$3="Bull", P$4=15)), 'Bull Market Returns'!$U28, OR(AND(P$3="Bull", P$4=16)), 'Bull Market Returns'!$V28, OR(AND(P$3="Bull", P$4=17)), 'Bull Market Returns'!$W28, OR(AND(P$3="Bull", P$4=18)), 'Bull Market Returns'!$X28, OR(AND(P$3="Bull", P$4=19)), 'Bull Market Returns'!$Y28, OR(AND(P$3="Bull", P$4=20)), 'Bull Market Returns'!$Z28, OR(AND(P$3="Bear", P$4=1)), 'Bear Market Returns'!$G28,OR(AND(P$3="Bear", P$4=2)), 'Bear Market Returns'!$H28, OR(AND(P$3="Bear", P$4=3)), 'Bear Market Returns'!$I28, OR(AND(P$3="Bear", P$4=4)), 'Bear Market Returns'!$J28, OR(AND(P$3="Bear", P$4=5)), 'Bear Market Returns'!$K28, OR(AND(P$3="Bear", P$4=6)), 'Bear Market Returns'!$L28, OR(AND(P$3="Bear", P$4=7)), 'Bear Market Returns'!$M28, OR(AND(P$3="Bear", P$4=8)), 'Bear Market Returns'!$N28, OR(AND(P$3="Bear", P$4=9)), 'Bear Market Returns'!$O28, OR(AND(P$3="Bear", P$4=10)), 'Bear Market Returns'!$P28, OR(AND(P$3="Bear", P$4=11)), 'Bear Market Returns'!$Q28, OR(AND(P$3="Bear", P$4=12)), 'Bear Market Returns'!$R28, OR(AND(P$3="Bear", P$4=13)), 'Bear Market Returns'!$S28, OR(AND(P$3="Bear", P$4=14)), 'Bear Market Returns'!$T28, OR(AND(P$3="Bear", P$4=15)), 'Bear Market Returns'!$U28, OR(AND(P$3="Bear", P$4=16)), 'Bear Market Returns'!$V28, OR(AND(P$3="Bear", P$4=17)), 'Bear Market Returns'!$W28, OR(AND(P$3="Bear", P$4=18)), 'Bear Market Returns'!$X28, OR(AND(P$3="Bear", P$4=19)), 'Bear Market Returns'!$Y28, OR(AND(P$3="Bear", P$4=20)), 'Bear Market Returns'!$Z28)</f>
        <v>46</v>
      </c>
    </row>
  </sheetData>
  <autoFilter ref="$A$4:$P$30">
    <sortState ref="A4:P30">
      <sortCondition ref="C4:C30"/>
      <sortCondition ref="E4:E30"/>
      <sortCondition descending="1" ref="A4:A30"/>
    </sortState>
  </autoFilter>
  <mergeCells count="2">
    <mergeCell ref="A1:E3"/>
    <mergeCell ref="F1:F3"/>
  </mergeCells>
  <conditionalFormatting sqref="G2:P2">
    <cfRule type="cellIs" dxfId="1" priority="1" operator="greaterThan">
      <formula>0.5</formula>
    </cfRule>
  </conditionalFormatting>
  <conditionalFormatting sqref="G2:P2">
    <cfRule type="cellIs" dxfId="2" priority="2" operator="lessThan">
      <formula>0.5</formula>
    </cfRule>
  </conditionalFormatting>
  <conditionalFormatting sqref="G3:P3">
    <cfRule type="cellIs" dxfId="2" priority="3" operator="equal">
      <formula>"Bear"</formula>
    </cfRule>
  </conditionalFormatting>
  <conditionalFormatting sqref="G3:P3">
    <cfRule type="cellIs" dxfId="1" priority="4" operator="equal">
      <formula>"Bull"</formula>
    </cfRule>
  </conditionalFormatting>
  <conditionalFormatting sqref="F5:P30">
    <cfRule type="cellIs" dxfId="3" priority="5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75"/>
  <cols>
    <col customWidth="1" min="1" max="1" width="8.43"/>
    <col customWidth="1" min="2" max="2" width="13.43"/>
    <col customWidth="1" min="3" max="3" width="17.0"/>
    <col customWidth="1" min="4" max="4" width="12.29"/>
    <col customWidth="1" min="5" max="5" width="11.86"/>
    <col customWidth="1" min="6" max="255" width="4.43"/>
    <col customWidth="1" min="256" max="264" width="8.71"/>
    <col customWidth="1" min="265" max="265" width="9.86"/>
    <col customWidth="1" min="266" max="268" width="8.71"/>
    <col customWidth="1" min="269" max="278" width="4.43"/>
    <col customWidth="1" min="279" max="279" width="11.0"/>
    <col customWidth="1" min="280" max="280" width="3.43"/>
    <col customWidth="1" min="281" max="281" width="13.14"/>
    <col customWidth="1" min="282" max="282" width="13.71"/>
    <col customWidth="1" min="283" max="283" width="8.71"/>
    <col customWidth="1" min="284" max="284" width="10.43"/>
    <col customWidth="1" min="285" max="285" width="17.29"/>
    <col customWidth="1" min="286" max="286" width="12.86"/>
    <col customWidth="1" min="287" max="287" width="11.14"/>
    <col customWidth="1" min="288" max="288" width="13.43"/>
    <col customWidth="1" min="289" max="294" width="8.71"/>
    <col customWidth="1" min="295" max="295" width="11.29"/>
    <col customWidth="1" min="296" max="296" width="8.71"/>
  </cols>
  <sheetData>
    <row r="1">
      <c r="A1" s="204"/>
      <c r="B1" s="204"/>
      <c r="C1" s="204"/>
      <c r="D1" s="204"/>
      <c r="E1" s="204"/>
      <c r="F1" s="205" t="s">
        <v>94</v>
      </c>
      <c r="O1" s="206"/>
      <c r="P1" s="205" t="s">
        <v>95</v>
      </c>
      <c r="Z1" s="168" t="s">
        <v>96</v>
      </c>
      <c r="AI1" s="206"/>
      <c r="AJ1" s="205" t="s">
        <v>97</v>
      </c>
      <c r="AT1" s="168" t="s">
        <v>98</v>
      </c>
      <c r="BC1" s="206"/>
      <c r="BD1" s="205" t="s">
        <v>99</v>
      </c>
      <c r="BN1" s="168" t="s">
        <v>100</v>
      </c>
      <c r="BW1" s="206"/>
      <c r="BX1" s="205" t="s">
        <v>101</v>
      </c>
      <c r="CG1" s="206"/>
      <c r="CH1" s="205" t="s">
        <v>102</v>
      </c>
      <c r="CR1" s="168" t="s">
        <v>103</v>
      </c>
      <c r="DA1" s="206"/>
      <c r="DB1" s="205" t="s">
        <v>104</v>
      </c>
      <c r="DL1" s="168" t="s">
        <v>105</v>
      </c>
      <c r="DU1" s="206"/>
      <c r="DV1" s="168" t="s">
        <v>106</v>
      </c>
      <c r="EE1" s="206"/>
      <c r="EF1" s="168" t="s">
        <v>107</v>
      </c>
      <c r="EO1" s="206"/>
      <c r="EP1" s="168" t="s">
        <v>108</v>
      </c>
      <c r="EY1" s="206"/>
      <c r="EZ1" s="168" t="s">
        <v>109</v>
      </c>
      <c r="FI1" s="206"/>
      <c r="FJ1" s="168" t="s">
        <v>110</v>
      </c>
      <c r="FS1" s="206"/>
      <c r="FT1" s="168" t="s">
        <v>111</v>
      </c>
      <c r="GC1" s="206"/>
      <c r="GD1" s="168" t="s">
        <v>112</v>
      </c>
      <c r="GM1" s="206"/>
      <c r="GN1" s="168" t="s">
        <v>113</v>
      </c>
      <c r="GW1" s="206"/>
      <c r="GX1" s="168" t="s">
        <v>114</v>
      </c>
      <c r="HG1" s="206"/>
      <c r="HH1" s="168" t="s">
        <v>115</v>
      </c>
      <c r="HQ1" s="206"/>
      <c r="HR1" s="168" t="s">
        <v>116</v>
      </c>
      <c r="IA1" s="206"/>
      <c r="IB1" s="168" t="s">
        <v>117</v>
      </c>
      <c r="IK1" s="206"/>
      <c r="IL1" s="168" t="s">
        <v>118</v>
      </c>
      <c r="IU1" s="206"/>
      <c r="IV1" s="207" t="s">
        <v>119</v>
      </c>
      <c r="IW1" s="208"/>
      <c r="IX1" s="208"/>
      <c r="IY1" s="208"/>
      <c r="IZ1" s="208"/>
      <c r="JA1" s="208"/>
      <c r="JB1" s="208"/>
      <c r="JC1" s="208"/>
      <c r="JD1" s="208"/>
      <c r="JE1" s="209"/>
      <c r="JF1" s="205" t="s">
        <v>120</v>
      </c>
      <c r="JH1" s="206"/>
      <c r="JI1" s="207" t="s">
        <v>121</v>
      </c>
      <c r="JJ1" s="208"/>
      <c r="JK1" s="208"/>
      <c r="JL1" s="208"/>
      <c r="JM1" s="208"/>
      <c r="JN1" s="208"/>
      <c r="JO1" s="208"/>
      <c r="JP1" s="208"/>
      <c r="JQ1" s="208"/>
      <c r="JR1" s="209"/>
      <c r="JT1" s="210"/>
      <c r="JU1" s="21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</row>
    <row r="2" ht="27.75" customHeight="1">
      <c r="A2" s="168" t="s">
        <v>2</v>
      </c>
      <c r="B2" s="205" t="s">
        <v>3</v>
      </c>
      <c r="C2" s="205" t="s">
        <v>4</v>
      </c>
      <c r="D2" s="212" t="s">
        <v>5</v>
      </c>
      <c r="E2" s="213" t="s">
        <v>7</v>
      </c>
      <c r="F2" s="214" t="s">
        <v>122</v>
      </c>
      <c r="G2" s="214" t="s">
        <v>123</v>
      </c>
      <c r="H2" s="214" t="s">
        <v>124</v>
      </c>
      <c r="I2" s="214" t="s">
        <v>125</v>
      </c>
      <c r="J2" s="214" t="s">
        <v>126</v>
      </c>
      <c r="K2" s="214" t="s">
        <v>127</v>
      </c>
      <c r="L2" s="214" t="s">
        <v>128</v>
      </c>
      <c r="M2" s="214" t="s">
        <v>129</v>
      </c>
      <c r="N2" s="214" t="s">
        <v>130</v>
      </c>
      <c r="O2" s="215" t="s">
        <v>131</v>
      </c>
      <c r="P2" s="214" t="s">
        <v>122</v>
      </c>
      <c r="Q2" s="214" t="s">
        <v>123</v>
      </c>
      <c r="R2" s="214" t="s">
        <v>124</v>
      </c>
      <c r="S2" s="214" t="s">
        <v>125</v>
      </c>
      <c r="T2" s="214" t="s">
        <v>126</v>
      </c>
      <c r="U2" s="214" t="s">
        <v>127</v>
      </c>
      <c r="V2" s="214" t="s">
        <v>128</v>
      </c>
      <c r="W2" s="214" t="s">
        <v>129</v>
      </c>
      <c r="X2" s="214" t="s">
        <v>130</v>
      </c>
      <c r="Y2" s="215" t="s">
        <v>131</v>
      </c>
      <c r="Z2" s="214" t="s">
        <v>122</v>
      </c>
      <c r="AA2" s="214" t="s">
        <v>123</v>
      </c>
      <c r="AB2" s="214" t="s">
        <v>124</v>
      </c>
      <c r="AC2" s="214" t="s">
        <v>125</v>
      </c>
      <c r="AD2" s="214" t="s">
        <v>126</v>
      </c>
      <c r="AE2" s="214" t="s">
        <v>127</v>
      </c>
      <c r="AF2" s="214" t="s">
        <v>128</v>
      </c>
      <c r="AG2" s="214" t="s">
        <v>129</v>
      </c>
      <c r="AH2" s="214" t="s">
        <v>130</v>
      </c>
      <c r="AI2" s="215" t="s">
        <v>131</v>
      </c>
      <c r="AJ2" s="214" t="s">
        <v>122</v>
      </c>
      <c r="AK2" s="214" t="s">
        <v>123</v>
      </c>
      <c r="AL2" s="214" t="s">
        <v>124</v>
      </c>
      <c r="AM2" s="214" t="s">
        <v>125</v>
      </c>
      <c r="AN2" s="214" t="s">
        <v>126</v>
      </c>
      <c r="AO2" s="214" t="s">
        <v>127</v>
      </c>
      <c r="AP2" s="214" t="s">
        <v>128</v>
      </c>
      <c r="AQ2" s="214" t="s">
        <v>129</v>
      </c>
      <c r="AR2" s="214" t="s">
        <v>130</v>
      </c>
      <c r="AS2" s="215" t="s">
        <v>131</v>
      </c>
      <c r="AT2" s="214" t="s">
        <v>122</v>
      </c>
      <c r="AU2" s="214" t="s">
        <v>123</v>
      </c>
      <c r="AV2" s="214" t="s">
        <v>124</v>
      </c>
      <c r="AW2" s="214" t="s">
        <v>125</v>
      </c>
      <c r="AX2" s="214" t="s">
        <v>126</v>
      </c>
      <c r="AY2" s="214" t="s">
        <v>127</v>
      </c>
      <c r="AZ2" s="214" t="s">
        <v>128</v>
      </c>
      <c r="BA2" s="214" t="s">
        <v>129</v>
      </c>
      <c r="BB2" s="214" t="s">
        <v>130</v>
      </c>
      <c r="BC2" s="215" t="s">
        <v>131</v>
      </c>
      <c r="BD2" s="214" t="s">
        <v>122</v>
      </c>
      <c r="BE2" s="214" t="s">
        <v>123</v>
      </c>
      <c r="BF2" s="214" t="s">
        <v>124</v>
      </c>
      <c r="BG2" s="214" t="s">
        <v>125</v>
      </c>
      <c r="BH2" s="214" t="s">
        <v>126</v>
      </c>
      <c r="BI2" s="214" t="s">
        <v>127</v>
      </c>
      <c r="BJ2" s="214" t="s">
        <v>128</v>
      </c>
      <c r="BK2" s="214" t="s">
        <v>129</v>
      </c>
      <c r="BL2" s="214" t="s">
        <v>130</v>
      </c>
      <c r="BM2" s="215" t="s">
        <v>131</v>
      </c>
      <c r="BN2" s="214" t="s">
        <v>122</v>
      </c>
      <c r="BO2" s="214" t="s">
        <v>123</v>
      </c>
      <c r="BP2" s="214" t="s">
        <v>124</v>
      </c>
      <c r="BQ2" s="214" t="s">
        <v>125</v>
      </c>
      <c r="BR2" s="214" t="s">
        <v>126</v>
      </c>
      <c r="BS2" s="214" t="s">
        <v>127</v>
      </c>
      <c r="BT2" s="214" t="s">
        <v>128</v>
      </c>
      <c r="BU2" s="214" t="s">
        <v>129</v>
      </c>
      <c r="BV2" s="214" t="s">
        <v>130</v>
      </c>
      <c r="BW2" s="215" t="s">
        <v>131</v>
      </c>
      <c r="BX2" s="214" t="s">
        <v>122</v>
      </c>
      <c r="BY2" s="214" t="s">
        <v>123</v>
      </c>
      <c r="BZ2" s="214" t="s">
        <v>124</v>
      </c>
      <c r="CA2" s="214" t="s">
        <v>125</v>
      </c>
      <c r="CB2" s="214" t="s">
        <v>126</v>
      </c>
      <c r="CC2" s="214" t="s">
        <v>127</v>
      </c>
      <c r="CD2" s="214" t="s">
        <v>128</v>
      </c>
      <c r="CE2" s="214" t="s">
        <v>129</v>
      </c>
      <c r="CF2" s="214" t="s">
        <v>130</v>
      </c>
      <c r="CG2" s="215" t="s">
        <v>131</v>
      </c>
      <c r="CH2" s="214" t="s">
        <v>122</v>
      </c>
      <c r="CI2" s="214" t="s">
        <v>123</v>
      </c>
      <c r="CJ2" s="214" t="s">
        <v>124</v>
      </c>
      <c r="CK2" s="214" t="s">
        <v>125</v>
      </c>
      <c r="CL2" s="214" t="s">
        <v>126</v>
      </c>
      <c r="CM2" s="214" t="s">
        <v>127</v>
      </c>
      <c r="CN2" s="214" t="s">
        <v>128</v>
      </c>
      <c r="CO2" s="214" t="s">
        <v>129</v>
      </c>
      <c r="CP2" s="214" t="s">
        <v>130</v>
      </c>
      <c r="CQ2" s="215" t="s">
        <v>131</v>
      </c>
      <c r="CR2" s="214" t="s">
        <v>122</v>
      </c>
      <c r="CS2" s="214" t="s">
        <v>123</v>
      </c>
      <c r="CT2" s="214" t="s">
        <v>124</v>
      </c>
      <c r="CU2" s="214" t="s">
        <v>125</v>
      </c>
      <c r="CV2" s="214" t="s">
        <v>126</v>
      </c>
      <c r="CW2" s="214" t="s">
        <v>127</v>
      </c>
      <c r="CX2" s="214" t="s">
        <v>128</v>
      </c>
      <c r="CY2" s="214" t="s">
        <v>129</v>
      </c>
      <c r="CZ2" s="214" t="s">
        <v>130</v>
      </c>
      <c r="DA2" s="215" t="s">
        <v>131</v>
      </c>
      <c r="DB2" s="214" t="s">
        <v>122</v>
      </c>
      <c r="DC2" s="214" t="s">
        <v>123</v>
      </c>
      <c r="DD2" s="214" t="s">
        <v>124</v>
      </c>
      <c r="DE2" s="214" t="s">
        <v>125</v>
      </c>
      <c r="DF2" s="214" t="s">
        <v>126</v>
      </c>
      <c r="DG2" s="214" t="s">
        <v>127</v>
      </c>
      <c r="DH2" s="214" t="s">
        <v>128</v>
      </c>
      <c r="DI2" s="214" t="s">
        <v>129</v>
      </c>
      <c r="DJ2" s="214" t="s">
        <v>130</v>
      </c>
      <c r="DK2" s="215" t="s">
        <v>131</v>
      </c>
      <c r="DL2" s="214" t="s">
        <v>122</v>
      </c>
      <c r="DM2" s="214" t="s">
        <v>123</v>
      </c>
      <c r="DN2" s="214" t="s">
        <v>124</v>
      </c>
      <c r="DO2" s="214" t="s">
        <v>125</v>
      </c>
      <c r="DP2" s="214" t="s">
        <v>126</v>
      </c>
      <c r="DQ2" s="214" t="s">
        <v>127</v>
      </c>
      <c r="DR2" s="214" t="s">
        <v>128</v>
      </c>
      <c r="DS2" s="214" t="s">
        <v>129</v>
      </c>
      <c r="DT2" s="214" t="s">
        <v>130</v>
      </c>
      <c r="DU2" s="215" t="s">
        <v>131</v>
      </c>
      <c r="DV2" s="214" t="s">
        <v>122</v>
      </c>
      <c r="DW2" s="214" t="s">
        <v>123</v>
      </c>
      <c r="DX2" s="214" t="s">
        <v>124</v>
      </c>
      <c r="DY2" s="214" t="s">
        <v>125</v>
      </c>
      <c r="DZ2" s="214" t="s">
        <v>126</v>
      </c>
      <c r="EA2" s="214" t="s">
        <v>127</v>
      </c>
      <c r="EB2" s="214" t="s">
        <v>128</v>
      </c>
      <c r="EC2" s="214" t="s">
        <v>129</v>
      </c>
      <c r="ED2" s="214" t="s">
        <v>130</v>
      </c>
      <c r="EE2" s="215" t="s">
        <v>131</v>
      </c>
      <c r="EF2" s="214" t="s">
        <v>122</v>
      </c>
      <c r="EG2" s="214" t="s">
        <v>123</v>
      </c>
      <c r="EH2" s="214" t="s">
        <v>124</v>
      </c>
      <c r="EI2" s="214" t="s">
        <v>125</v>
      </c>
      <c r="EJ2" s="214" t="s">
        <v>126</v>
      </c>
      <c r="EK2" s="214" t="s">
        <v>127</v>
      </c>
      <c r="EL2" s="214" t="s">
        <v>128</v>
      </c>
      <c r="EM2" s="214" t="s">
        <v>129</v>
      </c>
      <c r="EN2" s="214" t="s">
        <v>130</v>
      </c>
      <c r="EO2" s="215" t="s">
        <v>131</v>
      </c>
      <c r="EP2" s="214" t="s">
        <v>122</v>
      </c>
      <c r="EQ2" s="214" t="s">
        <v>123</v>
      </c>
      <c r="ER2" s="214" t="s">
        <v>124</v>
      </c>
      <c r="ES2" s="214" t="s">
        <v>125</v>
      </c>
      <c r="ET2" s="214" t="s">
        <v>126</v>
      </c>
      <c r="EU2" s="214" t="s">
        <v>127</v>
      </c>
      <c r="EV2" s="214" t="s">
        <v>128</v>
      </c>
      <c r="EW2" s="214" t="s">
        <v>129</v>
      </c>
      <c r="EX2" s="214" t="s">
        <v>130</v>
      </c>
      <c r="EY2" s="215" t="s">
        <v>131</v>
      </c>
      <c r="EZ2" s="214" t="s">
        <v>122</v>
      </c>
      <c r="FA2" s="214" t="s">
        <v>123</v>
      </c>
      <c r="FB2" s="214" t="s">
        <v>124</v>
      </c>
      <c r="FC2" s="214" t="s">
        <v>125</v>
      </c>
      <c r="FD2" s="214" t="s">
        <v>126</v>
      </c>
      <c r="FE2" s="214" t="s">
        <v>127</v>
      </c>
      <c r="FF2" s="214" t="s">
        <v>128</v>
      </c>
      <c r="FG2" s="214" t="s">
        <v>129</v>
      </c>
      <c r="FH2" s="214" t="s">
        <v>130</v>
      </c>
      <c r="FI2" s="215" t="s">
        <v>131</v>
      </c>
      <c r="FJ2" s="214" t="s">
        <v>122</v>
      </c>
      <c r="FK2" s="214" t="s">
        <v>123</v>
      </c>
      <c r="FL2" s="214" t="s">
        <v>124</v>
      </c>
      <c r="FM2" s="214" t="s">
        <v>125</v>
      </c>
      <c r="FN2" s="214" t="s">
        <v>126</v>
      </c>
      <c r="FO2" s="214" t="s">
        <v>127</v>
      </c>
      <c r="FP2" s="214" t="s">
        <v>128</v>
      </c>
      <c r="FQ2" s="214" t="s">
        <v>129</v>
      </c>
      <c r="FR2" s="214" t="s">
        <v>130</v>
      </c>
      <c r="FS2" s="215" t="s">
        <v>131</v>
      </c>
      <c r="FT2" s="214" t="s">
        <v>122</v>
      </c>
      <c r="FU2" s="214" t="s">
        <v>123</v>
      </c>
      <c r="FV2" s="214" t="s">
        <v>124</v>
      </c>
      <c r="FW2" s="214" t="s">
        <v>125</v>
      </c>
      <c r="FX2" s="214" t="s">
        <v>126</v>
      </c>
      <c r="FY2" s="214" t="s">
        <v>127</v>
      </c>
      <c r="FZ2" s="214" t="s">
        <v>128</v>
      </c>
      <c r="GA2" s="214" t="s">
        <v>129</v>
      </c>
      <c r="GB2" s="214" t="s">
        <v>130</v>
      </c>
      <c r="GC2" s="215" t="s">
        <v>131</v>
      </c>
      <c r="GD2" s="214" t="s">
        <v>122</v>
      </c>
      <c r="GE2" s="214" t="s">
        <v>123</v>
      </c>
      <c r="GF2" s="214" t="s">
        <v>124</v>
      </c>
      <c r="GG2" s="214" t="s">
        <v>125</v>
      </c>
      <c r="GH2" s="214" t="s">
        <v>126</v>
      </c>
      <c r="GI2" s="214" t="s">
        <v>127</v>
      </c>
      <c r="GJ2" s="214" t="s">
        <v>128</v>
      </c>
      <c r="GK2" s="214" t="s">
        <v>129</v>
      </c>
      <c r="GL2" s="214" t="s">
        <v>130</v>
      </c>
      <c r="GM2" s="215" t="s">
        <v>131</v>
      </c>
      <c r="GN2" s="214" t="s">
        <v>122</v>
      </c>
      <c r="GO2" s="214" t="s">
        <v>123</v>
      </c>
      <c r="GP2" s="214" t="s">
        <v>124</v>
      </c>
      <c r="GQ2" s="214" t="s">
        <v>125</v>
      </c>
      <c r="GR2" s="214" t="s">
        <v>126</v>
      </c>
      <c r="GS2" s="214" t="s">
        <v>127</v>
      </c>
      <c r="GT2" s="214" t="s">
        <v>128</v>
      </c>
      <c r="GU2" s="214" t="s">
        <v>129</v>
      </c>
      <c r="GV2" s="214" t="s">
        <v>130</v>
      </c>
      <c r="GW2" s="215" t="s">
        <v>131</v>
      </c>
      <c r="GX2" s="214" t="s">
        <v>122</v>
      </c>
      <c r="GY2" s="214" t="s">
        <v>123</v>
      </c>
      <c r="GZ2" s="214" t="s">
        <v>124</v>
      </c>
      <c r="HA2" s="214" t="s">
        <v>125</v>
      </c>
      <c r="HB2" s="214" t="s">
        <v>126</v>
      </c>
      <c r="HC2" s="214" t="s">
        <v>127</v>
      </c>
      <c r="HD2" s="214" t="s">
        <v>128</v>
      </c>
      <c r="HE2" s="214" t="s">
        <v>129</v>
      </c>
      <c r="HF2" s="214" t="s">
        <v>130</v>
      </c>
      <c r="HG2" s="215" t="s">
        <v>131</v>
      </c>
      <c r="HH2" s="214" t="s">
        <v>122</v>
      </c>
      <c r="HI2" s="214" t="s">
        <v>123</v>
      </c>
      <c r="HJ2" s="214" t="s">
        <v>124</v>
      </c>
      <c r="HK2" s="214" t="s">
        <v>125</v>
      </c>
      <c r="HL2" s="214" t="s">
        <v>126</v>
      </c>
      <c r="HM2" s="214" t="s">
        <v>127</v>
      </c>
      <c r="HN2" s="214" t="s">
        <v>128</v>
      </c>
      <c r="HO2" s="214" t="s">
        <v>129</v>
      </c>
      <c r="HP2" s="214" t="s">
        <v>130</v>
      </c>
      <c r="HQ2" s="215" t="s">
        <v>131</v>
      </c>
      <c r="HR2" s="214" t="s">
        <v>122</v>
      </c>
      <c r="HS2" s="214" t="s">
        <v>123</v>
      </c>
      <c r="HT2" s="214" t="s">
        <v>124</v>
      </c>
      <c r="HU2" s="214" t="s">
        <v>125</v>
      </c>
      <c r="HV2" s="214" t="s">
        <v>126</v>
      </c>
      <c r="HW2" s="214" t="s">
        <v>127</v>
      </c>
      <c r="HX2" s="214" t="s">
        <v>128</v>
      </c>
      <c r="HY2" s="214" t="s">
        <v>129</v>
      </c>
      <c r="HZ2" s="214" t="s">
        <v>130</v>
      </c>
      <c r="IA2" s="215" t="s">
        <v>131</v>
      </c>
      <c r="IB2" s="214" t="s">
        <v>122</v>
      </c>
      <c r="IC2" s="214" t="s">
        <v>123</v>
      </c>
      <c r="ID2" s="214" t="s">
        <v>124</v>
      </c>
      <c r="IE2" s="214" t="s">
        <v>125</v>
      </c>
      <c r="IF2" s="214" t="s">
        <v>126</v>
      </c>
      <c r="IG2" s="214" t="s">
        <v>127</v>
      </c>
      <c r="IH2" s="214" t="s">
        <v>128</v>
      </c>
      <c r="II2" s="214" t="s">
        <v>129</v>
      </c>
      <c r="IJ2" s="214" t="s">
        <v>130</v>
      </c>
      <c r="IK2" s="215" t="s">
        <v>131</v>
      </c>
      <c r="IL2" s="214" t="s">
        <v>122</v>
      </c>
      <c r="IM2" s="214" t="s">
        <v>123</v>
      </c>
      <c r="IN2" s="214" t="s">
        <v>124</v>
      </c>
      <c r="IO2" s="214" t="s">
        <v>125</v>
      </c>
      <c r="IP2" s="214" t="s">
        <v>126</v>
      </c>
      <c r="IQ2" s="214" t="s">
        <v>127</v>
      </c>
      <c r="IR2" s="214" t="s">
        <v>128</v>
      </c>
      <c r="IS2" s="214" t="s">
        <v>129</v>
      </c>
      <c r="IT2" s="214" t="s">
        <v>130</v>
      </c>
      <c r="IU2" s="215" t="s">
        <v>131</v>
      </c>
      <c r="IV2" s="168" t="s">
        <v>122</v>
      </c>
      <c r="IW2" s="205" t="s">
        <v>123</v>
      </c>
      <c r="IX2" s="205" t="s">
        <v>124</v>
      </c>
      <c r="IY2" s="205" t="s">
        <v>125</v>
      </c>
      <c r="IZ2" s="205" t="s">
        <v>126</v>
      </c>
      <c r="JA2" s="205" t="s">
        <v>127</v>
      </c>
      <c r="JB2" s="205" t="s">
        <v>128</v>
      </c>
      <c r="JC2" s="205" t="s">
        <v>129</v>
      </c>
      <c r="JD2" s="205" t="s">
        <v>130</v>
      </c>
      <c r="JE2" s="216" t="s">
        <v>131</v>
      </c>
      <c r="JF2" s="214" t="s">
        <v>132</v>
      </c>
      <c r="JG2" s="214" t="s">
        <v>133</v>
      </c>
      <c r="JH2" s="214" t="s">
        <v>134</v>
      </c>
      <c r="JI2" s="168" t="s">
        <v>122</v>
      </c>
      <c r="JJ2" s="205" t="s">
        <v>123</v>
      </c>
      <c r="JK2" s="205" t="s">
        <v>124</v>
      </c>
      <c r="JL2" s="205" t="s">
        <v>125</v>
      </c>
      <c r="JM2" s="205" t="s">
        <v>126</v>
      </c>
      <c r="JN2" s="205" t="s">
        <v>127</v>
      </c>
      <c r="JO2" s="205" t="s">
        <v>128</v>
      </c>
      <c r="JP2" s="205" t="s">
        <v>129</v>
      </c>
      <c r="JQ2" s="205" t="s">
        <v>130</v>
      </c>
      <c r="JR2" s="216" t="s">
        <v>131</v>
      </c>
      <c r="JS2" s="217" t="s">
        <v>135</v>
      </c>
      <c r="JT2" s="210"/>
      <c r="JU2" s="218" t="s">
        <v>136</v>
      </c>
      <c r="JV2" s="1"/>
      <c r="JW2" s="219" t="s">
        <v>2</v>
      </c>
      <c r="JX2" s="220" t="s">
        <v>3</v>
      </c>
      <c r="JY2" s="220" t="s">
        <v>4</v>
      </c>
      <c r="JZ2" s="220" t="s">
        <v>5</v>
      </c>
      <c r="KA2" s="221" t="s">
        <v>6</v>
      </c>
      <c r="KB2" s="222" t="s">
        <v>136</v>
      </c>
      <c r="KC2" s="221" t="s">
        <v>137</v>
      </c>
      <c r="KD2" s="223" t="s">
        <v>138</v>
      </c>
      <c r="KE2" s="1"/>
      <c r="KF2" s="1"/>
      <c r="KG2" s="1"/>
      <c r="KH2" s="1"/>
      <c r="KI2" s="1"/>
      <c r="KJ2" s="1"/>
    </row>
    <row r="3">
      <c r="A3" s="182" t="s">
        <v>11</v>
      </c>
      <c r="B3" s="55" t="s">
        <v>12</v>
      </c>
      <c r="C3" s="19" t="s">
        <v>13</v>
      </c>
      <c r="D3" s="17" t="s">
        <v>14</v>
      </c>
      <c r="E3" s="224">
        <v>40.0</v>
      </c>
      <c r="F3" s="225">
        <v>35.0</v>
      </c>
      <c r="G3" s="225">
        <v>48.0</v>
      </c>
      <c r="H3" s="225">
        <v>39.0</v>
      </c>
      <c r="I3" s="225">
        <v>49.0</v>
      </c>
      <c r="J3" s="225">
        <v>39.0</v>
      </c>
      <c r="K3" s="225">
        <v>52.0</v>
      </c>
      <c r="L3" s="225">
        <v>65.0</v>
      </c>
      <c r="M3" s="225">
        <v>75.0</v>
      </c>
      <c r="N3" s="225">
        <v>65.0</v>
      </c>
      <c r="O3" s="226">
        <v>75.0</v>
      </c>
      <c r="P3" s="225">
        <v>16.0</v>
      </c>
      <c r="Q3" s="225">
        <v>7.0</v>
      </c>
      <c r="R3" s="225">
        <v>16.0</v>
      </c>
      <c r="S3" s="225">
        <v>7.0</v>
      </c>
      <c r="T3" s="225">
        <v>-3.0</v>
      </c>
      <c r="U3" s="225">
        <v>-13.0</v>
      </c>
      <c r="V3" s="225">
        <v>0.0</v>
      </c>
      <c r="W3" s="225">
        <v>-9.0</v>
      </c>
      <c r="X3" s="225">
        <v>0.0</v>
      </c>
      <c r="Y3" s="226">
        <v>10.0</v>
      </c>
      <c r="Z3" s="225">
        <v>35.0</v>
      </c>
      <c r="AA3" s="225">
        <v>45.0</v>
      </c>
      <c r="AB3" s="225">
        <v>36.0</v>
      </c>
      <c r="AC3" s="225">
        <v>49.0</v>
      </c>
      <c r="AD3" s="225">
        <v>40.0</v>
      </c>
      <c r="AE3" s="225">
        <v>27.0</v>
      </c>
      <c r="AF3" s="225">
        <v>37.0</v>
      </c>
      <c r="AG3" s="225">
        <v>50.0</v>
      </c>
      <c r="AH3" s="225">
        <v>37.0</v>
      </c>
      <c r="AI3" s="226">
        <v>47.0</v>
      </c>
      <c r="AJ3" s="225">
        <v>14.0</v>
      </c>
      <c r="AK3" s="225">
        <v>3.0</v>
      </c>
      <c r="AL3" s="225">
        <v>16.0</v>
      </c>
      <c r="AM3" s="225">
        <v>6.0</v>
      </c>
      <c r="AN3" s="225">
        <v>-20.0</v>
      </c>
      <c r="AO3" s="225">
        <v>-11.0</v>
      </c>
      <c r="AP3" s="225">
        <v>-2.0</v>
      </c>
      <c r="AQ3" s="225">
        <v>-13.0</v>
      </c>
      <c r="AR3" s="225">
        <v>-23.0</v>
      </c>
      <c r="AS3" s="226">
        <v>-49.0</v>
      </c>
      <c r="AT3" s="225">
        <v>34.0</v>
      </c>
      <c r="AU3" s="225">
        <v>24.0</v>
      </c>
      <c r="AV3" s="225">
        <v>34.0</v>
      </c>
      <c r="AW3" s="225">
        <v>24.0</v>
      </c>
      <c r="AX3" s="225">
        <v>50.0</v>
      </c>
      <c r="AY3" s="225">
        <v>60.0</v>
      </c>
      <c r="AZ3" s="225">
        <v>71.0</v>
      </c>
      <c r="BA3" s="225">
        <v>81.0</v>
      </c>
      <c r="BB3" s="225">
        <v>91.0</v>
      </c>
      <c r="BC3" s="226">
        <v>81.0</v>
      </c>
      <c r="BD3" s="225">
        <v>15.0</v>
      </c>
      <c r="BE3" s="225">
        <v>25.0</v>
      </c>
      <c r="BF3" s="225">
        <v>35.0</v>
      </c>
      <c r="BG3" s="225">
        <v>46.0</v>
      </c>
      <c r="BH3" s="225">
        <v>57.0</v>
      </c>
      <c r="BI3" s="225">
        <v>67.0</v>
      </c>
      <c r="BJ3" s="225">
        <v>77.0</v>
      </c>
      <c r="BK3" s="225">
        <v>87.0</v>
      </c>
      <c r="BL3" s="225">
        <v>77.0</v>
      </c>
      <c r="BM3" s="226">
        <v>90.0</v>
      </c>
      <c r="BN3" s="225">
        <v>16.0</v>
      </c>
      <c r="BO3" s="225">
        <v>7.0</v>
      </c>
      <c r="BP3" s="225">
        <v>16.0</v>
      </c>
      <c r="BQ3" s="225">
        <v>6.0</v>
      </c>
      <c r="BR3" s="225">
        <v>15.0</v>
      </c>
      <c r="BS3" s="225">
        <v>5.0</v>
      </c>
      <c r="BT3" s="225">
        <v>-6.0</v>
      </c>
      <c r="BU3" s="225">
        <v>-16.0</v>
      </c>
      <c r="BV3" s="225">
        <v>-26.0</v>
      </c>
      <c r="BW3" s="226">
        <v>-35.0</v>
      </c>
      <c r="BX3" s="225">
        <v>15.0</v>
      </c>
      <c r="BY3" s="225">
        <v>5.0</v>
      </c>
      <c r="BZ3" s="225">
        <v>-5.0</v>
      </c>
      <c r="CA3" s="225">
        <v>5.0</v>
      </c>
      <c r="CB3" s="225">
        <v>-5.0</v>
      </c>
      <c r="CC3" s="225">
        <v>-14.0</v>
      </c>
      <c r="CD3" s="225">
        <v>-24.0</v>
      </c>
      <c r="CE3" s="225">
        <v>-34.0</v>
      </c>
      <c r="CF3" s="225">
        <v>-24.0</v>
      </c>
      <c r="CG3" s="226">
        <v>-34.0</v>
      </c>
      <c r="CH3" s="225">
        <v>35.0</v>
      </c>
      <c r="CI3" s="225">
        <v>26.0</v>
      </c>
      <c r="CJ3" s="225">
        <v>16.0</v>
      </c>
      <c r="CK3" s="225">
        <v>29.0</v>
      </c>
      <c r="CL3" s="225">
        <v>19.0</v>
      </c>
      <c r="CM3" s="225">
        <v>9.0</v>
      </c>
      <c r="CN3" s="225">
        <v>19.0</v>
      </c>
      <c r="CO3" s="225">
        <v>6.0</v>
      </c>
      <c r="CP3" s="225">
        <v>-4.0</v>
      </c>
      <c r="CQ3" s="226">
        <v>-14.0</v>
      </c>
      <c r="CR3" s="225">
        <v>15.0</v>
      </c>
      <c r="CS3" s="225">
        <v>25.0</v>
      </c>
      <c r="CT3" s="225">
        <v>12.0</v>
      </c>
      <c r="CU3" s="225">
        <v>3.0</v>
      </c>
      <c r="CV3" s="225">
        <v>-10.0</v>
      </c>
      <c r="CW3" s="225">
        <v>1.0</v>
      </c>
      <c r="CX3" s="225">
        <v>11.0</v>
      </c>
      <c r="CY3" s="225">
        <v>2.0</v>
      </c>
      <c r="CZ3" s="225">
        <v>12.0</v>
      </c>
      <c r="DA3" s="226">
        <v>3.0</v>
      </c>
      <c r="DB3" s="225">
        <v>14.0</v>
      </c>
      <c r="DC3" s="225">
        <v>5.0</v>
      </c>
      <c r="DD3" s="225">
        <v>18.0</v>
      </c>
      <c r="DE3" s="225">
        <v>28.0</v>
      </c>
      <c r="DF3" s="225">
        <v>37.0</v>
      </c>
      <c r="DG3" s="225">
        <v>28.0</v>
      </c>
      <c r="DH3" s="225">
        <v>37.0</v>
      </c>
      <c r="DI3" s="225">
        <v>24.0</v>
      </c>
      <c r="DJ3" s="225">
        <v>34.0</v>
      </c>
      <c r="DK3" s="226">
        <v>25.0</v>
      </c>
      <c r="DL3" s="225">
        <v>38.0</v>
      </c>
      <c r="DM3" s="225">
        <v>29.0</v>
      </c>
      <c r="DN3" s="225">
        <v>19.0</v>
      </c>
      <c r="DO3" s="225">
        <v>28.0</v>
      </c>
      <c r="DP3" s="225">
        <v>19.0</v>
      </c>
      <c r="DQ3" s="225">
        <v>10.0</v>
      </c>
      <c r="DR3" s="225">
        <v>-16.0</v>
      </c>
      <c r="DS3" s="225">
        <v>-25.0</v>
      </c>
      <c r="DT3" s="225">
        <v>-15.0</v>
      </c>
      <c r="DU3" s="226">
        <v>-6.0</v>
      </c>
      <c r="DV3" s="225">
        <v>15.0</v>
      </c>
      <c r="DW3" s="225">
        <v>25.0</v>
      </c>
      <c r="DX3" s="225">
        <v>15.0</v>
      </c>
      <c r="DY3" s="225">
        <v>6.0</v>
      </c>
      <c r="DZ3" s="225">
        <v>16.0</v>
      </c>
      <c r="EA3" s="225">
        <v>7.0</v>
      </c>
      <c r="EB3" s="225">
        <v>17.0</v>
      </c>
      <c r="EC3" s="225">
        <v>7.0</v>
      </c>
      <c r="ED3" s="225">
        <v>17.0</v>
      </c>
      <c r="EE3" s="226">
        <v>6.0</v>
      </c>
      <c r="EF3" s="225">
        <v>15.0</v>
      </c>
      <c r="EG3" s="225">
        <v>6.0</v>
      </c>
      <c r="EH3" s="225">
        <v>16.0</v>
      </c>
      <c r="EI3" s="225">
        <v>29.0</v>
      </c>
      <c r="EJ3" s="225">
        <v>39.0</v>
      </c>
      <c r="EK3" s="225">
        <v>30.0</v>
      </c>
      <c r="EL3" s="225">
        <v>40.0</v>
      </c>
      <c r="EM3" s="225">
        <v>50.0</v>
      </c>
      <c r="EN3" s="225">
        <v>40.0</v>
      </c>
      <c r="EO3" s="226">
        <v>50.0</v>
      </c>
      <c r="EP3" s="225">
        <v>34.0</v>
      </c>
      <c r="EQ3" s="225">
        <v>43.0</v>
      </c>
      <c r="ER3" s="225">
        <v>33.0</v>
      </c>
      <c r="ES3" s="225">
        <v>44.0</v>
      </c>
      <c r="ET3" s="225">
        <v>18.0</v>
      </c>
      <c r="EU3" s="225">
        <v>5.0</v>
      </c>
      <c r="EV3" s="225">
        <v>15.0</v>
      </c>
      <c r="EW3" s="225">
        <v>-11.0</v>
      </c>
      <c r="EX3" s="225">
        <v>-1.0</v>
      </c>
      <c r="EY3" s="226">
        <v>-14.0</v>
      </c>
      <c r="EZ3" s="225">
        <v>34.0</v>
      </c>
      <c r="FA3" s="225">
        <v>25.0</v>
      </c>
      <c r="FB3" s="225">
        <v>35.0</v>
      </c>
      <c r="FC3" s="225">
        <v>24.0</v>
      </c>
      <c r="FD3" s="225">
        <v>50.0</v>
      </c>
      <c r="FE3" s="225">
        <v>41.0</v>
      </c>
      <c r="FF3" s="225">
        <v>51.0</v>
      </c>
      <c r="FG3" s="225">
        <v>61.0</v>
      </c>
      <c r="FH3" s="225">
        <v>71.0</v>
      </c>
      <c r="FI3" s="226">
        <v>61.0</v>
      </c>
      <c r="FJ3" s="225">
        <v>35.0</v>
      </c>
      <c r="FK3" s="225">
        <v>44.0</v>
      </c>
      <c r="FL3" s="225">
        <v>35.0</v>
      </c>
      <c r="FM3" s="225">
        <v>25.0</v>
      </c>
      <c r="FN3" s="225">
        <v>34.0</v>
      </c>
      <c r="FO3" s="225">
        <v>21.0</v>
      </c>
      <c r="FP3" s="225">
        <v>11.0</v>
      </c>
      <c r="FQ3" s="225">
        <v>1.0</v>
      </c>
      <c r="FR3" s="225">
        <v>11.0</v>
      </c>
      <c r="FS3" s="226">
        <v>1.0</v>
      </c>
      <c r="FT3" s="225">
        <v>-1.0</v>
      </c>
      <c r="FU3" s="225">
        <v>-10.0</v>
      </c>
      <c r="FV3" s="225">
        <v>-20.0</v>
      </c>
      <c r="FW3" s="225">
        <v>-33.0</v>
      </c>
      <c r="FX3" s="225">
        <v>-43.0</v>
      </c>
      <c r="FY3" s="225">
        <v>-33.0</v>
      </c>
      <c r="FZ3" s="225">
        <v>-43.0</v>
      </c>
      <c r="GA3" s="225">
        <v>-52.0</v>
      </c>
      <c r="GB3" s="225">
        <v>-62.0</v>
      </c>
      <c r="GC3" s="226">
        <v>-53.0</v>
      </c>
      <c r="GD3" s="225">
        <v>35.0</v>
      </c>
      <c r="GE3" s="225">
        <v>46.0</v>
      </c>
      <c r="GF3" s="225">
        <v>56.0</v>
      </c>
      <c r="GG3" s="225">
        <v>46.0</v>
      </c>
      <c r="GH3" s="225">
        <v>56.0</v>
      </c>
      <c r="GI3" s="225">
        <v>65.0</v>
      </c>
      <c r="GJ3" s="225">
        <v>75.0</v>
      </c>
      <c r="GK3" s="225">
        <v>66.0</v>
      </c>
      <c r="GL3" s="225">
        <v>92.0</v>
      </c>
      <c r="GM3" s="226">
        <v>82.0</v>
      </c>
      <c r="GN3" s="225">
        <v>35.0</v>
      </c>
      <c r="GO3" s="225">
        <v>45.0</v>
      </c>
      <c r="GP3" s="225">
        <v>55.0</v>
      </c>
      <c r="GQ3" s="225">
        <v>64.0</v>
      </c>
      <c r="GR3" s="225">
        <v>55.0</v>
      </c>
      <c r="GS3" s="225">
        <v>65.0</v>
      </c>
      <c r="GT3" s="225">
        <v>75.0</v>
      </c>
      <c r="GU3" s="225">
        <v>85.0</v>
      </c>
      <c r="GV3" s="225">
        <v>96.0</v>
      </c>
      <c r="GW3" s="226">
        <v>87.0</v>
      </c>
      <c r="GX3" s="225">
        <v>35.0</v>
      </c>
      <c r="GY3" s="225">
        <v>26.0</v>
      </c>
      <c r="GZ3" s="225">
        <v>35.0</v>
      </c>
      <c r="HA3" s="225">
        <v>25.0</v>
      </c>
      <c r="HB3" s="225">
        <v>34.0</v>
      </c>
      <c r="HC3" s="225">
        <v>24.0</v>
      </c>
      <c r="HD3" s="225">
        <v>15.0</v>
      </c>
      <c r="HE3" s="225">
        <v>25.0</v>
      </c>
      <c r="HF3" s="225">
        <v>34.0</v>
      </c>
      <c r="HG3" s="226">
        <v>24.0</v>
      </c>
      <c r="HH3" s="225">
        <v>15.0</v>
      </c>
      <c r="HI3" s="225">
        <v>6.0</v>
      </c>
      <c r="HJ3" s="225">
        <v>19.0</v>
      </c>
      <c r="HK3" s="225">
        <v>30.0</v>
      </c>
      <c r="HL3" s="225">
        <v>41.0</v>
      </c>
      <c r="HM3" s="225">
        <v>31.0</v>
      </c>
      <c r="HN3" s="225">
        <v>21.0</v>
      </c>
      <c r="HO3" s="225">
        <v>30.0</v>
      </c>
      <c r="HP3" s="225">
        <v>40.0</v>
      </c>
      <c r="HQ3" s="226">
        <v>51.0</v>
      </c>
      <c r="HR3" s="225">
        <v>16.0</v>
      </c>
      <c r="HS3" s="225">
        <v>29.0</v>
      </c>
      <c r="HT3" s="225">
        <v>39.0</v>
      </c>
      <c r="HU3" s="225">
        <v>30.0</v>
      </c>
      <c r="HV3" s="225">
        <v>40.0</v>
      </c>
      <c r="HW3" s="225">
        <v>53.0</v>
      </c>
      <c r="HX3" s="225">
        <v>43.0</v>
      </c>
      <c r="HY3" s="225">
        <v>53.0</v>
      </c>
      <c r="HZ3" s="225">
        <v>63.0</v>
      </c>
      <c r="IA3" s="226">
        <v>73.0</v>
      </c>
      <c r="IB3" s="225">
        <v>35.0</v>
      </c>
      <c r="IC3" s="225">
        <v>45.0</v>
      </c>
      <c r="ID3" s="225">
        <v>55.0</v>
      </c>
      <c r="IE3" s="225">
        <v>65.0</v>
      </c>
      <c r="IF3" s="225">
        <v>78.0</v>
      </c>
      <c r="IG3" s="225">
        <v>88.0</v>
      </c>
      <c r="IH3" s="225">
        <v>101.0</v>
      </c>
      <c r="II3" s="225">
        <v>92.0</v>
      </c>
      <c r="IJ3" s="225">
        <v>118.0</v>
      </c>
      <c r="IK3" s="226">
        <v>109.0</v>
      </c>
      <c r="IL3" s="225">
        <v>16.0</v>
      </c>
      <c r="IM3" s="225">
        <v>7.0</v>
      </c>
      <c r="IN3" s="225">
        <v>-4.0</v>
      </c>
      <c r="IO3" s="225">
        <v>5.0</v>
      </c>
      <c r="IP3" s="225">
        <v>-6.0</v>
      </c>
      <c r="IQ3" s="225">
        <v>4.0</v>
      </c>
      <c r="IR3" s="225">
        <v>-7.0</v>
      </c>
      <c r="IS3" s="225">
        <v>2.0</v>
      </c>
      <c r="IT3" s="225">
        <v>15.0</v>
      </c>
      <c r="IU3" s="225">
        <v>6.0</v>
      </c>
      <c r="IV3" s="227">
        <f t="shared" ref="IV3:JE3" si="1">AVERAGE(IL3,IB3,HR3,HH3,GN3,GX3,GD3,FT3,FJ3,EZ3,EP3,EF3,DV3,DL3,DB3,CR3,CH3,BX3,BN3,BD3,AT3,AJ3,Z3,P3,F3)</f>
        <v>24.04</v>
      </c>
      <c r="IW3" s="228">
        <f t="shared" si="1"/>
        <v>23.44</v>
      </c>
      <c r="IX3" s="228">
        <f t="shared" si="1"/>
        <v>24.84</v>
      </c>
      <c r="IY3" s="228">
        <f t="shared" si="1"/>
        <v>25.6</v>
      </c>
      <c r="IZ3" s="228">
        <f t="shared" si="1"/>
        <v>26</v>
      </c>
      <c r="JA3" s="228">
        <f t="shared" si="1"/>
        <v>24.88</v>
      </c>
      <c r="JB3" s="228">
        <f t="shared" si="1"/>
        <v>27.32</v>
      </c>
      <c r="JC3" s="228">
        <f t="shared" si="1"/>
        <v>25.48</v>
      </c>
      <c r="JD3" s="228">
        <f t="shared" si="1"/>
        <v>30.32</v>
      </c>
      <c r="JE3" s="229">
        <f t="shared" si="1"/>
        <v>27.04</v>
      </c>
      <c r="JF3" s="225">
        <f t="shared" ref="JF3:JF28" si="4">countif(F3:JE3, "&gt;0")</f>
        <v>215</v>
      </c>
      <c r="JG3" s="225">
        <f t="shared" ref="JG3:JG28" si="5">countif(F3:JE3, "&lt;0")</f>
        <v>43</v>
      </c>
      <c r="JH3" s="230">
        <f t="shared" ref="JH3:JH28" si="6">(JF3/(JF3+JG3))</f>
        <v>0.8333333333</v>
      </c>
      <c r="JI3" s="227">
        <f t="shared" ref="JI3:JR3" si="2">AVERAGE(IV3,IV32,IV61,IV90)</f>
        <v>24.38</v>
      </c>
      <c r="JJ3" s="228">
        <f t="shared" si="2"/>
        <v>23.37</v>
      </c>
      <c r="JK3" s="228">
        <f t="shared" si="2"/>
        <v>24.28</v>
      </c>
      <c r="JL3" s="228">
        <f t="shared" si="2"/>
        <v>24.16</v>
      </c>
      <c r="JM3" s="228">
        <f t="shared" si="2"/>
        <v>23.08</v>
      </c>
      <c r="JN3" s="228">
        <f t="shared" si="2"/>
        <v>22.14</v>
      </c>
      <c r="JO3" s="228">
        <f t="shared" si="2"/>
        <v>22.33</v>
      </c>
      <c r="JP3" s="228">
        <f t="shared" si="2"/>
        <v>21.42</v>
      </c>
      <c r="JQ3" s="228">
        <f t="shared" si="2"/>
        <v>23.43</v>
      </c>
      <c r="JR3" s="229">
        <f t="shared" si="2"/>
        <v>23.76</v>
      </c>
      <c r="JS3" s="231">
        <f t="shared" ref="JS3:JS28" si="8">AVERAGE(JH3,JH32,JH61,JH90)</f>
        <v>0.8565891473</v>
      </c>
      <c r="JT3" s="232"/>
      <c r="JU3" s="233">
        <f>10/25</f>
        <v>0.4</v>
      </c>
      <c r="JV3" s="225"/>
      <c r="JW3" s="234"/>
      <c r="JX3" s="235"/>
      <c r="JY3" s="235"/>
      <c r="JZ3" s="235"/>
      <c r="KA3" s="235"/>
      <c r="KB3" s="235"/>
      <c r="KC3" s="235"/>
      <c r="KD3" s="236"/>
      <c r="KE3" s="225"/>
      <c r="KF3" s="78" t="s">
        <v>139</v>
      </c>
      <c r="KG3" s="225"/>
      <c r="KH3" s="225"/>
      <c r="KI3" s="225"/>
      <c r="KJ3" s="225"/>
    </row>
    <row r="4">
      <c r="A4" s="182" t="s">
        <v>35</v>
      </c>
      <c r="B4" s="55" t="s">
        <v>12</v>
      </c>
      <c r="C4" s="19" t="s">
        <v>36</v>
      </c>
      <c r="D4" s="17" t="s">
        <v>29</v>
      </c>
      <c r="E4" s="224">
        <v>30.0</v>
      </c>
      <c r="F4" s="225">
        <v>31.0</v>
      </c>
      <c r="G4" s="225">
        <v>42.0</v>
      </c>
      <c r="H4" s="225">
        <v>47.0</v>
      </c>
      <c r="I4" s="225">
        <v>55.0</v>
      </c>
      <c r="J4" s="225">
        <v>64.0</v>
      </c>
      <c r="K4" s="225">
        <v>55.0</v>
      </c>
      <c r="L4" s="225">
        <v>46.0</v>
      </c>
      <c r="M4" s="225">
        <v>51.0</v>
      </c>
      <c r="N4" s="225">
        <v>37.0</v>
      </c>
      <c r="O4" s="226">
        <v>43.0</v>
      </c>
      <c r="P4" s="225">
        <v>30.0</v>
      </c>
      <c r="Q4" s="225">
        <v>35.0</v>
      </c>
      <c r="R4" s="225">
        <v>30.0</v>
      </c>
      <c r="S4" s="225">
        <v>35.0</v>
      </c>
      <c r="T4" s="225">
        <v>21.0</v>
      </c>
      <c r="U4" s="225">
        <v>12.0</v>
      </c>
      <c r="V4" s="225">
        <v>23.0</v>
      </c>
      <c r="W4" s="225">
        <v>18.0</v>
      </c>
      <c r="X4" s="225">
        <v>24.0</v>
      </c>
      <c r="Y4" s="226">
        <v>32.0</v>
      </c>
      <c r="Z4" s="225">
        <v>33.0</v>
      </c>
      <c r="AA4" s="225">
        <v>41.0</v>
      </c>
      <c r="AB4" s="225">
        <v>51.0</v>
      </c>
      <c r="AC4" s="225">
        <v>42.0</v>
      </c>
      <c r="AD4" s="225">
        <v>37.0</v>
      </c>
      <c r="AE4" s="225">
        <v>26.0</v>
      </c>
      <c r="AF4" s="225">
        <v>34.0</v>
      </c>
      <c r="AG4" s="225">
        <v>25.0</v>
      </c>
      <c r="AH4" s="225">
        <v>34.0</v>
      </c>
      <c r="AI4" s="226">
        <v>43.0</v>
      </c>
      <c r="AJ4" s="225">
        <v>16.0</v>
      </c>
      <c r="AK4" s="225">
        <v>7.0</v>
      </c>
      <c r="AL4" s="225">
        <v>-2.0</v>
      </c>
      <c r="AM4" s="225">
        <v>-7.0</v>
      </c>
      <c r="AN4" s="225">
        <v>-26.0</v>
      </c>
      <c r="AO4" s="225">
        <v>-36.0</v>
      </c>
      <c r="AP4" s="225">
        <v>-41.0</v>
      </c>
      <c r="AQ4" s="225">
        <v>-50.0</v>
      </c>
      <c r="AR4" s="225">
        <v>-55.0</v>
      </c>
      <c r="AS4" s="226">
        <v>-74.0</v>
      </c>
      <c r="AT4" s="225">
        <v>29.0</v>
      </c>
      <c r="AU4" s="225">
        <v>22.0</v>
      </c>
      <c r="AV4" s="225">
        <v>13.0</v>
      </c>
      <c r="AW4" s="225">
        <v>2.0</v>
      </c>
      <c r="AX4" s="225">
        <v>21.0</v>
      </c>
      <c r="AY4" s="225">
        <v>30.0</v>
      </c>
      <c r="AZ4" s="225">
        <v>39.0</v>
      </c>
      <c r="BA4" s="225">
        <v>30.0</v>
      </c>
      <c r="BB4" s="225">
        <v>44.0</v>
      </c>
      <c r="BC4" s="226">
        <v>37.0</v>
      </c>
      <c r="BD4" s="225">
        <v>19.0</v>
      </c>
      <c r="BE4" s="225">
        <v>26.0</v>
      </c>
      <c r="BF4" s="225">
        <v>40.0</v>
      </c>
      <c r="BG4" s="225">
        <v>49.0</v>
      </c>
      <c r="BH4" s="225">
        <v>58.0</v>
      </c>
      <c r="BI4" s="225">
        <v>67.0</v>
      </c>
      <c r="BJ4" s="225">
        <v>78.0</v>
      </c>
      <c r="BK4" s="225">
        <v>85.0</v>
      </c>
      <c r="BL4" s="225">
        <v>80.0</v>
      </c>
      <c r="BM4" s="226">
        <v>71.0</v>
      </c>
      <c r="BN4" s="225">
        <v>17.0</v>
      </c>
      <c r="BO4" s="225">
        <v>12.0</v>
      </c>
      <c r="BP4" s="225">
        <v>18.0</v>
      </c>
      <c r="BQ4" s="225">
        <v>10.0</v>
      </c>
      <c r="BR4" s="225">
        <v>5.0</v>
      </c>
      <c r="BS4" s="225">
        <v>14.0</v>
      </c>
      <c r="BT4" s="225">
        <v>5.0</v>
      </c>
      <c r="BU4" s="225">
        <v>14.0</v>
      </c>
      <c r="BV4" s="225">
        <v>3.0</v>
      </c>
      <c r="BW4" s="226">
        <v>13.0</v>
      </c>
      <c r="BX4" s="225">
        <v>34.0</v>
      </c>
      <c r="BY4" s="225">
        <v>26.0</v>
      </c>
      <c r="BZ4" s="225">
        <v>15.0</v>
      </c>
      <c r="CA4" s="225">
        <v>21.0</v>
      </c>
      <c r="CB4" s="225">
        <v>13.0</v>
      </c>
      <c r="CC4" s="225">
        <v>18.0</v>
      </c>
      <c r="CD4" s="225">
        <v>9.0</v>
      </c>
      <c r="CE4" s="225">
        <v>-5.0</v>
      </c>
      <c r="CF4" s="225">
        <v>9.0</v>
      </c>
      <c r="CG4" s="226">
        <v>4.0</v>
      </c>
      <c r="CH4" s="225">
        <v>33.0</v>
      </c>
      <c r="CI4" s="225">
        <v>29.0</v>
      </c>
      <c r="CJ4" s="225">
        <v>21.0</v>
      </c>
      <c r="CK4" s="225">
        <v>12.0</v>
      </c>
      <c r="CL4" s="225">
        <v>1.0</v>
      </c>
      <c r="CM4" s="225">
        <v>-5.0</v>
      </c>
      <c r="CN4" s="225">
        <v>2.0</v>
      </c>
      <c r="CO4" s="225">
        <v>-9.0</v>
      </c>
      <c r="CP4" s="225">
        <v>-20.0</v>
      </c>
      <c r="CQ4" s="226">
        <v>-29.0</v>
      </c>
      <c r="CR4" s="225">
        <v>19.0</v>
      </c>
      <c r="CS4" s="225">
        <v>10.0</v>
      </c>
      <c r="CT4" s="225">
        <v>19.0</v>
      </c>
      <c r="CU4" s="225">
        <v>29.0</v>
      </c>
      <c r="CV4" s="225">
        <v>38.0</v>
      </c>
      <c r="CW4" s="225">
        <v>47.0</v>
      </c>
      <c r="CX4" s="225">
        <v>53.0</v>
      </c>
      <c r="CY4" s="225">
        <v>48.0</v>
      </c>
      <c r="CZ4" s="225">
        <v>39.0</v>
      </c>
      <c r="DA4" s="226">
        <v>49.0</v>
      </c>
      <c r="DB4" s="225">
        <v>16.0</v>
      </c>
      <c r="DC4" s="225">
        <v>11.0</v>
      </c>
      <c r="DD4" s="225">
        <v>22.0</v>
      </c>
      <c r="DE4" s="225">
        <v>33.0</v>
      </c>
      <c r="DF4" s="225">
        <v>28.0</v>
      </c>
      <c r="DG4" s="225">
        <v>23.0</v>
      </c>
      <c r="DH4" s="225">
        <v>27.0</v>
      </c>
      <c r="DI4" s="225">
        <v>36.0</v>
      </c>
      <c r="DJ4" s="225">
        <v>27.0</v>
      </c>
      <c r="DK4" s="226">
        <v>32.0</v>
      </c>
      <c r="DL4" s="225">
        <v>16.0</v>
      </c>
      <c r="DM4" s="225">
        <v>26.0</v>
      </c>
      <c r="DN4" s="225">
        <v>18.0</v>
      </c>
      <c r="DO4" s="225">
        <v>13.0</v>
      </c>
      <c r="DP4" s="225">
        <v>7.0</v>
      </c>
      <c r="DQ4" s="225">
        <v>-1.0</v>
      </c>
      <c r="DR4" s="225">
        <v>-20.0</v>
      </c>
      <c r="DS4" s="225">
        <v>-10.0</v>
      </c>
      <c r="DT4" s="225">
        <v>1.0</v>
      </c>
      <c r="DU4" s="226">
        <v>5.0</v>
      </c>
      <c r="DV4" s="225">
        <v>20.0</v>
      </c>
      <c r="DW4" s="225">
        <v>34.0</v>
      </c>
      <c r="DX4" s="225">
        <v>25.0</v>
      </c>
      <c r="DY4" s="225">
        <v>30.0</v>
      </c>
      <c r="DZ4" s="225">
        <v>41.0</v>
      </c>
      <c r="EA4" s="225">
        <v>51.0</v>
      </c>
      <c r="EB4" s="225">
        <v>56.0</v>
      </c>
      <c r="EC4" s="225">
        <v>49.0</v>
      </c>
      <c r="ED4" s="225">
        <v>40.0</v>
      </c>
      <c r="EE4" s="226">
        <v>31.0</v>
      </c>
      <c r="EF4" s="225">
        <v>34.0</v>
      </c>
      <c r="EG4" s="225">
        <v>26.0</v>
      </c>
      <c r="EH4" s="225">
        <v>31.0</v>
      </c>
      <c r="EI4" s="225">
        <v>22.0</v>
      </c>
      <c r="EJ4" s="225">
        <v>27.0</v>
      </c>
      <c r="EK4" s="225">
        <v>32.0</v>
      </c>
      <c r="EL4" s="225">
        <v>39.0</v>
      </c>
      <c r="EM4" s="225">
        <v>46.0</v>
      </c>
      <c r="EN4" s="225">
        <v>38.0</v>
      </c>
      <c r="EO4" s="226">
        <v>43.0</v>
      </c>
      <c r="EP4" s="225">
        <v>15.0</v>
      </c>
      <c r="EQ4" s="225">
        <v>21.0</v>
      </c>
      <c r="ER4" s="225">
        <v>16.0</v>
      </c>
      <c r="ES4" s="225">
        <v>25.0</v>
      </c>
      <c r="ET4" s="225">
        <v>6.0</v>
      </c>
      <c r="EU4" s="225">
        <v>15.0</v>
      </c>
      <c r="EV4" s="225">
        <v>29.0</v>
      </c>
      <c r="EW4" s="225">
        <v>10.0</v>
      </c>
      <c r="EX4" s="225">
        <v>18.0</v>
      </c>
      <c r="EY4" s="226">
        <v>27.0</v>
      </c>
      <c r="EZ4" s="225">
        <v>33.0</v>
      </c>
      <c r="FA4" s="225">
        <v>28.0</v>
      </c>
      <c r="FB4" s="225">
        <v>35.0</v>
      </c>
      <c r="FC4" s="225">
        <v>26.0</v>
      </c>
      <c r="FD4" s="225">
        <v>45.0</v>
      </c>
      <c r="FE4" s="225">
        <v>50.0</v>
      </c>
      <c r="FF4" s="225">
        <v>59.0</v>
      </c>
      <c r="FG4" s="225">
        <v>73.0</v>
      </c>
      <c r="FH4" s="225">
        <v>81.0</v>
      </c>
      <c r="FI4" s="226">
        <v>75.0</v>
      </c>
      <c r="FJ4" s="225">
        <v>34.0</v>
      </c>
      <c r="FK4" s="225">
        <v>38.0</v>
      </c>
      <c r="FL4" s="225">
        <v>34.0</v>
      </c>
      <c r="FM4" s="225">
        <v>43.0</v>
      </c>
      <c r="FN4" s="225">
        <v>33.0</v>
      </c>
      <c r="FO4" s="225">
        <v>42.0</v>
      </c>
      <c r="FP4" s="225">
        <v>37.0</v>
      </c>
      <c r="FQ4" s="225">
        <v>29.0</v>
      </c>
      <c r="FR4" s="225">
        <v>43.0</v>
      </c>
      <c r="FS4" s="226">
        <v>38.0</v>
      </c>
      <c r="FT4" s="225">
        <v>6.0</v>
      </c>
      <c r="FU4" s="225">
        <v>-2.0</v>
      </c>
      <c r="FV4" s="225">
        <v>7.0</v>
      </c>
      <c r="FW4" s="225">
        <v>16.0</v>
      </c>
      <c r="FX4" s="225">
        <v>2.0</v>
      </c>
      <c r="FY4" s="225">
        <v>16.0</v>
      </c>
      <c r="FZ4" s="225">
        <v>8.0</v>
      </c>
      <c r="GA4" s="225">
        <v>13.0</v>
      </c>
      <c r="GB4" s="225">
        <v>4.0</v>
      </c>
      <c r="GC4" s="226">
        <v>12.0</v>
      </c>
      <c r="GD4" s="225">
        <v>33.0</v>
      </c>
      <c r="GE4" s="225">
        <v>42.0</v>
      </c>
      <c r="GF4" s="225">
        <v>48.0</v>
      </c>
      <c r="GG4" s="225">
        <v>43.0</v>
      </c>
      <c r="GH4" s="225">
        <v>54.0</v>
      </c>
      <c r="GI4" s="225">
        <v>49.0</v>
      </c>
      <c r="GJ4" s="225">
        <v>60.0</v>
      </c>
      <c r="GK4" s="225">
        <v>65.0</v>
      </c>
      <c r="GL4" s="225">
        <v>84.0</v>
      </c>
      <c r="GM4" s="226">
        <v>76.0</v>
      </c>
      <c r="GN4" s="225">
        <v>33.0</v>
      </c>
      <c r="GO4" s="225">
        <v>47.0</v>
      </c>
      <c r="GP4" s="225">
        <v>52.0</v>
      </c>
      <c r="GQ4" s="225">
        <v>58.0</v>
      </c>
      <c r="GR4" s="225">
        <v>53.0</v>
      </c>
      <c r="GS4" s="225">
        <v>64.0</v>
      </c>
      <c r="GT4" s="225">
        <v>78.0</v>
      </c>
      <c r="GU4" s="225">
        <v>85.0</v>
      </c>
      <c r="GV4" s="225">
        <v>94.0</v>
      </c>
      <c r="GW4" s="226">
        <v>89.0</v>
      </c>
      <c r="GX4" s="225">
        <v>36.0</v>
      </c>
      <c r="GY4" s="225">
        <v>28.0</v>
      </c>
      <c r="GZ4" s="225">
        <v>34.0</v>
      </c>
      <c r="HA4" s="225">
        <v>26.0</v>
      </c>
      <c r="HB4" s="225">
        <v>34.0</v>
      </c>
      <c r="HC4" s="225">
        <v>43.0</v>
      </c>
      <c r="HD4" s="225">
        <v>48.0</v>
      </c>
      <c r="HE4" s="225">
        <v>55.0</v>
      </c>
      <c r="HF4" s="225">
        <v>63.0</v>
      </c>
      <c r="HG4" s="226">
        <v>54.0</v>
      </c>
      <c r="HH4" s="225">
        <v>18.0</v>
      </c>
      <c r="HI4" s="225">
        <v>13.0</v>
      </c>
      <c r="HJ4" s="225">
        <v>24.0</v>
      </c>
      <c r="HK4" s="225">
        <v>33.0</v>
      </c>
      <c r="HL4" s="225">
        <v>42.0</v>
      </c>
      <c r="HM4" s="225">
        <v>33.0</v>
      </c>
      <c r="HN4" s="225">
        <v>28.0</v>
      </c>
      <c r="HO4" s="225">
        <v>36.0</v>
      </c>
      <c r="HP4" s="225">
        <v>44.0</v>
      </c>
      <c r="HQ4" s="226">
        <v>53.0</v>
      </c>
      <c r="HR4" s="225">
        <v>20.0</v>
      </c>
      <c r="HS4" s="225">
        <v>31.0</v>
      </c>
      <c r="HT4" s="225">
        <v>39.0</v>
      </c>
      <c r="HU4" s="225">
        <v>33.0</v>
      </c>
      <c r="HV4" s="225">
        <v>40.0</v>
      </c>
      <c r="HW4" s="225">
        <v>51.0</v>
      </c>
      <c r="HX4" s="225">
        <v>46.0</v>
      </c>
      <c r="HY4" s="225">
        <v>54.0</v>
      </c>
      <c r="HZ4" s="225">
        <v>61.0</v>
      </c>
      <c r="IA4" s="226">
        <v>52.0</v>
      </c>
      <c r="IB4" s="225">
        <v>16.0</v>
      </c>
      <c r="IC4" s="225">
        <v>25.0</v>
      </c>
      <c r="ID4" s="225">
        <v>36.0</v>
      </c>
      <c r="IE4" s="225">
        <v>45.0</v>
      </c>
      <c r="IF4" s="225">
        <v>56.0</v>
      </c>
      <c r="IG4" s="225">
        <v>61.0</v>
      </c>
      <c r="IH4" s="225">
        <v>52.0</v>
      </c>
      <c r="II4" s="225">
        <v>47.0</v>
      </c>
      <c r="IJ4" s="225">
        <v>66.0</v>
      </c>
      <c r="IK4" s="226">
        <v>71.0</v>
      </c>
      <c r="IL4" s="225">
        <v>17.0</v>
      </c>
      <c r="IM4" s="225">
        <v>13.0</v>
      </c>
      <c r="IN4" s="225">
        <v>4.0</v>
      </c>
      <c r="IO4" s="225">
        <v>10.0</v>
      </c>
      <c r="IP4" s="225">
        <v>1.0</v>
      </c>
      <c r="IQ4" s="225">
        <v>9.0</v>
      </c>
      <c r="IR4" s="225">
        <v>0.0</v>
      </c>
      <c r="IS4" s="225">
        <v>-5.0</v>
      </c>
      <c r="IT4" s="225">
        <v>-14.0</v>
      </c>
      <c r="IU4" s="225">
        <v>-9.0</v>
      </c>
      <c r="IV4" s="237">
        <f t="shared" ref="IV4:JE4" si="3">AVERAGE(IL4,IB4,HR4,HH4,GN4,GX4,GD4,FT4,FJ4,EZ4,EP4,EF4,DV4,DL4,DB4,CR4,CH4,BX4,BN4,BD4,AT4,AJ4,Z4,P4,F4)</f>
        <v>24.32</v>
      </c>
      <c r="IW4" s="238">
        <f t="shared" si="3"/>
        <v>25.24</v>
      </c>
      <c r="IX4" s="238">
        <f t="shared" si="3"/>
        <v>27.08</v>
      </c>
      <c r="IY4" s="238">
        <f t="shared" si="3"/>
        <v>28.16</v>
      </c>
      <c r="IZ4" s="238">
        <f t="shared" si="3"/>
        <v>28.04</v>
      </c>
      <c r="JA4" s="238">
        <f t="shared" si="3"/>
        <v>30.64</v>
      </c>
      <c r="JB4" s="238">
        <f t="shared" si="3"/>
        <v>31.8</v>
      </c>
      <c r="JC4" s="238">
        <f t="shared" si="3"/>
        <v>31.6</v>
      </c>
      <c r="JD4" s="238">
        <f t="shared" si="3"/>
        <v>33.8</v>
      </c>
      <c r="JE4" s="239">
        <f t="shared" si="3"/>
        <v>33.52</v>
      </c>
      <c r="JF4" s="225">
        <f t="shared" si="4"/>
        <v>239</v>
      </c>
      <c r="JG4" s="225">
        <f t="shared" si="5"/>
        <v>20</v>
      </c>
      <c r="JH4" s="230">
        <f t="shared" si="6"/>
        <v>0.9227799228</v>
      </c>
      <c r="JI4" s="237">
        <f t="shared" ref="JI4:JR4" si="7">AVERAGE(IV4,IV33,IV62,IV91)</f>
        <v>24.47</v>
      </c>
      <c r="JJ4" s="238">
        <f t="shared" si="7"/>
        <v>24.01</v>
      </c>
      <c r="JK4" s="238">
        <f t="shared" si="7"/>
        <v>25.3</v>
      </c>
      <c r="JL4" s="238">
        <f t="shared" si="7"/>
        <v>25.44</v>
      </c>
      <c r="JM4" s="238">
        <f t="shared" si="7"/>
        <v>24.96</v>
      </c>
      <c r="JN4" s="238">
        <f t="shared" si="7"/>
        <v>26.12</v>
      </c>
      <c r="JO4" s="238">
        <f t="shared" si="7"/>
        <v>25.63</v>
      </c>
      <c r="JP4" s="238">
        <f t="shared" si="7"/>
        <v>25.56</v>
      </c>
      <c r="JQ4" s="238">
        <f t="shared" si="7"/>
        <v>26.06</v>
      </c>
      <c r="JR4" s="239">
        <f t="shared" si="7"/>
        <v>26.99</v>
      </c>
      <c r="JS4" s="231">
        <f t="shared" si="8"/>
        <v>0.9273525672</v>
      </c>
      <c r="JT4" s="232"/>
      <c r="JU4" s="240">
        <f>6/25</f>
        <v>0.24</v>
      </c>
      <c r="JV4" s="225"/>
      <c r="JW4" s="241" t="s">
        <v>11</v>
      </c>
      <c r="JX4" s="242" t="s">
        <v>12</v>
      </c>
      <c r="JY4" s="243" t="s">
        <v>13</v>
      </c>
      <c r="JZ4" s="244" t="s">
        <v>14</v>
      </c>
      <c r="KA4" s="245">
        <v>40.0</v>
      </c>
      <c r="KB4" s="246">
        <f t="shared" ref="KB4:KB29" si="11">AVERAGE(JU3,JU32,JU61,JU90)</f>
        <v>0.37</v>
      </c>
      <c r="KC4" s="247">
        <f t="shared" ref="KC4:KC29" si="12">min(F3:IU3,F32:IU32,F61:IU61,F90:IU90)</f>
        <v>-62</v>
      </c>
      <c r="KD4" s="248">
        <f t="shared" ref="KD4:KD29" si="13">MAX(F3:IU3,F32:IU32,F61:IU61,F90:IU90)</f>
        <v>118</v>
      </c>
      <c r="KE4" s="225"/>
      <c r="KF4" s="78" t="s">
        <v>140</v>
      </c>
      <c r="KG4" s="225"/>
      <c r="KH4" s="249">
        <v>65.0</v>
      </c>
      <c r="KI4" s="225"/>
      <c r="KJ4" s="225"/>
    </row>
    <row r="5">
      <c r="A5" s="182" t="s">
        <v>25</v>
      </c>
      <c r="B5" s="55" t="s">
        <v>26</v>
      </c>
      <c r="C5" s="19" t="s">
        <v>27</v>
      </c>
      <c r="D5" s="17" t="s">
        <v>18</v>
      </c>
      <c r="E5" s="224">
        <v>20.0</v>
      </c>
      <c r="F5" s="225">
        <v>21.0</v>
      </c>
      <c r="G5" s="225">
        <v>13.0</v>
      </c>
      <c r="H5" s="225">
        <v>8.0</v>
      </c>
      <c r="I5" s="225">
        <v>1.0</v>
      </c>
      <c r="J5" s="225">
        <v>-9.0</v>
      </c>
      <c r="K5" s="225">
        <v>-4.0</v>
      </c>
      <c r="L5" s="225">
        <v>1.0</v>
      </c>
      <c r="M5" s="225">
        <v>5.0</v>
      </c>
      <c r="N5" s="225">
        <v>-3.0</v>
      </c>
      <c r="O5" s="226">
        <v>-7.0</v>
      </c>
      <c r="P5" s="225">
        <v>27.0</v>
      </c>
      <c r="Q5" s="225">
        <v>29.0</v>
      </c>
      <c r="R5" s="225">
        <v>34.0</v>
      </c>
      <c r="S5" s="225">
        <v>29.0</v>
      </c>
      <c r="T5" s="225">
        <v>21.0</v>
      </c>
      <c r="U5" s="225">
        <v>29.0</v>
      </c>
      <c r="V5" s="225">
        <v>21.0</v>
      </c>
      <c r="W5" s="225">
        <v>19.0</v>
      </c>
      <c r="X5" s="225">
        <v>14.0</v>
      </c>
      <c r="Y5" s="226">
        <v>7.0</v>
      </c>
      <c r="Z5" s="225">
        <v>18.0</v>
      </c>
      <c r="AA5" s="225">
        <v>24.0</v>
      </c>
      <c r="AB5" s="225">
        <v>31.0</v>
      </c>
      <c r="AC5" s="225">
        <v>36.0</v>
      </c>
      <c r="AD5" s="225">
        <v>34.0</v>
      </c>
      <c r="AE5" s="225">
        <v>42.0</v>
      </c>
      <c r="AF5" s="225">
        <v>48.0</v>
      </c>
      <c r="AG5" s="225">
        <v>53.0</v>
      </c>
      <c r="AH5" s="225">
        <v>48.0</v>
      </c>
      <c r="AI5" s="226">
        <v>40.0</v>
      </c>
      <c r="AJ5" s="225">
        <v>31.0</v>
      </c>
      <c r="AK5" s="225">
        <v>38.0</v>
      </c>
      <c r="AL5" s="225">
        <v>43.0</v>
      </c>
      <c r="AM5" s="225">
        <v>39.0</v>
      </c>
      <c r="AN5" s="225">
        <v>51.0</v>
      </c>
      <c r="AO5" s="225">
        <v>44.0</v>
      </c>
      <c r="AP5" s="225">
        <v>49.0</v>
      </c>
      <c r="AQ5" s="225">
        <v>56.0</v>
      </c>
      <c r="AR5" s="225">
        <v>52.0</v>
      </c>
      <c r="AS5" s="226">
        <v>64.0</v>
      </c>
      <c r="AT5" s="225">
        <v>22.0</v>
      </c>
      <c r="AU5" s="225">
        <v>26.0</v>
      </c>
      <c r="AV5" s="225">
        <v>36.0</v>
      </c>
      <c r="AW5" s="225">
        <v>29.0</v>
      </c>
      <c r="AX5" s="225">
        <v>17.0</v>
      </c>
      <c r="AY5" s="225">
        <v>9.0</v>
      </c>
      <c r="AZ5" s="225">
        <v>3.0</v>
      </c>
      <c r="BA5" s="225">
        <v>13.0</v>
      </c>
      <c r="BB5" s="225">
        <v>21.0</v>
      </c>
      <c r="BC5" s="226">
        <v>25.0</v>
      </c>
      <c r="BD5" s="225">
        <v>29.0</v>
      </c>
      <c r="BE5" s="225">
        <v>25.0</v>
      </c>
      <c r="BF5" s="225">
        <v>33.0</v>
      </c>
      <c r="BG5" s="225">
        <v>26.0</v>
      </c>
      <c r="BH5" s="225">
        <v>19.0</v>
      </c>
      <c r="BI5" s="225">
        <v>11.0</v>
      </c>
      <c r="BJ5" s="225">
        <v>18.0</v>
      </c>
      <c r="BK5" s="225">
        <v>14.0</v>
      </c>
      <c r="BL5" s="225">
        <v>10.0</v>
      </c>
      <c r="BM5" s="226">
        <v>15.0</v>
      </c>
      <c r="BN5" s="225">
        <v>20.0</v>
      </c>
      <c r="BO5" s="225">
        <v>18.0</v>
      </c>
      <c r="BP5" s="225">
        <v>13.0</v>
      </c>
      <c r="BQ5" s="225">
        <v>20.0</v>
      </c>
      <c r="BR5" s="225">
        <v>25.0</v>
      </c>
      <c r="BS5" s="225">
        <v>15.0</v>
      </c>
      <c r="BT5" s="225">
        <v>21.0</v>
      </c>
      <c r="BU5" s="225">
        <v>11.0</v>
      </c>
      <c r="BV5" s="225">
        <v>4.0</v>
      </c>
      <c r="BW5" s="226">
        <v>11.0</v>
      </c>
      <c r="BX5" s="225">
        <v>15.0</v>
      </c>
      <c r="BY5" s="225">
        <v>9.0</v>
      </c>
      <c r="BZ5" s="225">
        <v>2.0</v>
      </c>
      <c r="CA5" s="225">
        <v>-2.0</v>
      </c>
      <c r="CB5" s="225">
        <v>-8.0</v>
      </c>
      <c r="CC5" s="225">
        <v>-13.0</v>
      </c>
      <c r="CD5" s="225">
        <v>-5.0</v>
      </c>
      <c r="CE5" s="225">
        <v>-13.0</v>
      </c>
      <c r="CF5" s="225">
        <v>-5.0</v>
      </c>
      <c r="CG5" s="226">
        <v>-9.0</v>
      </c>
      <c r="CH5" s="225">
        <v>31.0</v>
      </c>
      <c r="CI5" s="225">
        <v>34.0</v>
      </c>
      <c r="CJ5" s="225">
        <v>28.0</v>
      </c>
      <c r="CK5" s="225">
        <v>33.0</v>
      </c>
      <c r="CL5" s="225">
        <v>26.0</v>
      </c>
      <c r="CM5" s="225">
        <v>30.0</v>
      </c>
      <c r="CN5" s="225">
        <v>26.0</v>
      </c>
      <c r="CO5" s="225">
        <v>34.0</v>
      </c>
      <c r="CP5" s="225">
        <v>27.0</v>
      </c>
      <c r="CQ5" s="226">
        <v>35.0</v>
      </c>
      <c r="CR5" s="225">
        <v>29.0</v>
      </c>
      <c r="CS5" s="225">
        <v>39.0</v>
      </c>
      <c r="CT5" s="225">
        <v>34.0</v>
      </c>
      <c r="CU5" s="225">
        <v>41.0</v>
      </c>
      <c r="CV5" s="225">
        <v>36.0</v>
      </c>
      <c r="CW5" s="225">
        <v>30.0</v>
      </c>
      <c r="CX5" s="225">
        <v>26.0</v>
      </c>
      <c r="CY5" s="225">
        <v>24.0</v>
      </c>
      <c r="CZ5" s="225">
        <v>34.0</v>
      </c>
      <c r="DA5" s="226">
        <v>41.0</v>
      </c>
      <c r="DB5" s="225">
        <v>32.0</v>
      </c>
      <c r="DC5" s="225">
        <v>30.0</v>
      </c>
      <c r="DD5" s="225">
        <v>22.0</v>
      </c>
      <c r="DE5" s="225">
        <v>29.0</v>
      </c>
      <c r="DF5" s="225">
        <v>34.0</v>
      </c>
      <c r="DG5" s="225">
        <v>32.0</v>
      </c>
      <c r="DH5" s="225">
        <v>29.0</v>
      </c>
      <c r="DI5" s="225">
        <v>24.0</v>
      </c>
      <c r="DJ5" s="225">
        <v>34.0</v>
      </c>
      <c r="DK5" s="226">
        <v>29.0</v>
      </c>
      <c r="DL5" s="225">
        <v>30.0</v>
      </c>
      <c r="DM5" s="225">
        <v>37.0</v>
      </c>
      <c r="DN5" s="225">
        <v>31.0</v>
      </c>
      <c r="DO5" s="225">
        <v>36.0</v>
      </c>
      <c r="DP5" s="225">
        <v>41.0</v>
      </c>
      <c r="DQ5" s="225">
        <v>36.0</v>
      </c>
      <c r="DR5" s="225">
        <v>48.0</v>
      </c>
      <c r="DS5" s="225">
        <v>55.0</v>
      </c>
      <c r="DT5" s="225">
        <v>62.0</v>
      </c>
      <c r="DU5" s="226">
        <v>59.0</v>
      </c>
      <c r="DV5" s="225">
        <v>21.0</v>
      </c>
      <c r="DW5" s="225">
        <v>29.0</v>
      </c>
      <c r="DX5" s="225">
        <v>37.0</v>
      </c>
      <c r="DY5" s="225">
        <v>39.0</v>
      </c>
      <c r="DZ5" s="225">
        <v>46.0</v>
      </c>
      <c r="EA5" s="225">
        <v>53.0</v>
      </c>
      <c r="EB5" s="225">
        <v>57.0</v>
      </c>
      <c r="EC5" s="225">
        <v>61.0</v>
      </c>
      <c r="ED5" s="225">
        <v>71.0</v>
      </c>
      <c r="EE5" s="226">
        <v>78.0</v>
      </c>
      <c r="EF5" s="225">
        <v>15.0</v>
      </c>
      <c r="EG5" s="225">
        <v>10.0</v>
      </c>
      <c r="EH5" s="225">
        <v>14.0</v>
      </c>
      <c r="EI5" s="225">
        <v>19.0</v>
      </c>
      <c r="EJ5" s="225">
        <v>23.0</v>
      </c>
      <c r="EK5" s="225">
        <v>25.0</v>
      </c>
      <c r="EL5" s="225">
        <v>21.0</v>
      </c>
      <c r="EM5" s="225">
        <v>17.0</v>
      </c>
      <c r="EN5" s="225">
        <v>11.0</v>
      </c>
      <c r="EO5" s="226">
        <v>15.0</v>
      </c>
      <c r="EP5" s="225">
        <v>18.0</v>
      </c>
      <c r="EQ5" s="225">
        <v>13.0</v>
      </c>
      <c r="ER5" s="225">
        <v>9.0</v>
      </c>
      <c r="ES5" s="225">
        <v>2.0</v>
      </c>
      <c r="ET5" s="225">
        <v>14.0</v>
      </c>
      <c r="EU5" s="225">
        <v>9.0</v>
      </c>
      <c r="EV5" s="225">
        <v>17.0</v>
      </c>
      <c r="EW5" s="225">
        <v>29.0</v>
      </c>
      <c r="EX5" s="225">
        <v>22.0</v>
      </c>
      <c r="EY5" s="226">
        <v>17.0</v>
      </c>
      <c r="EZ5" s="225">
        <v>30.0</v>
      </c>
      <c r="FA5" s="225">
        <v>28.0</v>
      </c>
      <c r="FB5" s="225">
        <v>24.0</v>
      </c>
      <c r="FC5" s="225">
        <v>30.0</v>
      </c>
      <c r="FD5" s="225">
        <v>18.0</v>
      </c>
      <c r="FE5" s="225">
        <v>20.0</v>
      </c>
      <c r="FF5" s="225">
        <v>12.0</v>
      </c>
      <c r="FG5" s="225">
        <v>20.0</v>
      </c>
      <c r="FH5" s="225">
        <v>13.0</v>
      </c>
      <c r="FI5" s="226">
        <v>17.0</v>
      </c>
      <c r="FJ5" s="225">
        <v>17.0</v>
      </c>
      <c r="FK5" s="225">
        <v>14.0</v>
      </c>
      <c r="FL5" s="225">
        <v>17.0</v>
      </c>
      <c r="FM5" s="225">
        <v>7.0</v>
      </c>
      <c r="FN5" s="225">
        <v>0.0</v>
      </c>
      <c r="FO5" s="225">
        <v>-5.0</v>
      </c>
      <c r="FP5" s="225">
        <v>-9.0</v>
      </c>
      <c r="FQ5" s="225">
        <v>-15.0</v>
      </c>
      <c r="FR5" s="225">
        <v>-7.0</v>
      </c>
      <c r="FS5" s="226">
        <v>-11.0</v>
      </c>
      <c r="FT5" s="225">
        <v>37.0</v>
      </c>
      <c r="FU5" s="225">
        <v>32.0</v>
      </c>
      <c r="FV5" s="225">
        <v>22.0</v>
      </c>
      <c r="FW5" s="225">
        <v>17.0</v>
      </c>
      <c r="FX5" s="225">
        <v>9.0</v>
      </c>
      <c r="FY5" s="225">
        <v>17.0</v>
      </c>
      <c r="FZ5" s="225">
        <v>24.0</v>
      </c>
      <c r="GA5" s="225">
        <v>19.0</v>
      </c>
      <c r="GB5" s="225">
        <v>27.0</v>
      </c>
      <c r="GC5" s="226">
        <v>32.0</v>
      </c>
      <c r="GD5" s="225">
        <v>18.0</v>
      </c>
      <c r="GE5" s="225">
        <v>11.0</v>
      </c>
      <c r="GF5" s="225">
        <v>7.0</v>
      </c>
      <c r="GG5" s="225">
        <v>3.0</v>
      </c>
      <c r="GH5" s="225">
        <v>10.0</v>
      </c>
      <c r="GI5" s="225">
        <v>15.0</v>
      </c>
      <c r="GJ5" s="225">
        <v>22.0</v>
      </c>
      <c r="GK5" s="225">
        <v>17.0</v>
      </c>
      <c r="GL5" s="225">
        <v>5.0</v>
      </c>
      <c r="GM5" s="226">
        <v>-1.0</v>
      </c>
      <c r="GN5" s="225">
        <v>31.0</v>
      </c>
      <c r="GO5" s="225">
        <v>39.0</v>
      </c>
      <c r="GP5" s="225">
        <v>43.0</v>
      </c>
      <c r="GQ5" s="225">
        <v>38.0</v>
      </c>
      <c r="GR5" s="225">
        <v>36.0</v>
      </c>
      <c r="GS5" s="225">
        <v>43.0</v>
      </c>
      <c r="GT5" s="225">
        <v>51.0</v>
      </c>
      <c r="GU5" s="225">
        <v>47.0</v>
      </c>
      <c r="GV5" s="225">
        <v>41.0</v>
      </c>
      <c r="GW5" s="226">
        <v>39.0</v>
      </c>
      <c r="GX5" s="225">
        <v>32.0</v>
      </c>
      <c r="GY5" s="225">
        <v>27.0</v>
      </c>
      <c r="GZ5" s="225">
        <v>22.0</v>
      </c>
      <c r="HA5" s="225">
        <v>16.0</v>
      </c>
      <c r="HB5" s="225">
        <v>21.0</v>
      </c>
      <c r="HC5" s="225">
        <v>11.0</v>
      </c>
      <c r="HD5" s="225">
        <v>13.0</v>
      </c>
      <c r="HE5" s="225">
        <v>9.0</v>
      </c>
      <c r="HF5" s="225">
        <v>14.0</v>
      </c>
      <c r="HG5" s="226">
        <v>22.0</v>
      </c>
      <c r="HH5" s="225">
        <v>29.0</v>
      </c>
      <c r="HI5" s="225">
        <v>27.0</v>
      </c>
      <c r="HJ5" s="225">
        <v>19.0</v>
      </c>
      <c r="HK5" s="225">
        <v>13.0</v>
      </c>
      <c r="HL5" s="225">
        <v>6.0</v>
      </c>
      <c r="HM5" s="225">
        <v>14.0</v>
      </c>
      <c r="HN5" s="225">
        <v>10.0</v>
      </c>
      <c r="HO5" s="225">
        <v>15.0</v>
      </c>
      <c r="HP5" s="225">
        <v>21.0</v>
      </c>
      <c r="HQ5" s="226">
        <v>14.0</v>
      </c>
      <c r="HR5" s="225">
        <v>23.0</v>
      </c>
      <c r="HS5" s="225">
        <v>15.0</v>
      </c>
      <c r="HT5" s="225">
        <v>21.0</v>
      </c>
      <c r="HU5" s="225">
        <v>26.0</v>
      </c>
      <c r="HV5" s="225">
        <v>22.0</v>
      </c>
      <c r="HW5" s="225">
        <v>14.0</v>
      </c>
      <c r="HX5" s="225">
        <v>10.0</v>
      </c>
      <c r="HY5" s="225">
        <v>16.0</v>
      </c>
      <c r="HZ5" s="225">
        <v>12.0</v>
      </c>
      <c r="IA5" s="226">
        <v>22.0</v>
      </c>
      <c r="IB5" s="225">
        <v>35.0</v>
      </c>
      <c r="IC5" s="225">
        <v>27.0</v>
      </c>
      <c r="ID5" s="225">
        <v>34.0</v>
      </c>
      <c r="IE5" s="225">
        <v>26.0</v>
      </c>
      <c r="IF5" s="225">
        <v>18.0</v>
      </c>
      <c r="IG5" s="225">
        <v>22.0</v>
      </c>
      <c r="IH5" s="225">
        <v>27.0</v>
      </c>
      <c r="II5" s="225">
        <v>25.0</v>
      </c>
      <c r="IJ5" s="225">
        <v>13.0</v>
      </c>
      <c r="IK5" s="226">
        <v>15.0</v>
      </c>
      <c r="IL5" s="225">
        <v>20.0</v>
      </c>
      <c r="IM5" s="225">
        <v>23.0</v>
      </c>
      <c r="IN5" s="225">
        <v>30.0</v>
      </c>
      <c r="IO5" s="225">
        <v>25.0</v>
      </c>
      <c r="IP5" s="225">
        <v>32.0</v>
      </c>
      <c r="IQ5" s="225">
        <v>25.0</v>
      </c>
      <c r="IR5" s="225">
        <v>32.0</v>
      </c>
      <c r="IS5" s="225">
        <v>37.0</v>
      </c>
      <c r="IT5" s="225">
        <v>42.0</v>
      </c>
      <c r="IU5" s="225">
        <v>37.0</v>
      </c>
      <c r="IV5" s="237">
        <f t="shared" ref="IV5:JE5" si="9">AVERAGE(IL5,IB5,HR5,HH5,GN5,GX5,GD5,FT5,FJ5,EZ5,EP5,EF5,DV5,DL5,DB5,CR5,CH5,BX5,BN5,BD5,AT5,AJ5,Z5,P5,F5)</f>
        <v>25.24</v>
      </c>
      <c r="IW5" s="238">
        <f t="shared" si="9"/>
        <v>24.68</v>
      </c>
      <c r="IX5" s="238">
        <f t="shared" si="9"/>
        <v>24.56</v>
      </c>
      <c r="IY5" s="238">
        <f t="shared" si="9"/>
        <v>23.12</v>
      </c>
      <c r="IZ5" s="238">
        <f t="shared" si="9"/>
        <v>21.68</v>
      </c>
      <c r="JA5" s="238">
        <f t="shared" si="9"/>
        <v>20.96</v>
      </c>
      <c r="JB5" s="238">
        <f t="shared" si="9"/>
        <v>22.88</v>
      </c>
      <c r="JC5" s="238">
        <f t="shared" si="9"/>
        <v>23.68</v>
      </c>
      <c r="JD5" s="238">
        <f t="shared" si="9"/>
        <v>23.32</v>
      </c>
      <c r="JE5" s="239">
        <f t="shared" si="9"/>
        <v>24.24</v>
      </c>
      <c r="JF5" s="225">
        <f t="shared" si="4"/>
        <v>242</v>
      </c>
      <c r="JG5" s="225">
        <f t="shared" si="5"/>
        <v>17</v>
      </c>
      <c r="JH5" s="230">
        <f t="shared" si="6"/>
        <v>0.9343629344</v>
      </c>
      <c r="JI5" s="237">
        <f t="shared" ref="JI5:JR5" si="10">AVERAGE(IV5,IV34,IV63,IV92)</f>
        <v>26.06</v>
      </c>
      <c r="JJ5" s="238">
        <f t="shared" si="10"/>
        <v>26.19</v>
      </c>
      <c r="JK5" s="238">
        <f t="shared" si="10"/>
        <v>25.68</v>
      </c>
      <c r="JL5" s="238">
        <f t="shared" si="10"/>
        <v>24.04</v>
      </c>
      <c r="JM5" s="238">
        <f t="shared" si="10"/>
        <v>23.47</v>
      </c>
      <c r="JN5" s="238">
        <f t="shared" si="10"/>
        <v>23.26</v>
      </c>
      <c r="JO5" s="238">
        <f t="shared" si="10"/>
        <v>23.69</v>
      </c>
      <c r="JP5" s="238">
        <f t="shared" si="10"/>
        <v>24.13</v>
      </c>
      <c r="JQ5" s="238">
        <f t="shared" si="10"/>
        <v>24.38</v>
      </c>
      <c r="JR5" s="239">
        <f t="shared" si="10"/>
        <v>23.51</v>
      </c>
      <c r="JS5" s="231">
        <f t="shared" si="8"/>
        <v>0.9469330115</v>
      </c>
      <c r="JT5" s="232"/>
      <c r="JU5" s="240">
        <f>4/25</f>
        <v>0.16</v>
      </c>
      <c r="JV5" s="225"/>
      <c r="JW5" s="250" t="s">
        <v>35</v>
      </c>
      <c r="JX5" s="251" t="s">
        <v>12</v>
      </c>
      <c r="JY5" s="252" t="s">
        <v>36</v>
      </c>
      <c r="JZ5" s="253" t="s">
        <v>29</v>
      </c>
      <c r="KA5" s="254">
        <v>30.0</v>
      </c>
      <c r="KB5" s="255">
        <f t="shared" si="11"/>
        <v>0.23</v>
      </c>
      <c r="KC5" s="225">
        <f t="shared" si="12"/>
        <v>-74</v>
      </c>
      <c r="KD5" s="256">
        <f t="shared" si="13"/>
        <v>94</v>
      </c>
      <c r="KE5" s="225"/>
      <c r="KF5" s="78" t="s">
        <v>141</v>
      </c>
      <c r="KG5" s="225"/>
      <c r="KH5" s="249">
        <v>157.0</v>
      </c>
      <c r="KI5" s="225"/>
      <c r="KJ5" s="225"/>
    </row>
    <row r="6">
      <c r="A6" s="182" t="s">
        <v>35</v>
      </c>
      <c r="B6" s="18" t="s">
        <v>12</v>
      </c>
      <c r="C6" s="142" t="s">
        <v>37</v>
      </c>
      <c r="D6" s="17" t="s">
        <v>38</v>
      </c>
      <c r="E6" s="224">
        <v>20.0</v>
      </c>
      <c r="F6" s="225">
        <v>19.0</v>
      </c>
      <c r="G6" s="225">
        <v>32.0</v>
      </c>
      <c r="H6" s="225">
        <v>38.0</v>
      </c>
      <c r="I6" s="225">
        <v>27.0</v>
      </c>
      <c r="J6" s="225">
        <v>18.0</v>
      </c>
      <c r="K6" s="225">
        <v>27.0</v>
      </c>
      <c r="L6" s="225">
        <v>36.0</v>
      </c>
      <c r="M6" s="225">
        <v>32.0</v>
      </c>
      <c r="N6" s="225">
        <v>20.0</v>
      </c>
      <c r="O6" s="226">
        <v>14.0</v>
      </c>
      <c r="P6" s="225">
        <v>22.0</v>
      </c>
      <c r="Q6" s="225">
        <v>19.0</v>
      </c>
      <c r="R6" s="225">
        <v>13.0</v>
      </c>
      <c r="S6" s="225">
        <v>19.0</v>
      </c>
      <c r="T6" s="225">
        <v>7.0</v>
      </c>
      <c r="U6" s="225">
        <v>-3.0</v>
      </c>
      <c r="V6" s="225">
        <v>10.0</v>
      </c>
      <c r="W6" s="225">
        <v>13.0</v>
      </c>
      <c r="X6" s="225">
        <v>18.0</v>
      </c>
      <c r="Y6" s="226">
        <v>7.0</v>
      </c>
      <c r="Z6" s="225">
        <v>14.0</v>
      </c>
      <c r="AA6" s="225">
        <v>21.0</v>
      </c>
      <c r="AB6" s="225">
        <v>30.0</v>
      </c>
      <c r="AC6" s="225">
        <v>39.0</v>
      </c>
      <c r="AD6" s="225">
        <v>42.0</v>
      </c>
      <c r="AE6" s="225">
        <v>29.0</v>
      </c>
      <c r="AF6" s="225">
        <v>36.0</v>
      </c>
      <c r="AG6" s="225">
        <v>45.0</v>
      </c>
      <c r="AH6" s="225">
        <v>36.0</v>
      </c>
      <c r="AI6" s="226">
        <v>46.0</v>
      </c>
      <c r="AJ6" s="225">
        <v>17.0</v>
      </c>
      <c r="AK6" s="225">
        <v>25.0</v>
      </c>
      <c r="AL6" s="225">
        <v>34.0</v>
      </c>
      <c r="AM6" s="225">
        <v>38.0</v>
      </c>
      <c r="AN6" s="225">
        <v>21.0</v>
      </c>
      <c r="AO6" s="225">
        <v>12.0</v>
      </c>
      <c r="AP6" s="225">
        <v>6.0</v>
      </c>
      <c r="AQ6" s="225">
        <v>14.0</v>
      </c>
      <c r="AR6" s="225">
        <v>18.0</v>
      </c>
      <c r="AS6" s="226">
        <v>1.0</v>
      </c>
      <c r="AT6" s="225">
        <v>21.0</v>
      </c>
      <c r="AU6" s="225">
        <v>26.0</v>
      </c>
      <c r="AV6" s="225">
        <v>35.0</v>
      </c>
      <c r="AW6" s="225">
        <v>44.0</v>
      </c>
      <c r="AX6" s="225">
        <v>61.0</v>
      </c>
      <c r="AY6" s="225">
        <v>71.0</v>
      </c>
      <c r="AZ6" s="225">
        <v>79.0</v>
      </c>
      <c r="BA6" s="225">
        <v>88.0</v>
      </c>
      <c r="BB6" s="225">
        <v>100.0</v>
      </c>
      <c r="BC6" s="226">
        <v>105.0</v>
      </c>
      <c r="BD6" s="225">
        <v>31.0</v>
      </c>
      <c r="BE6" s="225">
        <v>26.0</v>
      </c>
      <c r="BF6" s="225">
        <v>38.0</v>
      </c>
      <c r="BG6" s="225">
        <v>30.0</v>
      </c>
      <c r="BH6" s="225">
        <v>22.0</v>
      </c>
      <c r="BI6" s="225">
        <v>32.0</v>
      </c>
      <c r="BJ6" s="225">
        <v>23.0</v>
      </c>
      <c r="BK6" s="225">
        <v>18.0</v>
      </c>
      <c r="BL6" s="225">
        <v>22.0</v>
      </c>
      <c r="BM6" s="226">
        <v>31.0</v>
      </c>
      <c r="BN6" s="225">
        <v>18.0</v>
      </c>
      <c r="BO6" s="225">
        <v>21.0</v>
      </c>
      <c r="BP6" s="225">
        <v>26.0</v>
      </c>
      <c r="BQ6" s="225">
        <v>37.0</v>
      </c>
      <c r="BR6" s="225">
        <v>31.0</v>
      </c>
      <c r="BS6" s="225">
        <v>22.0</v>
      </c>
      <c r="BT6" s="225">
        <v>14.0</v>
      </c>
      <c r="BU6" s="225">
        <v>5.0</v>
      </c>
      <c r="BV6" s="225">
        <v>14.0</v>
      </c>
      <c r="BW6" s="226">
        <v>23.0</v>
      </c>
      <c r="BX6" s="225">
        <v>16.0</v>
      </c>
      <c r="BY6" s="225">
        <v>9.0</v>
      </c>
      <c r="BZ6" s="225">
        <v>18.0</v>
      </c>
      <c r="CA6" s="225">
        <v>12.0</v>
      </c>
      <c r="CB6" s="225">
        <v>5.0</v>
      </c>
      <c r="CC6" s="225">
        <v>11.0</v>
      </c>
      <c r="CD6" s="225">
        <v>1.0</v>
      </c>
      <c r="CE6" s="225">
        <v>-11.0</v>
      </c>
      <c r="CF6" s="225">
        <v>1.0</v>
      </c>
      <c r="CG6" s="226">
        <v>5.0</v>
      </c>
      <c r="CH6" s="225">
        <v>32.0</v>
      </c>
      <c r="CI6" s="225">
        <v>36.0</v>
      </c>
      <c r="CJ6" s="225">
        <v>29.0</v>
      </c>
      <c r="CK6" s="225">
        <v>38.0</v>
      </c>
      <c r="CL6" s="225">
        <v>47.0</v>
      </c>
      <c r="CM6" s="225">
        <v>53.0</v>
      </c>
      <c r="CN6" s="225">
        <v>48.0</v>
      </c>
      <c r="CO6" s="225">
        <v>35.0</v>
      </c>
      <c r="CP6" s="225">
        <v>44.0</v>
      </c>
      <c r="CQ6" s="226">
        <v>34.0</v>
      </c>
      <c r="CR6" s="225">
        <v>31.0</v>
      </c>
      <c r="CS6" s="225">
        <v>40.0</v>
      </c>
      <c r="CT6" s="225">
        <v>31.0</v>
      </c>
      <c r="CU6" s="225">
        <v>40.0</v>
      </c>
      <c r="CV6" s="225">
        <v>31.0</v>
      </c>
      <c r="CW6" s="225">
        <v>39.0</v>
      </c>
      <c r="CX6" s="225">
        <v>33.0</v>
      </c>
      <c r="CY6" s="225">
        <v>36.0</v>
      </c>
      <c r="CZ6" s="225">
        <v>45.0</v>
      </c>
      <c r="DA6" s="226">
        <v>54.0</v>
      </c>
      <c r="DB6" s="225">
        <v>33.0</v>
      </c>
      <c r="DC6" s="225">
        <v>36.0</v>
      </c>
      <c r="DD6" s="225">
        <v>49.0</v>
      </c>
      <c r="DE6" s="225">
        <v>40.0</v>
      </c>
      <c r="DF6" s="225">
        <v>34.0</v>
      </c>
      <c r="DG6" s="225">
        <v>37.0</v>
      </c>
      <c r="DH6" s="225">
        <v>33.0</v>
      </c>
      <c r="DI6" s="225">
        <v>24.0</v>
      </c>
      <c r="DJ6" s="225">
        <v>33.0</v>
      </c>
      <c r="DK6" s="226">
        <v>39.0</v>
      </c>
      <c r="DL6" s="225">
        <v>34.0</v>
      </c>
      <c r="DM6" s="225">
        <v>43.0</v>
      </c>
      <c r="DN6" s="225">
        <v>36.0</v>
      </c>
      <c r="DO6" s="225">
        <v>30.0</v>
      </c>
      <c r="DP6" s="225">
        <v>25.0</v>
      </c>
      <c r="DQ6" s="225">
        <v>18.0</v>
      </c>
      <c r="DR6" s="225">
        <v>1.0</v>
      </c>
      <c r="DS6" s="225">
        <v>10.0</v>
      </c>
      <c r="DT6" s="225">
        <v>1.0</v>
      </c>
      <c r="DU6" s="226">
        <v>-3.0</v>
      </c>
      <c r="DV6" s="225">
        <v>29.0</v>
      </c>
      <c r="DW6" s="225">
        <v>41.0</v>
      </c>
      <c r="DX6" s="225">
        <v>31.0</v>
      </c>
      <c r="DY6" s="225">
        <v>28.0</v>
      </c>
      <c r="DZ6" s="225">
        <v>19.0</v>
      </c>
      <c r="EA6" s="225">
        <v>28.0</v>
      </c>
      <c r="EB6" s="225">
        <v>24.0</v>
      </c>
      <c r="EC6" s="225">
        <v>29.0</v>
      </c>
      <c r="ED6" s="225">
        <v>38.0</v>
      </c>
      <c r="EE6" s="226">
        <v>46.0</v>
      </c>
      <c r="EF6" s="225">
        <v>16.0</v>
      </c>
      <c r="EG6" s="225">
        <v>9.0</v>
      </c>
      <c r="EH6" s="225">
        <v>5.0</v>
      </c>
      <c r="EI6" s="225">
        <v>14.0</v>
      </c>
      <c r="EJ6" s="225">
        <v>10.0</v>
      </c>
      <c r="EK6" s="225">
        <v>7.0</v>
      </c>
      <c r="EL6" s="225">
        <v>2.0</v>
      </c>
      <c r="EM6" s="225">
        <v>-3.0</v>
      </c>
      <c r="EN6" s="225">
        <v>-10.0</v>
      </c>
      <c r="EO6" s="226">
        <v>-14.0</v>
      </c>
      <c r="EP6" s="225">
        <v>16.0</v>
      </c>
      <c r="EQ6" s="225">
        <v>21.0</v>
      </c>
      <c r="ER6" s="225">
        <v>25.0</v>
      </c>
      <c r="ES6" s="225">
        <v>17.0</v>
      </c>
      <c r="ET6" s="225">
        <v>0.0</v>
      </c>
      <c r="EU6" s="225">
        <v>-9.0</v>
      </c>
      <c r="EV6" s="225">
        <v>3.0</v>
      </c>
      <c r="EW6" s="225">
        <v>-14.0</v>
      </c>
      <c r="EX6" s="225">
        <v>-25.0</v>
      </c>
      <c r="EY6" s="226">
        <v>-34.0</v>
      </c>
      <c r="EZ6" s="225">
        <v>32.0</v>
      </c>
      <c r="FA6" s="225">
        <v>35.0</v>
      </c>
      <c r="FB6" s="225">
        <v>30.0</v>
      </c>
      <c r="FC6" s="225">
        <v>22.0</v>
      </c>
      <c r="FD6" s="225">
        <v>39.0</v>
      </c>
      <c r="FE6" s="225">
        <v>36.0</v>
      </c>
      <c r="FF6" s="225">
        <v>46.0</v>
      </c>
      <c r="FG6" s="225">
        <v>58.0</v>
      </c>
      <c r="FH6" s="225">
        <v>47.0</v>
      </c>
      <c r="FI6" s="226">
        <v>53.0</v>
      </c>
      <c r="FJ6" s="225">
        <v>35.0</v>
      </c>
      <c r="FK6" s="225">
        <v>31.0</v>
      </c>
      <c r="FL6" s="225">
        <v>35.0</v>
      </c>
      <c r="FM6" s="225">
        <v>26.0</v>
      </c>
      <c r="FN6" s="225">
        <v>17.0</v>
      </c>
      <c r="FO6" s="225">
        <v>8.0</v>
      </c>
      <c r="FP6" s="225">
        <v>12.0</v>
      </c>
      <c r="FQ6" s="225">
        <v>5.0</v>
      </c>
      <c r="FR6" s="225">
        <v>17.0</v>
      </c>
      <c r="FS6" s="226">
        <v>21.0</v>
      </c>
      <c r="FT6" s="225">
        <v>8.0</v>
      </c>
      <c r="FU6" s="225">
        <v>1.0</v>
      </c>
      <c r="FV6" s="225">
        <v>-8.0</v>
      </c>
      <c r="FW6" s="225">
        <v>-17.0</v>
      </c>
      <c r="FX6" s="225">
        <v>-29.0</v>
      </c>
      <c r="FY6" s="225">
        <v>-17.0</v>
      </c>
      <c r="FZ6" s="225">
        <v>-6.0</v>
      </c>
      <c r="GA6" s="225">
        <v>0.0</v>
      </c>
      <c r="GB6" s="225">
        <v>-10.0</v>
      </c>
      <c r="GC6" s="226">
        <v>-3.0</v>
      </c>
      <c r="GD6" s="225">
        <v>14.0</v>
      </c>
      <c r="GE6" s="225">
        <v>6.0</v>
      </c>
      <c r="GF6" s="225">
        <v>0.0</v>
      </c>
      <c r="GG6" s="225">
        <v>4.0</v>
      </c>
      <c r="GH6" s="225">
        <v>-5.0</v>
      </c>
      <c r="GI6" s="225">
        <v>-11.0</v>
      </c>
      <c r="GJ6" s="225">
        <v>-20.0</v>
      </c>
      <c r="GK6" s="225">
        <v>-14.0</v>
      </c>
      <c r="GL6" s="225">
        <v>3.0</v>
      </c>
      <c r="GM6" s="226">
        <v>-4.0</v>
      </c>
      <c r="GN6" s="225">
        <v>32.0</v>
      </c>
      <c r="GO6" s="225">
        <v>44.0</v>
      </c>
      <c r="GP6" s="225">
        <v>40.0</v>
      </c>
      <c r="GQ6" s="225">
        <v>45.0</v>
      </c>
      <c r="GR6" s="225">
        <v>48.0</v>
      </c>
      <c r="GS6" s="225">
        <v>39.0</v>
      </c>
      <c r="GT6" s="225">
        <v>51.0</v>
      </c>
      <c r="GU6" s="225">
        <v>46.0</v>
      </c>
      <c r="GV6" s="225">
        <v>54.0</v>
      </c>
      <c r="GW6" s="226">
        <v>57.0</v>
      </c>
      <c r="GX6" s="225">
        <v>16.0</v>
      </c>
      <c r="GY6" s="225">
        <v>9.0</v>
      </c>
      <c r="GZ6" s="225">
        <v>14.0</v>
      </c>
      <c r="HA6" s="225">
        <v>7.0</v>
      </c>
      <c r="HB6" s="225">
        <v>14.0</v>
      </c>
      <c r="HC6" s="225">
        <v>5.0</v>
      </c>
      <c r="HD6" s="225">
        <v>2.0</v>
      </c>
      <c r="HE6" s="225">
        <v>-3.0</v>
      </c>
      <c r="HF6" s="225">
        <v>4.0</v>
      </c>
      <c r="HG6" s="226">
        <v>-6.0</v>
      </c>
      <c r="HH6" s="225">
        <v>30.0</v>
      </c>
      <c r="HI6" s="225">
        <v>33.0</v>
      </c>
      <c r="HJ6" s="225">
        <v>46.0</v>
      </c>
      <c r="HK6" s="225">
        <v>54.0</v>
      </c>
      <c r="HL6" s="225">
        <v>46.0</v>
      </c>
      <c r="HM6" s="225">
        <v>36.0</v>
      </c>
      <c r="HN6" s="225">
        <v>40.0</v>
      </c>
      <c r="HO6" s="225">
        <v>47.0</v>
      </c>
      <c r="HP6" s="225">
        <v>54.0</v>
      </c>
      <c r="HQ6" s="226">
        <v>46.0</v>
      </c>
      <c r="HR6" s="225">
        <v>28.0</v>
      </c>
      <c r="HS6" s="225">
        <v>41.0</v>
      </c>
      <c r="HT6" s="225">
        <v>48.0</v>
      </c>
      <c r="HU6" s="225">
        <v>43.0</v>
      </c>
      <c r="HV6" s="225">
        <v>38.0</v>
      </c>
      <c r="HW6" s="225">
        <v>51.0</v>
      </c>
      <c r="HX6" s="225">
        <v>55.0</v>
      </c>
      <c r="HY6" s="225">
        <v>62.0</v>
      </c>
      <c r="HZ6" s="225">
        <v>57.0</v>
      </c>
      <c r="IA6" s="226">
        <v>66.0</v>
      </c>
      <c r="IB6" s="225">
        <v>34.0</v>
      </c>
      <c r="IC6" s="225">
        <v>44.0</v>
      </c>
      <c r="ID6" s="225">
        <v>35.0</v>
      </c>
      <c r="IE6" s="225">
        <v>45.0</v>
      </c>
      <c r="IF6" s="225">
        <v>58.0</v>
      </c>
      <c r="IG6" s="225">
        <v>54.0</v>
      </c>
      <c r="IH6" s="225">
        <v>63.0</v>
      </c>
      <c r="II6" s="225">
        <v>66.0</v>
      </c>
      <c r="IJ6" s="225">
        <v>83.0</v>
      </c>
      <c r="IK6" s="226">
        <v>80.0</v>
      </c>
      <c r="IL6" s="225">
        <v>18.0</v>
      </c>
      <c r="IM6" s="225">
        <v>22.0</v>
      </c>
      <c r="IN6" s="225">
        <v>30.0</v>
      </c>
      <c r="IO6" s="225">
        <v>35.0</v>
      </c>
      <c r="IP6" s="225">
        <v>43.0</v>
      </c>
      <c r="IQ6" s="225">
        <v>32.0</v>
      </c>
      <c r="IR6" s="225">
        <v>40.0</v>
      </c>
      <c r="IS6" s="225">
        <v>34.0</v>
      </c>
      <c r="IT6" s="225">
        <v>43.0</v>
      </c>
      <c r="IU6" s="225">
        <v>49.0</v>
      </c>
      <c r="IV6" s="237">
        <f t="shared" ref="IV6:JE6" si="14">AVERAGE(IL6,IB6,HR6,HH6,GN6,GX6,GD6,FT6,FJ6,EZ6,EP6,EF6,DV6,DL6,DB6,CR6,CH6,BX6,BN6,BD6,AT6,AJ6,Z6,P6,F6)</f>
        <v>23.84</v>
      </c>
      <c r="IW6" s="238">
        <f t="shared" si="14"/>
        <v>26.84</v>
      </c>
      <c r="IX6" s="238">
        <f t="shared" si="14"/>
        <v>28.32</v>
      </c>
      <c r="IY6" s="238">
        <f t="shared" si="14"/>
        <v>28.68</v>
      </c>
      <c r="IZ6" s="238">
        <f t="shared" si="14"/>
        <v>25.68</v>
      </c>
      <c r="JA6" s="238">
        <f t="shared" si="14"/>
        <v>24.28</v>
      </c>
      <c r="JB6" s="238">
        <f t="shared" si="14"/>
        <v>25.28</v>
      </c>
      <c r="JC6" s="238">
        <f t="shared" si="14"/>
        <v>24.88</v>
      </c>
      <c r="JD6" s="238">
        <f t="shared" si="14"/>
        <v>28.28</v>
      </c>
      <c r="JE6" s="239">
        <f t="shared" si="14"/>
        <v>28.52</v>
      </c>
      <c r="JF6" s="225">
        <f t="shared" si="4"/>
        <v>233</v>
      </c>
      <c r="JG6" s="225">
        <f t="shared" si="5"/>
        <v>24</v>
      </c>
      <c r="JH6" s="230">
        <f t="shared" si="6"/>
        <v>0.906614786</v>
      </c>
      <c r="JI6" s="237">
        <f t="shared" ref="JI6:JR6" si="15">AVERAGE(IV6,IV35,IV64,IV93)</f>
        <v>24.65</v>
      </c>
      <c r="JJ6" s="238">
        <f t="shared" si="15"/>
        <v>25.16</v>
      </c>
      <c r="JK6" s="238">
        <f t="shared" si="15"/>
        <v>25.86</v>
      </c>
      <c r="JL6" s="238">
        <f t="shared" si="15"/>
        <v>26.03</v>
      </c>
      <c r="JM6" s="238">
        <f t="shared" si="15"/>
        <v>25.98</v>
      </c>
      <c r="JN6" s="238">
        <f t="shared" si="15"/>
        <v>25.03</v>
      </c>
      <c r="JO6" s="238">
        <f t="shared" si="15"/>
        <v>25.06</v>
      </c>
      <c r="JP6" s="238">
        <f t="shared" si="15"/>
        <v>25.14</v>
      </c>
      <c r="JQ6" s="238">
        <f t="shared" si="15"/>
        <v>25.65</v>
      </c>
      <c r="JR6" s="239">
        <f t="shared" si="15"/>
        <v>25.8</v>
      </c>
      <c r="JS6" s="231">
        <f t="shared" si="8"/>
        <v>0.9041364118</v>
      </c>
      <c r="JT6" s="232"/>
      <c r="JU6" s="240">
        <f>8/25</f>
        <v>0.32</v>
      </c>
      <c r="JV6" s="225"/>
      <c r="JW6" s="257" t="s">
        <v>25</v>
      </c>
      <c r="JX6" s="258" t="s">
        <v>26</v>
      </c>
      <c r="JY6" s="259" t="s">
        <v>27</v>
      </c>
      <c r="JZ6" s="260" t="s">
        <v>18</v>
      </c>
      <c r="KA6" s="261">
        <v>20.0</v>
      </c>
      <c r="KB6" s="262">
        <f t="shared" si="11"/>
        <v>0.15</v>
      </c>
      <c r="KC6" s="225">
        <f t="shared" si="12"/>
        <v>-31</v>
      </c>
      <c r="KD6" s="263">
        <f t="shared" si="13"/>
        <v>79</v>
      </c>
      <c r="KE6" s="225"/>
      <c r="KF6" s="78" t="s">
        <v>142</v>
      </c>
      <c r="KG6" s="225"/>
      <c r="KH6" s="264">
        <f>AVERAGE(KD4:KD29)</f>
        <v>102.6538462</v>
      </c>
      <c r="KI6" s="264">
        <f>10*KH6</f>
        <v>1026.538462</v>
      </c>
      <c r="KJ6" s="225"/>
    </row>
    <row r="7">
      <c r="A7" s="182" t="s">
        <v>11</v>
      </c>
      <c r="B7" s="18" t="s">
        <v>12</v>
      </c>
      <c r="C7" s="19" t="s">
        <v>15</v>
      </c>
      <c r="D7" s="17" t="s">
        <v>16</v>
      </c>
      <c r="E7" s="224">
        <v>45.0</v>
      </c>
      <c r="F7" s="225">
        <v>34.0</v>
      </c>
      <c r="G7" s="225">
        <v>43.0</v>
      </c>
      <c r="H7" s="225">
        <v>34.0</v>
      </c>
      <c r="I7" s="225">
        <v>24.0</v>
      </c>
      <c r="J7" s="225">
        <v>12.0</v>
      </c>
      <c r="K7" s="225">
        <v>26.0</v>
      </c>
      <c r="L7" s="225">
        <v>40.0</v>
      </c>
      <c r="M7" s="225">
        <v>31.0</v>
      </c>
      <c r="N7" s="225">
        <v>20.0</v>
      </c>
      <c r="O7" s="226">
        <v>29.0</v>
      </c>
      <c r="P7" s="225">
        <v>17.0</v>
      </c>
      <c r="Q7" s="225">
        <v>9.0</v>
      </c>
      <c r="R7" s="225">
        <v>18.0</v>
      </c>
      <c r="S7" s="225">
        <v>9.0</v>
      </c>
      <c r="T7" s="225">
        <v>-2.0</v>
      </c>
      <c r="U7" s="225">
        <v>-13.0</v>
      </c>
      <c r="V7" s="225">
        <v>-4.0</v>
      </c>
      <c r="W7" s="225">
        <v>4.0</v>
      </c>
      <c r="X7" s="225">
        <v>13.0</v>
      </c>
      <c r="Y7" s="226">
        <v>3.0</v>
      </c>
      <c r="Z7" s="225">
        <v>15.0</v>
      </c>
      <c r="AA7" s="225">
        <v>4.0</v>
      </c>
      <c r="AB7" s="225">
        <v>-8.0</v>
      </c>
      <c r="AC7" s="225">
        <v>6.0</v>
      </c>
      <c r="AD7" s="225">
        <v>14.0</v>
      </c>
      <c r="AE7" s="225">
        <v>5.0</v>
      </c>
      <c r="AF7" s="225">
        <v>-6.0</v>
      </c>
      <c r="AG7" s="225">
        <v>8.0</v>
      </c>
      <c r="AH7" s="225">
        <v>-6.0</v>
      </c>
      <c r="AI7" s="226">
        <v>5.0</v>
      </c>
      <c r="AJ7" s="225">
        <v>14.0</v>
      </c>
      <c r="AK7" s="225">
        <v>2.0</v>
      </c>
      <c r="AL7" s="225">
        <v>16.0</v>
      </c>
      <c r="AM7" s="225">
        <v>25.0</v>
      </c>
      <c r="AN7" s="225">
        <v>-8.0</v>
      </c>
      <c r="AO7" s="225">
        <v>4.0</v>
      </c>
      <c r="AP7" s="225">
        <v>13.0</v>
      </c>
      <c r="AQ7" s="225">
        <v>1.0</v>
      </c>
      <c r="AR7" s="225">
        <v>10.0</v>
      </c>
      <c r="AS7" s="226">
        <v>-23.0</v>
      </c>
      <c r="AT7" s="225">
        <v>33.0</v>
      </c>
      <c r="AU7" s="225">
        <v>42.0</v>
      </c>
      <c r="AV7" s="225">
        <v>54.0</v>
      </c>
      <c r="AW7" s="225">
        <v>45.0</v>
      </c>
      <c r="AX7" s="225">
        <v>78.0</v>
      </c>
      <c r="AY7" s="225">
        <v>89.0</v>
      </c>
      <c r="AZ7" s="225">
        <v>100.0</v>
      </c>
      <c r="BA7" s="225">
        <v>112.0</v>
      </c>
      <c r="BB7" s="225">
        <v>123.0</v>
      </c>
      <c r="BC7" s="226">
        <v>132.0</v>
      </c>
      <c r="BD7" s="225">
        <v>16.0</v>
      </c>
      <c r="BE7" s="225">
        <v>7.0</v>
      </c>
      <c r="BF7" s="225">
        <v>18.0</v>
      </c>
      <c r="BG7" s="225">
        <v>30.0</v>
      </c>
      <c r="BH7" s="225">
        <v>42.0</v>
      </c>
      <c r="BI7" s="225">
        <v>53.0</v>
      </c>
      <c r="BJ7" s="225">
        <v>62.0</v>
      </c>
      <c r="BK7" s="225">
        <v>53.0</v>
      </c>
      <c r="BL7" s="225">
        <v>62.0</v>
      </c>
      <c r="BM7" s="226">
        <v>76.0</v>
      </c>
      <c r="BN7" s="225">
        <v>14.0</v>
      </c>
      <c r="BO7" s="225">
        <v>22.0</v>
      </c>
      <c r="BP7" s="225">
        <v>31.0</v>
      </c>
      <c r="BQ7" s="225">
        <v>41.0</v>
      </c>
      <c r="BR7" s="225">
        <v>50.0</v>
      </c>
      <c r="BS7" s="225">
        <v>38.0</v>
      </c>
      <c r="BT7" s="225">
        <v>27.0</v>
      </c>
      <c r="BU7" s="225">
        <v>15.0</v>
      </c>
      <c r="BV7" s="225">
        <v>6.0</v>
      </c>
      <c r="BW7" s="226">
        <v>-6.0</v>
      </c>
      <c r="BX7" s="225">
        <v>13.0</v>
      </c>
      <c r="BY7" s="225">
        <v>24.0</v>
      </c>
      <c r="BZ7" s="225">
        <v>15.0</v>
      </c>
      <c r="CA7" s="225">
        <v>24.0</v>
      </c>
      <c r="CB7" s="225">
        <v>35.0</v>
      </c>
      <c r="CC7" s="225">
        <v>26.0</v>
      </c>
      <c r="CD7" s="225">
        <v>15.0</v>
      </c>
      <c r="CE7" s="225">
        <v>4.0</v>
      </c>
      <c r="CF7" s="225">
        <v>15.0</v>
      </c>
      <c r="CG7" s="226">
        <v>24.0</v>
      </c>
      <c r="CH7" s="225">
        <v>14.0</v>
      </c>
      <c r="CI7" s="225">
        <v>6.0</v>
      </c>
      <c r="CJ7" s="225">
        <v>17.0</v>
      </c>
      <c r="CK7" s="225">
        <v>31.0</v>
      </c>
      <c r="CL7" s="225">
        <v>22.0</v>
      </c>
      <c r="CM7" s="225">
        <v>13.0</v>
      </c>
      <c r="CN7" s="225">
        <v>4.0</v>
      </c>
      <c r="CO7" s="225">
        <v>-5.0</v>
      </c>
      <c r="CP7" s="225">
        <v>-14.0</v>
      </c>
      <c r="CQ7" s="226">
        <v>-25.0</v>
      </c>
      <c r="CR7" s="225">
        <v>16.0</v>
      </c>
      <c r="CS7" s="225">
        <v>28.0</v>
      </c>
      <c r="CT7" s="225">
        <v>14.0</v>
      </c>
      <c r="CU7" s="225">
        <v>2.0</v>
      </c>
      <c r="CV7" s="225">
        <v>-12.0</v>
      </c>
      <c r="CW7" s="225">
        <v>-1.0</v>
      </c>
      <c r="CX7" s="225">
        <v>8.0</v>
      </c>
      <c r="CY7" s="225">
        <v>16.0</v>
      </c>
      <c r="CZ7" s="225">
        <v>28.0</v>
      </c>
      <c r="DA7" s="226">
        <v>16.0</v>
      </c>
      <c r="DB7" s="225">
        <v>13.0</v>
      </c>
      <c r="DC7" s="225">
        <v>21.0</v>
      </c>
      <c r="DD7" s="225">
        <v>30.0</v>
      </c>
      <c r="DE7" s="225">
        <v>39.0</v>
      </c>
      <c r="DF7" s="225">
        <v>48.0</v>
      </c>
      <c r="DG7" s="225">
        <v>56.0</v>
      </c>
      <c r="DH7" s="225">
        <v>64.0</v>
      </c>
      <c r="DI7" s="225">
        <v>50.0</v>
      </c>
      <c r="DJ7" s="225">
        <v>62.0</v>
      </c>
      <c r="DK7" s="226">
        <v>53.0</v>
      </c>
      <c r="DL7" s="225">
        <v>39.0</v>
      </c>
      <c r="DM7" s="225">
        <v>27.0</v>
      </c>
      <c r="DN7" s="225">
        <v>38.0</v>
      </c>
      <c r="DO7" s="225">
        <v>47.0</v>
      </c>
      <c r="DP7" s="225">
        <v>38.0</v>
      </c>
      <c r="DQ7" s="225">
        <v>27.0</v>
      </c>
      <c r="DR7" s="225">
        <v>-6.0</v>
      </c>
      <c r="DS7" s="225">
        <v>-18.0</v>
      </c>
      <c r="DT7" s="225">
        <v>-9.0</v>
      </c>
      <c r="DU7" s="226">
        <v>-1.0</v>
      </c>
      <c r="DV7" s="225">
        <v>34.0</v>
      </c>
      <c r="DW7" s="225">
        <v>45.0</v>
      </c>
      <c r="DX7" s="225">
        <v>34.0</v>
      </c>
      <c r="DY7" s="225">
        <v>26.0</v>
      </c>
      <c r="DZ7" s="225">
        <v>35.0</v>
      </c>
      <c r="EA7" s="225">
        <v>23.0</v>
      </c>
      <c r="EB7" s="225">
        <v>14.0</v>
      </c>
      <c r="EC7" s="225">
        <v>23.0</v>
      </c>
      <c r="ED7" s="225">
        <v>35.0</v>
      </c>
      <c r="EE7" s="226">
        <v>23.0</v>
      </c>
      <c r="EF7" s="225">
        <v>13.0</v>
      </c>
      <c r="EG7" s="225">
        <v>2.0</v>
      </c>
      <c r="EH7" s="225">
        <v>-7.0</v>
      </c>
      <c r="EI7" s="225">
        <v>7.0</v>
      </c>
      <c r="EJ7" s="225">
        <v>-2.0</v>
      </c>
      <c r="EK7" s="225">
        <v>-10.0</v>
      </c>
      <c r="EL7" s="225">
        <v>-19.0</v>
      </c>
      <c r="EM7" s="225">
        <v>-28.0</v>
      </c>
      <c r="EN7" s="225">
        <v>-17.0</v>
      </c>
      <c r="EO7" s="226">
        <v>-26.0</v>
      </c>
      <c r="EP7" s="225">
        <v>37.0</v>
      </c>
      <c r="EQ7" s="225">
        <v>46.0</v>
      </c>
      <c r="ER7" s="225">
        <v>55.0</v>
      </c>
      <c r="ES7" s="225">
        <v>67.0</v>
      </c>
      <c r="ET7" s="225">
        <v>34.0</v>
      </c>
      <c r="EU7" s="225">
        <v>20.0</v>
      </c>
      <c r="EV7" s="225">
        <v>31.0</v>
      </c>
      <c r="EW7" s="225">
        <v>-2.0</v>
      </c>
      <c r="EX7" s="225">
        <v>-12.0</v>
      </c>
      <c r="EY7" s="226">
        <v>-26.0</v>
      </c>
      <c r="EZ7" s="225">
        <v>36.0</v>
      </c>
      <c r="FA7" s="225">
        <v>44.0</v>
      </c>
      <c r="FB7" s="225">
        <v>35.0</v>
      </c>
      <c r="FC7" s="225">
        <v>24.0</v>
      </c>
      <c r="FD7" s="225">
        <v>57.0</v>
      </c>
      <c r="FE7" s="225">
        <v>49.0</v>
      </c>
      <c r="FF7" s="225">
        <v>60.0</v>
      </c>
      <c r="FG7" s="225">
        <v>71.0</v>
      </c>
      <c r="FH7" s="225">
        <v>61.0</v>
      </c>
      <c r="FI7" s="226">
        <v>52.0</v>
      </c>
      <c r="FJ7" s="225">
        <v>36.0</v>
      </c>
      <c r="FK7" s="225">
        <v>44.0</v>
      </c>
      <c r="FL7" s="225">
        <v>36.0</v>
      </c>
      <c r="FM7" s="225">
        <v>24.0</v>
      </c>
      <c r="FN7" s="225">
        <v>36.0</v>
      </c>
      <c r="FO7" s="225">
        <v>22.0</v>
      </c>
      <c r="FP7" s="225">
        <v>31.0</v>
      </c>
      <c r="FQ7" s="225">
        <v>42.0</v>
      </c>
      <c r="FR7" s="225">
        <v>53.0</v>
      </c>
      <c r="FS7" s="226">
        <v>62.0</v>
      </c>
      <c r="FT7" s="225">
        <v>-8.0</v>
      </c>
      <c r="FU7" s="225">
        <v>-19.0</v>
      </c>
      <c r="FV7" s="225">
        <v>-31.0</v>
      </c>
      <c r="FW7" s="225">
        <v>-45.0</v>
      </c>
      <c r="FX7" s="225">
        <v>-56.0</v>
      </c>
      <c r="FY7" s="225">
        <v>-45.0</v>
      </c>
      <c r="FZ7" s="225">
        <v>-35.0</v>
      </c>
      <c r="GA7" s="225">
        <v>-44.0</v>
      </c>
      <c r="GB7" s="225">
        <v>-55.0</v>
      </c>
      <c r="GC7" s="226">
        <v>-44.0</v>
      </c>
      <c r="GD7" s="225">
        <v>15.0</v>
      </c>
      <c r="GE7" s="225">
        <v>27.0</v>
      </c>
      <c r="GF7" s="225">
        <v>36.0</v>
      </c>
      <c r="GG7" s="225">
        <v>45.0</v>
      </c>
      <c r="GH7" s="225">
        <v>54.0</v>
      </c>
      <c r="GI7" s="225">
        <v>63.0</v>
      </c>
      <c r="GJ7" s="225">
        <v>72.0</v>
      </c>
      <c r="GK7" s="225">
        <v>63.0</v>
      </c>
      <c r="GL7" s="225">
        <v>96.0</v>
      </c>
      <c r="GM7" s="226">
        <v>107.0</v>
      </c>
      <c r="GN7" s="225">
        <v>14.0</v>
      </c>
      <c r="GO7" s="225">
        <v>25.0</v>
      </c>
      <c r="GP7" s="225">
        <v>16.0</v>
      </c>
      <c r="GQ7" s="225">
        <v>25.0</v>
      </c>
      <c r="GR7" s="225">
        <v>33.0</v>
      </c>
      <c r="GS7" s="225">
        <v>42.0</v>
      </c>
      <c r="GT7" s="225">
        <v>53.0</v>
      </c>
      <c r="GU7" s="225">
        <v>44.0</v>
      </c>
      <c r="GV7" s="225">
        <v>55.0</v>
      </c>
      <c r="GW7" s="226">
        <v>63.0</v>
      </c>
      <c r="GX7" s="225">
        <v>34.0</v>
      </c>
      <c r="GY7" s="225">
        <v>23.0</v>
      </c>
      <c r="GZ7" s="225">
        <v>32.0</v>
      </c>
      <c r="HA7" s="225">
        <v>43.0</v>
      </c>
      <c r="HB7" s="225">
        <v>54.0</v>
      </c>
      <c r="HC7" s="225">
        <v>42.0</v>
      </c>
      <c r="HD7" s="225">
        <v>34.0</v>
      </c>
      <c r="HE7" s="225">
        <v>25.0</v>
      </c>
      <c r="HF7" s="225">
        <v>36.0</v>
      </c>
      <c r="HG7" s="226">
        <v>25.0</v>
      </c>
      <c r="HH7" s="225">
        <v>34.0</v>
      </c>
      <c r="HI7" s="225">
        <v>42.0</v>
      </c>
      <c r="HJ7" s="225">
        <v>51.0</v>
      </c>
      <c r="HK7" s="225">
        <v>62.0</v>
      </c>
      <c r="HL7" s="225">
        <v>74.0</v>
      </c>
      <c r="HM7" s="225">
        <v>63.0</v>
      </c>
      <c r="HN7" s="225">
        <v>72.0</v>
      </c>
      <c r="HO7" s="225">
        <v>83.0</v>
      </c>
      <c r="HP7" s="225">
        <v>72.0</v>
      </c>
      <c r="HQ7" s="226">
        <v>84.0</v>
      </c>
      <c r="HR7" s="225">
        <v>33.0</v>
      </c>
      <c r="HS7" s="225">
        <v>42.0</v>
      </c>
      <c r="HT7" s="225">
        <v>31.0</v>
      </c>
      <c r="HU7" s="225">
        <v>22.0</v>
      </c>
      <c r="HV7" s="225">
        <v>13.0</v>
      </c>
      <c r="HW7" s="225">
        <v>22.0</v>
      </c>
      <c r="HX7" s="225">
        <v>31.0</v>
      </c>
      <c r="HY7" s="225">
        <v>20.0</v>
      </c>
      <c r="HZ7" s="225">
        <v>11.0</v>
      </c>
      <c r="IA7" s="226">
        <v>23.0</v>
      </c>
      <c r="IB7" s="225">
        <v>37.0</v>
      </c>
      <c r="IC7" s="225">
        <v>48.0</v>
      </c>
      <c r="ID7" s="225">
        <v>57.0</v>
      </c>
      <c r="IE7" s="225">
        <v>68.0</v>
      </c>
      <c r="IF7" s="225">
        <v>77.0</v>
      </c>
      <c r="IG7" s="225">
        <v>68.0</v>
      </c>
      <c r="IH7" s="225">
        <v>82.0</v>
      </c>
      <c r="II7" s="225">
        <v>90.0</v>
      </c>
      <c r="IJ7" s="225">
        <v>123.0</v>
      </c>
      <c r="IK7" s="226">
        <v>115.0</v>
      </c>
      <c r="IL7" s="225">
        <v>14.0</v>
      </c>
      <c r="IM7" s="225">
        <v>6.0</v>
      </c>
      <c r="IN7" s="225">
        <v>-6.0</v>
      </c>
      <c r="IO7" s="225">
        <v>3.0</v>
      </c>
      <c r="IP7" s="225">
        <v>-9.0</v>
      </c>
      <c r="IQ7" s="225">
        <v>-19.0</v>
      </c>
      <c r="IR7" s="225">
        <v>-31.0</v>
      </c>
      <c r="IS7" s="225">
        <v>-22.0</v>
      </c>
      <c r="IT7" s="225">
        <v>-8.0</v>
      </c>
      <c r="IU7" s="225">
        <v>-17.0</v>
      </c>
      <c r="IV7" s="237">
        <f t="shared" ref="IV7:JE7" si="16">AVERAGE(IL7,IB7,HR7,HH7,GN7,GX7,GD7,FT7,FJ7,EZ7,EP7,EF7,DV7,DL7,DB7,CR7,CH7,BX7,BN7,BD7,AT7,AJ7,Z7,P7,F7)</f>
        <v>22.68</v>
      </c>
      <c r="IW7" s="238">
        <f t="shared" si="16"/>
        <v>24.4</v>
      </c>
      <c r="IX7" s="238">
        <f t="shared" si="16"/>
        <v>24.64</v>
      </c>
      <c r="IY7" s="238">
        <f t="shared" si="16"/>
        <v>27.76</v>
      </c>
      <c r="IZ7" s="238">
        <f t="shared" si="16"/>
        <v>28.68</v>
      </c>
      <c r="JA7" s="238">
        <f t="shared" si="16"/>
        <v>26.52</v>
      </c>
      <c r="JB7" s="238">
        <f t="shared" si="16"/>
        <v>28.48</v>
      </c>
      <c r="JC7" s="238">
        <f t="shared" si="16"/>
        <v>25.44</v>
      </c>
      <c r="JD7" s="238">
        <f t="shared" si="16"/>
        <v>30.4</v>
      </c>
      <c r="JE7" s="239">
        <f t="shared" si="16"/>
        <v>28.96</v>
      </c>
      <c r="JF7" s="225">
        <f t="shared" si="4"/>
        <v>215</v>
      </c>
      <c r="JG7" s="225">
        <f t="shared" si="5"/>
        <v>45</v>
      </c>
      <c r="JH7" s="230">
        <f t="shared" si="6"/>
        <v>0.8269230769</v>
      </c>
      <c r="JI7" s="237">
        <f t="shared" ref="JI7:JR7" si="17">AVERAGE(IV7,IV36,IV65,IV94)</f>
        <v>23.83</v>
      </c>
      <c r="JJ7" s="238">
        <f t="shared" si="17"/>
        <v>24.06</v>
      </c>
      <c r="JK7" s="238">
        <f t="shared" si="17"/>
        <v>23.83</v>
      </c>
      <c r="JL7" s="238">
        <f t="shared" si="17"/>
        <v>24.21</v>
      </c>
      <c r="JM7" s="238">
        <f t="shared" si="17"/>
        <v>24.52</v>
      </c>
      <c r="JN7" s="238">
        <f t="shared" si="17"/>
        <v>23</v>
      </c>
      <c r="JO7" s="238">
        <f t="shared" si="17"/>
        <v>24</v>
      </c>
      <c r="JP7" s="238">
        <f t="shared" si="17"/>
        <v>23.57</v>
      </c>
      <c r="JQ7" s="238">
        <f t="shared" si="17"/>
        <v>26.18</v>
      </c>
      <c r="JR7" s="239">
        <f t="shared" si="17"/>
        <v>27.2</v>
      </c>
      <c r="JS7" s="231">
        <f t="shared" si="8"/>
        <v>0.8405551161</v>
      </c>
      <c r="JT7" s="232"/>
      <c r="JU7" s="240">
        <f>11/25</f>
        <v>0.44</v>
      </c>
      <c r="JV7" s="225"/>
      <c r="JW7" s="250" t="s">
        <v>35</v>
      </c>
      <c r="JX7" s="265" t="s">
        <v>12</v>
      </c>
      <c r="JY7" s="266" t="s">
        <v>37</v>
      </c>
      <c r="JZ7" s="253" t="s">
        <v>38</v>
      </c>
      <c r="KA7" s="254">
        <v>20.0</v>
      </c>
      <c r="KB7" s="255">
        <f t="shared" si="11"/>
        <v>0.33</v>
      </c>
      <c r="KC7" s="225">
        <f t="shared" si="12"/>
        <v>-53</v>
      </c>
      <c r="KD7" s="256">
        <f t="shared" si="13"/>
        <v>105</v>
      </c>
      <c r="KE7" s="225"/>
      <c r="KI7" s="225"/>
      <c r="KJ7" s="225"/>
    </row>
    <row r="8">
      <c r="A8" s="182" t="s">
        <v>25</v>
      </c>
      <c r="B8" s="18" t="s">
        <v>26</v>
      </c>
      <c r="C8" s="19" t="s">
        <v>28</v>
      </c>
      <c r="D8" s="17" t="s">
        <v>29</v>
      </c>
      <c r="E8" s="224">
        <v>15.0</v>
      </c>
      <c r="F8" s="225">
        <v>29.0</v>
      </c>
      <c r="G8" s="225">
        <v>22.0</v>
      </c>
      <c r="H8" s="225">
        <v>17.0</v>
      </c>
      <c r="I8" s="225">
        <v>8.0</v>
      </c>
      <c r="J8" s="225">
        <v>-2.0</v>
      </c>
      <c r="K8" s="225">
        <v>-7.0</v>
      </c>
      <c r="L8" s="225">
        <v>-12.0</v>
      </c>
      <c r="M8" s="225">
        <v>-16.0</v>
      </c>
      <c r="N8" s="225">
        <v>-8.0</v>
      </c>
      <c r="O8" s="226">
        <v>-4.0</v>
      </c>
      <c r="P8" s="225">
        <v>27.0</v>
      </c>
      <c r="Q8" s="225">
        <v>29.0</v>
      </c>
      <c r="R8" s="225">
        <v>34.0</v>
      </c>
      <c r="S8" s="225">
        <v>29.0</v>
      </c>
      <c r="T8" s="225">
        <v>37.0</v>
      </c>
      <c r="U8" s="225">
        <v>27.0</v>
      </c>
      <c r="V8" s="225">
        <v>20.0</v>
      </c>
      <c r="W8" s="225">
        <v>18.0</v>
      </c>
      <c r="X8" s="225">
        <v>23.0</v>
      </c>
      <c r="Y8" s="226">
        <v>14.0</v>
      </c>
      <c r="Z8" s="225">
        <v>16.0</v>
      </c>
      <c r="AA8" s="225">
        <v>11.0</v>
      </c>
      <c r="AB8" s="225">
        <v>5.0</v>
      </c>
      <c r="AC8" s="225">
        <v>0.0</v>
      </c>
      <c r="AD8" s="225">
        <v>-2.0</v>
      </c>
      <c r="AE8" s="225">
        <v>5.0</v>
      </c>
      <c r="AF8" s="225">
        <v>0.0</v>
      </c>
      <c r="AG8" s="225">
        <v>-5.0</v>
      </c>
      <c r="AH8" s="225">
        <v>0.0</v>
      </c>
      <c r="AI8" s="226">
        <v>10.0</v>
      </c>
      <c r="AJ8" s="225">
        <v>31.0</v>
      </c>
      <c r="AK8" s="225">
        <v>37.0</v>
      </c>
      <c r="AL8" s="225">
        <v>32.0</v>
      </c>
      <c r="AM8" s="225">
        <v>36.0</v>
      </c>
      <c r="AN8" s="225">
        <v>47.0</v>
      </c>
      <c r="AO8" s="225">
        <v>53.0</v>
      </c>
      <c r="AP8" s="225">
        <v>58.0</v>
      </c>
      <c r="AQ8" s="225">
        <v>64.0</v>
      </c>
      <c r="AR8" s="225">
        <v>68.0</v>
      </c>
      <c r="AS8" s="226">
        <v>79.0</v>
      </c>
      <c r="AT8" s="225">
        <v>23.0</v>
      </c>
      <c r="AU8" s="225">
        <v>20.0</v>
      </c>
      <c r="AV8" s="225">
        <v>30.0</v>
      </c>
      <c r="AW8" s="225">
        <v>38.0</v>
      </c>
      <c r="AX8" s="225">
        <v>27.0</v>
      </c>
      <c r="AY8" s="225">
        <v>37.0</v>
      </c>
      <c r="AZ8" s="225">
        <v>31.0</v>
      </c>
      <c r="BA8" s="225">
        <v>41.0</v>
      </c>
      <c r="BB8" s="225">
        <v>33.0</v>
      </c>
      <c r="BC8" s="226">
        <v>30.0</v>
      </c>
      <c r="BD8" s="225">
        <v>21.0</v>
      </c>
      <c r="BE8" s="225">
        <v>24.0</v>
      </c>
      <c r="BF8" s="225">
        <v>16.0</v>
      </c>
      <c r="BG8" s="225">
        <v>10.0</v>
      </c>
      <c r="BH8" s="225">
        <v>4.0</v>
      </c>
      <c r="BI8" s="225">
        <v>14.0</v>
      </c>
      <c r="BJ8" s="225">
        <v>6.0</v>
      </c>
      <c r="BK8" s="225">
        <v>9.0</v>
      </c>
      <c r="BL8" s="225">
        <v>13.0</v>
      </c>
      <c r="BM8" s="226">
        <v>8.0</v>
      </c>
      <c r="BN8" s="225">
        <v>30.0</v>
      </c>
      <c r="BO8" s="225">
        <v>28.0</v>
      </c>
      <c r="BP8" s="225">
        <v>33.0</v>
      </c>
      <c r="BQ8" s="225">
        <v>42.0</v>
      </c>
      <c r="BR8" s="225">
        <v>47.0</v>
      </c>
      <c r="BS8" s="225">
        <v>37.0</v>
      </c>
      <c r="BT8" s="225">
        <v>43.0</v>
      </c>
      <c r="BU8" s="225">
        <v>33.0</v>
      </c>
      <c r="BV8" s="225">
        <v>41.0</v>
      </c>
      <c r="BW8" s="226">
        <v>35.0</v>
      </c>
      <c r="BX8" s="225">
        <v>15.0</v>
      </c>
      <c r="BY8" s="225">
        <v>20.0</v>
      </c>
      <c r="BZ8" s="225">
        <v>28.0</v>
      </c>
      <c r="CA8" s="225">
        <v>32.0</v>
      </c>
      <c r="CB8" s="225">
        <v>37.0</v>
      </c>
      <c r="CC8" s="225">
        <v>32.0</v>
      </c>
      <c r="CD8" s="225">
        <v>22.0</v>
      </c>
      <c r="CE8" s="225">
        <v>30.0</v>
      </c>
      <c r="CF8" s="225">
        <v>22.0</v>
      </c>
      <c r="CG8" s="226">
        <v>26.0</v>
      </c>
      <c r="CH8" s="225">
        <v>20.0</v>
      </c>
      <c r="CI8" s="225">
        <v>22.0</v>
      </c>
      <c r="CJ8" s="225">
        <v>27.0</v>
      </c>
      <c r="CK8" s="225">
        <v>22.0</v>
      </c>
      <c r="CL8" s="225">
        <v>30.0</v>
      </c>
      <c r="CM8" s="225">
        <v>26.0</v>
      </c>
      <c r="CN8" s="225">
        <v>29.0</v>
      </c>
      <c r="CO8" s="225">
        <v>36.0</v>
      </c>
      <c r="CP8" s="225">
        <v>44.0</v>
      </c>
      <c r="CQ8" s="226">
        <v>34.0</v>
      </c>
      <c r="CR8" s="225">
        <v>21.0</v>
      </c>
      <c r="CS8" s="225">
        <v>31.0</v>
      </c>
      <c r="CT8" s="225">
        <v>36.0</v>
      </c>
      <c r="CU8" s="225">
        <v>30.0</v>
      </c>
      <c r="CV8" s="225">
        <v>35.0</v>
      </c>
      <c r="CW8" s="225">
        <v>29.0</v>
      </c>
      <c r="CX8" s="225">
        <v>33.0</v>
      </c>
      <c r="CY8" s="225">
        <v>31.0</v>
      </c>
      <c r="CZ8" s="225">
        <v>41.0</v>
      </c>
      <c r="DA8" s="226">
        <v>35.0</v>
      </c>
      <c r="DB8" s="225">
        <v>31.0</v>
      </c>
      <c r="DC8" s="225">
        <v>29.0</v>
      </c>
      <c r="DD8" s="225">
        <v>22.0</v>
      </c>
      <c r="DE8" s="225">
        <v>14.0</v>
      </c>
      <c r="DF8" s="225">
        <v>19.0</v>
      </c>
      <c r="DG8" s="225">
        <v>17.0</v>
      </c>
      <c r="DH8" s="225">
        <v>15.0</v>
      </c>
      <c r="DI8" s="225">
        <v>20.0</v>
      </c>
      <c r="DJ8" s="225">
        <v>30.0</v>
      </c>
      <c r="DK8" s="226">
        <v>25.0</v>
      </c>
      <c r="DL8" s="225">
        <v>20.0</v>
      </c>
      <c r="DM8" s="225">
        <v>14.0</v>
      </c>
      <c r="DN8" s="225">
        <v>19.0</v>
      </c>
      <c r="DO8" s="225">
        <v>24.0</v>
      </c>
      <c r="DP8" s="225">
        <v>19.0</v>
      </c>
      <c r="DQ8" s="225">
        <v>24.0</v>
      </c>
      <c r="DR8" s="225">
        <v>35.0</v>
      </c>
      <c r="DS8" s="225">
        <v>29.0</v>
      </c>
      <c r="DT8" s="225">
        <v>21.0</v>
      </c>
      <c r="DU8" s="226">
        <v>19.0</v>
      </c>
      <c r="DV8" s="225">
        <v>29.0</v>
      </c>
      <c r="DW8" s="225">
        <v>21.0</v>
      </c>
      <c r="DX8" s="225">
        <v>11.0</v>
      </c>
      <c r="DY8" s="225">
        <v>13.0</v>
      </c>
      <c r="DZ8" s="225">
        <v>5.0</v>
      </c>
      <c r="EA8" s="225">
        <v>-1.0</v>
      </c>
      <c r="EB8" s="225">
        <v>-5.0</v>
      </c>
      <c r="EC8" s="225">
        <v>-8.0</v>
      </c>
      <c r="ED8" s="225">
        <v>2.0</v>
      </c>
      <c r="EE8" s="226">
        <v>8.0</v>
      </c>
      <c r="EF8" s="225">
        <v>15.0</v>
      </c>
      <c r="EG8" s="225">
        <v>20.0</v>
      </c>
      <c r="EH8" s="225">
        <v>16.0</v>
      </c>
      <c r="EI8" s="225">
        <v>11.0</v>
      </c>
      <c r="EJ8" s="225">
        <v>7.0</v>
      </c>
      <c r="EK8" s="225">
        <v>9.0</v>
      </c>
      <c r="EL8" s="225">
        <v>12.0</v>
      </c>
      <c r="EM8" s="225">
        <v>15.0</v>
      </c>
      <c r="EN8" s="225">
        <v>20.0</v>
      </c>
      <c r="EO8" s="226">
        <v>16.0</v>
      </c>
      <c r="EP8" s="225">
        <v>31.0</v>
      </c>
      <c r="EQ8" s="225">
        <v>36.0</v>
      </c>
      <c r="ER8" s="225">
        <v>40.0</v>
      </c>
      <c r="ES8" s="225">
        <v>34.0</v>
      </c>
      <c r="ET8" s="225">
        <v>45.0</v>
      </c>
      <c r="EU8" s="225">
        <v>50.0</v>
      </c>
      <c r="EV8" s="225">
        <v>42.0</v>
      </c>
      <c r="EW8" s="225">
        <v>53.0</v>
      </c>
      <c r="EX8" s="225">
        <v>44.0</v>
      </c>
      <c r="EY8" s="226">
        <v>49.0</v>
      </c>
      <c r="EZ8" s="225">
        <v>20.0</v>
      </c>
      <c r="FA8" s="225">
        <v>18.0</v>
      </c>
      <c r="FB8" s="225">
        <v>21.0</v>
      </c>
      <c r="FC8" s="225">
        <v>27.0</v>
      </c>
      <c r="FD8" s="225">
        <v>16.0</v>
      </c>
      <c r="FE8" s="225">
        <v>18.0</v>
      </c>
      <c r="FF8" s="225">
        <v>28.0</v>
      </c>
      <c r="FG8" s="225">
        <v>20.0</v>
      </c>
      <c r="FH8" s="225">
        <v>11.0</v>
      </c>
      <c r="FI8" s="226">
        <v>7.0</v>
      </c>
      <c r="FJ8" s="225">
        <v>35.0</v>
      </c>
      <c r="FK8" s="225">
        <v>33.0</v>
      </c>
      <c r="FL8" s="225">
        <v>35.0</v>
      </c>
      <c r="FM8" s="225">
        <v>25.0</v>
      </c>
      <c r="FN8" s="225">
        <v>31.0</v>
      </c>
      <c r="FO8" s="225">
        <v>36.0</v>
      </c>
      <c r="FP8" s="225">
        <v>40.0</v>
      </c>
      <c r="FQ8" s="225">
        <v>45.0</v>
      </c>
      <c r="FR8" s="225">
        <v>37.0</v>
      </c>
      <c r="FS8" s="226">
        <v>41.0</v>
      </c>
      <c r="FT8" s="225">
        <v>36.0</v>
      </c>
      <c r="FU8" s="225">
        <v>41.0</v>
      </c>
      <c r="FV8" s="225">
        <v>31.0</v>
      </c>
      <c r="FW8" s="225">
        <v>36.0</v>
      </c>
      <c r="FX8" s="225">
        <v>44.0</v>
      </c>
      <c r="FY8" s="225">
        <v>36.0</v>
      </c>
      <c r="FZ8" s="225">
        <v>45.0</v>
      </c>
      <c r="GA8" s="225">
        <v>40.0</v>
      </c>
      <c r="GB8" s="225">
        <v>30.0</v>
      </c>
      <c r="GC8" s="226">
        <v>25.0</v>
      </c>
      <c r="GD8" s="225">
        <v>16.0</v>
      </c>
      <c r="GE8" s="225">
        <v>10.0</v>
      </c>
      <c r="GF8" s="225">
        <v>14.0</v>
      </c>
      <c r="GG8" s="225">
        <v>18.0</v>
      </c>
      <c r="GH8" s="225">
        <v>10.0</v>
      </c>
      <c r="GI8" s="225">
        <v>15.0</v>
      </c>
      <c r="GJ8" s="225">
        <v>7.0</v>
      </c>
      <c r="GK8" s="225">
        <v>2.0</v>
      </c>
      <c r="GL8" s="225">
        <v>-9.0</v>
      </c>
      <c r="GM8" s="226">
        <v>-4.0</v>
      </c>
      <c r="GN8" s="225">
        <v>20.0</v>
      </c>
      <c r="GO8" s="225">
        <v>12.0</v>
      </c>
      <c r="GP8" s="225">
        <v>8.0</v>
      </c>
      <c r="GQ8" s="225">
        <v>13.0</v>
      </c>
      <c r="GR8" s="225">
        <v>11.0</v>
      </c>
      <c r="GS8" s="225">
        <v>3.0</v>
      </c>
      <c r="GT8" s="225">
        <v>-5.0</v>
      </c>
      <c r="GU8" s="225">
        <v>-2.0</v>
      </c>
      <c r="GV8" s="225">
        <v>-8.0</v>
      </c>
      <c r="GW8" s="226">
        <v>-10.0</v>
      </c>
      <c r="GX8" s="225">
        <v>17.0</v>
      </c>
      <c r="GY8" s="225">
        <v>22.0</v>
      </c>
      <c r="GZ8" s="225">
        <v>27.0</v>
      </c>
      <c r="HA8" s="225">
        <v>32.0</v>
      </c>
      <c r="HB8" s="225">
        <v>27.0</v>
      </c>
      <c r="HC8" s="225">
        <v>17.0</v>
      </c>
      <c r="HD8" s="225">
        <v>19.0</v>
      </c>
      <c r="HE8" s="225">
        <v>22.0</v>
      </c>
      <c r="HF8" s="225">
        <v>17.0</v>
      </c>
      <c r="HG8" s="226">
        <v>7.0</v>
      </c>
      <c r="HH8" s="225">
        <v>22.0</v>
      </c>
      <c r="HI8" s="225">
        <v>20.0</v>
      </c>
      <c r="HJ8" s="225">
        <v>13.0</v>
      </c>
      <c r="HK8" s="225">
        <v>7.0</v>
      </c>
      <c r="HL8" s="225">
        <v>1.0</v>
      </c>
      <c r="HM8" s="225">
        <v>-9.0</v>
      </c>
      <c r="HN8" s="225">
        <v>-5.0</v>
      </c>
      <c r="HO8" s="225">
        <v>-10.0</v>
      </c>
      <c r="HP8" s="225">
        <v>-15.0</v>
      </c>
      <c r="HQ8" s="226">
        <v>-21.0</v>
      </c>
      <c r="HR8" s="225">
        <v>23.0</v>
      </c>
      <c r="HS8" s="225">
        <v>16.0</v>
      </c>
      <c r="HT8" s="225">
        <v>11.0</v>
      </c>
      <c r="HU8" s="225">
        <v>6.0</v>
      </c>
      <c r="HV8" s="225">
        <v>9.0</v>
      </c>
      <c r="HW8" s="225">
        <v>2.0</v>
      </c>
      <c r="HX8" s="225">
        <v>6.0</v>
      </c>
      <c r="HY8" s="225">
        <v>1.0</v>
      </c>
      <c r="HZ8" s="225">
        <v>4.0</v>
      </c>
      <c r="IA8" s="226">
        <v>14.0</v>
      </c>
      <c r="IB8" s="225">
        <v>35.0</v>
      </c>
      <c r="IC8" s="225">
        <v>45.0</v>
      </c>
      <c r="ID8" s="225">
        <v>37.0</v>
      </c>
      <c r="IE8" s="225">
        <v>47.0</v>
      </c>
      <c r="IF8" s="225">
        <v>40.0</v>
      </c>
      <c r="IG8" s="225">
        <v>36.0</v>
      </c>
      <c r="IH8" s="225">
        <v>31.0</v>
      </c>
      <c r="II8" s="225">
        <v>29.0</v>
      </c>
      <c r="IJ8" s="225">
        <v>18.0</v>
      </c>
      <c r="IK8" s="226">
        <v>20.0</v>
      </c>
      <c r="IL8" s="225">
        <v>30.0</v>
      </c>
      <c r="IM8" s="225">
        <v>32.0</v>
      </c>
      <c r="IN8" s="225">
        <v>38.0</v>
      </c>
      <c r="IO8" s="225">
        <v>43.0</v>
      </c>
      <c r="IP8" s="225">
        <v>49.0</v>
      </c>
      <c r="IQ8" s="225">
        <v>40.0</v>
      </c>
      <c r="IR8" s="225">
        <v>46.0</v>
      </c>
      <c r="IS8" s="225">
        <v>51.0</v>
      </c>
      <c r="IT8" s="225">
        <v>46.0</v>
      </c>
      <c r="IU8" s="225">
        <v>41.0</v>
      </c>
      <c r="IV8" s="237">
        <f t="shared" ref="IV8:JE8" si="18">AVERAGE(IL8,IB8,HR8,HH8,GN8,GX8,GD8,FT8,FJ8,EZ8,EP8,EF8,DV8,DL8,DB8,CR8,CH8,BX8,BN8,BD8,AT8,AJ8,Z8,P8,F8)</f>
        <v>24.52</v>
      </c>
      <c r="IW8" s="238">
        <f t="shared" si="18"/>
        <v>24.52</v>
      </c>
      <c r="IX8" s="238">
        <f t="shared" si="18"/>
        <v>24.04</v>
      </c>
      <c r="IY8" s="238">
        <f t="shared" si="18"/>
        <v>23.88</v>
      </c>
      <c r="IZ8" s="238">
        <f t="shared" si="18"/>
        <v>23.72</v>
      </c>
      <c r="JA8" s="238">
        <f t="shared" si="18"/>
        <v>21.84</v>
      </c>
      <c r="JB8" s="238">
        <f t="shared" si="18"/>
        <v>21.64</v>
      </c>
      <c r="JC8" s="238">
        <f t="shared" si="18"/>
        <v>21.92</v>
      </c>
      <c r="JD8" s="238">
        <f t="shared" si="18"/>
        <v>21</v>
      </c>
      <c r="JE8" s="239">
        <f t="shared" si="18"/>
        <v>20.16</v>
      </c>
      <c r="JF8" s="225">
        <f t="shared" si="4"/>
        <v>235</v>
      </c>
      <c r="JG8" s="225">
        <f t="shared" si="5"/>
        <v>22</v>
      </c>
      <c r="JH8" s="230">
        <f t="shared" si="6"/>
        <v>0.9143968872</v>
      </c>
      <c r="JI8" s="237">
        <f t="shared" ref="JI8:JR8" si="19">AVERAGE(IV8,IV37,IV66,IV95)</f>
        <v>24.72</v>
      </c>
      <c r="JJ8" s="238">
        <f t="shared" si="19"/>
        <v>24.62</v>
      </c>
      <c r="JK8" s="238">
        <f t="shared" si="19"/>
        <v>24.26</v>
      </c>
      <c r="JL8" s="238">
        <f t="shared" si="19"/>
        <v>24.72</v>
      </c>
      <c r="JM8" s="238">
        <f t="shared" si="19"/>
        <v>24.17</v>
      </c>
      <c r="JN8" s="238">
        <f t="shared" si="19"/>
        <v>23.9</v>
      </c>
      <c r="JO8" s="238">
        <f t="shared" si="19"/>
        <v>24.4</v>
      </c>
      <c r="JP8" s="238">
        <f t="shared" si="19"/>
        <v>24.47</v>
      </c>
      <c r="JQ8" s="238">
        <f t="shared" si="19"/>
        <v>24.62</v>
      </c>
      <c r="JR8" s="239">
        <f t="shared" si="19"/>
        <v>24.63</v>
      </c>
      <c r="JS8" s="231">
        <f t="shared" si="8"/>
        <v>0.9418559106</v>
      </c>
      <c r="JT8" s="232"/>
      <c r="JU8" s="240">
        <f>6/25</f>
        <v>0.24</v>
      </c>
      <c r="JV8" s="225"/>
      <c r="JW8" s="267" t="s">
        <v>11</v>
      </c>
      <c r="JX8" s="268" t="s">
        <v>12</v>
      </c>
      <c r="JY8" s="269" t="s">
        <v>15</v>
      </c>
      <c r="JZ8" s="270" t="s">
        <v>16</v>
      </c>
      <c r="KA8" s="271">
        <v>45.0</v>
      </c>
      <c r="KB8" s="272">
        <f t="shared" si="11"/>
        <v>0.41</v>
      </c>
      <c r="KC8" s="225">
        <f t="shared" si="12"/>
        <v>-77</v>
      </c>
      <c r="KD8" s="273">
        <f t="shared" si="13"/>
        <v>132</v>
      </c>
      <c r="KE8" s="225"/>
      <c r="KF8" s="78" t="s">
        <v>143</v>
      </c>
      <c r="KG8" s="225"/>
      <c r="KH8" s="225"/>
      <c r="KI8" s="225"/>
      <c r="KJ8" s="225"/>
    </row>
    <row r="9">
      <c r="A9" s="182" t="s">
        <v>11</v>
      </c>
      <c r="B9" s="18" t="s">
        <v>12</v>
      </c>
      <c r="C9" s="19" t="s">
        <v>17</v>
      </c>
      <c r="D9" s="17" t="s">
        <v>18</v>
      </c>
      <c r="E9" s="224">
        <v>35.0</v>
      </c>
      <c r="F9" s="225">
        <v>17.0</v>
      </c>
      <c r="G9" s="225">
        <v>4.0</v>
      </c>
      <c r="H9" s="225">
        <v>11.0</v>
      </c>
      <c r="I9" s="225">
        <v>-3.0</v>
      </c>
      <c r="J9" s="225">
        <v>6.0</v>
      </c>
      <c r="K9" s="225">
        <v>18.0</v>
      </c>
      <c r="L9" s="225">
        <v>30.0</v>
      </c>
      <c r="M9" s="225">
        <v>38.0</v>
      </c>
      <c r="N9" s="225">
        <v>25.0</v>
      </c>
      <c r="O9" s="226">
        <v>17.0</v>
      </c>
      <c r="P9" s="225">
        <v>30.0</v>
      </c>
      <c r="Q9" s="225">
        <v>35.0</v>
      </c>
      <c r="R9" s="225">
        <v>28.0</v>
      </c>
      <c r="S9" s="225">
        <v>35.0</v>
      </c>
      <c r="T9" s="225">
        <v>22.0</v>
      </c>
      <c r="U9" s="225">
        <v>34.0</v>
      </c>
      <c r="V9" s="225">
        <v>21.0</v>
      </c>
      <c r="W9" s="225">
        <v>16.0</v>
      </c>
      <c r="X9" s="225">
        <v>25.0</v>
      </c>
      <c r="Y9" s="226">
        <v>11.0</v>
      </c>
      <c r="Z9" s="225">
        <v>11.0</v>
      </c>
      <c r="AA9" s="225">
        <v>2.0</v>
      </c>
      <c r="AB9" s="225">
        <v>14.0</v>
      </c>
      <c r="AC9" s="225">
        <v>26.0</v>
      </c>
      <c r="AD9" s="225">
        <v>21.0</v>
      </c>
      <c r="AE9" s="225">
        <v>34.0</v>
      </c>
      <c r="AF9" s="225">
        <v>25.0</v>
      </c>
      <c r="AG9" s="225">
        <v>37.0</v>
      </c>
      <c r="AH9" s="225">
        <v>25.0</v>
      </c>
      <c r="AI9" s="226">
        <v>13.0</v>
      </c>
      <c r="AJ9" s="225">
        <v>37.0</v>
      </c>
      <c r="AK9" s="225">
        <v>48.0</v>
      </c>
      <c r="AL9" s="225">
        <v>60.0</v>
      </c>
      <c r="AM9" s="225">
        <v>52.0</v>
      </c>
      <c r="AN9" s="225">
        <v>28.0</v>
      </c>
      <c r="AO9" s="225">
        <v>16.0</v>
      </c>
      <c r="AP9" s="225">
        <v>9.0</v>
      </c>
      <c r="AQ9" s="225">
        <v>20.0</v>
      </c>
      <c r="AR9" s="225">
        <v>12.0</v>
      </c>
      <c r="AS9" s="226">
        <v>-12.0</v>
      </c>
      <c r="AT9" s="225">
        <v>32.0</v>
      </c>
      <c r="AU9" s="225">
        <v>41.0</v>
      </c>
      <c r="AV9" s="225">
        <v>32.0</v>
      </c>
      <c r="AW9" s="225">
        <v>23.0</v>
      </c>
      <c r="AX9" s="225">
        <v>47.0</v>
      </c>
      <c r="AY9" s="225">
        <v>35.0</v>
      </c>
      <c r="AZ9" s="225">
        <v>23.0</v>
      </c>
      <c r="BA9" s="225">
        <v>14.0</v>
      </c>
      <c r="BB9" s="225">
        <v>27.0</v>
      </c>
      <c r="BC9" s="226">
        <v>36.0</v>
      </c>
      <c r="BD9" s="225">
        <v>33.0</v>
      </c>
      <c r="BE9" s="225">
        <v>24.0</v>
      </c>
      <c r="BF9" s="225">
        <v>37.0</v>
      </c>
      <c r="BG9" s="225">
        <v>26.0</v>
      </c>
      <c r="BH9" s="225">
        <v>15.0</v>
      </c>
      <c r="BI9" s="225">
        <v>3.0</v>
      </c>
      <c r="BJ9" s="225">
        <v>12.0</v>
      </c>
      <c r="BK9" s="225">
        <v>3.0</v>
      </c>
      <c r="BL9" s="225">
        <v>-5.0</v>
      </c>
      <c r="BM9" s="226">
        <v>7.0</v>
      </c>
      <c r="BN9" s="225">
        <v>15.0</v>
      </c>
      <c r="BO9" s="225">
        <v>10.0</v>
      </c>
      <c r="BP9" s="225">
        <v>19.0</v>
      </c>
      <c r="BQ9" s="225">
        <v>33.0</v>
      </c>
      <c r="BR9" s="225">
        <v>26.0</v>
      </c>
      <c r="BS9" s="225">
        <v>35.0</v>
      </c>
      <c r="BT9" s="225">
        <v>47.0</v>
      </c>
      <c r="BU9" s="225">
        <v>56.0</v>
      </c>
      <c r="BV9" s="225">
        <v>47.0</v>
      </c>
      <c r="BW9" s="226">
        <v>59.0</v>
      </c>
      <c r="BX9" s="225">
        <v>34.0</v>
      </c>
      <c r="BY9" s="225">
        <v>43.0</v>
      </c>
      <c r="BZ9" s="225">
        <v>34.0</v>
      </c>
      <c r="CA9" s="225">
        <v>26.0</v>
      </c>
      <c r="CB9" s="225">
        <v>35.0</v>
      </c>
      <c r="CC9" s="225">
        <v>42.0</v>
      </c>
      <c r="CD9" s="225">
        <v>54.0</v>
      </c>
      <c r="CE9" s="225">
        <v>41.0</v>
      </c>
      <c r="CF9" s="225">
        <v>54.0</v>
      </c>
      <c r="CG9" s="226">
        <v>46.0</v>
      </c>
      <c r="CH9" s="225">
        <v>16.0</v>
      </c>
      <c r="CI9" s="225">
        <v>9.0</v>
      </c>
      <c r="CJ9" s="225">
        <v>18.0</v>
      </c>
      <c r="CK9" s="225">
        <v>30.0</v>
      </c>
      <c r="CL9" s="225">
        <v>21.0</v>
      </c>
      <c r="CM9" s="225">
        <v>29.0</v>
      </c>
      <c r="CN9" s="225">
        <v>20.0</v>
      </c>
      <c r="CO9" s="225">
        <v>33.0</v>
      </c>
      <c r="CP9" s="225">
        <v>24.0</v>
      </c>
      <c r="CQ9" s="226">
        <v>36.0</v>
      </c>
      <c r="CR9" s="225">
        <v>33.0</v>
      </c>
      <c r="CS9" s="225">
        <v>24.0</v>
      </c>
      <c r="CT9" s="225">
        <v>12.0</v>
      </c>
      <c r="CU9" s="225">
        <v>24.0</v>
      </c>
      <c r="CV9" s="225">
        <v>12.0</v>
      </c>
      <c r="CW9" s="225">
        <v>0.0</v>
      </c>
      <c r="CX9" s="225">
        <v>-8.0</v>
      </c>
      <c r="CY9" s="225">
        <v>-13.0</v>
      </c>
      <c r="CZ9" s="225">
        <v>-22.0</v>
      </c>
      <c r="DA9" s="226">
        <v>-10.0</v>
      </c>
      <c r="DB9" s="225">
        <v>36.0</v>
      </c>
      <c r="DC9" s="225">
        <v>31.0</v>
      </c>
      <c r="DD9" s="225">
        <v>18.0</v>
      </c>
      <c r="DE9" s="225">
        <v>27.0</v>
      </c>
      <c r="DF9" s="225">
        <v>20.0</v>
      </c>
      <c r="DG9" s="225">
        <v>15.0</v>
      </c>
      <c r="DH9" s="225">
        <v>22.0</v>
      </c>
      <c r="DI9" s="225">
        <v>10.0</v>
      </c>
      <c r="DJ9" s="225">
        <v>1.0</v>
      </c>
      <c r="DK9" s="226">
        <v>8.0</v>
      </c>
      <c r="DL9" s="225">
        <v>37.0</v>
      </c>
      <c r="DM9" s="225">
        <v>49.0</v>
      </c>
      <c r="DN9" s="225">
        <v>58.0</v>
      </c>
      <c r="DO9" s="225">
        <v>51.0</v>
      </c>
      <c r="DP9" s="225">
        <v>42.0</v>
      </c>
      <c r="DQ9" s="225">
        <v>32.0</v>
      </c>
      <c r="DR9" s="225">
        <v>8.0</v>
      </c>
      <c r="DS9" s="225">
        <v>20.0</v>
      </c>
      <c r="DT9" s="225">
        <v>29.0</v>
      </c>
      <c r="DU9" s="226">
        <v>36.0</v>
      </c>
      <c r="DV9" s="225">
        <v>17.0</v>
      </c>
      <c r="DW9" s="225">
        <v>30.0</v>
      </c>
      <c r="DX9" s="225">
        <v>42.0</v>
      </c>
      <c r="DY9" s="225">
        <v>47.0</v>
      </c>
      <c r="DZ9" s="225">
        <v>56.0</v>
      </c>
      <c r="EA9" s="225">
        <v>68.0</v>
      </c>
      <c r="EB9" s="225">
        <v>76.0</v>
      </c>
      <c r="EC9" s="225">
        <v>85.0</v>
      </c>
      <c r="ED9" s="225">
        <v>76.0</v>
      </c>
      <c r="EE9" s="226">
        <v>87.0</v>
      </c>
      <c r="EF9" s="225">
        <v>34.0</v>
      </c>
      <c r="EG9" s="225">
        <v>24.0</v>
      </c>
      <c r="EH9" s="225">
        <v>32.0</v>
      </c>
      <c r="EI9" s="225">
        <v>44.0</v>
      </c>
      <c r="EJ9" s="225">
        <v>52.0</v>
      </c>
      <c r="EK9" s="225">
        <v>57.0</v>
      </c>
      <c r="EL9" s="225">
        <v>48.0</v>
      </c>
      <c r="EM9" s="225">
        <v>39.0</v>
      </c>
      <c r="EN9" s="225">
        <v>48.0</v>
      </c>
      <c r="EO9" s="226">
        <v>56.0</v>
      </c>
      <c r="EP9" s="225">
        <v>13.0</v>
      </c>
      <c r="EQ9" s="225">
        <v>22.0</v>
      </c>
      <c r="ER9" s="225">
        <v>14.0</v>
      </c>
      <c r="ES9" s="225">
        <v>3.0</v>
      </c>
      <c r="ET9" s="225">
        <v>-21.0</v>
      </c>
      <c r="EU9" s="225">
        <v>-33.0</v>
      </c>
      <c r="EV9" s="225">
        <v>-20.0</v>
      </c>
      <c r="EW9" s="225">
        <v>-44.0</v>
      </c>
      <c r="EX9" s="225">
        <v>-58.0</v>
      </c>
      <c r="EY9" s="226">
        <v>-70.0</v>
      </c>
      <c r="EZ9" s="225">
        <v>35.0</v>
      </c>
      <c r="FA9" s="225">
        <v>30.0</v>
      </c>
      <c r="FB9" s="225">
        <v>21.0</v>
      </c>
      <c r="FC9" s="225">
        <v>33.0</v>
      </c>
      <c r="FD9" s="225">
        <v>57.0</v>
      </c>
      <c r="FE9" s="225">
        <v>62.0</v>
      </c>
      <c r="FF9" s="225">
        <v>50.0</v>
      </c>
      <c r="FG9" s="225">
        <v>63.0</v>
      </c>
      <c r="FH9" s="225">
        <v>49.0</v>
      </c>
      <c r="FI9" s="226">
        <v>57.0</v>
      </c>
      <c r="FJ9" s="225">
        <v>13.0</v>
      </c>
      <c r="FK9" s="225">
        <v>20.0</v>
      </c>
      <c r="FL9" s="225">
        <v>13.0</v>
      </c>
      <c r="FM9" s="225">
        <v>22.0</v>
      </c>
      <c r="FN9" s="225">
        <v>10.0</v>
      </c>
      <c r="FO9" s="225">
        <v>-2.0</v>
      </c>
      <c r="FP9" s="225">
        <v>-10.0</v>
      </c>
      <c r="FQ9" s="225">
        <v>-1.0</v>
      </c>
      <c r="FR9" s="225">
        <v>12.0</v>
      </c>
      <c r="FS9" s="226">
        <v>4.0</v>
      </c>
      <c r="FT9" s="225">
        <v>1.0</v>
      </c>
      <c r="FU9" s="225">
        <v>-9.0</v>
      </c>
      <c r="FV9" s="225">
        <v>0.0</v>
      </c>
      <c r="FW9" s="225">
        <v>-12.0</v>
      </c>
      <c r="FX9" s="225">
        <v>-25.0</v>
      </c>
      <c r="FY9" s="225">
        <v>-12.0</v>
      </c>
      <c r="FZ9" s="225">
        <v>2.0</v>
      </c>
      <c r="GA9" s="225">
        <v>9.0</v>
      </c>
      <c r="GB9" s="225">
        <v>21.0</v>
      </c>
      <c r="GC9" s="226">
        <v>31.0</v>
      </c>
      <c r="GD9" s="225">
        <v>11.0</v>
      </c>
      <c r="GE9" s="225">
        <v>0.0</v>
      </c>
      <c r="GF9" s="225">
        <v>-8.0</v>
      </c>
      <c r="GG9" s="225">
        <v>-16.0</v>
      </c>
      <c r="GH9" s="225">
        <v>-7.0</v>
      </c>
      <c r="GI9" s="225">
        <v>-14.0</v>
      </c>
      <c r="GJ9" s="225">
        <v>-5.0</v>
      </c>
      <c r="GK9" s="225">
        <v>2.0</v>
      </c>
      <c r="GL9" s="225">
        <v>26.0</v>
      </c>
      <c r="GM9" s="226">
        <v>35.0</v>
      </c>
      <c r="GN9" s="225">
        <v>16.0</v>
      </c>
      <c r="GO9" s="225">
        <v>29.0</v>
      </c>
      <c r="GP9" s="225">
        <v>37.0</v>
      </c>
      <c r="GQ9" s="225">
        <v>46.0</v>
      </c>
      <c r="GR9" s="225">
        <v>41.0</v>
      </c>
      <c r="GS9" s="225">
        <v>50.0</v>
      </c>
      <c r="GT9" s="225">
        <v>63.0</v>
      </c>
      <c r="GU9" s="225">
        <v>54.0</v>
      </c>
      <c r="GV9" s="225">
        <v>42.0</v>
      </c>
      <c r="GW9" s="226">
        <v>37.0</v>
      </c>
      <c r="GX9" s="225">
        <v>34.0</v>
      </c>
      <c r="GY9" s="225">
        <v>24.0</v>
      </c>
      <c r="GZ9" s="225">
        <v>33.0</v>
      </c>
      <c r="HA9" s="225">
        <v>42.0</v>
      </c>
      <c r="HB9" s="225">
        <v>52.0</v>
      </c>
      <c r="HC9" s="225">
        <v>61.0</v>
      </c>
      <c r="HD9" s="225">
        <v>66.0</v>
      </c>
      <c r="HE9" s="225">
        <v>57.0</v>
      </c>
      <c r="HF9" s="225">
        <v>67.0</v>
      </c>
      <c r="HG9" s="226">
        <v>79.0</v>
      </c>
      <c r="HH9" s="225">
        <v>34.0</v>
      </c>
      <c r="HI9" s="225">
        <v>29.0</v>
      </c>
      <c r="HJ9" s="225">
        <v>16.0</v>
      </c>
      <c r="HK9" s="225">
        <v>4.0</v>
      </c>
      <c r="HL9" s="225">
        <v>-7.0</v>
      </c>
      <c r="HM9" s="225">
        <v>5.0</v>
      </c>
      <c r="HN9" s="225">
        <v>-3.0</v>
      </c>
      <c r="HO9" s="225">
        <v>7.0</v>
      </c>
      <c r="HP9" s="225">
        <v>-2.0</v>
      </c>
      <c r="HQ9" s="226">
        <v>-13.0</v>
      </c>
      <c r="HR9" s="225">
        <v>20.0</v>
      </c>
      <c r="HS9" s="225">
        <v>7.0</v>
      </c>
      <c r="HT9" s="225">
        <v>-2.0</v>
      </c>
      <c r="HU9" s="225">
        <v>-11.0</v>
      </c>
      <c r="HV9" s="225">
        <v>-20.0</v>
      </c>
      <c r="HW9" s="225">
        <v>-33.0</v>
      </c>
      <c r="HX9" s="225">
        <v>-41.0</v>
      </c>
      <c r="HY9" s="225">
        <v>-50.0</v>
      </c>
      <c r="HZ9" s="225">
        <v>-59.0</v>
      </c>
      <c r="IA9" s="226">
        <v>-68.0</v>
      </c>
      <c r="IB9" s="225">
        <v>16.0</v>
      </c>
      <c r="IC9" s="225">
        <v>4.0</v>
      </c>
      <c r="ID9" s="225">
        <v>13.0</v>
      </c>
      <c r="IE9" s="225">
        <v>1.0</v>
      </c>
      <c r="IF9" s="225">
        <v>-12.0</v>
      </c>
      <c r="IG9" s="225">
        <v>-4.0</v>
      </c>
      <c r="IH9" s="225">
        <v>8.0</v>
      </c>
      <c r="II9" s="225">
        <v>3.0</v>
      </c>
      <c r="IJ9" s="225">
        <v>27.0</v>
      </c>
      <c r="IK9" s="226">
        <v>32.0</v>
      </c>
      <c r="IL9" s="225">
        <v>15.0</v>
      </c>
      <c r="IM9" s="225">
        <v>8.0</v>
      </c>
      <c r="IN9" s="225">
        <v>19.0</v>
      </c>
      <c r="IO9" s="225">
        <v>28.0</v>
      </c>
      <c r="IP9" s="225">
        <v>39.0</v>
      </c>
      <c r="IQ9" s="225">
        <v>25.0</v>
      </c>
      <c r="IR9" s="225">
        <v>36.0</v>
      </c>
      <c r="IS9" s="225">
        <v>29.0</v>
      </c>
      <c r="IT9" s="225">
        <v>41.0</v>
      </c>
      <c r="IU9" s="225">
        <v>48.0</v>
      </c>
      <c r="IV9" s="237">
        <f t="shared" ref="IV9:JE9" si="20">AVERAGE(IL9,IB9,HR9,HH9,GN9,GX9,GD9,FT9,FJ9,EZ9,EP9,EF9,DV9,DL9,DB9,CR9,CH9,BX9,BN9,BD9,AT9,AJ9,Z9,P9,F9)</f>
        <v>23.6</v>
      </c>
      <c r="IW9" s="238">
        <f t="shared" si="20"/>
        <v>21.52</v>
      </c>
      <c r="IX9" s="238">
        <f t="shared" si="20"/>
        <v>22.84</v>
      </c>
      <c r="IY9" s="238">
        <f t="shared" si="20"/>
        <v>23.24</v>
      </c>
      <c r="IZ9" s="238">
        <f t="shared" si="20"/>
        <v>20.4</v>
      </c>
      <c r="JA9" s="238">
        <f t="shared" si="20"/>
        <v>20.92</v>
      </c>
      <c r="JB9" s="238">
        <f t="shared" si="20"/>
        <v>21.32</v>
      </c>
      <c r="JC9" s="238">
        <f t="shared" si="20"/>
        <v>21.12</v>
      </c>
      <c r="JD9" s="238">
        <f t="shared" si="20"/>
        <v>21.28</v>
      </c>
      <c r="JE9" s="239">
        <f t="shared" si="20"/>
        <v>22.48</v>
      </c>
      <c r="JF9" s="225">
        <f t="shared" si="4"/>
        <v>218</v>
      </c>
      <c r="JG9" s="225">
        <f t="shared" si="5"/>
        <v>39</v>
      </c>
      <c r="JH9" s="230">
        <f t="shared" si="6"/>
        <v>0.8482490272</v>
      </c>
      <c r="JI9" s="237">
        <f t="shared" ref="JI9:JR9" si="21">AVERAGE(IV9,IV38,IV67,IV96)</f>
        <v>24.64</v>
      </c>
      <c r="JJ9" s="238">
        <f t="shared" si="21"/>
        <v>23.87</v>
      </c>
      <c r="JK9" s="238">
        <f t="shared" si="21"/>
        <v>23.35</v>
      </c>
      <c r="JL9" s="238">
        <f t="shared" si="21"/>
        <v>21.69</v>
      </c>
      <c r="JM9" s="238">
        <f t="shared" si="21"/>
        <v>21.54</v>
      </c>
      <c r="JN9" s="238">
        <f t="shared" si="21"/>
        <v>20.18</v>
      </c>
      <c r="JO9" s="238">
        <f t="shared" si="21"/>
        <v>18.9</v>
      </c>
      <c r="JP9" s="238">
        <f t="shared" si="21"/>
        <v>18.82</v>
      </c>
      <c r="JQ9" s="238">
        <f t="shared" si="21"/>
        <v>18.06</v>
      </c>
      <c r="JR9" s="239">
        <f t="shared" si="21"/>
        <v>18.71</v>
      </c>
      <c r="JS9" s="231">
        <f t="shared" si="8"/>
        <v>0.8128735533</v>
      </c>
      <c r="JT9" s="232"/>
      <c r="JU9" s="240">
        <f>11/25</f>
        <v>0.44</v>
      </c>
      <c r="JV9" s="225"/>
      <c r="JW9" s="257" t="s">
        <v>25</v>
      </c>
      <c r="JX9" s="274" t="s">
        <v>26</v>
      </c>
      <c r="JY9" s="259" t="s">
        <v>28</v>
      </c>
      <c r="JZ9" s="260" t="s">
        <v>29</v>
      </c>
      <c r="KA9" s="261">
        <v>15.0</v>
      </c>
      <c r="KB9" s="262">
        <f t="shared" si="11"/>
        <v>0.18</v>
      </c>
      <c r="KC9" s="225">
        <f t="shared" si="12"/>
        <v>-25</v>
      </c>
      <c r="KD9" s="263">
        <f t="shared" si="13"/>
        <v>84</v>
      </c>
      <c r="KE9" s="225"/>
      <c r="KF9" s="78" t="s">
        <v>144</v>
      </c>
      <c r="KG9" s="225"/>
      <c r="KH9" s="78">
        <v>-28.0</v>
      </c>
      <c r="KI9" s="225"/>
      <c r="KJ9" s="225"/>
    </row>
    <row r="10">
      <c r="A10" s="186" t="s">
        <v>25</v>
      </c>
      <c r="B10" s="187" t="s">
        <v>26</v>
      </c>
      <c r="C10" s="188" t="s">
        <v>30</v>
      </c>
      <c r="D10" s="189" t="s">
        <v>18</v>
      </c>
      <c r="E10" s="275">
        <v>20.0</v>
      </c>
      <c r="F10" s="225">
        <v>29.0</v>
      </c>
      <c r="G10" s="225">
        <v>38.0</v>
      </c>
      <c r="H10" s="225">
        <v>35.0</v>
      </c>
      <c r="I10" s="225">
        <v>45.0</v>
      </c>
      <c r="J10" s="225">
        <v>38.0</v>
      </c>
      <c r="K10" s="225">
        <v>44.0</v>
      </c>
      <c r="L10" s="225">
        <v>50.0</v>
      </c>
      <c r="M10" s="225">
        <v>47.0</v>
      </c>
      <c r="N10" s="225">
        <v>56.0</v>
      </c>
      <c r="O10" s="226">
        <v>60.0</v>
      </c>
      <c r="P10" s="225">
        <v>28.0</v>
      </c>
      <c r="Q10" s="225">
        <v>31.0</v>
      </c>
      <c r="R10" s="225">
        <v>34.0</v>
      </c>
      <c r="S10" s="225">
        <v>31.0</v>
      </c>
      <c r="T10" s="225">
        <v>40.0</v>
      </c>
      <c r="U10" s="225">
        <v>33.0</v>
      </c>
      <c r="V10" s="225">
        <v>42.0</v>
      </c>
      <c r="W10" s="225">
        <v>39.0</v>
      </c>
      <c r="X10" s="225">
        <v>42.0</v>
      </c>
      <c r="Y10" s="226">
        <v>52.0</v>
      </c>
      <c r="Z10" s="225">
        <v>35.0</v>
      </c>
      <c r="AA10" s="225">
        <v>29.0</v>
      </c>
      <c r="AB10" s="225">
        <v>35.0</v>
      </c>
      <c r="AC10" s="225">
        <v>41.0</v>
      </c>
      <c r="AD10" s="225">
        <v>38.0</v>
      </c>
      <c r="AE10" s="225">
        <v>29.0</v>
      </c>
      <c r="AF10" s="225">
        <v>23.0</v>
      </c>
      <c r="AG10" s="225">
        <v>29.0</v>
      </c>
      <c r="AH10" s="225">
        <v>23.0</v>
      </c>
      <c r="AI10" s="226">
        <v>30.0</v>
      </c>
      <c r="AJ10" s="225">
        <v>32.0</v>
      </c>
      <c r="AK10" s="225">
        <v>38.0</v>
      </c>
      <c r="AL10" s="225">
        <v>44.0</v>
      </c>
      <c r="AM10" s="225">
        <v>47.0</v>
      </c>
      <c r="AN10" s="225">
        <v>61.0</v>
      </c>
      <c r="AO10" s="225">
        <v>55.0</v>
      </c>
      <c r="AP10" s="225">
        <v>58.0</v>
      </c>
      <c r="AQ10" s="225">
        <v>64.0</v>
      </c>
      <c r="AR10" s="225">
        <v>67.0</v>
      </c>
      <c r="AS10" s="226">
        <v>81.0</v>
      </c>
      <c r="AT10" s="225">
        <v>30.0</v>
      </c>
      <c r="AU10" s="225">
        <v>26.0</v>
      </c>
      <c r="AV10" s="225">
        <v>33.0</v>
      </c>
      <c r="AW10" s="225">
        <v>39.0</v>
      </c>
      <c r="AX10" s="225">
        <v>25.0</v>
      </c>
      <c r="AY10" s="225">
        <v>32.0</v>
      </c>
      <c r="AZ10" s="225">
        <v>25.0</v>
      </c>
      <c r="BA10" s="225">
        <v>32.0</v>
      </c>
      <c r="BB10" s="225">
        <v>23.0</v>
      </c>
      <c r="BC10" s="226">
        <v>19.0</v>
      </c>
      <c r="BD10" s="225">
        <v>21.0</v>
      </c>
      <c r="BE10" s="225">
        <v>25.0</v>
      </c>
      <c r="BF10" s="225">
        <v>16.0</v>
      </c>
      <c r="BG10" s="225">
        <v>10.0</v>
      </c>
      <c r="BH10" s="225">
        <v>4.0</v>
      </c>
      <c r="BI10" s="225">
        <v>11.0</v>
      </c>
      <c r="BJ10" s="225">
        <v>5.0</v>
      </c>
      <c r="BK10" s="225">
        <v>9.0</v>
      </c>
      <c r="BL10" s="225">
        <v>12.0</v>
      </c>
      <c r="BM10" s="226">
        <v>18.0</v>
      </c>
      <c r="BN10" s="225">
        <v>33.0</v>
      </c>
      <c r="BO10" s="225">
        <v>30.0</v>
      </c>
      <c r="BP10" s="225">
        <v>33.0</v>
      </c>
      <c r="BQ10" s="225">
        <v>23.0</v>
      </c>
      <c r="BR10" s="225">
        <v>26.0</v>
      </c>
      <c r="BS10" s="225">
        <v>19.0</v>
      </c>
      <c r="BT10" s="225">
        <v>26.0</v>
      </c>
      <c r="BU10" s="225">
        <v>19.0</v>
      </c>
      <c r="BV10" s="225">
        <v>25.0</v>
      </c>
      <c r="BW10" s="226">
        <v>31.0</v>
      </c>
      <c r="BX10" s="225">
        <v>18.0</v>
      </c>
      <c r="BY10" s="225">
        <v>24.0</v>
      </c>
      <c r="BZ10" s="225">
        <v>30.0</v>
      </c>
      <c r="CA10" s="225">
        <v>34.0</v>
      </c>
      <c r="CB10" s="225">
        <v>40.0</v>
      </c>
      <c r="CC10" s="225">
        <v>37.0</v>
      </c>
      <c r="CD10" s="225">
        <v>30.0</v>
      </c>
      <c r="CE10" s="225">
        <v>39.0</v>
      </c>
      <c r="CF10" s="225">
        <v>30.0</v>
      </c>
      <c r="CG10" s="226">
        <v>33.0</v>
      </c>
      <c r="CH10" s="225">
        <v>19.0</v>
      </c>
      <c r="CI10" s="225">
        <v>14.0</v>
      </c>
      <c r="CJ10" s="225">
        <v>20.0</v>
      </c>
      <c r="CK10" s="225">
        <v>26.0</v>
      </c>
      <c r="CL10" s="225">
        <v>32.0</v>
      </c>
      <c r="CM10" s="225">
        <v>28.0</v>
      </c>
      <c r="CN10" s="225">
        <v>32.0</v>
      </c>
      <c r="CO10" s="225">
        <v>23.0</v>
      </c>
      <c r="CP10" s="225">
        <v>29.0</v>
      </c>
      <c r="CQ10" s="226">
        <v>22.0</v>
      </c>
      <c r="CR10" s="225">
        <v>21.0</v>
      </c>
      <c r="CS10" s="225">
        <v>28.0</v>
      </c>
      <c r="CT10" s="225">
        <v>22.0</v>
      </c>
      <c r="CU10" s="225">
        <v>28.0</v>
      </c>
      <c r="CV10" s="225">
        <v>22.0</v>
      </c>
      <c r="CW10" s="225">
        <v>15.0</v>
      </c>
      <c r="CX10" s="225">
        <v>19.0</v>
      </c>
      <c r="CY10" s="225">
        <v>16.0</v>
      </c>
      <c r="CZ10" s="225">
        <v>23.0</v>
      </c>
      <c r="DA10" s="226">
        <v>29.0</v>
      </c>
      <c r="DB10" s="225">
        <v>31.0</v>
      </c>
      <c r="DC10" s="225">
        <v>28.0</v>
      </c>
      <c r="DD10" s="225">
        <v>37.0</v>
      </c>
      <c r="DE10" s="225">
        <v>31.0</v>
      </c>
      <c r="DF10" s="225">
        <v>34.0</v>
      </c>
      <c r="DG10" s="225">
        <v>31.0</v>
      </c>
      <c r="DH10" s="225">
        <v>36.0</v>
      </c>
      <c r="DI10" s="225">
        <v>30.0</v>
      </c>
      <c r="DJ10" s="225">
        <v>37.0</v>
      </c>
      <c r="DK10" s="226">
        <v>34.0</v>
      </c>
      <c r="DL10" s="225">
        <v>31.0</v>
      </c>
      <c r="DM10" s="225">
        <v>37.0</v>
      </c>
      <c r="DN10" s="225">
        <v>43.0</v>
      </c>
      <c r="DO10" s="225">
        <v>46.0</v>
      </c>
      <c r="DP10" s="225">
        <v>43.0</v>
      </c>
      <c r="DQ10" s="225">
        <v>51.0</v>
      </c>
      <c r="DR10" s="225">
        <v>65.0</v>
      </c>
      <c r="DS10" s="225">
        <v>71.0</v>
      </c>
      <c r="DT10" s="225">
        <v>65.0</v>
      </c>
      <c r="DU10" s="226">
        <v>70.0</v>
      </c>
      <c r="DV10" s="225">
        <v>28.0</v>
      </c>
      <c r="DW10" s="225">
        <v>19.0</v>
      </c>
      <c r="DX10" s="225">
        <v>12.0</v>
      </c>
      <c r="DY10" s="225">
        <v>15.0</v>
      </c>
      <c r="DZ10" s="225">
        <v>9.0</v>
      </c>
      <c r="EA10" s="225">
        <v>15.0</v>
      </c>
      <c r="EB10" s="225">
        <v>12.0</v>
      </c>
      <c r="EC10" s="225">
        <v>8.0</v>
      </c>
      <c r="ED10" s="225">
        <v>15.0</v>
      </c>
      <c r="EE10" s="226">
        <v>21.0</v>
      </c>
      <c r="EF10" s="225">
        <v>18.0</v>
      </c>
      <c r="EG10" s="225">
        <v>26.0</v>
      </c>
      <c r="EH10" s="225">
        <v>23.0</v>
      </c>
      <c r="EI10" s="225">
        <v>29.0</v>
      </c>
      <c r="EJ10" s="225">
        <v>26.0</v>
      </c>
      <c r="EK10" s="225">
        <v>29.0</v>
      </c>
      <c r="EL10" s="225">
        <v>33.0</v>
      </c>
      <c r="EM10" s="225">
        <v>37.0</v>
      </c>
      <c r="EN10" s="225">
        <v>43.0</v>
      </c>
      <c r="EO10" s="226">
        <v>40.0</v>
      </c>
      <c r="EP10" s="225">
        <v>19.0</v>
      </c>
      <c r="EQ10" s="225">
        <v>22.0</v>
      </c>
      <c r="ER10" s="225">
        <v>25.0</v>
      </c>
      <c r="ES10" s="225">
        <v>19.0</v>
      </c>
      <c r="ET10" s="225">
        <v>33.0</v>
      </c>
      <c r="EU10" s="225">
        <v>27.0</v>
      </c>
      <c r="EV10" s="225">
        <v>18.0</v>
      </c>
      <c r="EW10" s="225">
        <v>32.0</v>
      </c>
      <c r="EX10" s="225">
        <v>42.0</v>
      </c>
      <c r="EY10" s="226">
        <v>36.0</v>
      </c>
      <c r="EZ10" s="225">
        <v>17.0</v>
      </c>
      <c r="FA10" s="225">
        <v>14.0</v>
      </c>
      <c r="FB10" s="225">
        <v>18.0</v>
      </c>
      <c r="FC10" s="225">
        <v>25.0</v>
      </c>
      <c r="FD10" s="225">
        <v>11.0</v>
      </c>
      <c r="FE10" s="225">
        <v>14.0</v>
      </c>
      <c r="FF10" s="225">
        <v>21.0</v>
      </c>
      <c r="FG10" s="225">
        <v>12.0</v>
      </c>
      <c r="FH10" s="225">
        <v>22.0</v>
      </c>
      <c r="FI10" s="226">
        <v>18.0</v>
      </c>
      <c r="FJ10" s="225">
        <v>32.0</v>
      </c>
      <c r="FK10" s="225">
        <v>37.0</v>
      </c>
      <c r="FL10" s="225">
        <v>32.0</v>
      </c>
      <c r="FM10" s="225">
        <v>25.0</v>
      </c>
      <c r="FN10" s="225">
        <v>19.0</v>
      </c>
      <c r="FO10" s="225">
        <v>13.0</v>
      </c>
      <c r="FP10" s="225">
        <v>16.0</v>
      </c>
      <c r="FQ10" s="225">
        <v>22.0</v>
      </c>
      <c r="FR10" s="225">
        <v>13.0</v>
      </c>
      <c r="FS10" s="226">
        <v>16.0</v>
      </c>
      <c r="FT10" s="225">
        <v>39.0</v>
      </c>
      <c r="FU10" s="225">
        <v>47.0</v>
      </c>
      <c r="FV10" s="225">
        <v>40.0</v>
      </c>
      <c r="FW10" s="225">
        <v>34.0</v>
      </c>
      <c r="FX10" s="225">
        <v>43.0</v>
      </c>
      <c r="FY10" s="225">
        <v>34.0</v>
      </c>
      <c r="FZ10" s="225">
        <v>24.0</v>
      </c>
      <c r="GA10" s="225">
        <v>21.0</v>
      </c>
      <c r="GB10" s="225">
        <v>14.0</v>
      </c>
      <c r="GC10" s="226">
        <v>6.0</v>
      </c>
      <c r="GD10" s="225">
        <v>35.0</v>
      </c>
      <c r="GE10" s="225">
        <v>29.0</v>
      </c>
      <c r="GF10" s="225">
        <v>33.0</v>
      </c>
      <c r="GG10" s="225">
        <v>36.0</v>
      </c>
      <c r="GH10" s="225">
        <v>30.0</v>
      </c>
      <c r="GI10" s="225">
        <v>33.0</v>
      </c>
      <c r="GJ10" s="225">
        <v>27.0</v>
      </c>
      <c r="GK10" s="225">
        <v>24.0</v>
      </c>
      <c r="GL10" s="225">
        <v>10.0</v>
      </c>
      <c r="GM10" s="226">
        <v>16.0</v>
      </c>
      <c r="GN10" s="225">
        <v>19.0</v>
      </c>
      <c r="GO10" s="225">
        <v>10.0</v>
      </c>
      <c r="GP10" s="225">
        <v>7.0</v>
      </c>
      <c r="GQ10" s="225">
        <v>10.0</v>
      </c>
      <c r="GR10" s="225">
        <v>7.0</v>
      </c>
      <c r="GS10" s="225">
        <v>1.0</v>
      </c>
      <c r="GT10" s="225">
        <v>-8.0</v>
      </c>
      <c r="GU10" s="225">
        <v>-4.0</v>
      </c>
      <c r="GV10" s="225">
        <v>-11.0</v>
      </c>
      <c r="GW10" s="226">
        <v>-14.0</v>
      </c>
      <c r="GX10" s="225">
        <v>19.0</v>
      </c>
      <c r="GY10" s="225">
        <v>27.0</v>
      </c>
      <c r="GZ10" s="225">
        <v>30.0</v>
      </c>
      <c r="HA10" s="225">
        <v>36.0</v>
      </c>
      <c r="HB10" s="225">
        <v>28.0</v>
      </c>
      <c r="HC10" s="225">
        <v>21.0</v>
      </c>
      <c r="HD10" s="225">
        <v>24.0</v>
      </c>
      <c r="HE10" s="225">
        <v>28.0</v>
      </c>
      <c r="HF10" s="225">
        <v>20.0</v>
      </c>
      <c r="HG10" s="226">
        <v>13.0</v>
      </c>
      <c r="HH10" s="225">
        <v>21.0</v>
      </c>
      <c r="HI10" s="225">
        <v>18.0</v>
      </c>
      <c r="HJ10" s="225">
        <v>27.0</v>
      </c>
      <c r="HK10" s="225">
        <v>20.0</v>
      </c>
      <c r="HL10" s="225">
        <v>14.0</v>
      </c>
      <c r="HM10" s="225">
        <v>7.0</v>
      </c>
      <c r="HN10" s="225">
        <v>10.0</v>
      </c>
      <c r="HO10" s="225">
        <v>2.0</v>
      </c>
      <c r="HP10" s="225">
        <v>-4.0</v>
      </c>
      <c r="HQ10" s="226">
        <v>-10.0</v>
      </c>
      <c r="HR10" s="225">
        <v>22.0</v>
      </c>
      <c r="HS10" s="225">
        <v>31.0</v>
      </c>
      <c r="HT10" s="225">
        <v>25.0</v>
      </c>
      <c r="HU10" s="225">
        <v>22.0</v>
      </c>
      <c r="HV10" s="225">
        <v>26.0</v>
      </c>
      <c r="HW10" s="225">
        <v>35.0</v>
      </c>
      <c r="HX10" s="225">
        <v>38.0</v>
      </c>
      <c r="HY10" s="225">
        <v>32.0</v>
      </c>
      <c r="HZ10" s="225">
        <v>36.0</v>
      </c>
      <c r="IA10" s="226">
        <v>43.0</v>
      </c>
      <c r="IB10" s="225">
        <v>32.0</v>
      </c>
      <c r="IC10" s="225">
        <v>39.0</v>
      </c>
      <c r="ID10" s="225">
        <v>33.0</v>
      </c>
      <c r="IE10" s="225">
        <v>40.0</v>
      </c>
      <c r="IF10" s="225">
        <v>49.0</v>
      </c>
      <c r="IG10" s="225">
        <v>46.0</v>
      </c>
      <c r="IH10" s="225">
        <v>52.0</v>
      </c>
      <c r="II10" s="225">
        <v>49.0</v>
      </c>
      <c r="IJ10" s="225">
        <v>35.0</v>
      </c>
      <c r="IK10" s="226">
        <v>38.0</v>
      </c>
      <c r="IL10" s="225">
        <v>33.0</v>
      </c>
      <c r="IM10" s="225">
        <v>28.0</v>
      </c>
      <c r="IN10" s="225">
        <v>34.0</v>
      </c>
      <c r="IO10" s="225">
        <v>37.0</v>
      </c>
      <c r="IP10" s="225">
        <v>43.0</v>
      </c>
      <c r="IQ10" s="225">
        <v>53.0</v>
      </c>
      <c r="IR10" s="225">
        <v>59.0</v>
      </c>
      <c r="IS10" s="225">
        <v>62.0</v>
      </c>
      <c r="IT10" s="225">
        <v>68.0</v>
      </c>
      <c r="IU10" s="225">
        <v>65.0</v>
      </c>
      <c r="IV10" s="237">
        <f t="shared" ref="IV10:JE10" si="22">AVERAGE(IL10,IB10,HR10,HH10,GN10,GX10,GD10,FT10,FJ10,EZ10,EP10,EF10,DV10,DL10,DB10,CR10,CH10,BX10,BN10,BD10,AT10,AJ10,Z10,P10,F10)</f>
        <v>26.48</v>
      </c>
      <c r="IW10" s="238">
        <f t="shared" si="22"/>
        <v>27.8</v>
      </c>
      <c r="IX10" s="238">
        <f t="shared" si="22"/>
        <v>28.84</v>
      </c>
      <c r="IY10" s="238">
        <f t="shared" si="22"/>
        <v>29.96</v>
      </c>
      <c r="IZ10" s="238">
        <f t="shared" si="22"/>
        <v>29.64</v>
      </c>
      <c r="JA10" s="238">
        <f t="shared" si="22"/>
        <v>28.52</v>
      </c>
      <c r="JB10" s="238">
        <f t="shared" si="22"/>
        <v>29.48</v>
      </c>
      <c r="JC10" s="238">
        <f t="shared" si="22"/>
        <v>29.72</v>
      </c>
      <c r="JD10" s="238">
        <f t="shared" si="22"/>
        <v>29.4</v>
      </c>
      <c r="JE10" s="239">
        <f t="shared" si="22"/>
        <v>30.68</v>
      </c>
      <c r="JF10" s="225">
        <f t="shared" si="4"/>
        <v>254</v>
      </c>
      <c r="JG10" s="225">
        <f t="shared" si="5"/>
        <v>6</v>
      </c>
      <c r="JH10" s="230">
        <f t="shared" si="6"/>
        <v>0.9769230769</v>
      </c>
      <c r="JI10" s="237">
        <f t="shared" ref="JI10:JR10" si="23">AVERAGE(IV10,IV39,IV68,IV97)</f>
        <v>25.1</v>
      </c>
      <c r="JJ10" s="238">
        <f t="shared" si="23"/>
        <v>25.54</v>
      </c>
      <c r="JK10" s="238">
        <f t="shared" si="23"/>
        <v>26.92</v>
      </c>
      <c r="JL10" s="238">
        <f t="shared" si="23"/>
        <v>27.93</v>
      </c>
      <c r="JM10" s="238">
        <f t="shared" si="23"/>
        <v>27.3</v>
      </c>
      <c r="JN10" s="238">
        <f t="shared" si="23"/>
        <v>27.06</v>
      </c>
      <c r="JO10" s="238">
        <f t="shared" si="23"/>
        <v>27.53</v>
      </c>
      <c r="JP10" s="238">
        <f t="shared" si="23"/>
        <v>27.19</v>
      </c>
      <c r="JQ10" s="238">
        <f t="shared" si="23"/>
        <v>26.74</v>
      </c>
      <c r="JR10" s="239">
        <f t="shared" si="23"/>
        <v>26.92</v>
      </c>
      <c r="JS10" s="231">
        <f t="shared" si="8"/>
        <v>0.9517780015</v>
      </c>
      <c r="JT10" s="232"/>
      <c r="JU10" s="240">
        <f>2/25</f>
        <v>0.08</v>
      </c>
      <c r="JV10" s="225"/>
      <c r="JW10" s="267" t="s">
        <v>11</v>
      </c>
      <c r="JX10" s="268" t="s">
        <v>12</v>
      </c>
      <c r="JY10" s="269" t="s">
        <v>17</v>
      </c>
      <c r="JZ10" s="270" t="s">
        <v>18</v>
      </c>
      <c r="KA10" s="271">
        <v>35.0</v>
      </c>
      <c r="KB10" s="272">
        <f t="shared" si="11"/>
        <v>0.48</v>
      </c>
      <c r="KC10" s="225">
        <f t="shared" si="12"/>
        <v>-73</v>
      </c>
      <c r="KD10" s="273">
        <f t="shared" si="13"/>
        <v>117</v>
      </c>
      <c r="KE10" s="225"/>
      <c r="KF10" s="78" t="s">
        <v>145</v>
      </c>
      <c r="KG10" s="225"/>
      <c r="KH10" s="78">
        <v>-106.0</v>
      </c>
      <c r="KI10" s="225"/>
      <c r="KJ10" s="225"/>
    </row>
    <row r="11">
      <c r="A11" s="182" t="s">
        <v>35</v>
      </c>
      <c r="B11" s="18" t="s">
        <v>26</v>
      </c>
      <c r="C11" s="19" t="s">
        <v>39</v>
      </c>
      <c r="D11" s="17" t="s">
        <v>18</v>
      </c>
      <c r="E11" s="224">
        <v>20.0</v>
      </c>
      <c r="F11" s="225">
        <v>19.0</v>
      </c>
      <c r="G11" s="225">
        <v>8.0</v>
      </c>
      <c r="H11" s="225">
        <v>2.0</v>
      </c>
      <c r="I11" s="225">
        <v>12.0</v>
      </c>
      <c r="J11" s="225">
        <v>21.0</v>
      </c>
      <c r="K11" s="225">
        <v>30.0</v>
      </c>
      <c r="L11" s="225">
        <v>39.0</v>
      </c>
      <c r="M11" s="225">
        <v>44.0</v>
      </c>
      <c r="N11" s="225">
        <v>31.0</v>
      </c>
      <c r="O11" s="226">
        <v>25.0</v>
      </c>
      <c r="P11" s="225">
        <v>29.0</v>
      </c>
      <c r="Q11" s="225">
        <v>33.0</v>
      </c>
      <c r="R11" s="225">
        <v>39.0</v>
      </c>
      <c r="S11" s="225">
        <v>33.0</v>
      </c>
      <c r="T11" s="225">
        <v>20.0</v>
      </c>
      <c r="U11" s="225">
        <v>28.0</v>
      </c>
      <c r="V11" s="225">
        <v>17.0</v>
      </c>
      <c r="W11" s="225">
        <v>13.0</v>
      </c>
      <c r="X11" s="225">
        <v>18.0</v>
      </c>
      <c r="Y11" s="226">
        <v>28.0</v>
      </c>
      <c r="Z11" s="225">
        <v>35.0</v>
      </c>
      <c r="AA11" s="225">
        <v>44.0</v>
      </c>
      <c r="AB11" s="225">
        <v>53.0</v>
      </c>
      <c r="AC11" s="225">
        <v>62.0</v>
      </c>
      <c r="AD11" s="225">
        <v>58.0</v>
      </c>
      <c r="AE11" s="225">
        <v>69.0</v>
      </c>
      <c r="AF11" s="225">
        <v>78.0</v>
      </c>
      <c r="AG11" s="225">
        <v>87.0</v>
      </c>
      <c r="AH11" s="225">
        <v>78.0</v>
      </c>
      <c r="AI11" s="226">
        <v>70.0</v>
      </c>
      <c r="AJ11" s="225">
        <v>33.0</v>
      </c>
      <c r="AK11" s="225">
        <v>41.0</v>
      </c>
      <c r="AL11" s="225">
        <v>50.0</v>
      </c>
      <c r="AM11" s="225">
        <v>45.0</v>
      </c>
      <c r="AN11" s="225">
        <v>60.0</v>
      </c>
      <c r="AO11" s="225">
        <v>51.0</v>
      </c>
      <c r="AP11" s="225">
        <v>57.0</v>
      </c>
      <c r="AQ11" s="225">
        <v>65.0</v>
      </c>
      <c r="AR11" s="225">
        <v>60.0</v>
      </c>
      <c r="AS11" s="226">
        <v>75.0</v>
      </c>
      <c r="AT11" s="225">
        <v>19.0</v>
      </c>
      <c r="AU11" s="225">
        <v>14.0</v>
      </c>
      <c r="AV11" s="225">
        <v>5.0</v>
      </c>
      <c r="AW11" s="225">
        <v>-4.0</v>
      </c>
      <c r="AX11" s="225">
        <v>-19.0</v>
      </c>
      <c r="AY11" s="225">
        <v>-27.0</v>
      </c>
      <c r="AZ11" s="225">
        <v>-35.0</v>
      </c>
      <c r="BA11" s="225">
        <v>-44.0</v>
      </c>
      <c r="BB11" s="225">
        <v>-31.0</v>
      </c>
      <c r="BC11" s="226">
        <v>-36.0</v>
      </c>
      <c r="BD11" s="225">
        <v>31.0</v>
      </c>
      <c r="BE11" s="225">
        <v>36.0</v>
      </c>
      <c r="BF11" s="225">
        <v>49.0</v>
      </c>
      <c r="BG11" s="225">
        <v>41.0</v>
      </c>
      <c r="BH11" s="225">
        <v>33.0</v>
      </c>
      <c r="BI11" s="225">
        <v>25.0</v>
      </c>
      <c r="BJ11" s="225">
        <v>34.0</v>
      </c>
      <c r="BK11" s="225">
        <v>39.0</v>
      </c>
      <c r="BL11" s="225">
        <v>34.0</v>
      </c>
      <c r="BM11" s="226">
        <v>43.0</v>
      </c>
      <c r="BN11" s="225">
        <v>17.0</v>
      </c>
      <c r="BO11" s="225">
        <v>13.0</v>
      </c>
      <c r="BP11" s="225">
        <v>18.0</v>
      </c>
      <c r="BQ11" s="225">
        <v>8.0</v>
      </c>
      <c r="BR11" s="225">
        <v>14.0</v>
      </c>
      <c r="BS11" s="225">
        <v>23.0</v>
      </c>
      <c r="BT11" s="225">
        <v>31.0</v>
      </c>
      <c r="BU11" s="225">
        <v>40.0</v>
      </c>
      <c r="BV11" s="225">
        <v>31.0</v>
      </c>
      <c r="BW11" s="226">
        <v>40.0</v>
      </c>
      <c r="BX11" s="225">
        <v>34.0</v>
      </c>
      <c r="BY11" s="225">
        <v>25.0</v>
      </c>
      <c r="BZ11" s="225">
        <v>16.0</v>
      </c>
      <c r="CA11" s="225">
        <v>10.0</v>
      </c>
      <c r="CB11" s="225">
        <v>1.0</v>
      </c>
      <c r="CC11" s="225">
        <v>-5.0</v>
      </c>
      <c r="CD11" s="225">
        <v>3.0</v>
      </c>
      <c r="CE11" s="225">
        <v>-10.0</v>
      </c>
      <c r="CF11" s="225">
        <v>3.0</v>
      </c>
      <c r="CG11" s="226">
        <v>-2.0</v>
      </c>
      <c r="CH11" s="225">
        <v>34.0</v>
      </c>
      <c r="CI11" s="225">
        <v>40.0</v>
      </c>
      <c r="CJ11" s="225">
        <v>31.0</v>
      </c>
      <c r="CK11" s="225">
        <v>40.0</v>
      </c>
      <c r="CL11" s="225">
        <v>31.0</v>
      </c>
      <c r="CM11" s="225">
        <v>37.0</v>
      </c>
      <c r="CN11" s="225">
        <v>42.0</v>
      </c>
      <c r="CO11" s="225">
        <v>53.0</v>
      </c>
      <c r="CP11" s="225">
        <v>44.0</v>
      </c>
      <c r="CQ11" s="226">
        <v>52.0</v>
      </c>
      <c r="CR11" s="225">
        <v>31.0</v>
      </c>
      <c r="CS11" s="225">
        <v>22.0</v>
      </c>
      <c r="CT11" s="225">
        <v>13.0</v>
      </c>
      <c r="CU11" s="225">
        <v>22.0</v>
      </c>
      <c r="CV11" s="225">
        <v>13.0</v>
      </c>
      <c r="CW11" s="225">
        <v>5.0</v>
      </c>
      <c r="CX11" s="225">
        <v>-1.0</v>
      </c>
      <c r="CY11" s="225">
        <v>-5.0</v>
      </c>
      <c r="CZ11" s="225">
        <v>-14.0</v>
      </c>
      <c r="DA11" s="226">
        <v>-5.0</v>
      </c>
      <c r="DB11" s="225">
        <v>33.0</v>
      </c>
      <c r="DC11" s="225">
        <v>29.0</v>
      </c>
      <c r="DD11" s="225">
        <v>18.0</v>
      </c>
      <c r="DE11" s="225">
        <v>27.0</v>
      </c>
      <c r="DF11" s="225">
        <v>33.0</v>
      </c>
      <c r="DG11" s="225">
        <v>29.0</v>
      </c>
      <c r="DH11" s="225">
        <v>23.0</v>
      </c>
      <c r="DI11" s="225">
        <v>14.0</v>
      </c>
      <c r="DJ11" s="225">
        <v>5.0</v>
      </c>
      <c r="DK11" s="226">
        <v>-1.0</v>
      </c>
      <c r="DL11" s="225">
        <v>34.0</v>
      </c>
      <c r="DM11" s="225">
        <v>43.0</v>
      </c>
      <c r="DN11" s="225">
        <v>34.0</v>
      </c>
      <c r="DO11" s="225">
        <v>40.0</v>
      </c>
      <c r="DP11" s="225">
        <v>35.0</v>
      </c>
      <c r="DQ11" s="225">
        <v>27.0</v>
      </c>
      <c r="DR11" s="225">
        <v>42.0</v>
      </c>
      <c r="DS11" s="225">
        <v>51.0</v>
      </c>
      <c r="DT11" s="225">
        <v>60.0</v>
      </c>
      <c r="DU11" s="226">
        <v>54.0</v>
      </c>
      <c r="DV11" s="225">
        <v>20.0</v>
      </c>
      <c r="DW11" s="225">
        <v>33.0</v>
      </c>
      <c r="DX11" s="225">
        <v>41.0</v>
      </c>
      <c r="DY11" s="225">
        <v>45.0</v>
      </c>
      <c r="DZ11" s="225">
        <v>54.0</v>
      </c>
      <c r="EA11" s="225">
        <v>63.0</v>
      </c>
      <c r="EB11" s="225">
        <v>68.0</v>
      </c>
      <c r="EC11" s="225">
        <v>63.0</v>
      </c>
      <c r="ED11" s="225">
        <v>54.0</v>
      </c>
      <c r="EE11" s="226">
        <v>62.0</v>
      </c>
      <c r="EF11" s="225">
        <v>34.0</v>
      </c>
      <c r="EG11" s="225">
        <v>26.0</v>
      </c>
      <c r="EH11" s="225">
        <v>31.0</v>
      </c>
      <c r="EI11" s="225">
        <v>40.0</v>
      </c>
      <c r="EJ11" s="225">
        <v>45.0</v>
      </c>
      <c r="EK11" s="225">
        <v>49.0</v>
      </c>
      <c r="EL11" s="225">
        <v>54.0</v>
      </c>
      <c r="EM11" s="225">
        <v>59.0</v>
      </c>
      <c r="EN11" s="225">
        <v>50.0</v>
      </c>
      <c r="EO11" s="226">
        <v>55.0</v>
      </c>
      <c r="EP11" s="225">
        <v>16.0</v>
      </c>
      <c r="EQ11" s="225">
        <v>21.0</v>
      </c>
      <c r="ER11" s="225">
        <v>16.0</v>
      </c>
      <c r="ES11" s="225">
        <v>8.0</v>
      </c>
      <c r="ET11" s="225">
        <v>23.0</v>
      </c>
      <c r="EU11" s="225">
        <v>14.0</v>
      </c>
      <c r="EV11" s="225">
        <v>27.0</v>
      </c>
      <c r="EW11" s="225">
        <v>42.0</v>
      </c>
      <c r="EX11" s="225">
        <v>52.0</v>
      </c>
      <c r="EY11" s="226">
        <v>43.0</v>
      </c>
      <c r="EZ11" s="225">
        <v>33.0</v>
      </c>
      <c r="FA11" s="225">
        <v>29.0</v>
      </c>
      <c r="FB11" s="225">
        <v>34.0</v>
      </c>
      <c r="FC11" s="225">
        <v>42.0</v>
      </c>
      <c r="FD11" s="225">
        <v>27.0</v>
      </c>
      <c r="FE11" s="225">
        <v>31.0</v>
      </c>
      <c r="FF11" s="225">
        <v>23.0</v>
      </c>
      <c r="FG11" s="225">
        <v>36.0</v>
      </c>
      <c r="FH11" s="225">
        <v>46.0</v>
      </c>
      <c r="FI11" s="226">
        <v>52.0</v>
      </c>
      <c r="FJ11" s="225">
        <v>17.0</v>
      </c>
      <c r="FK11" s="225">
        <v>11.0</v>
      </c>
      <c r="FL11" s="225">
        <v>17.0</v>
      </c>
      <c r="FM11" s="225">
        <v>26.0</v>
      </c>
      <c r="FN11" s="225">
        <v>17.0</v>
      </c>
      <c r="FO11" s="225">
        <v>8.0</v>
      </c>
      <c r="FP11" s="225">
        <v>3.0</v>
      </c>
      <c r="FQ11" s="225">
        <v>-6.0</v>
      </c>
      <c r="FR11" s="225">
        <v>7.0</v>
      </c>
      <c r="FS11" s="226">
        <v>2.0</v>
      </c>
      <c r="FT11" s="225">
        <v>40.0</v>
      </c>
      <c r="FU11" s="225">
        <v>32.0</v>
      </c>
      <c r="FV11" s="225">
        <v>41.0</v>
      </c>
      <c r="FW11" s="225">
        <v>32.0</v>
      </c>
      <c r="FX11" s="225">
        <v>19.0</v>
      </c>
      <c r="FY11" s="225">
        <v>32.0</v>
      </c>
      <c r="FZ11" s="225">
        <v>22.0</v>
      </c>
      <c r="GA11" s="225">
        <v>16.0</v>
      </c>
      <c r="GB11" s="225">
        <v>24.0</v>
      </c>
      <c r="GC11" s="226">
        <v>32.0</v>
      </c>
      <c r="GD11" s="225">
        <v>35.0</v>
      </c>
      <c r="GE11" s="225">
        <v>27.0</v>
      </c>
      <c r="GF11" s="225">
        <v>21.0</v>
      </c>
      <c r="GG11" s="225">
        <v>16.0</v>
      </c>
      <c r="GH11" s="225">
        <v>25.0</v>
      </c>
      <c r="GI11" s="225">
        <v>31.0</v>
      </c>
      <c r="GJ11" s="225">
        <v>40.0</v>
      </c>
      <c r="GK11" s="225">
        <v>34.0</v>
      </c>
      <c r="GL11" s="225">
        <v>19.0</v>
      </c>
      <c r="GM11" s="226">
        <v>10.0</v>
      </c>
      <c r="GN11" s="225">
        <v>34.0</v>
      </c>
      <c r="GO11" s="225">
        <v>47.0</v>
      </c>
      <c r="GP11" s="225">
        <v>52.0</v>
      </c>
      <c r="GQ11" s="225">
        <v>57.0</v>
      </c>
      <c r="GR11" s="225">
        <v>53.0</v>
      </c>
      <c r="GS11" s="225">
        <v>62.0</v>
      </c>
      <c r="GT11" s="225">
        <v>75.0</v>
      </c>
      <c r="GU11" s="225">
        <v>80.0</v>
      </c>
      <c r="GV11" s="225">
        <v>72.0</v>
      </c>
      <c r="GW11" s="226">
        <v>68.0</v>
      </c>
      <c r="GX11" s="225">
        <v>34.0</v>
      </c>
      <c r="GY11" s="225">
        <v>26.0</v>
      </c>
      <c r="GZ11" s="225">
        <v>31.0</v>
      </c>
      <c r="HA11" s="225">
        <v>22.0</v>
      </c>
      <c r="HB11" s="225">
        <v>30.0</v>
      </c>
      <c r="HC11" s="225">
        <v>39.0</v>
      </c>
      <c r="HD11" s="225">
        <v>43.0</v>
      </c>
      <c r="HE11" s="225">
        <v>48.0</v>
      </c>
      <c r="HF11" s="225">
        <v>56.0</v>
      </c>
      <c r="HG11" s="226">
        <v>64.0</v>
      </c>
      <c r="HH11" s="225">
        <v>20.0</v>
      </c>
      <c r="HI11" s="225">
        <v>16.0</v>
      </c>
      <c r="HJ11" s="225">
        <v>5.0</v>
      </c>
      <c r="HK11" s="225">
        <v>-3.0</v>
      </c>
      <c r="HL11" s="225">
        <v>-11.0</v>
      </c>
      <c r="HM11" s="225">
        <v>-3.0</v>
      </c>
      <c r="HN11" s="225">
        <v>-8.0</v>
      </c>
      <c r="HO11" s="225">
        <v>0.0</v>
      </c>
      <c r="HP11" s="225">
        <v>9.0</v>
      </c>
      <c r="HQ11" s="226">
        <v>1.0</v>
      </c>
      <c r="HR11" s="225">
        <v>21.0</v>
      </c>
      <c r="HS11" s="225">
        <v>10.0</v>
      </c>
      <c r="HT11" s="225">
        <v>19.0</v>
      </c>
      <c r="HU11" s="225">
        <v>14.0</v>
      </c>
      <c r="HV11" s="225">
        <v>19.0</v>
      </c>
      <c r="HW11" s="225">
        <v>8.0</v>
      </c>
      <c r="HX11" s="225">
        <v>3.0</v>
      </c>
      <c r="HY11" s="225">
        <v>12.0</v>
      </c>
      <c r="HZ11" s="225">
        <v>17.0</v>
      </c>
      <c r="IA11" s="226">
        <v>8.0</v>
      </c>
      <c r="IB11" s="225">
        <v>16.0</v>
      </c>
      <c r="IC11" s="225">
        <v>8.0</v>
      </c>
      <c r="ID11" s="225">
        <v>17.0</v>
      </c>
      <c r="IE11" s="225">
        <v>9.0</v>
      </c>
      <c r="IF11" s="225">
        <v>-2.0</v>
      </c>
      <c r="IG11" s="225">
        <v>3.0</v>
      </c>
      <c r="IH11" s="225">
        <v>12.0</v>
      </c>
      <c r="II11" s="225">
        <v>8.0</v>
      </c>
      <c r="IJ11" s="225">
        <v>-7.0</v>
      </c>
      <c r="IK11" s="226">
        <v>-3.0</v>
      </c>
      <c r="IL11" s="225">
        <v>17.0</v>
      </c>
      <c r="IM11" s="225">
        <v>23.0</v>
      </c>
      <c r="IN11" s="225">
        <v>31.0</v>
      </c>
      <c r="IO11" s="225">
        <v>36.0</v>
      </c>
      <c r="IP11" s="225">
        <v>44.0</v>
      </c>
      <c r="IQ11" s="225">
        <v>54.0</v>
      </c>
      <c r="IR11" s="225">
        <v>62.0</v>
      </c>
      <c r="IS11" s="225">
        <v>68.0</v>
      </c>
      <c r="IT11" s="225">
        <v>77.0</v>
      </c>
      <c r="IU11" s="225">
        <v>71.0</v>
      </c>
      <c r="IV11" s="237">
        <f t="shared" ref="IV11:JE11" si="24">AVERAGE(IL11,IB11,HR11,HH11,GN11,GX11,GD11,FT11,FJ11,EZ11,EP11,EF11,DV11,DL11,DB11,CR11,CH11,BX11,BN11,BD11,AT11,AJ11,Z11,P11,F11)</f>
        <v>27.44</v>
      </c>
      <c r="IW11" s="238">
        <f t="shared" si="24"/>
        <v>26.28</v>
      </c>
      <c r="IX11" s="238">
        <f t="shared" si="24"/>
        <v>27.36</v>
      </c>
      <c r="IY11" s="238">
        <f t="shared" si="24"/>
        <v>27.2</v>
      </c>
      <c r="IZ11" s="238">
        <f t="shared" si="24"/>
        <v>25.72</v>
      </c>
      <c r="JA11" s="238">
        <f t="shared" si="24"/>
        <v>27.32</v>
      </c>
      <c r="JB11" s="238">
        <f t="shared" si="24"/>
        <v>30.16</v>
      </c>
      <c r="JC11" s="238">
        <f t="shared" si="24"/>
        <v>32.28</v>
      </c>
      <c r="JD11" s="238">
        <f t="shared" si="24"/>
        <v>31.8</v>
      </c>
      <c r="JE11" s="239">
        <f t="shared" si="24"/>
        <v>32.32</v>
      </c>
      <c r="JF11" s="225">
        <f t="shared" si="4"/>
        <v>236</v>
      </c>
      <c r="JG11" s="225">
        <f t="shared" si="5"/>
        <v>23</v>
      </c>
      <c r="JH11" s="230">
        <f t="shared" si="6"/>
        <v>0.9111969112</v>
      </c>
      <c r="JI11" s="237">
        <f t="shared" ref="JI11:JR11" si="25">AVERAGE(IV11,IV40,IV69,IV98)</f>
        <v>26.87</v>
      </c>
      <c r="JJ11" s="238">
        <f t="shared" si="25"/>
        <v>25.86</v>
      </c>
      <c r="JK11" s="238">
        <f t="shared" si="25"/>
        <v>26</v>
      </c>
      <c r="JL11" s="238">
        <f t="shared" si="25"/>
        <v>25.45</v>
      </c>
      <c r="JM11" s="238">
        <f t="shared" si="25"/>
        <v>25.09</v>
      </c>
      <c r="JN11" s="238">
        <f t="shared" si="25"/>
        <v>25.27</v>
      </c>
      <c r="JO11" s="238">
        <f t="shared" si="25"/>
        <v>25.66</v>
      </c>
      <c r="JP11" s="238">
        <f t="shared" si="25"/>
        <v>26.22</v>
      </c>
      <c r="JQ11" s="238">
        <f t="shared" si="25"/>
        <v>26.31</v>
      </c>
      <c r="JR11" s="239">
        <f t="shared" si="25"/>
        <v>25.51</v>
      </c>
      <c r="JS11" s="231">
        <f t="shared" si="8"/>
        <v>0.9206314985</v>
      </c>
      <c r="JT11" s="232"/>
      <c r="JU11" s="240">
        <f>7/25</f>
        <v>0.28</v>
      </c>
      <c r="JV11" s="225"/>
      <c r="JW11" s="276" t="s">
        <v>25</v>
      </c>
      <c r="JX11" s="277" t="s">
        <v>26</v>
      </c>
      <c r="JY11" s="278" t="s">
        <v>30</v>
      </c>
      <c r="JZ11" s="279" t="s">
        <v>18</v>
      </c>
      <c r="KA11" s="261">
        <v>20.0</v>
      </c>
      <c r="KB11" s="262">
        <f t="shared" si="11"/>
        <v>0.14</v>
      </c>
      <c r="KC11" s="225">
        <f t="shared" si="12"/>
        <v>-46</v>
      </c>
      <c r="KD11" s="263">
        <f t="shared" si="13"/>
        <v>81</v>
      </c>
      <c r="KE11" s="225"/>
      <c r="KF11" s="78" t="s">
        <v>142</v>
      </c>
      <c r="KG11" s="225"/>
      <c r="KH11" s="264">
        <f>AVERAGE(KC4:KC29)</f>
        <v>-52.38461538</v>
      </c>
      <c r="KI11" s="264">
        <f>10*KH11</f>
        <v>-523.8461538</v>
      </c>
      <c r="KJ11" s="225"/>
    </row>
    <row r="12">
      <c r="A12" s="182" t="s">
        <v>35</v>
      </c>
      <c r="B12" s="18" t="s">
        <v>19</v>
      </c>
      <c r="C12" s="19" t="s">
        <v>40</v>
      </c>
      <c r="D12" s="17" t="s">
        <v>38</v>
      </c>
      <c r="E12" s="224">
        <v>25.0</v>
      </c>
      <c r="F12" s="225">
        <v>31.0</v>
      </c>
      <c r="G12" s="225">
        <v>20.0</v>
      </c>
      <c r="H12" s="225">
        <v>14.0</v>
      </c>
      <c r="I12" s="225">
        <v>6.0</v>
      </c>
      <c r="J12" s="225">
        <v>-3.0</v>
      </c>
      <c r="K12" s="225">
        <v>7.0</v>
      </c>
      <c r="L12" s="225">
        <v>17.0</v>
      </c>
      <c r="M12" s="225">
        <v>11.0</v>
      </c>
      <c r="N12" s="225">
        <v>23.0</v>
      </c>
      <c r="O12" s="226">
        <v>29.0</v>
      </c>
      <c r="P12" s="225">
        <v>21.0</v>
      </c>
      <c r="Q12" s="225">
        <v>17.0</v>
      </c>
      <c r="R12" s="225">
        <v>23.0</v>
      </c>
      <c r="S12" s="225">
        <v>17.0</v>
      </c>
      <c r="T12" s="225">
        <v>29.0</v>
      </c>
      <c r="U12" s="225">
        <v>39.0</v>
      </c>
      <c r="V12" s="225">
        <v>28.0</v>
      </c>
      <c r="W12" s="225">
        <v>32.0</v>
      </c>
      <c r="X12" s="225">
        <v>28.0</v>
      </c>
      <c r="Y12" s="226">
        <v>20.0</v>
      </c>
      <c r="Z12" s="225">
        <v>17.0</v>
      </c>
      <c r="AA12" s="225">
        <v>26.0</v>
      </c>
      <c r="AB12" s="225">
        <v>16.0</v>
      </c>
      <c r="AC12" s="225">
        <v>26.0</v>
      </c>
      <c r="AD12" s="225">
        <v>30.0</v>
      </c>
      <c r="AE12" s="225">
        <v>41.0</v>
      </c>
      <c r="AF12" s="225">
        <v>50.0</v>
      </c>
      <c r="AG12" s="225">
        <v>60.0</v>
      </c>
      <c r="AH12" s="225">
        <v>50.0</v>
      </c>
      <c r="AI12" s="226">
        <v>40.0</v>
      </c>
      <c r="AJ12" s="225">
        <v>16.0</v>
      </c>
      <c r="AK12" s="225">
        <v>7.0</v>
      </c>
      <c r="AL12" s="225">
        <v>17.0</v>
      </c>
      <c r="AM12" s="225">
        <v>23.0</v>
      </c>
      <c r="AN12" s="225">
        <v>43.0</v>
      </c>
      <c r="AO12" s="225">
        <v>53.0</v>
      </c>
      <c r="AP12" s="225">
        <v>59.0</v>
      </c>
      <c r="AQ12" s="225">
        <v>50.0</v>
      </c>
      <c r="AR12" s="225">
        <v>56.0</v>
      </c>
      <c r="AS12" s="226">
        <v>76.0</v>
      </c>
      <c r="AT12" s="225">
        <v>20.0</v>
      </c>
      <c r="AU12" s="225">
        <v>13.0</v>
      </c>
      <c r="AV12" s="225">
        <v>22.0</v>
      </c>
      <c r="AW12" s="225">
        <v>31.0</v>
      </c>
      <c r="AX12" s="225">
        <v>11.0</v>
      </c>
      <c r="AY12" s="225">
        <v>1.0</v>
      </c>
      <c r="AZ12" s="225">
        <v>10.0</v>
      </c>
      <c r="BA12" s="225">
        <v>19.0</v>
      </c>
      <c r="BB12" s="225">
        <v>7.0</v>
      </c>
      <c r="BC12" s="226">
        <v>0.0</v>
      </c>
      <c r="BD12" s="225">
        <v>19.0</v>
      </c>
      <c r="BE12" s="225">
        <v>26.0</v>
      </c>
      <c r="BF12" s="225">
        <v>14.0</v>
      </c>
      <c r="BG12" s="225">
        <v>23.0</v>
      </c>
      <c r="BH12" s="225">
        <v>32.0</v>
      </c>
      <c r="BI12" s="225">
        <v>22.0</v>
      </c>
      <c r="BJ12" s="225">
        <v>13.0</v>
      </c>
      <c r="BK12" s="225">
        <v>20.0</v>
      </c>
      <c r="BL12" s="225">
        <v>26.0</v>
      </c>
      <c r="BM12" s="226">
        <v>36.0</v>
      </c>
      <c r="BN12" s="225">
        <v>20.0</v>
      </c>
      <c r="BO12" s="225">
        <v>24.0</v>
      </c>
      <c r="BP12" s="225">
        <v>20.0</v>
      </c>
      <c r="BQ12" s="225">
        <v>28.0</v>
      </c>
      <c r="BR12" s="225">
        <v>34.0</v>
      </c>
      <c r="BS12" s="225">
        <v>25.0</v>
      </c>
      <c r="BT12" s="225">
        <v>16.0</v>
      </c>
      <c r="BU12" s="225">
        <v>7.0</v>
      </c>
      <c r="BV12" s="225">
        <v>16.0</v>
      </c>
      <c r="BW12" s="226">
        <v>6.0</v>
      </c>
      <c r="BX12" s="225">
        <v>16.0</v>
      </c>
      <c r="BY12" s="225">
        <v>7.0</v>
      </c>
      <c r="BZ12" s="225">
        <v>16.0</v>
      </c>
      <c r="CA12" s="225">
        <v>22.0</v>
      </c>
      <c r="CB12" s="225">
        <v>13.0</v>
      </c>
      <c r="CC12" s="225">
        <v>7.0</v>
      </c>
      <c r="CD12" s="225">
        <v>17.0</v>
      </c>
      <c r="CE12" s="225">
        <v>29.0</v>
      </c>
      <c r="CF12" s="225">
        <v>17.0</v>
      </c>
      <c r="CG12" s="226">
        <v>23.0</v>
      </c>
      <c r="CH12" s="225">
        <v>34.0</v>
      </c>
      <c r="CI12" s="225">
        <v>39.0</v>
      </c>
      <c r="CJ12" s="225">
        <v>30.0</v>
      </c>
      <c r="CK12" s="225">
        <v>40.0</v>
      </c>
      <c r="CL12" s="225">
        <v>49.0</v>
      </c>
      <c r="CM12" s="225">
        <v>43.0</v>
      </c>
      <c r="CN12" s="225">
        <v>50.0</v>
      </c>
      <c r="CO12" s="225">
        <v>61.0</v>
      </c>
      <c r="CP12" s="225">
        <v>70.0</v>
      </c>
      <c r="CQ12" s="226">
        <v>80.0</v>
      </c>
      <c r="CR12" s="225">
        <v>19.0</v>
      </c>
      <c r="CS12" s="225">
        <v>28.0</v>
      </c>
      <c r="CT12" s="225">
        <v>18.0</v>
      </c>
      <c r="CU12" s="225">
        <v>8.0</v>
      </c>
      <c r="CV12" s="225">
        <v>-2.0</v>
      </c>
      <c r="CW12" s="225">
        <v>7.0</v>
      </c>
      <c r="CX12" s="225">
        <v>13.0</v>
      </c>
      <c r="CY12" s="225">
        <v>17.0</v>
      </c>
      <c r="CZ12" s="225">
        <v>26.0</v>
      </c>
      <c r="DA12" s="226">
        <v>16.0</v>
      </c>
      <c r="DB12" s="225">
        <v>16.0</v>
      </c>
      <c r="DC12" s="225">
        <v>20.0</v>
      </c>
      <c r="DD12" s="225">
        <v>9.0</v>
      </c>
      <c r="DE12" s="225">
        <v>0.0</v>
      </c>
      <c r="DF12" s="225">
        <v>6.0</v>
      </c>
      <c r="DG12" s="225">
        <v>10.0</v>
      </c>
      <c r="DH12" s="225">
        <v>5.0</v>
      </c>
      <c r="DI12" s="225">
        <v>-5.0</v>
      </c>
      <c r="DJ12" s="225">
        <v>4.0</v>
      </c>
      <c r="DK12" s="226">
        <v>-2.0</v>
      </c>
      <c r="DL12" s="225">
        <v>35.0</v>
      </c>
      <c r="DM12" s="225">
        <v>25.0</v>
      </c>
      <c r="DN12" s="225">
        <v>16.0</v>
      </c>
      <c r="DO12" s="225">
        <v>22.0</v>
      </c>
      <c r="DP12" s="225">
        <v>26.0</v>
      </c>
      <c r="DQ12" s="225">
        <v>21.0</v>
      </c>
      <c r="DR12" s="225">
        <v>41.0</v>
      </c>
      <c r="DS12" s="225">
        <v>31.0</v>
      </c>
      <c r="DT12" s="225">
        <v>22.0</v>
      </c>
      <c r="DU12" s="226">
        <v>17.0</v>
      </c>
      <c r="DV12" s="225">
        <v>31.0</v>
      </c>
      <c r="DW12" s="225">
        <v>19.0</v>
      </c>
      <c r="DX12" s="225">
        <v>29.0</v>
      </c>
      <c r="DY12" s="225">
        <v>25.0</v>
      </c>
      <c r="DZ12" s="225">
        <v>16.0</v>
      </c>
      <c r="EA12" s="225">
        <v>6.0</v>
      </c>
      <c r="EB12" s="225">
        <v>0.0</v>
      </c>
      <c r="EC12" s="225">
        <v>-7.0</v>
      </c>
      <c r="ED12" s="225">
        <v>2.0</v>
      </c>
      <c r="EE12" s="226">
        <v>-7.0</v>
      </c>
      <c r="EF12" s="225">
        <v>16.0</v>
      </c>
      <c r="EG12" s="225">
        <v>11.0</v>
      </c>
      <c r="EH12" s="225">
        <v>5.0</v>
      </c>
      <c r="EI12" s="225">
        <v>15.0</v>
      </c>
      <c r="EJ12" s="225">
        <v>9.0</v>
      </c>
      <c r="EK12" s="225">
        <v>5.0</v>
      </c>
      <c r="EL12" s="225">
        <v>12.0</v>
      </c>
      <c r="EM12" s="225">
        <v>19.0</v>
      </c>
      <c r="EN12" s="225">
        <v>10.0</v>
      </c>
      <c r="EO12" s="226">
        <v>4.0</v>
      </c>
      <c r="EP12" s="225">
        <v>35.0</v>
      </c>
      <c r="EQ12" s="225">
        <v>31.0</v>
      </c>
      <c r="ER12" s="225">
        <v>37.0</v>
      </c>
      <c r="ES12" s="225">
        <v>46.0</v>
      </c>
      <c r="ET12" s="225">
        <v>66.0</v>
      </c>
      <c r="EU12" s="225">
        <v>56.0</v>
      </c>
      <c r="EV12" s="225">
        <v>44.0</v>
      </c>
      <c r="EW12" s="225">
        <v>64.0</v>
      </c>
      <c r="EX12" s="225">
        <v>56.0</v>
      </c>
      <c r="EY12" s="226">
        <v>46.0</v>
      </c>
      <c r="EZ12" s="225">
        <v>30.0</v>
      </c>
      <c r="FA12" s="225">
        <v>34.0</v>
      </c>
      <c r="FB12" s="225">
        <v>41.0</v>
      </c>
      <c r="FC12" s="225">
        <v>32.0</v>
      </c>
      <c r="FD12" s="225">
        <v>12.0</v>
      </c>
      <c r="FE12" s="225">
        <v>8.0</v>
      </c>
      <c r="FF12" s="225">
        <v>-2.0</v>
      </c>
      <c r="FG12" s="225">
        <v>-14.0</v>
      </c>
      <c r="FH12" s="225">
        <v>-22.0</v>
      </c>
      <c r="FI12" s="226">
        <v>-28.0</v>
      </c>
      <c r="FJ12" s="225">
        <v>15.0</v>
      </c>
      <c r="FK12" s="225">
        <v>10.0</v>
      </c>
      <c r="FL12" s="225">
        <v>15.0</v>
      </c>
      <c r="FM12" s="225">
        <v>6.0</v>
      </c>
      <c r="FN12" s="225">
        <v>16.0</v>
      </c>
      <c r="FO12" s="225">
        <v>6.0</v>
      </c>
      <c r="FP12" s="225">
        <v>12.0</v>
      </c>
      <c r="FQ12" s="225">
        <v>3.0</v>
      </c>
      <c r="FR12" s="225">
        <v>-9.0</v>
      </c>
      <c r="FS12" s="226">
        <v>-3.0</v>
      </c>
      <c r="FT12" s="225">
        <v>45.0</v>
      </c>
      <c r="FU12" s="225">
        <v>40.0</v>
      </c>
      <c r="FV12" s="225">
        <v>31.0</v>
      </c>
      <c r="FW12" s="225">
        <v>21.0</v>
      </c>
      <c r="FX12" s="225">
        <v>33.0</v>
      </c>
      <c r="FY12" s="225">
        <v>21.0</v>
      </c>
      <c r="FZ12" s="225">
        <v>29.0</v>
      </c>
      <c r="GA12" s="225">
        <v>23.0</v>
      </c>
      <c r="GB12" s="225">
        <v>33.0</v>
      </c>
      <c r="GC12" s="226">
        <v>38.0</v>
      </c>
      <c r="GD12" s="225">
        <v>17.0</v>
      </c>
      <c r="GE12" s="225">
        <v>26.0</v>
      </c>
      <c r="GF12" s="225">
        <v>32.0</v>
      </c>
      <c r="GG12" s="225">
        <v>38.0</v>
      </c>
      <c r="GH12" s="225">
        <v>29.0</v>
      </c>
      <c r="GI12" s="225">
        <v>35.0</v>
      </c>
      <c r="GJ12" s="225">
        <v>26.0</v>
      </c>
      <c r="GK12" s="225">
        <v>20.0</v>
      </c>
      <c r="GL12" s="225">
        <v>0.0</v>
      </c>
      <c r="GM12" s="226">
        <v>-9.0</v>
      </c>
      <c r="GN12" s="225">
        <v>34.0</v>
      </c>
      <c r="GO12" s="225">
        <v>22.0</v>
      </c>
      <c r="GP12" s="225">
        <v>16.0</v>
      </c>
      <c r="GQ12" s="225">
        <v>12.0</v>
      </c>
      <c r="GR12" s="225">
        <v>16.0</v>
      </c>
      <c r="GS12" s="225">
        <v>7.0</v>
      </c>
      <c r="GT12" s="225">
        <v>-5.0</v>
      </c>
      <c r="GU12" s="225">
        <v>2.0</v>
      </c>
      <c r="GV12" s="225">
        <v>11.0</v>
      </c>
      <c r="GW12" s="226">
        <v>15.0</v>
      </c>
      <c r="GX12" s="225">
        <v>16.0</v>
      </c>
      <c r="GY12" s="225">
        <v>11.0</v>
      </c>
      <c r="GZ12" s="225">
        <v>7.0</v>
      </c>
      <c r="HA12" s="225">
        <v>-2.0</v>
      </c>
      <c r="HB12" s="225">
        <v>3.0</v>
      </c>
      <c r="HC12" s="225">
        <v>-6.0</v>
      </c>
      <c r="HD12" s="225">
        <v>-10.0</v>
      </c>
      <c r="HE12" s="225">
        <v>-3.0</v>
      </c>
      <c r="HF12" s="225">
        <v>2.0</v>
      </c>
      <c r="HG12" s="226">
        <v>12.0</v>
      </c>
      <c r="HH12" s="225">
        <v>18.0</v>
      </c>
      <c r="HI12" s="225">
        <v>22.0</v>
      </c>
      <c r="HJ12" s="225">
        <v>11.0</v>
      </c>
      <c r="HK12" s="225">
        <v>20.0</v>
      </c>
      <c r="HL12" s="225">
        <v>29.0</v>
      </c>
      <c r="HM12" s="225">
        <v>39.0</v>
      </c>
      <c r="HN12" s="225">
        <v>45.0</v>
      </c>
      <c r="HO12" s="225">
        <v>50.0</v>
      </c>
      <c r="HP12" s="225">
        <v>59.0</v>
      </c>
      <c r="HQ12" s="226">
        <v>68.0</v>
      </c>
      <c r="HR12" s="225">
        <v>29.0</v>
      </c>
      <c r="HS12" s="225">
        <v>18.0</v>
      </c>
      <c r="HT12" s="225">
        <v>27.0</v>
      </c>
      <c r="HU12" s="225">
        <v>31.0</v>
      </c>
      <c r="HV12" s="225">
        <v>38.0</v>
      </c>
      <c r="HW12" s="225">
        <v>27.0</v>
      </c>
      <c r="HX12" s="225">
        <v>33.0</v>
      </c>
      <c r="HY12" s="225">
        <v>42.0</v>
      </c>
      <c r="HZ12" s="225">
        <v>49.0</v>
      </c>
      <c r="IA12" s="226">
        <v>58.0</v>
      </c>
      <c r="IB12" s="225">
        <v>34.0</v>
      </c>
      <c r="IC12" s="225">
        <v>24.0</v>
      </c>
      <c r="ID12" s="225">
        <v>15.0</v>
      </c>
      <c r="IE12" s="225">
        <v>5.0</v>
      </c>
      <c r="IF12" s="225">
        <v>-6.0</v>
      </c>
      <c r="IG12" s="225">
        <v>-12.0</v>
      </c>
      <c r="IH12" s="225">
        <v>-2.0</v>
      </c>
      <c r="II12" s="225">
        <v>2.0</v>
      </c>
      <c r="IJ12" s="225">
        <v>-18.0</v>
      </c>
      <c r="IK12" s="226">
        <v>-22.0</v>
      </c>
      <c r="IL12" s="225">
        <v>20.0</v>
      </c>
      <c r="IM12" s="225">
        <v>25.0</v>
      </c>
      <c r="IN12" s="225">
        <v>16.0</v>
      </c>
      <c r="IO12" s="225">
        <v>12.0</v>
      </c>
      <c r="IP12" s="225">
        <v>3.0</v>
      </c>
      <c r="IQ12" s="225">
        <v>-5.0</v>
      </c>
      <c r="IR12" s="225">
        <v>-14.0</v>
      </c>
      <c r="IS12" s="225">
        <v>-8.0</v>
      </c>
      <c r="IT12" s="225">
        <v>2.0</v>
      </c>
      <c r="IU12" s="225">
        <v>-4.0</v>
      </c>
      <c r="IV12" s="237">
        <f t="shared" ref="IV12:JE12" si="26">AVERAGE(IL12,IB12,HR12,HH12,GN12,GX12,GD12,FT12,FJ12,EZ12,EP12,EF12,DV12,DL12,DB12,CR12,CH12,BX12,BN12,BD12,AT12,AJ12,Z12,P12,F12)</f>
        <v>24.16</v>
      </c>
      <c r="IW12" s="238">
        <f t="shared" si="26"/>
        <v>21.8</v>
      </c>
      <c r="IX12" s="238">
        <f t="shared" si="26"/>
        <v>19.88</v>
      </c>
      <c r="IY12" s="238">
        <f t="shared" si="26"/>
        <v>20.28</v>
      </c>
      <c r="IZ12" s="238">
        <f t="shared" si="26"/>
        <v>21.28</v>
      </c>
      <c r="JA12" s="238">
        <f t="shared" si="26"/>
        <v>18.52</v>
      </c>
      <c r="JB12" s="238">
        <f t="shared" si="26"/>
        <v>19.48</v>
      </c>
      <c r="JC12" s="238">
        <f t="shared" si="26"/>
        <v>21</v>
      </c>
      <c r="JD12" s="238">
        <f t="shared" si="26"/>
        <v>20.8</v>
      </c>
      <c r="JE12" s="239">
        <f t="shared" si="26"/>
        <v>20.36</v>
      </c>
      <c r="JF12" s="225">
        <f t="shared" si="4"/>
        <v>229</v>
      </c>
      <c r="JG12" s="225">
        <f t="shared" si="5"/>
        <v>27</v>
      </c>
      <c r="JH12" s="230">
        <f t="shared" si="6"/>
        <v>0.89453125</v>
      </c>
      <c r="JI12" s="237">
        <f t="shared" ref="JI12:JR12" si="27">AVERAGE(IV12,IV41,IV70,IV99)</f>
        <v>25.24</v>
      </c>
      <c r="JJ12" s="238">
        <f t="shared" si="27"/>
        <v>24.97</v>
      </c>
      <c r="JK12" s="238">
        <f t="shared" si="27"/>
        <v>23.43</v>
      </c>
      <c r="JL12" s="238">
        <f t="shared" si="27"/>
        <v>24.03</v>
      </c>
      <c r="JM12" s="238">
        <f t="shared" si="27"/>
        <v>23.7</v>
      </c>
      <c r="JN12" s="238">
        <f t="shared" si="27"/>
        <v>23.54</v>
      </c>
      <c r="JO12" s="238">
        <f t="shared" si="27"/>
        <v>25.31</v>
      </c>
      <c r="JP12" s="238">
        <f t="shared" si="27"/>
        <v>25.21</v>
      </c>
      <c r="JQ12" s="238">
        <f t="shared" si="27"/>
        <v>25.91</v>
      </c>
      <c r="JR12" s="239">
        <f t="shared" si="27"/>
        <v>24.32</v>
      </c>
      <c r="JS12" s="231">
        <f t="shared" si="8"/>
        <v>0.8891287792</v>
      </c>
      <c r="JT12" s="232"/>
      <c r="JU12" s="240">
        <f>11/25</f>
        <v>0.44</v>
      </c>
      <c r="JV12" s="225"/>
      <c r="JW12" s="250" t="s">
        <v>35</v>
      </c>
      <c r="JX12" s="265" t="s">
        <v>26</v>
      </c>
      <c r="JY12" s="252" t="s">
        <v>39</v>
      </c>
      <c r="JZ12" s="253" t="s">
        <v>18</v>
      </c>
      <c r="KA12" s="254">
        <v>20.0</v>
      </c>
      <c r="KB12" s="255">
        <f t="shared" si="11"/>
        <v>0.25</v>
      </c>
      <c r="KC12" s="225">
        <f t="shared" si="12"/>
        <v>-44</v>
      </c>
      <c r="KD12" s="256">
        <f t="shared" si="13"/>
        <v>87</v>
      </c>
      <c r="KE12" s="225"/>
      <c r="KF12" s="225"/>
      <c r="KG12" s="225"/>
      <c r="KH12" s="225"/>
      <c r="KI12" s="225"/>
      <c r="KJ12" s="225"/>
    </row>
    <row r="13">
      <c r="A13" s="182" t="s">
        <v>11</v>
      </c>
      <c r="B13" s="18" t="s">
        <v>19</v>
      </c>
      <c r="C13" s="19" t="s">
        <v>20</v>
      </c>
      <c r="D13" s="17" t="s">
        <v>14</v>
      </c>
      <c r="E13" s="224">
        <v>35.0</v>
      </c>
      <c r="F13" s="225">
        <v>16.0</v>
      </c>
      <c r="G13" s="225">
        <v>6.0</v>
      </c>
      <c r="H13" s="225">
        <v>14.0</v>
      </c>
      <c r="I13" s="225">
        <v>2.0</v>
      </c>
      <c r="J13" s="225">
        <v>12.0</v>
      </c>
      <c r="K13" s="225">
        <v>25.0</v>
      </c>
      <c r="L13" s="225">
        <v>38.0</v>
      </c>
      <c r="M13" s="225">
        <v>29.0</v>
      </c>
      <c r="N13" s="225">
        <v>43.0</v>
      </c>
      <c r="O13" s="226">
        <v>34.0</v>
      </c>
      <c r="P13" s="225">
        <v>17.0</v>
      </c>
      <c r="Q13" s="225">
        <v>9.0</v>
      </c>
      <c r="R13" s="225">
        <v>1.0</v>
      </c>
      <c r="S13" s="225">
        <v>9.0</v>
      </c>
      <c r="T13" s="225">
        <v>23.0</v>
      </c>
      <c r="U13" s="225">
        <v>32.0</v>
      </c>
      <c r="V13" s="225">
        <v>22.0</v>
      </c>
      <c r="W13" s="225">
        <v>30.0</v>
      </c>
      <c r="X13" s="225">
        <v>38.0</v>
      </c>
      <c r="Y13" s="226">
        <v>26.0</v>
      </c>
      <c r="Z13" s="225">
        <v>13.0</v>
      </c>
      <c r="AA13" s="225">
        <v>23.0</v>
      </c>
      <c r="AB13" s="225">
        <v>11.0</v>
      </c>
      <c r="AC13" s="225">
        <v>24.0</v>
      </c>
      <c r="AD13" s="225">
        <v>32.0</v>
      </c>
      <c r="AE13" s="225">
        <v>42.0</v>
      </c>
      <c r="AF13" s="225">
        <v>52.0</v>
      </c>
      <c r="AG13" s="225">
        <v>65.0</v>
      </c>
      <c r="AH13" s="225">
        <v>52.0</v>
      </c>
      <c r="AI13" s="226">
        <v>43.0</v>
      </c>
      <c r="AJ13" s="225">
        <v>16.0</v>
      </c>
      <c r="AK13" s="225">
        <v>5.0</v>
      </c>
      <c r="AL13" s="225">
        <v>18.0</v>
      </c>
      <c r="AM13" s="225">
        <v>27.0</v>
      </c>
      <c r="AN13" s="225">
        <v>53.0</v>
      </c>
      <c r="AO13" s="225">
        <v>65.0</v>
      </c>
      <c r="AP13" s="225">
        <v>57.0</v>
      </c>
      <c r="AQ13" s="225">
        <v>46.0</v>
      </c>
      <c r="AR13" s="225">
        <v>55.0</v>
      </c>
      <c r="AS13" s="226">
        <v>81.0</v>
      </c>
      <c r="AT13" s="225">
        <v>17.0</v>
      </c>
      <c r="AU13" s="225">
        <v>25.0</v>
      </c>
      <c r="AV13" s="225">
        <v>15.0</v>
      </c>
      <c r="AW13" s="225">
        <v>4.0</v>
      </c>
      <c r="AX13" s="225">
        <v>-22.0</v>
      </c>
      <c r="AY13" s="225">
        <v>-31.0</v>
      </c>
      <c r="AZ13" s="225">
        <v>-22.0</v>
      </c>
      <c r="BA13" s="225">
        <v>-32.0</v>
      </c>
      <c r="BB13" s="225">
        <v>-46.0</v>
      </c>
      <c r="BC13" s="226">
        <v>-38.0</v>
      </c>
      <c r="BD13" s="225">
        <v>34.0</v>
      </c>
      <c r="BE13" s="225">
        <v>26.0</v>
      </c>
      <c r="BF13" s="225">
        <v>12.0</v>
      </c>
      <c r="BG13" s="225">
        <v>23.0</v>
      </c>
      <c r="BH13" s="225">
        <v>34.0</v>
      </c>
      <c r="BI13" s="225">
        <v>25.0</v>
      </c>
      <c r="BJ13" s="225">
        <v>36.0</v>
      </c>
      <c r="BK13" s="225">
        <v>28.0</v>
      </c>
      <c r="BL13" s="225">
        <v>37.0</v>
      </c>
      <c r="BM13" s="226">
        <v>50.0</v>
      </c>
      <c r="BN13" s="225">
        <v>16.0</v>
      </c>
      <c r="BO13" s="225">
        <v>24.0</v>
      </c>
      <c r="BP13" s="225">
        <v>32.0</v>
      </c>
      <c r="BQ13" s="225">
        <v>44.0</v>
      </c>
      <c r="BR13" s="225">
        <v>36.0</v>
      </c>
      <c r="BS13" s="225">
        <v>46.0</v>
      </c>
      <c r="BT13" s="225">
        <v>37.0</v>
      </c>
      <c r="BU13" s="225">
        <v>47.0</v>
      </c>
      <c r="BV13" s="225">
        <v>36.0</v>
      </c>
      <c r="BW13" s="226">
        <v>24.0</v>
      </c>
      <c r="BX13" s="225">
        <v>35.0</v>
      </c>
      <c r="BY13" s="225">
        <v>25.0</v>
      </c>
      <c r="BZ13" s="225">
        <v>14.0</v>
      </c>
      <c r="CA13" s="225">
        <v>5.0</v>
      </c>
      <c r="CB13" s="225">
        <v>-5.0</v>
      </c>
      <c r="CC13" s="225">
        <v>3.0</v>
      </c>
      <c r="CD13" s="225">
        <v>12.0</v>
      </c>
      <c r="CE13" s="225">
        <v>26.0</v>
      </c>
      <c r="CF13" s="225">
        <v>12.0</v>
      </c>
      <c r="CG13" s="226">
        <v>21.0</v>
      </c>
      <c r="CH13" s="225">
        <v>35.0</v>
      </c>
      <c r="CI13" s="225">
        <v>43.0</v>
      </c>
      <c r="CJ13" s="225">
        <v>33.0</v>
      </c>
      <c r="CK13" s="225">
        <v>46.0</v>
      </c>
      <c r="CL13" s="225">
        <v>35.0</v>
      </c>
      <c r="CM13" s="225">
        <v>44.0</v>
      </c>
      <c r="CN13" s="225">
        <v>36.0</v>
      </c>
      <c r="CO13" s="225">
        <v>46.0</v>
      </c>
      <c r="CP13" s="225">
        <v>35.0</v>
      </c>
      <c r="CQ13" s="226">
        <v>44.0</v>
      </c>
      <c r="CR13" s="225">
        <v>34.0</v>
      </c>
      <c r="CS13" s="225">
        <v>24.0</v>
      </c>
      <c r="CT13" s="225">
        <v>11.0</v>
      </c>
      <c r="CU13" s="225">
        <v>-1.0</v>
      </c>
      <c r="CV13" s="225">
        <v>-14.0</v>
      </c>
      <c r="CW13" s="225">
        <v>-5.0</v>
      </c>
      <c r="CX13" s="225">
        <v>-14.0</v>
      </c>
      <c r="CY13" s="225">
        <v>-6.0</v>
      </c>
      <c r="CZ13" s="225">
        <v>-16.0</v>
      </c>
      <c r="DA13" s="226">
        <v>-28.0</v>
      </c>
      <c r="DB13" s="225">
        <v>14.0</v>
      </c>
      <c r="DC13" s="225">
        <v>22.0</v>
      </c>
      <c r="DD13" s="225">
        <v>12.0</v>
      </c>
      <c r="DE13" s="225">
        <v>23.0</v>
      </c>
      <c r="DF13" s="225">
        <v>15.0</v>
      </c>
      <c r="DG13" s="225">
        <v>23.0</v>
      </c>
      <c r="DH13" s="225">
        <v>15.0</v>
      </c>
      <c r="DI13" s="225">
        <v>2.0</v>
      </c>
      <c r="DJ13" s="225">
        <v>-8.0</v>
      </c>
      <c r="DK13" s="226">
        <v>0.0</v>
      </c>
      <c r="DL13" s="225">
        <v>38.0</v>
      </c>
      <c r="DM13" s="225">
        <v>26.0</v>
      </c>
      <c r="DN13" s="225">
        <v>16.0</v>
      </c>
      <c r="DO13" s="225">
        <v>8.0</v>
      </c>
      <c r="DP13" s="225">
        <v>0.0</v>
      </c>
      <c r="DQ13" s="225">
        <v>-9.0</v>
      </c>
      <c r="DR13" s="225">
        <v>17.0</v>
      </c>
      <c r="DS13" s="225">
        <v>5.0</v>
      </c>
      <c r="DT13" s="225">
        <v>16.0</v>
      </c>
      <c r="DU13" s="226">
        <v>8.0</v>
      </c>
      <c r="DV13" s="225">
        <v>34.0</v>
      </c>
      <c r="DW13" s="225">
        <v>20.0</v>
      </c>
      <c r="DX13" s="225">
        <v>29.0</v>
      </c>
      <c r="DY13" s="225">
        <v>21.0</v>
      </c>
      <c r="DZ13" s="225">
        <v>32.0</v>
      </c>
      <c r="EA13" s="225">
        <v>20.0</v>
      </c>
      <c r="EB13" s="225">
        <v>11.0</v>
      </c>
      <c r="EC13" s="225">
        <v>19.0</v>
      </c>
      <c r="ED13" s="225">
        <v>9.0</v>
      </c>
      <c r="EE13" s="226">
        <v>-2.0</v>
      </c>
      <c r="EF13" s="225">
        <v>35.0</v>
      </c>
      <c r="EG13" s="225">
        <v>26.0</v>
      </c>
      <c r="EH13" s="225">
        <v>17.0</v>
      </c>
      <c r="EI13" s="225">
        <v>30.0</v>
      </c>
      <c r="EJ13" s="225">
        <v>21.0</v>
      </c>
      <c r="EK13" s="225">
        <v>13.0</v>
      </c>
      <c r="EL13" s="225">
        <v>5.0</v>
      </c>
      <c r="EM13" s="225">
        <v>-3.0</v>
      </c>
      <c r="EN13" s="225">
        <v>-13.0</v>
      </c>
      <c r="EO13" s="226">
        <v>-22.0</v>
      </c>
      <c r="EP13" s="225">
        <v>37.0</v>
      </c>
      <c r="EQ13" s="225">
        <v>45.0</v>
      </c>
      <c r="ER13" s="225">
        <v>54.0</v>
      </c>
      <c r="ES13" s="225">
        <v>65.0</v>
      </c>
      <c r="ET13" s="225">
        <v>91.0</v>
      </c>
      <c r="EU13" s="225">
        <v>78.0</v>
      </c>
      <c r="EV13" s="225">
        <v>64.0</v>
      </c>
      <c r="EW13" s="225">
        <v>90.0</v>
      </c>
      <c r="EX13" s="225">
        <v>78.0</v>
      </c>
      <c r="EY13" s="226">
        <v>65.0</v>
      </c>
      <c r="EZ13" s="225">
        <v>34.0</v>
      </c>
      <c r="FA13" s="225">
        <v>42.0</v>
      </c>
      <c r="FB13" s="225">
        <v>34.0</v>
      </c>
      <c r="FC13" s="225">
        <v>25.0</v>
      </c>
      <c r="FD13" s="225">
        <v>-1.0</v>
      </c>
      <c r="FE13" s="225">
        <v>-9.0</v>
      </c>
      <c r="FF13" s="225">
        <v>-18.0</v>
      </c>
      <c r="FG13" s="225">
        <v>-32.0</v>
      </c>
      <c r="FH13" s="225">
        <v>-44.0</v>
      </c>
      <c r="FI13" s="226">
        <v>-35.0</v>
      </c>
      <c r="FJ13" s="225">
        <v>16.0</v>
      </c>
      <c r="FK13" s="225">
        <v>8.0</v>
      </c>
      <c r="FL13" s="225">
        <v>16.0</v>
      </c>
      <c r="FM13" s="225">
        <v>26.0</v>
      </c>
      <c r="FN13" s="225">
        <v>38.0</v>
      </c>
      <c r="FO13" s="225">
        <v>25.0</v>
      </c>
      <c r="FP13" s="225">
        <v>34.0</v>
      </c>
      <c r="FQ13" s="225">
        <v>24.0</v>
      </c>
      <c r="FR13" s="225">
        <v>10.0</v>
      </c>
      <c r="FS13" s="226">
        <v>19.0</v>
      </c>
      <c r="FT13" s="225">
        <v>51.0</v>
      </c>
      <c r="FU13" s="225">
        <v>42.0</v>
      </c>
      <c r="FV13" s="225">
        <v>52.0</v>
      </c>
      <c r="FW13" s="225">
        <v>39.0</v>
      </c>
      <c r="FX13" s="225">
        <v>53.0</v>
      </c>
      <c r="FY13" s="225">
        <v>39.0</v>
      </c>
      <c r="FZ13" s="225">
        <v>51.0</v>
      </c>
      <c r="GA13" s="225">
        <v>59.0</v>
      </c>
      <c r="GB13" s="225">
        <v>68.0</v>
      </c>
      <c r="GC13" s="226">
        <v>77.0</v>
      </c>
      <c r="GD13" s="225">
        <v>13.0</v>
      </c>
      <c r="GE13" s="225">
        <v>24.0</v>
      </c>
      <c r="GF13" s="225">
        <v>15.0</v>
      </c>
      <c r="GG13" s="225">
        <v>24.0</v>
      </c>
      <c r="GH13" s="225">
        <v>35.0</v>
      </c>
      <c r="GI13" s="225">
        <v>27.0</v>
      </c>
      <c r="GJ13" s="225">
        <v>38.0</v>
      </c>
      <c r="GK13" s="225">
        <v>46.0</v>
      </c>
      <c r="GL13" s="225">
        <v>20.0</v>
      </c>
      <c r="GM13" s="226">
        <v>10.0</v>
      </c>
      <c r="GN13" s="225">
        <v>35.0</v>
      </c>
      <c r="GO13" s="225">
        <v>21.0</v>
      </c>
      <c r="GP13" s="225">
        <v>12.0</v>
      </c>
      <c r="GQ13" s="225">
        <v>20.0</v>
      </c>
      <c r="GR13" s="225">
        <v>28.0</v>
      </c>
      <c r="GS13" s="225">
        <v>39.0</v>
      </c>
      <c r="GT13" s="225">
        <v>25.0</v>
      </c>
      <c r="GU13" s="225">
        <v>17.0</v>
      </c>
      <c r="GV13" s="225">
        <v>26.0</v>
      </c>
      <c r="GW13" s="226">
        <v>34.0</v>
      </c>
      <c r="GX13" s="225">
        <v>36.0</v>
      </c>
      <c r="GY13" s="225">
        <v>27.0</v>
      </c>
      <c r="GZ13" s="225">
        <v>35.0</v>
      </c>
      <c r="HA13" s="225">
        <v>25.0</v>
      </c>
      <c r="HB13" s="225">
        <v>34.0</v>
      </c>
      <c r="HC13" s="225">
        <v>44.0</v>
      </c>
      <c r="HD13" s="225">
        <v>36.0</v>
      </c>
      <c r="HE13" s="225">
        <v>28.0</v>
      </c>
      <c r="HF13" s="225">
        <v>37.0</v>
      </c>
      <c r="HG13" s="226">
        <v>46.0</v>
      </c>
      <c r="HH13" s="225">
        <v>33.0</v>
      </c>
      <c r="HI13" s="225">
        <v>41.0</v>
      </c>
      <c r="HJ13" s="225">
        <v>31.0</v>
      </c>
      <c r="HK13" s="225">
        <v>40.0</v>
      </c>
      <c r="HL13" s="225">
        <v>51.0</v>
      </c>
      <c r="HM13" s="225">
        <v>60.0</v>
      </c>
      <c r="HN13" s="225">
        <v>69.0</v>
      </c>
      <c r="HO13" s="225">
        <v>78.0</v>
      </c>
      <c r="HP13" s="225">
        <v>88.0</v>
      </c>
      <c r="HQ13" s="226">
        <v>99.0</v>
      </c>
      <c r="HR13" s="225">
        <v>33.0</v>
      </c>
      <c r="HS13" s="225">
        <v>23.0</v>
      </c>
      <c r="HT13" s="225">
        <v>33.0</v>
      </c>
      <c r="HU13" s="225">
        <v>25.0</v>
      </c>
      <c r="HV13" s="225">
        <v>17.0</v>
      </c>
      <c r="HW13" s="225">
        <v>7.0</v>
      </c>
      <c r="HX13" s="225">
        <v>16.0</v>
      </c>
      <c r="HY13" s="225">
        <v>26.0</v>
      </c>
      <c r="HZ13" s="225">
        <v>18.0</v>
      </c>
      <c r="IA13" s="226">
        <v>8.0</v>
      </c>
      <c r="IB13" s="225">
        <v>15.0</v>
      </c>
      <c r="IC13" s="225">
        <v>6.0</v>
      </c>
      <c r="ID13" s="225">
        <v>17.0</v>
      </c>
      <c r="IE13" s="225">
        <v>8.0</v>
      </c>
      <c r="IF13" s="225">
        <v>-2.0</v>
      </c>
      <c r="IG13" s="225">
        <v>-11.0</v>
      </c>
      <c r="IH13" s="225">
        <v>2.0</v>
      </c>
      <c r="II13" s="225">
        <v>10.0</v>
      </c>
      <c r="IJ13" s="225">
        <v>-16.0</v>
      </c>
      <c r="IK13" s="226">
        <v>-24.0</v>
      </c>
      <c r="IL13" s="225">
        <v>16.0</v>
      </c>
      <c r="IM13" s="225">
        <v>24.0</v>
      </c>
      <c r="IN13" s="225">
        <v>13.0</v>
      </c>
      <c r="IO13" s="225">
        <v>21.0</v>
      </c>
      <c r="IP13" s="225">
        <v>10.0</v>
      </c>
      <c r="IQ13" s="225">
        <v>-2.0</v>
      </c>
      <c r="IR13" s="225">
        <v>-13.0</v>
      </c>
      <c r="IS13" s="225">
        <v>-21.0</v>
      </c>
      <c r="IT13" s="225">
        <v>-8.0</v>
      </c>
      <c r="IU13" s="225">
        <v>0.0</v>
      </c>
      <c r="IV13" s="237">
        <f t="shared" ref="IV13:JE13" si="28">AVERAGE(IL13,IB13,HR13,HH13,GN13,GX13,GD13,FT13,FJ13,EZ13,EP13,EF13,DV13,DL13,DB13,CR13,CH13,BX13,BN13,BD13,AT13,AJ13,Z13,P13,F13)</f>
        <v>26.92</v>
      </c>
      <c r="IW13" s="238">
        <f t="shared" si="28"/>
        <v>24.28</v>
      </c>
      <c r="IX13" s="238">
        <f t="shared" si="28"/>
        <v>21.88</v>
      </c>
      <c r="IY13" s="238">
        <f t="shared" si="28"/>
        <v>23.32</v>
      </c>
      <c r="IZ13" s="238">
        <f t="shared" si="28"/>
        <v>24.24</v>
      </c>
      <c r="JA13" s="238">
        <f t="shared" si="28"/>
        <v>23.6</v>
      </c>
      <c r="JB13" s="238">
        <f t="shared" si="28"/>
        <v>24.24</v>
      </c>
      <c r="JC13" s="238">
        <f t="shared" si="28"/>
        <v>25.08</v>
      </c>
      <c r="JD13" s="238">
        <f t="shared" si="28"/>
        <v>21.08</v>
      </c>
      <c r="JE13" s="239">
        <f t="shared" si="28"/>
        <v>21.6</v>
      </c>
      <c r="JF13" s="225">
        <f t="shared" si="4"/>
        <v>223</v>
      </c>
      <c r="JG13" s="225">
        <f t="shared" si="5"/>
        <v>34</v>
      </c>
      <c r="JH13" s="230">
        <f t="shared" si="6"/>
        <v>0.8677042802</v>
      </c>
      <c r="JI13" s="237">
        <f t="shared" ref="JI13:JR13" si="29">AVERAGE(IV13,IV42,IV71,IV100)</f>
        <v>25.67</v>
      </c>
      <c r="JJ13" s="238">
        <f t="shared" si="29"/>
        <v>25</v>
      </c>
      <c r="JK13" s="238">
        <f t="shared" si="29"/>
        <v>24.46</v>
      </c>
      <c r="JL13" s="238">
        <f t="shared" si="29"/>
        <v>26.18</v>
      </c>
      <c r="JM13" s="238">
        <f t="shared" si="29"/>
        <v>27.08</v>
      </c>
      <c r="JN13" s="238">
        <f t="shared" si="29"/>
        <v>25.81</v>
      </c>
      <c r="JO13" s="238">
        <f t="shared" si="29"/>
        <v>26.01</v>
      </c>
      <c r="JP13" s="238">
        <f t="shared" si="29"/>
        <v>25.89</v>
      </c>
      <c r="JQ13" s="238">
        <f t="shared" si="29"/>
        <v>24.48</v>
      </c>
      <c r="JR13" s="239">
        <f t="shared" si="29"/>
        <v>24.04</v>
      </c>
      <c r="JS13" s="231">
        <f t="shared" si="8"/>
        <v>0.8571846939</v>
      </c>
      <c r="JT13" s="232"/>
      <c r="JU13" s="240">
        <f>10/25</f>
        <v>0.4</v>
      </c>
      <c r="JV13" s="225"/>
      <c r="JW13" s="250" t="s">
        <v>35</v>
      </c>
      <c r="JX13" s="265" t="s">
        <v>19</v>
      </c>
      <c r="JY13" s="252" t="s">
        <v>40</v>
      </c>
      <c r="JZ13" s="253" t="s">
        <v>38</v>
      </c>
      <c r="KA13" s="254">
        <v>25.0</v>
      </c>
      <c r="KB13" s="255">
        <f t="shared" si="11"/>
        <v>0.35</v>
      </c>
      <c r="KC13" s="225">
        <f t="shared" si="12"/>
        <v>-40</v>
      </c>
      <c r="KD13" s="256">
        <f t="shared" si="13"/>
        <v>122</v>
      </c>
      <c r="KE13" s="225"/>
      <c r="KF13" s="225"/>
      <c r="KG13" s="225"/>
      <c r="KH13" s="225"/>
      <c r="KI13" s="225"/>
      <c r="KJ13" s="225"/>
    </row>
    <row r="14">
      <c r="A14" s="182" t="s">
        <v>35</v>
      </c>
      <c r="B14" s="18" t="s">
        <v>12</v>
      </c>
      <c r="C14" s="19" t="s">
        <v>41</v>
      </c>
      <c r="D14" s="17" t="s">
        <v>14</v>
      </c>
      <c r="E14" s="224">
        <v>30.0</v>
      </c>
      <c r="F14" s="225">
        <v>18.0</v>
      </c>
      <c r="G14" s="225">
        <v>27.0</v>
      </c>
      <c r="H14" s="225">
        <v>21.0</v>
      </c>
      <c r="I14" s="225">
        <v>12.0</v>
      </c>
      <c r="J14" s="225">
        <v>23.0</v>
      </c>
      <c r="K14" s="225">
        <v>13.0</v>
      </c>
      <c r="L14" s="225">
        <v>3.0</v>
      </c>
      <c r="M14" s="225">
        <v>-3.0</v>
      </c>
      <c r="N14" s="225">
        <v>-12.0</v>
      </c>
      <c r="O14" s="226">
        <v>-19.0</v>
      </c>
      <c r="P14" s="225">
        <v>19.0</v>
      </c>
      <c r="Q14" s="225">
        <v>13.0</v>
      </c>
      <c r="R14" s="225">
        <v>19.0</v>
      </c>
      <c r="S14" s="225">
        <v>13.0</v>
      </c>
      <c r="T14" s="225">
        <v>4.0</v>
      </c>
      <c r="U14" s="225">
        <v>14.0</v>
      </c>
      <c r="V14" s="225">
        <v>23.0</v>
      </c>
      <c r="W14" s="225">
        <v>29.0</v>
      </c>
      <c r="X14" s="225">
        <v>24.0</v>
      </c>
      <c r="Y14" s="226">
        <v>15.0</v>
      </c>
      <c r="Z14" s="225">
        <v>16.0</v>
      </c>
      <c r="AA14" s="225">
        <v>23.0</v>
      </c>
      <c r="AB14" s="225">
        <v>15.0</v>
      </c>
      <c r="AC14" s="225">
        <v>5.0</v>
      </c>
      <c r="AD14" s="225">
        <v>11.0</v>
      </c>
      <c r="AE14" s="225">
        <v>2.0</v>
      </c>
      <c r="AF14" s="225">
        <v>9.0</v>
      </c>
      <c r="AG14" s="225">
        <v>-1.0</v>
      </c>
      <c r="AH14" s="225">
        <v>9.0</v>
      </c>
      <c r="AI14" s="226">
        <v>-1.0</v>
      </c>
      <c r="AJ14" s="225">
        <v>17.0</v>
      </c>
      <c r="AK14" s="225">
        <v>25.0</v>
      </c>
      <c r="AL14" s="225">
        <v>15.0</v>
      </c>
      <c r="AM14" s="225">
        <v>21.0</v>
      </c>
      <c r="AN14" s="225">
        <v>1.0</v>
      </c>
      <c r="AO14" s="225">
        <v>9.0</v>
      </c>
      <c r="AP14" s="225">
        <v>15.0</v>
      </c>
      <c r="AQ14" s="225">
        <v>23.0</v>
      </c>
      <c r="AR14" s="225">
        <v>29.0</v>
      </c>
      <c r="AS14" s="226">
        <v>9.0</v>
      </c>
      <c r="AT14" s="225">
        <v>19.0</v>
      </c>
      <c r="AU14" s="225">
        <v>24.0</v>
      </c>
      <c r="AV14" s="225">
        <v>13.0</v>
      </c>
      <c r="AW14" s="225">
        <v>28.0</v>
      </c>
      <c r="AX14" s="225">
        <v>48.0</v>
      </c>
      <c r="AY14" s="225">
        <v>38.0</v>
      </c>
      <c r="AZ14" s="225">
        <v>46.0</v>
      </c>
      <c r="BA14" s="225">
        <v>35.0</v>
      </c>
      <c r="BB14" s="225">
        <v>44.0</v>
      </c>
      <c r="BC14" s="226">
        <v>49.0</v>
      </c>
      <c r="BD14" s="225">
        <v>32.0</v>
      </c>
      <c r="BE14" s="225">
        <v>27.0</v>
      </c>
      <c r="BF14" s="225">
        <v>36.0</v>
      </c>
      <c r="BG14" s="225">
        <v>28.0</v>
      </c>
      <c r="BH14" s="225">
        <v>20.0</v>
      </c>
      <c r="BI14" s="225">
        <v>10.0</v>
      </c>
      <c r="BJ14" s="225">
        <v>-5.0</v>
      </c>
      <c r="BK14" s="225">
        <v>-10.0</v>
      </c>
      <c r="BL14" s="225">
        <v>-4.0</v>
      </c>
      <c r="BM14" s="226">
        <v>-14.0</v>
      </c>
      <c r="BN14" s="225">
        <v>32.0</v>
      </c>
      <c r="BO14" s="225">
        <v>38.0</v>
      </c>
      <c r="BP14" s="225">
        <v>33.0</v>
      </c>
      <c r="BQ14" s="225">
        <v>42.0</v>
      </c>
      <c r="BR14" s="225">
        <v>48.0</v>
      </c>
      <c r="BS14" s="225">
        <v>59.0</v>
      </c>
      <c r="BT14" s="225">
        <v>51.0</v>
      </c>
      <c r="BU14" s="225">
        <v>62.0</v>
      </c>
      <c r="BV14" s="225">
        <v>77.0</v>
      </c>
      <c r="BW14" s="226">
        <v>69.0</v>
      </c>
      <c r="BX14" s="225">
        <v>36.0</v>
      </c>
      <c r="BY14" s="225">
        <v>29.0</v>
      </c>
      <c r="BZ14" s="225">
        <v>44.0</v>
      </c>
      <c r="CA14" s="225">
        <v>37.0</v>
      </c>
      <c r="CB14" s="225">
        <v>30.0</v>
      </c>
      <c r="CC14" s="225">
        <v>24.0</v>
      </c>
      <c r="CD14" s="225">
        <v>34.0</v>
      </c>
      <c r="CE14" s="225">
        <v>25.0</v>
      </c>
      <c r="CF14" s="225">
        <v>34.0</v>
      </c>
      <c r="CG14" s="226">
        <v>40.0</v>
      </c>
      <c r="CH14" s="225">
        <v>32.0</v>
      </c>
      <c r="CI14" s="225">
        <v>38.0</v>
      </c>
      <c r="CJ14" s="225">
        <v>31.0</v>
      </c>
      <c r="CK14" s="225">
        <v>21.0</v>
      </c>
      <c r="CL14" s="225">
        <v>36.0</v>
      </c>
      <c r="CM14" s="225">
        <v>43.0</v>
      </c>
      <c r="CN14" s="225">
        <v>38.0</v>
      </c>
      <c r="CO14" s="225">
        <v>29.0</v>
      </c>
      <c r="CP14" s="225">
        <v>44.0</v>
      </c>
      <c r="CQ14" s="226">
        <v>54.0</v>
      </c>
      <c r="CR14" s="225">
        <v>32.0</v>
      </c>
      <c r="CS14" s="225">
        <v>21.0</v>
      </c>
      <c r="CT14" s="225">
        <v>31.0</v>
      </c>
      <c r="CU14" s="225">
        <v>23.0</v>
      </c>
      <c r="CV14" s="225">
        <v>33.0</v>
      </c>
      <c r="CW14" s="225">
        <v>41.0</v>
      </c>
      <c r="CX14" s="225">
        <v>34.0</v>
      </c>
      <c r="CY14" s="225">
        <v>40.0</v>
      </c>
      <c r="CZ14" s="225">
        <v>29.0</v>
      </c>
      <c r="DA14" s="226">
        <v>21.0</v>
      </c>
      <c r="DB14" s="225">
        <v>33.0</v>
      </c>
      <c r="DC14" s="225">
        <v>39.0</v>
      </c>
      <c r="DD14" s="225">
        <v>48.0</v>
      </c>
      <c r="DE14" s="225">
        <v>33.0</v>
      </c>
      <c r="DF14" s="225">
        <v>39.0</v>
      </c>
      <c r="DG14" s="225">
        <v>45.0</v>
      </c>
      <c r="DH14" s="225">
        <v>39.0</v>
      </c>
      <c r="DI14" s="225">
        <v>49.0</v>
      </c>
      <c r="DJ14" s="225">
        <v>38.0</v>
      </c>
      <c r="DK14" s="226">
        <v>32.0</v>
      </c>
      <c r="DL14" s="225">
        <v>15.0</v>
      </c>
      <c r="DM14" s="225">
        <v>7.0</v>
      </c>
      <c r="DN14" s="225">
        <v>0.0</v>
      </c>
      <c r="DO14" s="225">
        <v>6.0</v>
      </c>
      <c r="DP14" s="225">
        <v>11.0</v>
      </c>
      <c r="DQ14" s="225">
        <v>18.0</v>
      </c>
      <c r="DR14" s="225">
        <v>-2.0</v>
      </c>
      <c r="DS14" s="225">
        <v>-10.0</v>
      </c>
      <c r="DT14" s="225">
        <v>-25.0</v>
      </c>
      <c r="DU14" s="226">
        <v>-31.0</v>
      </c>
      <c r="DV14" s="225">
        <v>31.0</v>
      </c>
      <c r="DW14" s="225">
        <v>40.0</v>
      </c>
      <c r="DX14" s="225">
        <v>50.0</v>
      </c>
      <c r="DY14" s="225">
        <v>44.0</v>
      </c>
      <c r="DZ14" s="225">
        <v>29.0</v>
      </c>
      <c r="EA14" s="225">
        <v>21.0</v>
      </c>
      <c r="EB14" s="225">
        <v>15.0</v>
      </c>
      <c r="EC14" s="225">
        <v>20.0</v>
      </c>
      <c r="ED14" s="225">
        <v>9.0</v>
      </c>
      <c r="EE14" s="226">
        <v>17.0</v>
      </c>
      <c r="EF14" s="225">
        <v>36.0</v>
      </c>
      <c r="EG14" s="225">
        <v>43.0</v>
      </c>
      <c r="EH14" s="225">
        <v>37.0</v>
      </c>
      <c r="EI14" s="225">
        <v>27.0</v>
      </c>
      <c r="EJ14" s="225">
        <v>21.0</v>
      </c>
      <c r="EK14" s="225">
        <v>15.0</v>
      </c>
      <c r="EL14" s="225">
        <v>10.0</v>
      </c>
      <c r="EM14" s="225">
        <v>5.0</v>
      </c>
      <c r="EN14" s="225">
        <v>-2.0</v>
      </c>
      <c r="EO14" s="226">
        <v>-8.0</v>
      </c>
      <c r="EP14" s="225">
        <v>33.0</v>
      </c>
      <c r="EQ14" s="225">
        <v>28.0</v>
      </c>
      <c r="ER14" s="225">
        <v>34.0</v>
      </c>
      <c r="ES14" s="225">
        <v>26.0</v>
      </c>
      <c r="ET14" s="225">
        <v>6.0</v>
      </c>
      <c r="EU14" s="225">
        <v>16.0</v>
      </c>
      <c r="EV14" s="225">
        <v>25.0</v>
      </c>
      <c r="EW14" s="225">
        <v>5.0</v>
      </c>
      <c r="EX14" s="225">
        <v>-4.0</v>
      </c>
      <c r="EY14" s="226">
        <v>6.0</v>
      </c>
      <c r="EZ14" s="225">
        <v>18.0</v>
      </c>
      <c r="FA14" s="225">
        <v>24.0</v>
      </c>
      <c r="FB14" s="225">
        <v>19.0</v>
      </c>
      <c r="FC14" s="225">
        <v>11.0</v>
      </c>
      <c r="FD14" s="225">
        <v>31.0</v>
      </c>
      <c r="FE14" s="225">
        <v>25.0</v>
      </c>
      <c r="FF14" s="225">
        <v>15.0</v>
      </c>
      <c r="FG14" s="225">
        <v>24.0</v>
      </c>
      <c r="FH14" s="225">
        <v>15.0</v>
      </c>
      <c r="FI14" s="226">
        <v>22.0</v>
      </c>
      <c r="FJ14" s="225">
        <v>15.0</v>
      </c>
      <c r="FK14" s="225">
        <v>9.0</v>
      </c>
      <c r="FL14" s="225">
        <v>15.0</v>
      </c>
      <c r="FM14" s="225">
        <v>26.0</v>
      </c>
      <c r="FN14" s="225">
        <v>34.0</v>
      </c>
      <c r="FO14" s="225">
        <v>44.0</v>
      </c>
      <c r="FP14" s="225">
        <v>50.0</v>
      </c>
      <c r="FQ14" s="225">
        <v>43.0</v>
      </c>
      <c r="FR14" s="225">
        <v>52.0</v>
      </c>
      <c r="FS14" s="226">
        <v>58.0</v>
      </c>
      <c r="FT14" s="225">
        <v>5.0</v>
      </c>
      <c r="FU14" s="225">
        <v>12.0</v>
      </c>
      <c r="FV14" s="225">
        <v>23.0</v>
      </c>
      <c r="FW14" s="225">
        <v>33.0</v>
      </c>
      <c r="FX14" s="225">
        <v>24.0</v>
      </c>
      <c r="FY14" s="225">
        <v>33.0</v>
      </c>
      <c r="FZ14" s="225">
        <v>42.0</v>
      </c>
      <c r="GA14" s="225">
        <v>36.0</v>
      </c>
      <c r="GB14" s="225">
        <v>46.0</v>
      </c>
      <c r="GC14" s="226">
        <v>39.0</v>
      </c>
      <c r="GD14" s="225">
        <v>16.0</v>
      </c>
      <c r="GE14" s="225">
        <v>8.0</v>
      </c>
      <c r="GF14" s="225">
        <v>1.0</v>
      </c>
      <c r="GG14" s="225">
        <v>7.0</v>
      </c>
      <c r="GH14" s="225">
        <v>-8.0</v>
      </c>
      <c r="GI14" s="225">
        <v>-2.0</v>
      </c>
      <c r="GJ14" s="225">
        <v>-17.0</v>
      </c>
      <c r="GK14" s="225">
        <v>-23.0</v>
      </c>
      <c r="GL14" s="225">
        <v>-3.0</v>
      </c>
      <c r="GM14" s="226">
        <v>-10.0</v>
      </c>
      <c r="GN14" s="225">
        <v>32.0</v>
      </c>
      <c r="GO14" s="225">
        <v>41.0</v>
      </c>
      <c r="GP14" s="225">
        <v>35.0</v>
      </c>
      <c r="GQ14" s="225">
        <v>30.0</v>
      </c>
      <c r="GR14" s="225">
        <v>36.0</v>
      </c>
      <c r="GS14" s="225">
        <v>21.0</v>
      </c>
      <c r="GT14" s="225">
        <v>30.0</v>
      </c>
      <c r="GU14" s="225">
        <v>25.0</v>
      </c>
      <c r="GV14" s="225">
        <v>33.0</v>
      </c>
      <c r="GW14" s="226">
        <v>39.0</v>
      </c>
      <c r="GX14" s="225">
        <v>10.0</v>
      </c>
      <c r="GY14" s="225">
        <v>17.0</v>
      </c>
      <c r="GZ14" s="225">
        <v>12.0</v>
      </c>
      <c r="HA14" s="225">
        <v>5.0</v>
      </c>
      <c r="HB14" s="225">
        <v>-2.0</v>
      </c>
      <c r="HC14" s="225">
        <v>9.0</v>
      </c>
      <c r="HD14" s="225">
        <v>3.0</v>
      </c>
      <c r="HE14" s="225">
        <v>-2.0</v>
      </c>
      <c r="HF14" s="225">
        <v>-9.0</v>
      </c>
      <c r="HG14" s="226">
        <v>1.0</v>
      </c>
      <c r="HH14" s="225">
        <v>30.0</v>
      </c>
      <c r="HI14" s="225">
        <v>36.0</v>
      </c>
      <c r="HJ14" s="225">
        <v>45.0</v>
      </c>
      <c r="HK14" s="225">
        <v>53.0</v>
      </c>
      <c r="HL14" s="225">
        <v>45.0</v>
      </c>
      <c r="HM14" s="225">
        <v>55.0</v>
      </c>
      <c r="HN14" s="225">
        <v>61.0</v>
      </c>
      <c r="HO14" s="225">
        <v>54.0</v>
      </c>
      <c r="HP14" s="225">
        <v>61.0</v>
      </c>
      <c r="HQ14" s="226">
        <v>53.0</v>
      </c>
      <c r="HR14" s="225">
        <v>31.0</v>
      </c>
      <c r="HS14" s="225">
        <v>40.0</v>
      </c>
      <c r="HT14" s="225">
        <v>47.0</v>
      </c>
      <c r="HU14" s="225">
        <v>52.0</v>
      </c>
      <c r="HV14" s="225">
        <v>47.0</v>
      </c>
      <c r="HW14" s="225">
        <v>56.0</v>
      </c>
      <c r="HX14" s="225">
        <v>62.0</v>
      </c>
      <c r="HY14" s="225">
        <v>69.0</v>
      </c>
      <c r="HZ14" s="225">
        <v>64.0</v>
      </c>
      <c r="IA14" s="226">
        <v>53.0</v>
      </c>
      <c r="IB14" s="225">
        <v>14.0</v>
      </c>
      <c r="IC14" s="225">
        <v>4.0</v>
      </c>
      <c r="ID14" s="225">
        <v>-11.0</v>
      </c>
      <c r="IE14" s="225">
        <v>-21.0</v>
      </c>
      <c r="IF14" s="225">
        <v>-12.0</v>
      </c>
      <c r="IG14" s="225">
        <v>-18.0</v>
      </c>
      <c r="IH14" s="225">
        <v>-28.0</v>
      </c>
      <c r="II14" s="225">
        <v>-22.0</v>
      </c>
      <c r="IJ14" s="225">
        <v>-2.0</v>
      </c>
      <c r="IK14" s="226">
        <v>-8.0</v>
      </c>
      <c r="IL14" s="225">
        <v>32.0</v>
      </c>
      <c r="IM14" s="225">
        <v>38.0</v>
      </c>
      <c r="IN14" s="225">
        <v>46.0</v>
      </c>
      <c r="IO14" s="225">
        <v>41.0</v>
      </c>
      <c r="IP14" s="225">
        <v>49.0</v>
      </c>
      <c r="IQ14" s="225">
        <v>40.0</v>
      </c>
      <c r="IR14" s="225">
        <v>48.0</v>
      </c>
      <c r="IS14" s="225">
        <v>54.0</v>
      </c>
      <c r="IT14" s="225">
        <v>44.0</v>
      </c>
      <c r="IU14" s="225">
        <v>38.0</v>
      </c>
      <c r="IV14" s="237">
        <f t="shared" ref="IV14:JE14" si="30">AVERAGE(IL14,IB14,HR14,HH14,GN14,GX14,GD14,FT14,FJ14,EZ14,EP14,EF14,DV14,DL14,DB14,CR14,CH14,BX14,BN14,BD14,AT14,AJ14,Z14,P14,F14)</f>
        <v>24.16</v>
      </c>
      <c r="IW14" s="238">
        <f t="shared" si="30"/>
        <v>26.04</v>
      </c>
      <c r="IX14" s="238">
        <f t="shared" si="30"/>
        <v>26.36</v>
      </c>
      <c r="IY14" s="238">
        <f t="shared" si="30"/>
        <v>24.12</v>
      </c>
      <c r="IZ14" s="238">
        <f t="shared" si="30"/>
        <v>24.16</v>
      </c>
      <c r="JA14" s="238">
        <f t="shared" si="30"/>
        <v>25.24</v>
      </c>
      <c r="JB14" s="238">
        <f t="shared" si="30"/>
        <v>24.04</v>
      </c>
      <c r="JC14" s="238">
        <f t="shared" si="30"/>
        <v>22.24</v>
      </c>
      <c r="JD14" s="238">
        <f t="shared" si="30"/>
        <v>23.64</v>
      </c>
      <c r="JE14" s="239">
        <f t="shared" si="30"/>
        <v>20.96</v>
      </c>
      <c r="JF14" s="225">
        <f t="shared" si="4"/>
        <v>226</v>
      </c>
      <c r="JG14" s="225">
        <f t="shared" si="5"/>
        <v>33</v>
      </c>
      <c r="JH14" s="230">
        <f t="shared" si="6"/>
        <v>0.8725868726</v>
      </c>
      <c r="JI14" s="237">
        <f t="shared" ref="JI14:JR14" si="31">AVERAGE(IV14,IV43,IV72,IV101)</f>
        <v>25.38</v>
      </c>
      <c r="JJ14" s="238">
        <f t="shared" si="31"/>
        <v>25.93</v>
      </c>
      <c r="JK14" s="238">
        <f t="shared" si="31"/>
        <v>23.93</v>
      </c>
      <c r="JL14" s="238">
        <f t="shared" si="31"/>
        <v>23.82</v>
      </c>
      <c r="JM14" s="238">
        <f t="shared" si="31"/>
        <v>26.19</v>
      </c>
      <c r="JN14" s="238">
        <f t="shared" si="31"/>
        <v>26.91</v>
      </c>
      <c r="JO14" s="238">
        <f t="shared" si="31"/>
        <v>26.49</v>
      </c>
      <c r="JP14" s="238">
        <f t="shared" si="31"/>
        <v>27.05</v>
      </c>
      <c r="JQ14" s="238">
        <f t="shared" si="31"/>
        <v>28.27</v>
      </c>
      <c r="JR14" s="239">
        <f t="shared" si="31"/>
        <v>26.97</v>
      </c>
      <c r="JS14" s="231">
        <f t="shared" si="8"/>
        <v>0.9061304573</v>
      </c>
      <c r="JT14" s="232"/>
      <c r="JU14" s="240">
        <f t="shared" ref="JU14:JU15" si="34">9/25</f>
        <v>0.36</v>
      </c>
      <c r="JV14" s="225"/>
      <c r="JW14" s="267" t="s">
        <v>11</v>
      </c>
      <c r="JX14" s="268" t="s">
        <v>19</v>
      </c>
      <c r="JY14" s="269" t="s">
        <v>20</v>
      </c>
      <c r="JZ14" s="270" t="s">
        <v>14</v>
      </c>
      <c r="KA14" s="271">
        <v>35.0</v>
      </c>
      <c r="KB14" s="272">
        <f t="shared" si="11"/>
        <v>0.35</v>
      </c>
      <c r="KC14" s="225">
        <f t="shared" si="12"/>
        <v>-57</v>
      </c>
      <c r="KD14" s="273">
        <f t="shared" si="13"/>
        <v>124</v>
      </c>
      <c r="KE14" s="225"/>
      <c r="KF14" s="225"/>
      <c r="KG14" s="225"/>
      <c r="KH14" s="225"/>
      <c r="KI14" s="225"/>
      <c r="KJ14" s="225"/>
    </row>
    <row r="15">
      <c r="A15" s="182" t="s">
        <v>11</v>
      </c>
      <c r="B15" s="18" t="s">
        <v>19</v>
      </c>
      <c r="C15" s="19" t="s">
        <v>21</v>
      </c>
      <c r="D15" s="17" t="s">
        <v>18</v>
      </c>
      <c r="E15" s="224">
        <v>40.0</v>
      </c>
      <c r="F15" s="225">
        <v>16.0</v>
      </c>
      <c r="G15" s="225">
        <v>7.0</v>
      </c>
      <c r="H15" s="225">
        <v>-1.0</v>
      </c>
      <c r="I15" s="225">
        <v>-15.0</v>
      </c>
      <c r="J15" s="225">
        <v>-31.0</v>
      </c>
      <c r="K15" s="225">
        <v>-17.0</v>
      </c>
      <c r="L15" s="225">
        <v>-3.0</v>
      </c>
      <c r="M15" s="225">
        <v>6.0</v>
      </c>
      <c r="N15" s="225">
        <v>-3.0</v>
      </c>
      <c r="O15" s="226">
        <v>-12.0</v>
      </c>
      <c r="P15" s="225">
        <v>32.0</v>
      </c>
      <c r="Q15" s="225">
        <v>39.0</v>
      </c>
      <c r="R15" s="225">
        <v>47.0</v>
      </c>
      <c r="S15" s="225">
        <v>39.0</v>
      </c>
      <c r="T15" s="225">
        <v>30.0</v>
      </c>
      <c r="U15" s="225">
        <v>42.0</v>
      </c>
      <c r="V15" s="225">
        <v>33.0</v>
      </c>
      <c r="W15" s="225">
        <v>26.0</v>
      </c>
      <c r="X15" s="225">
        <v>18.0</v>
      </c>
      <c r="Y15" s="226">
        <v>4.0</v>
      </c>
      <c r="Z15" s="225">
        <v>11.0</v>
      </c>
      <c r="AA15" s="225">
        <v>2.0</v>
      </c>
      <c r="AB15" s="225">
        <v>-9.0</v>
      </c>
      <c r="AC15" s="225">
        <v>5.0</v>
      </c>
      <c r="AD15" s="225">
        <v>-2.0</v>
      </c>
      <c r="AE15" s="225">
        <v>7.0</v>
      </c>
      <c r="AF15" s="225">
        <v>-2.0</v>
      </c>
      <c r="AG15" s="225">
        <v>12.0</v>
      </c>
      <c r="AH15" s="225">
        <v>-2.0</v>
      </c>
      <c r="AI15" s="226">
        <v>-14.0</v>
      </c>
      <c r="AJ15" s="225">
        <v>12.0</v>
      </c>
      <c r="AK15" s="225">
        <v>25.0</v>
      </c>
      <c r="AL15" s="225">
        <v>39.0</v>
      </c>
      <c r="AM15" s="225">
        <v>30.0</v>
      </c>
      <c r="AN15" s="225">
        <v>59.0</v>
      </c>
      <c r="AO15" s="225">
        <v>70.0</v>
      </c>
      <c r="AP15" s="225">
        <v>78.0</v>
      </c>
      <c r="AQ15" s="225">
        <v>91.0</v>
      </c>
      <c r="AR15" s="225">
        <v>82.0</v>
      </c>
      <c r="AS15" s="226">
        <v>111.0</v>
      </c>
      <c r="AT15" s="225">
        <v>32.0</v>
      </c>
      <c r="AU15" s="225">
        <v>24.0</v>
      </c>
      <c r="AV15" s="225">
        <v>40.0</v>
      </c>
      <c r="AW15" s="225">
        <v>49.0</v>
      </c>
      <c r="AX15" s="225">
        <v>20.0</v>
      </c>
      <c r="AY15" s="225">
        <v>8.0</v>
      </c>
      <c r="AZ15" s="225">
        <v>21.0</v>
      </c>
      <c r="BA15" s="225">
        <v>37.0</v>
      </c>
      <c r="BB15" s="225">
        <v>46.0</v>
      </c>
      <c r="BC15" s="226">
        <v>38.0</v>
      </c>
      <c r="BD15" s="225">
        <v>34.0</v>
      </c>
      <c r="BE15" s="225">
        <v>42.0</v>
      </c>
      <c r="BF15" s="225">
        <v>51.0</v>
      </c>
      <c r="BG15" s="225">
        <v>38.0</v>
      </c>
      <c r="BH15" s="225">
        <v>25.0</v>
      </c>
      <c r="BI15" s="225">
        <v>13.0</v>
      </c>
      <c r="BJ15" s="225">
        <v>4.0</v>
      </c>
      <c r="BK15" s="225">
        <v>12.0</v>
      </c>
      <c r="BL15" s="225">
        <v>3.0</v>
      </c>
      <c r="BM15" s="226">
        <v>17.0</v>
      </c>
      <c r="BN15" s="225">
        <v>34.0</v>
      </c>
      <c r="BO15" s="225">
        <v>27.0</v>
      </c>
      <c r="BP15" s="225">
        <v>19.0</v>
      </c>
      <c r="BQ15" s="225">
        <v>33.0</v>
      </c>
      <c r="BR15" s="225">
        <v>41.0</v>
      </c>
      <c r="BS15" s="225">
        <v>25.0</v>
      </c>
      <c r="BT15" s="225">
        <v>12.0</v>
      </c>
      <c r="BU15" s="225">
        <v>-4.0</v>
      </c>
      <c r="BV15" s="225">
        <v>5.0</v>
      </c>
      <c r="BW15" s="226">
        <v>-6.0</v>
      </c>
      <c r="BX15" s="225">
        <v>9.0</v>
      </c>
      <c r="BY15" s="225">
        <v>18.0</v>
      </c>
      <c r="BZ15" s="225">
        <v>27.0</v>
      </c>
      <c r="CA15" s="225">
        <v>18.0</v>
      </c>
      <c r="CB15" s="225">
        <v>27.0</v>
      </c>
      <c r="CC15" s="225">
        <v>19.0</v>
      </c>
      <c r="CD15" s="225">
        <v>31.0</v>
      </c>
      <c r="CE15" s="225">
        <v>22.0</v>
      </c>
      <c r="CF15" s="225">
        <v>31.0</v>
      </c>
      <c r="CG15" s="226">
        <v>22.0</v>
      </c>
      <c r="CH15" s="225">
        <v>16.0</v>
      </c>
      <c r="CI15" s="225">
        <v>9.0</v>
      </c>
      <c r="CJ15" s="225">
        <v>18.0</v>
      </c>
      <c r="CK15" s="225">
        <v>32.0</v>
      </c>
      <c r="CL15" s="225">
        <v>41.0</v>
      </c>
      <c r="CM15" s="225">
        <v>50.0</v>
      </c>
      <c r="CN15" s="225">
        <v>58.0</v>
      </c>
      <c r="CO15" s="225">
        <v>67.0</v>
      </c>
      <c r="CP15" s="225">
        <v>76.0</v>
      </c>
      <c r="CQ15" s="226">
        <v>88.0</v>
      </c>
      <c r="CR15" s="225">
        <v>34.0</v>
      </c>
      <c r="CS15" s="225">
        <v>50.0</v>
      </c>
      <c r="CT15" s="225">
        <v>36.0</v>
      </c>
      <c r="CU15" s="225">
        <v>25.0</v>
      </c>
      <c r="CV15" s="225">
        <v>11.0</v>
      </c>
      <c r="CW15" s="225">
        <v>24.0</v>
      </c>
      <c r="CX15" s="225">
        <v>15.0</v>
      </c>
      <c r="CY15" s="225">
        <v>8.0</v>
      </c>
      <c r="CZ15" s="225">
        <v>24.0</v>
      </c>
      <c r="DA15" s="226">
        <v>13.0</v>
      </c>
      <c r="DB15" s="225">
        <v>38.0</v>
      </c>
      <c r="DC15" s="225">
        <v>31.0</v>
      </c>
      <c r="DD15" s="225">
        <v>22.0</v>
      </c>
      <c r="DE15" s="225">
        <v>13.0</v>
      </c>
      <c r="DF15" s="225">
        <v>21.0</v>
      </c>
      <c r="DG15" s="225">
        <v>14.0</v>
      </c>
      <c r="DH15" s="225">
        <v>21.0</v>
      </c>
      <c r="DI15" s="225">
        <v>7.0</v>
      </c>
      <c r="DJ15" s="225">
        <v>23.0</v>
      </c>
      <c r="DK15" s="226">
        <v>15.0</v>
      </c>
      <c r="DL15" s="225">
        <v>39.0</v>
      </c>
      <c r="DM15" s="225">
        <v>28.0</v>
      </c>
      <c r="DN15" s="225">
        <v>37.0</v>
      </c>
      <c r="DO15" s="225">
        <v>45.0</v>
      </c>
      <c r="DP15" s="225">
        <v>53.0</v>
      </c>
      <c r="DQ15" s="225">
        <v>62.0</v>
      </c>
      <c r="DR15" s="225">
        <v>91.0</v>
      </c>
      <c r="DS15" s="225">
        <v>80.0</v>
      </c>
      <c r="DT15" s="225">
        <v>71.0</v>
      </c>
      <c r="DU15" s="226">
        <v>78.0</v>
      </c>
      <c r="DV15" s="225">
        <v>16.0</v>
      </c>
      <c r="DW15" s="225">
        <v>25.0</v>
      </c>
      <c r="DX15" s="225">
        <v>37.0</v>
      </c>
      <c r="DY15" s="225">
        <v>44.0</v>
      </c>
      <c r="DZ15" s="225">
        <v>35.0</v>
      </c>
      <c r="EA15" s="225">
        <v>24.0</v>
      </c>
      <c r="EB15" s="225">
        <v>33.0</v>
      </c>
      <c r="EC15" s="225">
        <v>25.0</v>
      </c>
      <c r="ED15" s="225">
        <v>41.0</v>
      </c>
      <c r="EE15" s="226">
        <v>54.0</v>
      </c>
      <c r="EF15" s="225">
        <v>9.0</v>
      </c>
      <c r="EG15" s="225">
        <v>18.0</v>
      </c>
      <c r="EH15" s="225">
        <v>27.0</v>
      </c>
      <c r="EI15" s="225">
        <v>41.0</v>
      </c>
      <c r="EJ15" s="225">
        <v>50.0</v>
      </c>
      <c r="EK15" s="225">
        <v>57.0</v>
      </c>
      <c r="EL15" s="225">
        <v>65.0</v>
      </c>
      <c r="EM15" s="225">
        <v>73.0</v>
      </c>
      <c r="EN15" s="225">
        <v>82.0</v>
      </c>
      <c r="EO15" s="226">
        <v>91.0</v>
      </c>
      <c r="EP15" s="225">
        <v>36.0</v>
      </c>
      <c r="EQ15" s="225">
        <v>28.0</v>
      </c>
      <c r="ER15" s="225">
        <v>19.0</v>
      </c>
      <c r="ES15" s="225">
        <v>6.0</v>
      </c>
      <c r="ET15" s="225">
        <v>35.0</v>
      </c>
      <c r="EU15" s="225">
        <v>21.0</v>
      </c>
      <c r="EV15" s="225">
        <v>30.0</v>
      </c>
      <c r="EW15" s="225">
        <v>59.0</v>
      </c>
      <c r="EX15" s="225">
        <v>45.0</v>
      </c>
      <c r="EY15" s="226">
        <v>31.0</v>
      </c>
      <c r="EZ15" s="225">
        <v>16.0</v>
      </c>
      <c r="FA15" s="225">
        <v>9.0</v>
      </c>
      <c r="FB15" s="225">
        <v>17.0</v>
      </c>
      <c r="FC15" s="225">
        <v>4.0</v>
      </c>
      <c r="FD15" s="225">
        <v>-25.0</v>
      </c>
      <c r="FE15" s="225">
        <v>-18.0</v>
      </c>
      <c r="FF15" s="225">
        <v>-30.0</v>
      </c>
      <c r="FG15" s="225">
        <v>-21.0</v>
      </c>
      <c r="FH15" s="225">
        <v>-35.0</v>
      </c>
      <c r="FI15" s="226">
        <v>-26.0</v>
      </c>
      <c r="FJ15" s="225">
        <v>13.0</v>
      </c>
      <c r="FK15" s="225">
        <v>20.0</v>
      </c>
      <c r="FL15" s="225">
        <v>13.0</v>
      </c>
      <c r="FM15" s="225">
        <v>-3.0</v>
      </c>
      <c r="FN15" s="225">
        <v>8.0</v>
      </c>
      <c r="FO15" s="225">
        <v>-6.0</v>
      </c>
      <c r="FP15" s="225">
        <v>-15.0</v>
      </c>
      <c r="FQ15" s="225">
        <v>-6.0</v>
      </c>
      <c r="FR15" s="225">
        <v>3.0</v>
      </c>
      <c r="FS15" s="226">
        <v>-6.0</v>
      </c>
      <c r="FT15" s="225">
        <v>54.0</v>
      </c>
      <c r="FU15" s="225">
        <v>63.0</v>
      </c>
      <c r="FV15" s="225">
        <v>47.0</v>
      </c>
      <c r="FW15" s="225">
        <v>33.0</v>
      </c>
      <c r="FX15" s="225">
        <v>24.0</v>
      </c>
      <c r="FY15" s="225">
        <v>33.0</v>
      </c>
      <c r="FZ15" s="225">
        <v>47.0</v>
      </c>
      <c r="GA15" s="225">
        <v>39.0</v>
      </c>
      <c r="GB15" s="225">
        <v>51.0</v>
      </c>
      <c r="GC15" s="226">
        <v>42.0</v>
      </c>
      <c r="GD15" s="225">
        <v>11.0</v>
      </c>
      <c r="GE15" s="225">
        <v>-2.0</v>
      </c>
      <c r="GF15" s="225">
        <v>-11.0</v>
      </c>
      <c r="GG15" s="225">
        <v>-20.0</v>
      </c>
      <c r="GH15" s="225">
        <v>-29.0</v>
      </c>
      <c r="GI15" s="225">
        <v>-21.0</v>
      </c>
      <c r="GJ15" s="225">
        <v>-30.0</v>
      </c>
      <c r="GK15" s="225">
        <v>-38.0</v>
      </c>
      <c r="GL15" s="225">
        <v>-67.0</v>
      </c>
      <c r="GM15" s="226">
        <v>-58.0</v>
      </c>
      <c r="GN15" s="225">
        <v>16.0</v>
      </c>
      <c r="GO15" s="225">
        <v>25.0</v>
      </c>
      <c r="GP15" s="225">
        <v>34.0</v>
      </c>
      <c r="GQ15" s="225">
        <v>26.0</v>
      </c>
      <c r="GR15" s="225">
        <v>19.0</v>
      </c>
      <c r="GS15" s="225">
        <v>10.0</v>
      </c>
      <c r="GT15" s="225">
        <v>19.0</v>
      </c>
      <c r="GU15" s="225">
        <v>27.0</v>
      </c>
      <c r="GV15" s="225">
        <v>40.0</v>
      </c>
      <c r="GW15" s="226">
        <v>33.0</v>
      </c>
      <c r="GX15" s="225">
        <v>16.0</v>
      </c>
      <c r="GY15" s="225">
        <v>25.0</v>
      </c>
      <c r="GZ15" s="225">
        <v>17.0</v>
      </c>
      <c r="HA15" s="225">
        <v>26.0</v>
      </c>
      <c r="HB15" s="225">
        <v>17.0</v>
      </c>
      <c r="HC15" s="225">
        <v>1.0</v>
      </c>
      <c r="HD15" s="225">
        <v>8.0</v>
      </c>
      <c r="HE15" s="225">
        <v>16.0</v>
      </c>
      <c r="HF15" s="225">
        <v>7.0</v>
      </c>
      <c r="HG15" s="226">
        <v>19.0</v>
      </c>
      <c r="HH15" s="225">
        <v>17.0</v>
      </c>
      <c r="HI15" s="225">
        <v>10.0</v>
      </c>
      <c r="HJ15" s="225">
        <v>1.0</v>
      </c>
      <c r="HK15" s="225">
        <v>14.0</v>
      </c>
      <c r="HL15" s="225">
        <v>1.0</v>
      </c>
      <c r="HM15" s="225">
        <v>13.0</v>
      </c>
      <c r="HN15" s="225">
        <v>4.0</v>
      </c>
      <c r="HO15" s="225">
        <v>-5.0</v>
      </c>
      <c r="HP15" s="225">
        <v>-14.0</v>
      </c>
      <c r="HQ15" s="226">
        <v>-27.0</v>
      </c>
      <c r="HR15" s="225">
        <v>18.0</v>
      </c>
      <c r="HS15" s="225">
        <v>9.0</v>
      </c>
      <c r="HT15" s="225">
        <v>0.0</v>
      </c>
      <c r="HU15" s="225">
        <v>8.0</v>
      </c>
      <c r="HV15" s="225">
        <v>16.0</v>
      </c>
      <c r="HW15" s="225">
        <v>7.0</v>
      </c>
      <c r="HX15" s="225">
        <v>-2.0</v>
      </c>
      <c r="HY15" s="225">
        <v>-11.0</v>
      </c>
      <c r="HZ15" s="225">
        <v>-3.0</v>
      </c>
      <c r="IA15" s="226">
        <v>13.0</v>
      </c>
      <c r="IB15" s="225">
        <v>41.0</v>
      </c>
      <c r="IC15" s="225">
        <v>29.0</v>
      </c>
      <c r="ID15" s="225">
        <v>20.0</v>
      </c>
      <c r="IE15" s="225">
        <v>8.0</v>
      </c>
      <c r="IF15" s="225">
        <v>-1.0</v>
      </c>
      <c r="IG15" s="225">
        <v>8.0</v>
      </c>
      <c r="IH15" s="225">
        <v>22.0</v>
      </c>
      <c r="II15" s="225">
        <v>15.0</v>
      </c>
      <c r="IJ15" s="225">
        <v>-14.0</v>
      </c>
      <c r="IK15" s="226">
        <v>-7.0</v>
      </c>
      <c r="IL15" s="225">
        <v>34.0</v>
      </c>
      <c r="IM15" s="225">
        <v>27.0</v>
      </c>
      <c r="IN15" s="225">
        <v>40.0</v>
      </c>
      <c r="IO15" s="225">
        <v>32.0</v>
      </c>
      <c r="IP15" s="225">
        <v>45.0</v>
      </c>
      <c r="IQ15" s="225">
        <v>31.0</v>
      </c>
      <c r="IR15" s="225">
        <v>44.0</v>
      </c>
      <c r="IS15" s="225">
        <v>52.0</v>
      </c>
      <c r="IT15" s="225">
        <v>66.0</v>
      </c>
      <c r="IU15" s="225">
        <v>58.0</v>
      </c>
      <c r="IV15" s="237">
        <f t="shared" ref="IV15:JE15" si="32">AVERAGE(IL15,IB15,HR15,HH15,GN15,GX15,GD15,FT15,FJ15,EZ15,EP15,EF15,DV15,DL15,DB15,CR15,CH15,BX15,BN15,BD15,AT15,AJ15,Z15,P15,F15)</f>
        <v>24.16</v>
      </c>
      <c r="IW15" s="238">
        <f t="shared" si="32"/>
        <v>23.52</v>
      </c>
      <c r="IX15" s="238">
        <f t="shared" si="32"/>
        <v>23.48</v>
      </c>
      <c r="IY15" s="238">
        <f t="shared" si="32"/>
        <v>21.24</v>
      </c>
      <c r="IZ15" s="238">
        <f t="shared" si="32"/>
        <v>19.6</v>
      </c>
      <c r="JA15" s="238">
        <f t="shared" si="32"/>
        <v>19.08</v>
      </c>
      <c r="JB15" s="238">
        <f t="shared" si="32"/>
        <v>22.16</v>
      </c>
      <c r="JC15" s="238">
        <f t="shared" si="32"/>
        <v>23.56</v>
      </c>
      <c r="JD15" s="238">
        <f t="shared" si="32"/>
        <v>23.04</v>
      </c>
      <c r="JE15" s="239">
        <f t="shared" si="32"/>
        <v>22.84</v>
      </c>
      <c r="JF15" s="225">
        <f t="shared" si="4"/>
        <v>216</v>
      </c>
      <c r="JG15" s="225">
        <f t="shared" si="5"/>
        <v>43</v>
      </c>
      <c r="JH15" s="230">
        <f t="shared" si="6"/>
        <v>0.833976834</v>
      </c>
      <c r="JI15" s="237">
        <f t="shared" ref="JI15:JR15" si="33">AVERAGE(IV15,IV44,IV73,IV102)</f>
        <v>26.37</v>
      </c>
      <c r="JJ15" s="238">
        <f t="shared" si="33"/>
        <v>26.8</v>
      </c>
      <c r="JK15" s="238">
        <f t="shared" si="33"/>
        <v>25.55</v>
      </c>
      <c r="JL15" s="238">
        <f t="shared" si="33"/>
        <v>22.95</v>
      </c>
      <c r="JM15" s="238">
        <f t="shared" si="33"/>
        <v>23.24</v>
      </c>
      <c r="JN15" s="238">
        <f t="shared" si="33"/>
        <v>24.01</v>
      </c>
      <c r="JO15" s="238">
        <f t="shared" si="33"/>
        <v>25.5</v>
      </c>
      <c r="JP15" s="238">
        <f t="shared" si="33"/>
        <v>25.31</v>
      </c>
      <c r="JQ15" s="238">
        <f t="shared" si="33"/>
        <v>24.99</v>
      </c>
      <c r="JR15" s="239">
        <f t="shared" si="33"/>
        <v>23.11</v>
      </c>
      <c r="JS15" s="231">
        <f t="shared" si="8"/>
        <v>0.8495093858</v>
      </c>
      <c r="JT15" s="232"/>
      <c r="JU15" s="240">
        <f t="shared" si="34"/>
        <v>0.36</v>
      </c>
      <c r="JV15" s="225"/>
      <c r="JW15" s="250" t="s">
        <v>35</v>
      </c>
      <c r="JX15" s="265" t="s">
        <v>12</v>
      </c>
      <c r="JY15" s="252" t="s">
        <v>41</v>
      </c>
      <c r="JZ15" s="253" t="s">
        <v>14</v>
      </c>
      <c r="KA15" s="254">
        <v>30.0</v>
      </c>
      <c r="KB15" s="255">
        <f t="shared" si="11"/>
        <v>0.27</v>
      </c>
      <c r="KC15" s="225">
        <f t="shared" si="12"/>
        <v>-43</v>
      </c>
      <c r="KD15" s="256">
        <f t="shared" si="13"/>
        <v>96</v>
      </c>
      <c r="KE15" s="225"/>
      <c r="KF15" s="225"/>
      <c r="KG15" s="225"/>
      <c r="KH15" s="225"/>
      <c r="KI15" s="225"/>
      <c r="KJ15" s="225"/>
    </row>
    <row r="16">
      <c r="A16" s="191" t="s">
        <v>25</v>
      </c>
      <c r="B16" s="192" t="s">
        <v>26</v>
      </c>
      <c r="C16" s="193" t="s">
        <v>31</v>
      </c>
      <c r="D16" s="194" t="s">
        <v>29</v>
      </c>
      <c r="E16" s="280">
        <v>10.0</v>
      </c>
      <c r="F16" s="225">
        <v>22.0</v>
      </c>
      <c r="G16" s="225">
        <v>13.0</v>
      </c>
      <c r="H16" s="225">
        <v>10.0</v>
      </c>
      <c r="I16" s="225">
        <v>21.0</v>
      </c>
      <c r="J16" s="225">
        <v>14.0</v>
      </c>
      <c r="K16" s="225">
        <v>8.0</v>
      </c>
      <c r="L16" s="225">
        <v>2.0</v>
      </c>
      <c r="M16" s="225">
        <v>-1.0</v>
      </c>
      <c r="N16" s="225">
        <v>5.0</v>
      </c>
      <c r="O16" s="226">
        <v>2.0</v>
      </c>
      <c r="P16" s="225">
        <v>26.0</v>
      </c>
      <c r="Q16" s="225">
        <v>27.0</v>
      </c>
      <c r="R16" s="225">
        <v>30.0</v>
      </c>
      <c r="S16" s="225">
        <v>27.0</v>
      </c>
      <c r="T16" s="225">
        <v>33.0</v>
      </c>
      <c r="U16" s="225">
        <v>25.0</v>
      </c>
      <c r="V16" s="225">
        <v>16.0</v>
      </c>
      <c r="W16" s="225">
        <v>15.0</v>
      </c>
      <c r="X16" s="225">
        <v>18.0</v>
      </c>
      <c r="Y16" s="226">
        <v>29.0</v>
      </c>
      <c r="Z16" s="225">
        <v>36.0</v>
      </c>
      <c r="AA16" s="225">
        <v>41.0</v>
      </c>
      <c r="AB16" s="225">
        <v>47.0</v>
      </c>
      <c r="AC16" s="225">
        <v>41.0</v>
      </c>
      <c r="AD16" s="225">
        <v>40.0</v>
      </c>
      <c r="AE16" s="225">
        <v>49.0</v>
      </c>
      <c r="AF16" s="225">
        <v>54.0</v>
      </c>
      <c r="AG16" s="225">
        <v>48.0</v>
      </c>
      <c r="AH16" s="225">
        <v>54.0</v>
      </c>
      <c r="AI16" s="226">
        <v>62.0</v>
      </c>
      <c r="AJ16" s="225">
        <v>30.0</v>
      </c>
      <c r="AK16" s="225">
        <v>35.0</v>
      </c>
      <c r="AL16" s="225">
        <v>29.0</v>
      </c>
      <c r="AM16" s="225">
        <v>32.0</v>
      </c>
      <c r="AN16" s="225">
        <v>42.0</v>
      </c>
      <c r="AO16" s="225">
        <v>36.0</v>
      </c>
      <c r="AP16" s="225">
        <v>39.0</v>
      </c>
      <c r="AQ16" s="225">
        <v>44.0</v>
      </c>
      <c r="AR16" s="225">
        <v>47.0</v>
      </c>
      <c r="AS16" s="226">
        <v>57.0</v>
      </c>
      <c r="AT16" s="225">
        <v>21.0</v>
      </c>
      <c r="AU16" s="225">
        <v>18.0</v>
      </c>
      <c r="AV16" s="225">
        <v>25.0</v>
      </c>
      <c r="AW16" s="225">
        <v>33.0</v>
      </c>
      <c r="AX16" s="225">
        <v>23.0</v>
      </c>
      <c r="AY16" s="225">
        <v>31.0</v>
      </c>
      <c r="AZ16" s="225">
        <v>26.0</v>
      </c>
      <c r="BA16" s="225">
        <v>33.0</v>
      </c>
      <c r="BB16" s="225">
        <v>27.0</v>
      </c>
      <c r="BC16" s="226">
        <v>24.0</v>
      </c>
      <c r="BD16" s="225">
        <v>28.0</v>
      </c>
      <c r="BE16" s="225">
        <v>31.0</v>
      </c>
      <c r="BF16" s="225">
        <v>25.0</v>
      </c>
      <c r="BG16" s="225">
        <v>20.0</v>
      </c>
      <c r="BH16" s="225">
        <v>15.0</v>
      </c>
      <c r="BI16" s="225">
        <v>23.0</v>
      </c>
      <c r="BJ16" s="225">
        <v>15.0</v>
      </c>
      <c r="BK16" s="225">
        <v>18.0</v>
      </c>
      <c r="BL16" s="225">
        <v>21.0</v>
      </c>
      <c r="BM16" s="226">
        <v>15.0</v>
      </c>
      <c r="BN16" s="225">
        <v>21.0</v>
      </c>
      <c r="BO16" s="225">
        <v>20.0</v>
      </c>
      <c r="BP16" s="225">
        <v>23.0</v>
      </c>
      <c r="BQ16" s="225">
        <v>12.0</v>
      </c>
      <c r="BR16" s="225">
        <v>15.0</v>
      </c>
      <c r="BS16" s="225">
        <v>8.0</v>
      </c>
      <c r="BT16" s="225">
        <v>13.0</v>
      </c>
      <c r="BU16" s="225">
        <v>6.0</v>
      </c>
      <c r="BV16" s="225">
        <v>14.0</v>
      </c>
      <c r="BW16" s="226">
        <v>20.0</v>
      </c>
      <c r="BX16" s="225">
        <v>18.0</v>
      </c>
      <c r="BY16" s="225">
        <v>13.0</v>
      </c>
      <c r="BZ16" s="225">
        <v>21.0</v>
      </c>
      <c r="CA16" s="225">
        <v>18.0</v>
      </c>
      <c r="CB16" s="225">
        <v>13.0</v>
      </c>
      <c r="CC16" s="225">
        <v>10.0</v>
      </c>
      <c r="CD16" s="225">
        <v>2.0</v>
      </c>
      <c r="CE16" s="225">
        <v>8.0</v>
      </c>
      <c r="CF16" s="225">
        <v>2.0</v>
      </c>
      <c r="CG16" s="226">
        <v>5.0</v>
      </c>
      <c r="CH16" s="225">
        <v>30.0</v>
      </c>
      <c r="CI16" s="225">
        <v>34.0</v>
      </c>
      <c r="CJ16" s="225">
        <v>29.0</v>
      </c>
      <c r="CK16" s="225">
        <v>23.0</v>
      </c>
      <c r="CL16" s="225">
        <v>31.0</v>
      </c>
      <c r="CM16" s="225">
        <v>34.0</v>
      </c>
      <c r="CN16" s="225">
        <v>37.0</v>
      </c>
      <c r="CO16" s="225">
        <v>46.0</v>
      </c>
      <c r="CP16" s="225">
        <v>54.0</v>
      </c>
      <c r="CQ16" s="226">
        <v>46.0</v>
      </c>
      <c r="CR16" s="225">
        <v>28.0</v>
      </c>
      <c r="CS16" s="225">
        <v>35.0</v>
      </c>
      <c r="CT16" s="225">
        <v>41.0</v>
      </c>
      <c r="CU16" s="225">
        <v>47.0</v>
      </c>
      <c r="CV16" s="225">
        <v>53.0</v>
      </c>
      <c r="CW16" s="225">
        <v>48.0</v>
      </c>
      <c r="CX16" s="225">
        <v>45.0</v>
      </c>
      <c r="CY16" s="225">
        <v>44.0</v>
      </c>
      <c r="CZ16" s="225">
        <v>51.0</v>
      </c>
      <c r="DA16" s="226">
        <v>57.0</v>
      </c>
      <c r="DB16" s="225">
        <v>30.0</v>
      </c>
      <c r="DC16" s="225">
        <v>29.0</v>
      </c>
      <c r="DD16" s="225">
        <v>20.0</v>
      </c>
      <c r="DE16" s="225">
        <v>12.0</v>
      </c>
      <c r="DF16" s="225">
        <v>15.0</v>
      </c>
      <c r="DG16" s="225">
        <v>14.0</v>
      </c>
      <c r="DH16" s="225">
        <v>10.0</v>
      </c>
      <c r="DI16" s="225">
        <v>16.0</v>
      </c>
      <c r="DJ16" s="225">
        <v>23.0</v>
      </c>
      <c r="DK16" s="226">
        <v>20.0</v>
      </c>
      <c r="DL16" s="225">
        <v>19.0</v>
      </c>
      <c r="DM16" s="225">
        <v>25.0</v>
      </c>
      <c r="DN16" s="225">
        <v>20.0</v>
      </c>
      <c r="DO16" s="225">
        <v>23.0</v>
      </c>
      <c r="DP16" s="225">
        <v>20.0</v>
      </c>
      <c r="DQ16" s="225">
        <v>16.0</v>
      </c>
      <c r="DR16" s="225">
        <v>26.0</v>
      </c>
      <c r="DS16" s="225">
        <v>32.0</v>
      </c>
      <c r="DT16" s="225">
        <v>24.0</v>
      </c>
      <c r="DU16" s="226">
        <v>20.0</v>
      </c>
      <c r="DV16" s="225">
        <v>28.0</v>
      </c>
      <c r="DW16" s="225">
        <v>22.0</v>
      </c>
      <c r="DX16" s="225">
        <v>14.0</v>
      </c>
      <c r="DY16" s="225">
        <v>15.0</v>
      </c>
      <c r="DZ16" s="225">
        <v>7.0</v>
      </c>
      <c r="EA16" s="225">
        <v>13.0</v>
      </c>
      <c r="EB16" s="225">
        <v>10.0</v>
      </c>
      <c r="EC16" s="225">
        <v>7.0</v>
      </c>
      <c r="ED16" s="225">
        <v>14.0</v>
      </c>
      <c r="EE16" s="226">
        <v>19.0</v>
      </c>
      <c r="EF16" s="225">
        <v>18.0</v>
      </c>
      <c r="EG16" s="225">
        <v>14.0</v>
      </c>
      <c r="EH16" s="225">
        <v>11.0</v>
      </c>
      <c r="EI16" s="225">
        <v>5.0</v>
      </c>
      <c r="EJ16" s="225">
        <v>2.0</v>
      </c>
      <c r="EK16" s="225">
        <v>3.0</v>
      </c>
      <c r="EL16" s="225">
        <v>6.0</v>
      </c>
      <c r="EM16" s="225">
        <v>9.0</v>
      </c>
      <c r="EN16" s="225">
        <v>4.0</v>
      </c>
      <c r="EO16" s="226">
        <v>1.0</v>
      </c>
      <c r="EP16" s="225">
        <v>19.0</v>
      </c>
      <c r="EQ16" s="225">
        <v>22.0</v>
      </c>
      <c r="ER16" s="225">
        <v>25.0</v>
      </c>
      <c r="ES16" s="225">
        <v>20.0</v>
      </c>
      <c r="ET16" s="225">
        <v>30.0</v>
      </c>
      <c r="EU16" s="225">
        <v>36.0</v>
      </c>
      <c r="EV16" s="225">
        <v>30.0</v>
      </c>
      <c r="EW16" s="225">
        <v>40.0</v>
      </c>
      <c r="EX16" s="225">
        <v>51.0</v>
      </c>
      <c r="EY16" s="226">
        <v>57.0</v>
      </c>
      <c r="EZ16" s="225">
        <v>29.0</v>
      </c>
      <c r="FA16" s="225">
        <v>28.0</v>
      </c>
      <c r="FB16" s="225">
        <v>31.0</v>
      </c>
      <c r="FC16" s="225">
        <v>36.0</v>
      </c>
      <c r="FD16" s="225">
        <v>26.0</v>
      </c>
      <c r="FE16" s="225">
        <v>27.0</v>
      </c>
      <c r="FF16" s="225">
        <v>35.0</v>
      </c>
      <c r="FG16" s="225">
        <v>29.0</v>
      </c>
      <c r="FH16" s="225">
        <v>40.0</v>
      </c>
      <c r="FI16" s="226">
        <v>43.0</v>
      </c>
      <c r="FJ16" s="225">
        <v>33.0</v>
      </c>
      <c r="FK16" s="225">
        <v>29.0</v>
      </c>
      <c r="FL16" s="225">
        <v>33.0</v>
      </c>
      <c r="FM16" s="225">
        <v>26.0</v>
      </c>
      <c r="FN16" s="225">
        <v>20.0</v>
      </c>
      <c r="FO16" s="225">
        <v>26.0</v>
      </c>
      <c r="FP16" s="225">
        <v>29.0</v>
      </c>
      <c r="FQ16" s="225">
        <v>24.0</v>
      </c>
      <c r="FR16" s="225">
        <v>18.0</v>
      </c>
      <c r="FS16" s="226">
        <v>21.0</v>
      </c>
      <c r="FT16" s="225">
        <v>35.0</v>
      </c>
      <c r="FU16" s="225">
        <v>31.0</v>
      </c>
      <c r="FV16" s="225">
        <v>24.0</v>
      </c>
      <c r="FW16" s="225">
        <v>30.0</v>
      </c>
      <c r="FX16" s="225">
        <v>36.0</v>
      </c>
      <c r="FY16" s="225">
        <v>30.0</v>
      </c>
      <c r="FZ16" s="225">
        <v>19.0</v>
      </c>
      <c r="GA16" s="225">
        <v>16.0</v>
      </c>
      <c r="GB16" s="225">
        <v>8.0</v>
      </c>
      <c r="GC16" s="226">
        <v>12.0</v>
      </c>
      <c r="GD16" s="225">
        <v>36.0</v>
      </c>
      <c r="GE16" s="225">
        <v>31.0</v>
      </c>
      <c r="GF16" s="225">
        <v>28.0</v>
      </c>
      <c r="GG16" s="225">
        <v>31.0</v>
      </c>
      <c r="GH16" s="225">
        <v>23.0</v>
      </c>
      <c r="GI16" s="225">
        <v>26.0</v>
      </c>
      <c r="GJ16" s="225">
        <v>18.0</v>
      </c>
      <c r="GK16" s="225">
        <v>15.0</v>
      </c>
      <c r="GL16" s="225">
        <v>5.0</v>
      </c>
      <c r="GM16" s="226">
        <v>0.0</v>
      </c>
      <c r="GN16" s="225">
        <v>30.0</v>
      </c>
      <c r="GO16" s="225">
        <v>24.0</v>
      </c>
      <c r="GP16" s="225">
        <v>21.0</v>
      </c>
      <c r="GQ16" s="225">
        <v>24.0</v>
      </c>
      <c r="GR16" s="225">
        <v>23.0</v>
      </c>
      <c r="GS16" s="225">
        <v>15.0</v>
      </c>
      <c r="GT16" s="225">
        <v>9.0</v>
      </c>
      <c r="GU16" s="225">
        <v>12.0</v>
      </c>
      <c r="GV16" s="225">
        <v>7.0</v>
      </c>
      <c r="GW16" s="226">
        <v>6.0</v>
      </c>
      <c r="GX16" s="225">
        <v>17.0</v>
      </c>
      <c r="GY16" s="225">
        <v>13.0</v>
      </c>
      <c r="GZ16" s="225">
        <v>16.0</v>
      </c>
      <c r="HA16" s="225">
        <v>11.0</v>
      </c>
      <c r="HB16" s="225">
        <v>15.0</v>
      </c>
      <c r="HC16" s="225">
        <v>8.0</v>
      </c>
      <c r="HD16" s="225">
        <v>9.0</v>
      </c>
      <c r="HE16" s="225">
        <v>12.0</v>
      </c>
      <c r="HF16" s="225">
        <v>16.0</v>
      </c>
      <c r="HG16" s="226">
        <v>8.0</v>
      </c>
      <c r="HH16" s="225">
        <v>22.0</v>
      </c>
      <c r="HI16" s="225">
        <v>21.0</v>
      </c>
      <c r="HJ16" s="225">
        <v>12.0</v>
      </c>
      <c r="HK16" s="225">
        <v>7.0</v>
      </c>
      <c r="HL16" s="225">
        <v>2.0</v>
      </c>
      <c r="HM16" s="225">
        <v>-6.0</v>
      </c>
      <c r="HN16" s="225">
        <v>-3.0</v>
      </c>
      <c r="HO16" s="225">
        <v>1.0</v>
      </c>
      <c r="HP16" s="225">
        <v>6.0</v>
      </c>
      <c r="HQ16" s="226">
        <v>1.0</v>
      </c>
      <c r="HR16" s="225">
        <v>24.0</v>
      </c>
      <c r="HS16" s="225">
        <v>15.0</v>
      </c>
      <c r="HT16" s="225">
        <v>20.0</v>
      </c>
      <c r="HU16" s="225">
        <v>17.0</v>
      </c>
      <c r="HV16" s="225">
        <v>20.0</v>
      </c>
      <c r="HW16" s="225">
        <v>11.0</v>
      </c>
      <c r="HX16" s="225">
        <v>14.0</v>
      </c>
      <c r="HY16" s="225">
        <v>19.0</v>
      </c>
      <c r="HZ16" s="225">
        <v>22.0</v>
      </c>
      <c r="IA16" s="226">
        <v>29.0</v>
      </c>
      <c r="IB16" s="225">
        <v>32.0</v>
      </c>
      <c r="IC16" s="225">
        <v>40.0</v>
      </c>
      <c r="ID16" s="225">
        <v>32.0</v>
      </c>
      <c r="IE16" s="225">
        <v>40.0</v>
      </c>
      <c r="IF16" s="225">
        <v>31.0</v>
      </c>
      <c r="IG16" s="225">
        <v>28.0</v>
      </c>
      <c r="IH16" s="225">
        <v>22.0</v>
      </c>
      <c r="II16" s="225">
        <v>21.0</v>
      </c>
      <c r="IJ16" s="225">
        <v>11.0</v>
      </c>
      <c r="IK16" s="226">
        <v>12.0</v>
      </c>
      <c r="IL16" s="225">
        <v>21.0</v>
      </c>
      <c r="IM16" s="225">
        <v>25.0</v>
      </c>
      <c r="IN16" s="225">
        <v>30.0</v>
      </c>
      <c r="IO16" s="225">
        <v>33.0</v>
      </c>
      <c r="IP16" s="225">
        <v>38.0</v>
      </c>
      <c r="IQ16" s="225">
        <v>49.0</v>
      </c>
      <c r="IR16" s="225">
        <v>54.0</v>
      </c>
      <c r="IS16" s="225">
        <v>57.0</v>
      </c>
      <c r="IT16" s="225">
        <v>51.0</v>
      </c>
      <c r="IU16" s="225">
        <v>48.0</v>
      </c>
      <c r="IV16" s="237">
        <f t="shared" ref="IV16:JE16" si="35">AVERAGE(IL16,IB16,HR16,HH16,GN16,GX16,GD16,FT16,FJ16,EZ16,EP16,EF16,DV16,DL16,DB16,CR16,CH16,BX16,BN16,BD16,AT16,AJ16,Z16,P16,F16)</f>
        <v>26.12</v>
      </c>
      <c r="IW16" s="238">
        <f t="shared" si="35"/>
        <v>25.44</v>
      </c>
      <c r="IX16" s="238">
        <f t="shared" si="35"/>
        <v>24.68</v>
      </c>
      <c r="IY16" s="238">
        <f t="shared" si="35"/>
        <v>24.16</v>
      </c>
      <c r="IZ16" s="238">
        <f t="shared" si="35"/>
        <v>23.48</v>
      </c>
      <c r="JA16" s="238">
        <f t="shared" si="35"/>
        <v>22.72</v>
      </c>
      <c r="JB16" s="238">
        <f t="shared" si="35"/>
        <v>21.48</v>
      </c>
      <c r="JC16" s="238">
        <f t="shared" si="35"/>
        <v>22.84</v>
      </c>
      <c r="JD16" s="238">
        <f t="shared" si="35"/>
        <v>23.72</v>
      </c>
      <c r="JE16" s="239">
        <f t="shared" si="35"/>
        <v>24.56</v>
      </c>
      <c r="JF16" s="225">
        <f t="shared" si="4"/>
        <v>256</v>
      </c>
      <c r="JG16" s="225">
        <f t="shared" si="5"/>
        <v>3</v>
      </c>
      <c r="JH16" s="230">
        <f t="shared" si="6"/>
        <v>0.9884169884</v>
      </c>
      <c r="JI16" s="237">
        <f t="shared" ref="JI16:JR16" si="36">AVERAGE(IV16,IV45,IV74,IV103)</f>
        <v>25.29</v>
      </c>
      <c r="JJ16" s="238">
        <f t="shared" si="36"/>
        <v>24.94</v>
      </c>
      <c r="JK16" s="238">
        <f t="shared" si="36"/>
        <v>25.19</v>
      </c>
      <c r="JL16" s="238">
        <f t="shared" si="36"/>
        <v>25.21</v>
      </c>
      <c r="JM16" s="238">
        <f t="shared" si="36"/>
        <v>24.06</v>
      </c>
      <c r="JN16" s="238">
        <f t="shared" si="36"/>
        <v>24.2</v>
      </c>
      <c r="JO16" s="238">
        <f t="shared" si="36"/>
        <v>24.47</v>
      </c>
      <c r="JP16" s="238">
        <f t="shared" si="36"/>
        <v>25.2</v>
      </c>
      <c r="JQ16" s="238">
        <f t="shared" si="36"/>
        <v>25.41</v>
      </c>
      <c r="JR16" s="239">
        <f t="shared" si="36"/>
        <v>25.54</v>
      </c>
      <c r="JS16" s="231">
        <f t="shared" si="8"/>
        <v>0.9679515309</v>
      </c>
      <c r="JT16" s="232"/>
      <c r="JU16" s="240">
        <f>2/25</f>
        <v>0.08</v>
      </c>
      <c r="JV16" s="225"/>
      <c r="JW16" s="267" t="s">
        <v>11</v>
      </c>
      <c r="JX16" s="268" t="s">
        <v>19</v>
      </c>
      <c r="JY16" s="269" t="s">
        <v>21</v>
      </c>
      <c r="JZ16" s="270" t="s">
        <v>18</v>
      </c>
      <c r="KA16" s="271">
        <v>40.0</v>
      </c>
      <c r="KB16" s="272">
        <f t="shared" si="11"/>
        <v>0.42</v>
      </c>
      <c r="KC16" s="225">
        <f t="shared" si="12"/>
        <v>-72</v>
      </c>
      <c r="KD16" s="273">
        <f t="shared" si="13"/>
        <v>157</v>
      </c>
      <c r="KE16" s="225"/>
      <c r="KF16" s="225"/>
      <c r="KG16" s="225"/>
      <c r="KH16" s="225"/>
      <c r="KI16" s="225"/>
      <c r="KJ16" s="225"/>
    </row>
    <row r="17">
      <c r="A17" s="182" t="s">
        <v>35</v>
      </c>
      <c r="B17" s="18" t="s">
        <v>12</v>
      </c>
      <c r="C17" s="19" t="s">
        <v>42</v>
      </c>
      <c r="D17" s="17" t="s">
        <v>38</v>
      </c>
      <c r="E17" s="224">
        <v>30.0</v>
      </c>
      <c r="F17" s="225">
        <v>29.0</v>
      </c>
      <c r="G17" s="225">
        <v>39.0</v>
      </c>
      <c r="H17" s="225">
        <v>33.0</v>
      </c>
      <c r="I17" s="225">
        <v>20.0</v>
      </c>
      <c r="J17" s="225">
        <v>9.0</v>
      </c>
      <c r="K17" s="225">
        <v>19.0</v>
      </c>
      <c r="L17" s="225">
        <v>29.0</v>
      </c>
      <c r="M17" s="225">
        <v>24.0</v>
      </c>
      <c r="N17" s="225">
        <v>12.0</v>
      </c>
      <c r="O17" s="226">
        <v>16.0</v>
      </c>
      <c r="P17" s="225">
        <v>21.0</v>
      </c>
      <c r="Q17" s="225">
        <v>17.0</v>
      </c>
      <c r="R17" s="225">
        <v>23.0</v>
      </c>
      <c r="S17" s="225">
        <v>17.0</v>
      </c>
      <c r="T17" s="225">
        <v>5.0</v>
      </c>
      <c r="U17" s="225">
        <v>16.0</v>
      </c>
      <c r="V17" s="225">
        <v>26.0</v>
      </c>
      <c r="W17" s="225">
        <v>30.0</v>
      </c>
      <c r="X17" s="225">
        <v>25.0</v>
      </c>
      <c r="Y17" s="226">
        <v>12.0</v>
      </c>
      <c r="Z17" s="225">
        <v>12.0</v>
      </c>
      <c r="AA17" s="225">
        <v>18.0</v>
      </c>
      <c r="AB17" s="225">
        <v>28.0</v>
      </c>
      <c r="AC17" s="225">
        <v>38.0</v>
      </c>
      <c r="AD17" s="225">
        <v>42.0</v>
      </c>
      <c r="AE17" s="225">
        <v>32.0</v>
      </c>
      <c r="AF17" s="225">
        <v>38.0</v>
      </c>
      <c r="AG17" s="225">
        <v>48.0</v>
      </c>
      <c r="AH17" s="225">
        <v>38.0</v>
      </c>
      <c r="AI17" s="226">
        <v>27.0</v>
      </c>
      <c r="AJ17" s="225">
        <v>33.0</v>
      </c>
      <c r="AK17" s="225">
        <v>41.0</v>
      </c>
      <c r="AL17" s="225">
        <v>51.0</v>
      </c>
      <c r="AM17" s="225">
        <v>56.0</v>
      </c>
      <c r="AN17" s="225">
        <v>36.0</v>
      </c>
      <c r="AO17" s="225">
        <v>26.0</v>
      </c>
      <c r="AP17" s="225">
        <v>32.0</v>
      </c>
      <c r="AQ17" s="225">
        <v>40.0</v>
      </c>
      <c r="AR17" s="225">
        <v>45.0</v>
      </c>
      <c r="AS17" s="226">
        <v>25.0</v>
      </c>
      <c r="AT17" s="225">
        <v>18.0</v>
      </c>
      <c r="AU17" s="225">
        <v>24.0</v>
      </c>
      <c r="AV17" s="225">
        <v>35.0</v>
      </c>
      <c r="AW17" s="225">
        <v>44.0</v>
      </c>
      <c r="AX17" s="225">
        <v>64.0</v>
      </c>
      <c r="AY17" s="225">
        <v>53.0</v>
      </c>
      <c r="AZ17" s="225">
        <v>45.0</v>
      </c>
      <c r="BA17" s="225">
        <v>56.0</v>
      </c>
      <c r="BB17" s="225">
        <v>68.0</v>
      </c>
      <c r="BC17" s="226">
        <v>74.0</v>
      </c>
      <c r="BD17" s="225">
        <v>21.0</v>
      </c>
      <c r="BE17" s="225">
        <v>15.0</v>
      </c>
      <c r="BF17" s="225">
        <v>27.0</v>
      </c>
      <c r="BG17" s="225">
        <v>19.0</v>
      </c>
      <c r="BH17" s="225">
        <v>11.0</v>
      </c>
      <c r="BI17" s="225">
        <v>0.0</v>
      </c>
      <c r="BJ17" s="225">
        <v>-9.0</v>
      </c>
      <c r="BK17" s="225">
        <v>-15.0</v>
      </c>
      <c r="BL17" s="225">
        <v>-10.0</v>
      </c>
      <c r="BM17" s="226">
        <v>0.0</v>
      </c>
      <c r="BN17" s="225">
        <v>32.0</v>
      </c>
      <c r="BO17" s="225">
        <v>36.0</v>
      </c>
      <c r="BP17" s="225">
        <v>31.0</v>
      </c>
      <c r="BQ17" s="225">
        <v>44.0</v>
      </c>
      <c r="BR17" s="225">
        <v>50.0</v>
      </c>
      <c r="BS17" s="225">
        <v>39.0</v>
      </c>
      <c r="BT17" s="225">
        <v>47.0</v>
      </c>
      <c r="BU17" s="225">
        <v>36.0</v>
      </c>
      <c r="BV17" s="225">
        <v>45.0</v>
      </c>
      <c r="BW17" s="226">
        <v>55.0</v>
      </c>
      <c r="BX17" s="225">
        <v>14.0</v>
      </c>
      <c r="BY17" s="225">
        <v>8.0</v>
      </c>
      <c r="BZ17" s="225">
        <v>17.0</v>
      </c>
      <c r="CA17" s="225">
        <v>21.0</v>
      </c>
      <c r="CB17" s="225">
        <v>15.0</v>
      </c>
      <c r="CC17" s="225">
        <v>9.0</v>
      </c>
      <c r="CD17" s="225">
        <v>20.0</v>
      </c>
      <c r="CE17" s="225">
        <v>8.0</v>
      </c>
      <c r="CF17" s="225">
        <v>20.0</v>
      </c>
      <c r="CG17" s="226">
        <v>25.0</v>
      </c>
      <c r="CH17" s="225">
        <v>31.0</v>
      </c>
      <c r="CI17" s="225">
        <v>38.0</v>
      </c>
      <c r="CJ17" s="225">
        <v>32.0</v>
      </c>
      <c r="CK17" s="225">
        <v>42.0</v>
      </c>
      <c r="CL17" s="225">
        <v>51.0</v>
      </c>
      <c r="CM17" s="225">
        <v>47.0</v>
      </c>
      <c r="CN17" s="225">
        <v>41.0</v>
      </c>
      <c r="CO17" s="225">
        <v>31.0</v>
      </c>
      <c r="CP17" s="225">
        <v>40.0</v>
      </c>
      <c r="CQ17" s="226">
        <v>51.0</v>
      </c>
      <c r="CR17" s="225">
        <v>21.0</v>
      </c>
      <c r="CS17" s="225">
        <v>32.0</v>
      </c>
      <c r="CT17" s="225">
        <v>22.0</v>
      </c>
      <c r="CU17" s="225">
        <v>32.0</v>
      </c>
      <c r="CV17" s="225">
        <v>22.0</v>
      </c>
      <c r="CW17" s="225">
        <v>14.0</v>
      </c>
      <c r="CX17" s="225">
        <v>18.0</v>
      </c>
      <c r="CY17" s="225">
        <v>22.0</v>
      </c>
      <c r="CZ17" s="225">
        <v>33.0</v>
      </c>
      <c r="DA17" s="226">
        <v>43.0</v>
      </c>
      <c r="DB17" s="225">
        <v>33.0</v>
      </c>
      <c r="DC17" s="225">
        <v>37.0</v>
      </c>
      <c r="DD17" s="225">
        <v>47.0</v>
      </c>
      <c r="DE17" s="225">
        <v>38.0</v>
      </c>
      <c r="DF17" s="225">
        <v>44.0</v>
      </c>
      <c r="DG17" s="225">
        <v>48.0</v>
      </c>
      <c r="DH17" s="225">
        <v>41.0</v>
      </c>
      <c r="DI17" s="225">
        <v>31.0</v>
      </c>
      <c r="DJ17" s="225">
        <v>42.0</v>
      </c>
      <c r="DK17" s="226">
        <v>36.0</v>
      </c>
      <c r="DL17" s="225">
        <v>35.0</v>
      </c>
      <c r="DM17" s="225">
        <v>45.0</v>
      </c>
      <c r="DN17" s="225">
        <v>39.0</v>
      </c>
      <c r="DO17" s="225">
        <v>45.0</v>
      </c>
      <c r="DP17" s="225">
        <v>50.0</v>
      </c>
      <c r="DQ17" s="225">
        <v>57.0</v>
      </c>
      <c r="DR17" s="225">
        <v>37.0</v>
      </c>
      <c r="DS17" s="225">
        <v>47.0</v>
      </c>
      <c r="DT17" s="225">
        <v>38.0</v>
      </c>
      <c r="DU17" s="226">
        <v>31.0</v>
      </c>
      <c r="DV17" s="225">
        <v>30.0</v>
      </c>
      <c r="DW17" s="225">
        <v>42.0</v>
      </c>
      <c r="DX17" s="225">
        <v>53.0</v>
      </c>
      <c r="DY17" s="225">
        <v>49.0</v>
      </c>
      <c r="DZ17" s="225">
        <v>40.0</v>
      </c>
      <c r="EA17" s="225">
        <v>50.0</v>
      </c>
      <c r="EB17" s="225">
        <v>45.0</v>
      </c>
      <c r="EC17" s="225">
        <v>51.0</v>
      </c>
      <c r="ED17" s="225">
        <v>62.0</v>
      </c>
      <c r="EE17" s="226">
        <v>70.0</v>
      </c>
      <c r="EF17" s="225">
        <v>14.0</v>
      </c>
      <c r="EG17" s="225">
        <v>21.0</v>
      </c>
      <c r="EH17" s="225">
        <v>16.0</v>
      </c>
      <c r="EI17" s="225">
        <v>26.0</v>
      </c>
      <c r="EJ17" s="225">
        <v>21.0</v>
      </c>
      <c r="EK17" s="225">
        <v>17.0</v>
      </c>
      <c r="EL17" s="225">
        <v>11.0</v>
      </c>
      <c r="EM17" s="225">
        <v>5.0</v>
      </c>
      <c r="EN17" s="225">
        <v>-1.0</v>
      </c>
      <c r="EO17" s="226">
        <v>-6.0</v>
      </c>
      <c r="EP17" s="225">
        <v>15.0</v>
      </c>
      <c r="EQ17" s="225">
        <v>10.0</v>
      </c>
      <c r="ER17" s="225">
        <v>15.0</v>
      </c>
      <c r="ES17" s="225">
        <v>7.0</v>
      </c>
      <c r="ET17" s="225">
        <v>-13.0</v>
      </c>
      <c r="EU17" s="225">
        <v>-23.0</v>
      </c>
      <c r="EV17" s="225">
        <v>-11.0</v>
      </c>
      <c r="EW17" s="225">
        <v>-31.0</v>
      </c>
      <c r="EX17" s="225">
        <v>-44.0</v>
      </c>
      <c r="EY17" s="226">
        <v>-54.0</v>
      </c>
      <c r="EZ17" s="225">
        <v>18.0</v>
      </c>
      <c r="FA17" s="225">
        <v>22.0</v>
      </c>
      <c r="FB17" s="225">
        <v>16.0</v>
      </c>
      <c r="FC17" s="225">
        <v>24.0</v>
      </c>
      <c r="FD17" s="225">
        <v>44.0</v>
      </c>
      <c r="FE17" s="225">
        <v>40.0</v>
      </c>
      <c r="FF17" s="225">
        <v>29.0</v>
      </c>
      <c r="FG17" s="225">
        <v>41.0</v>
      </c>
      <c r="FH17" s="225">
        <v>28.0</v>
      </c>
      <c r="FI17" s="226">
        <v>24.0</v>
      </c>
      <c r="FJ17" s="225">
        <v>14.0</v>
      </c>
      <c r="FK17" s="225">
        <v>7.0</v>
      </c>
      <c r="FL17" s="225">
        <v>14.0</v>
      </c>
      <c r="FM17" s="225">
        <v>3.0</v>
      </c>
      <c r="FN17" s="225">
        <v>-7.0</v>
      </c>
      <c r="FO17" s="225">
        <v>-17.0</v>
      </c>
      <c r="FP17" s="225">
        <v>-12.0</v>
      </c>
      <c r="FQ17" s="225">
        <v>-18.0</v>
      </c>
      <c r="FR17" s="225">
        <v>-6.0</v>
      </c>
      <c r="FS17" s="226">
        <v>-1.0</v>
      </c>
      <c r="FT17" s="225">
        <v>5.0</v>
      </c>
      <c r="FU17" s="225">
        <v>12.0</v>
      </c>
      <c r="FV17" s="225">
        <v>1.0</v>
      </c>
      <c r="FW17" s="225">
        <v>-9.0</v>
      </c>
      <c r="FX17" s="225">
        <v>-21.0</v>
      </c>
      <c r="FY17" s="225">
        <v>-9.0</v>
      </c>
      <c r="FZ17" s="225">
        <v>4.0</v>
      </c>
      <c r="GA17" s="225">
        <v>-2.0</v>
      </c>
      <c r="GB17" s="225">
        <v>9.0</v>
      </c>
      <c r="GC17" s="226">
        <v>2.0</v>
      </c>
      <c r="GD17" s="225">
        <v>12.0</v>
      </c>
      <c r="GE17" s="225">
        <v>4.0</v>
      </c>
      <c r="GF17" s="225">
        <v>8.0</v>
      </c>
      <c r="GG17" s="225">
        <v>13.0</v>
      </c>
      <c r="GH17" s="225">
        <v>4.0</v>
      </c>
      <c r="GI17" s="225">
        <v>10.0</v>
      </c>
      <c r="GJ17" s="225">
        <v>1.0</v>
      </c>
      <c r="GK17" s="225">
        <v>-5.0</v>
      </c>
      <c r="GL17" s="225">
        <v>15.0</v>
      </c>
      <c r="GM17" s="226">
        <v>9.0</v>
      </c>
      <c r="GN17" s="225">
        <v>31.0</v>
      </c>
      <c r="GO17" s="225">
        <v>43.0</v>
      </c>
      <c r="GP17" s="225">
        <v>38.0</v>
      </c>
      <c r="GQ17" s="225">
        <v>33.0</v>
      </c>
      <c r="GR17" s="225">
        <v>37.0</v>
      </c>
      <c r="GS17" s="225">
        <v>28.0</v>
      </c>
      <c r="GT17" s="225">
        <v>40.0</v>
      </c>
      <c r="GU17" s="225">
        <v>34.0</v>
      </c>
      <c r="GV17" s="225">
        <v>26.0</v>
      </c>
      <c r="GW17" s="226">
        <v>30.0</v>
      </c>
      <c r="GX17" s="225">
        <v>16.0</v>
      </c>
      <c r="GY17" s="225">
        <v>23.0</v>
      </c>
      <c r="GZ17" s="225">
        <v>18.0</v>
      </c>
      <c r="HA17" s="225">
        <v>12.0</v>
      </c>
      <c r="HB17" s="225">
        <v>5.0</v>
      </c>
      <c r="HC17" s="225">
        <v>-6.0</v>
      </c>
      <c r="HD17" s="225">
        <v>-10.0</v>
      </c>
      <c r="HE17" s="225">
        <v>-16.0</v>
      </c>
      <c r="HF17" s="225">
        <v>-23.0</v>
      </c>
      <c r="HG17" s="226">
        <v>-12.0</v>
      </c>
      <c r="HH17" s="225">
        <v>31.0</v>
      </c>
      <c r="HI17" s="225">
        <v>35.0</v>
      </c>
      <c r="HJ17" s="225">
        <v>45.0</v>
      </c>
      <c r="HK17" s="225">
        <v>37.0</v>
      </c>
      <c r="HL17" s="225">
        <v>29.0</v>
      </c>
      <c r="HM17" s="225">
        <v>40.0</v>
      </c>
      <c r="HN17" s="225">
        <v>45.0</v>
      </c>
      <c r="HO17" s="225">
        <v>38.0</v>
      </c>
      <c r="HP17" s="225">
        <v>44.0</v>
      </c>
      <c r="HQ17" s="226">
        <v>36.0</v>
      </c>
      <c r="HR17" s="225">
        <v>29.0</v>
      </c>
      <c r="HS17" s="225">
        <v>39.0</v>
      </c>
      <c r="HT17" s="225">
        <v>45.0</v>
      </c>
      <c r="HU17" s="225">
        <v>50.0</v>
      </c>
      <c r="HV17" s="225">
        <v>44.0</v>
      </c>
      <c r="HW17" s="225">
        <v>54.0</v>
      </c>
      <c r="HX17" s="225">
        <v>59.0</v>
      </c>
      <c r="HY17" s="225">
        <v>65.0</v>
      </c>
      <c r="HZ17" s="225">
        <v>59.0</v>
      </c>
      <c r="IA17" s="226">
        <v>70.0</v>
      </c>
      <c r="IB17" s="225">
        <v>36.0</v>
      </c>
      <c r="IC17" s="225">
        <v>25.0</v>
      </c>
      <c r="ID17" s="225">
        <v>16.0</v>
      </c>
      <c r="IE17" s="225">
        <v>5.0</v>
      </c>
      <c r="IF17" s="225">
        <v>15.0</v>
      </c>
      <c r="IG17" s="225">
        <v>10.0</v>
      </c>
      <c r="IH17" s="225">
        <v>20.0</v>
      </c>
      <c r="II17" s="225">
        <v>24.0</v>
      </c>
      <c r="IJ17" s="225">
        <v>44.0</v>
      </c>
      <c r="IK17" s="226">
        <v>40.0</v>
      </c>
      <c r="IL17" s="225">
        <v>32.0</v>
      </c>
      <c r="IM17" s="225">
        <v>39.0</v>
      </c>
      <c r="IN17" s="225">
        <v>47.0</v>
      </c>
      <c r="IO17" s="225">
        <v>42.0</v>
      </c>
      <c r="IP17" s="225">
        <v>50.0</v>
      </c>
      <c r="IQ17" s="225">
        <v>37.0</v>
      </c>
      <c r="IR17" s="225">
        <v>45.0</v>
      </c>
      <c r="IS17" s="225">
        <v>51.0</v>
      </c>
      <c r="IT17" s="225">
        <v>61.0</v>
      </c>
      <c r="IU17" s="225">
        <v>55.0</v>
      </c>
      <c r="IV17" s="237">
        <f t="shared" ref="IV17:JE17" si="37">AVERAGE(IL17,IB17,HR17,HH17,GN17,GX17,GD17,FT17,FJ17,EZ17,EP17,EF17,DV17,DL17,DB17,CR17,CH17,BX17,BN17,BD17,AT17,AJ17,Z17,P17,F17)</f>
        <v>23.32</v>
      </c>
      <c r="IW17" s="238">
        <f t="shared" si="37"/>
        <v>26.88</v>
      </c>
      <c r="IX17" s="238">
        <f t="shared" si="37"/>
        <v>28.68</v>
      </c>
      <c r="IY17" s="238">
        <f t="shared" si="37"/>
        <v>28.32</v>
      </c>
      <c r="IZ17" s="238">
        <f t="shared" si="37"/>
        <v>25.88</v>
      </c>
      <c r="JA17" s="238">
        <f t="shared" si="37"/>
        <v>23.64</v>
      </c>
      <c r="JB17" s="238">
        <f t="shared" si="37"/>
        <v>25.24</v>
      </c>
      <c r="JC17" s="238">
        <f t="shared" si="37"/>
        <v>23.8</v>
      </c>
      <c r="JD17" s="238">
        <f t="shared" si="37"/>
        <v>26.8</v>
      </c>
      <c r="JE17" s="239">
        <f t="shared" si="37"/>
        <v>26.32</v>
      </c>
      <c r="JF17" s="225">
        <f t="shared" si="4"/>
        <v>231</v>
      </c>
      <c r="JG17" s="225">
        <f t="shared" si="5"/>
        <v>27</v>
      </c>
      <c r="JH17" s="230">
        <f t="shared" si="6"/>
        <v>0.8953488372</v>
      </c>
      <c r="JI17" s="237">
        <f t="shared" ref="JI17:JR17" si="38">AVERAGE(IV17,IV46,IV75,IV104)</f>
        <v>25.04</v>
      </c>
      <c r="JJ17" s="238">
        <f t="shared" si="38"/>
        <v>26.21</v>
      </c>
      <c r="JK17" s="238">
        <f t="shared" si="38"/>
        <v>25.19</v>
      </c>
      <c r="JL17" s="238">
        <f t="shared" si="38"/>
        <v>24.8</v>
      </c>
      <c r="JM17" s="238">
        <f t="shared" si="38"/>
        <v>24.67</v>
      </c>
      <c r="JN17" s="238">
        <f t="shared" si="38"/>
        <v>23.88</v>
      </c>
      <c r="JO17" s="238">
        <f t="shared" si="38"/>
        <v>24.35</v>
      </c>
      <c r="JP17" s="238">
        <f t="shared" si="38"/>
        <v>24.62</v>
      </c>
      <c r="JQ17" s="238">
        <f t="shared" si="38"/>
        <v>26.58</v>
      </c>
      <c r="JR17" s="239">
        <f t="shared" si="38"/>
        <v>25.13</v>
      </c>
      <c r="JS17" s="231">
        <f t="shared" si="8"/>
        <v>0.8934686558</v>
      </c>
      <c r="JT17" s="232"/>
      <c r="JU17" s="233">
        <f>7/25</f>
        <v>0.28</v>
      </c>
      <c r="JV17" s="225"/>
      <c r="JW17" s="281" t="s">
        <v>25</v>
      </c>
      <c r="JX17" s="282" t="s">
        <v>26</v>
      </c>
      <c r="JY17" s="283" t="s">
        <v>31</v>
      </c>
      <c r="JZ17" s="284" t="s">
        <v>29</v>
      </c>
      <c r="KA17" s="261">
        <v>10.0</v>
      </c>
      <c r="KB17" s="262">
        <f t="shared" si="11"/>
        <v>0.12</v>
      </c>
      <c r="KC17" s="225">
        <f t="shared" si="12"/>
        <v>-22</v>
      </c>
      <c r="KD17" s="263">
        <f t="shared" si="13"/>
        <v>65</v>
      </c>
      <c r="KE17" s="225"/>
      <c r="KF17" s="225"/>
      <c r="KG17" s="225"/>
      <c r="KH17" s="225"/>
      <c r="KI17" s="225"/>
      <c r="KJ17" s="225"/>
    </row>
    <row r="18">
      <c r="A18" s="182" t="s">
        <v>25</v>
      </c>
      <c r="B18" s="18" t="s">
        <v>26</v>
      </c>
      <c r="C18" s="19" t="s">
        <v>32</v>
      </c>
      <c r="D18" s="17" t="s">
        <v>16</v>
      </c>
      <c r="E18" s="224">
        <v>15.0</v>
      </c>
      <c r="F18" s="225">
        <v>22.0</v>
      </c>
      <c r="G18" s="225">
        <v>13.0</v>
      </c>
      <c r="H18" s="225">
        <v>8.0</v>
      </c>
      <c r="I18" s="225">
        <v>17.0</v>
      </c>
      <c r="J18" s="225">
        <v>24.0</v>
      </c>
      <c r="K18" s="225">
        <v>18.0</v>
      </c>
      <c r="L18" s="225">
        <v>12.0</v>
      </c>
      <c r="M18" s="225">
        <v>9.0</v>
      </c>
      <c r="N18" s="225">
        <v>16.0</v>
      </c>
      <c r="O18" s="226">
        <v>13.0</v>
      </c>
      <c r="P18" s="225">
        <v>28.0</v>
      </c>
      <c r="Q18" s="225">
        <v>31.0</v>
      </c>
      <c r="R18" s="225">
        <v>36.0</v>
      </c>
      <c r="S18" s="225">
        <v>31.0</v>
      </c>
      <c r="T18" s="225">
        <v>38.0</v>
      </c>
      <c r="U18" s="225">
        <v>45.0</v>
      </c>
      <c r="V18" s="225">
        <v>36.0</v>
      </c>
      <c r="W18" s="225">
        <v>33.0</v>
      </c>
      <c r="X18" s="225">
        <v>28.0</v>
      </c>
      <c r="Y18" s="226">
        <v>37.0</v>
      </c>
      <c r="Z18" s="225">
        <v>34.0</v>
      </c>
      <c r="AA18" s="225">
        <v>40.0</v>
      </c>
      <c r="AB18" s="225">
        <v>48.0</v>
      </c>
      <c r="AC18" s="225">
        <v>42.0</v>
      </c>
      <c r="AD18" s="225">
        <v>39.0</v>
      </c>
      <c r="AE18" s="225">
        <v>48.0</v>
      </c>
      <c r="AF18" s="225">
        <v>54.0</v>
      </c>
      <c r="AG18" s="225">
        <v>48.0</v>
      </c>
      <c r="AH18" s="225">
        <v>54.0</v>
      </c>
      <c r="AI18" s="226">
        <v>47.0</v>
      </c>
      <c r="AJ18" s="225">
        <v>30.0</v>
      </c>
      <c r="AK18" s="225">
        <v>35.0</v>
      </c>
      <c r="AL18" s="225">
        <v>29.0</v>
      </c>
      <c r="AM18" s="225">
        <v>32.0</v>
      </c>
      <c r="AN18" s="225">
        <v>44.0</v>
      </c>
      <c r="AO18" s="225">
        <v>36.0</v>
      </c>
      <c r="AP18" s="225">
        <v>41.0</v>
      </c>
      <c r="AQ18" s="225">
        <v>46.0</v>
      </c>
      <c r="AR18" s="225">
        <v>49.0</v>
      </c>
      <c r="AS18" s="226">
        <v>61.0</v>
      </c>
      <c r="AT18" s="225">
        <v>21.0</v>
      </c>
      <c r="AU18" s="225">
        <v>24.0</v>
      </c>
      <c r="AV18" s="225">
        <v>17.0</v>
      </c>
      <c r="AW18" s="225">
        <v>24.0</v>
      </c>
      <c r="AX18" s="225">
        <v>12.0</v>
      </c>
      <c r="AY18" s="225">
        <v>5.0</v>
      </c>
      <c r="AZ18" s="225">
        <v>0.0</v>
      </c>
      <c r="BA18" s="225">
        <v>-7.0</v>
      </c>
      <c r="BB18" s="225">
        <v>-14.0</v>
      </c>
      <c r="BC18" s="226">
        <v>-11.0</v>
      </c>
      <c r="BD18" s="225">
        <v>28.0</v>
      </c>
      <c r="BE18" s="225">
        <v>25.0</v>
      </c>
      <c r="BF18" s="225">
        <v>18.0</v>
      </c>
      <c r="BG18" s="225">
        <v>13.0</v>
      </c>
      <c r="BH18" s="225">
        <v>8.0</v>
      </c>
      <c r="BI18" s="225">
        <v>1.0</v>
      </c>
      <c r="BJ18" s="225">
        <v>-6.0</v>
      </c>
      <c r="BK18" s="225">
        <v>-9.0</v>
      </c>
      <c r="BL18" s="225">
        <v>-6.0</v>
      </c>
      <c r="BM18" s="226">
        <v>-12.0</v>
      </c>
      <c r="BN18" s="225">
        <v>19.0</v>
      </c>
      <c r="BO18" s="225">
        <v>16.0</v>
      </c>
      <c r="BP18" s="225">
        <v>11.0</v>
      </c>
      <c r="BQ18" s="225">
        <v>2.0</v>
      </c>
      <c r="BR18" s="225">
        <v>7.0</v>
      </c>
      <c r="BS18" s="225">
        <v>14.0</v>
      </c>
      <c r="BT18" s="225">
        <v>19.0</v>
      </c>
      <c r="BU18" s="225">
        <v>26.0</v>
      </c>
      <c r="BV18" s="225">
        <v>33.0</v>
      </c>
      <c r="BW18" s="226">
        <v>41.0</v>
      </c>
      <c r="BX18" s="225">
        <v>32.0</v>
      </c>
      <c r="BY18" s="225">
        <v>26.0</v>
      </c>
      <c r="BZ18" s="225">
        <v>33.0</v>
      </c>
      <c r="CA18" s="225">
        <v>30.0</v>
      </c>
      <c r="CB18" s="225">
        <v>24.0</v>
      </c>
      <c r="CC18" s="225">
        <v>19.0</v>
      </c>
      <c r="CD18" s="225">
        <v>26.0</v>
      </c>
      <c r="CE18" s="225">
        <v>33.0</v>
      </c>
      <c r="CF18" s="225">
        <v>26.0</v>
      </c>
      <c r="CG18" s="226">
        <v>29.0</v>
      </c>
      <c r="CH18" s="225">
        <v>31.0</v>
      </c>
      <c r="CI18" s="225">
        <v>35.0</v>
      </c>
      <c r="CJ18" s="225">
        <v>29.0</v>
      </c>
      <c r="CK18" s="225">
        <v>23.0</v>
      </c>
      <c r="CL18" s="225">
        <v>30.0</v>
      </c>
      <c r="CM18" s="225">
        <v>33.0</v>
      </c>
      <c r="CN18" s="225">
        <v>30.0</v>
      </c>
      <c r="CO18" s="225">
        <v>39.0</v>
      </c>
      <c r="CP18" s="225">
        <v>46.0</v>
      </c>
      <c r="CQ18" s="226">
        <v>53.0</v>
      </c>
      <c r="CR18" s="225">
        <v>28.0</v>
      </c>
      <c r="CS18" s="225">
        <v>21.0</v>
      </c>
      <c r="CT18" s="225">
        <v>27.0</v>
      </c>
      <c r="CU18" s="225">
        <v>35.0</v>
      </c>
      <c r="CV18" s="225">
        <v>41.0</v>
      </c>
      <c r="CW18" s="225">
        <v>36.0</v>
      </c>
      <c r="CX18" s="225">
        <v>33.0</v>
      </c>
      <c r="CY18" s="225">
        <v>30.0</v>
      </c>
      <c r="CZ18" s="225">
        <v>23.0</v>
      </c>
      <c r="DA18" s="226">
        <v>31.0</v>
      </c>
      <c r="DB18" s="225">
        <v>30.0</v>
      </c>
      <c r="DC18" s="225">
        <v>27.0</v>
      </c>
      <c r="DD18" s="225">
        <v>18.0</v>
      </c>
      <c r="DE18" s="225">
        <v>11.0</v>
      </c>
      <c r="DF18" s="225">
        <v>16.0</v>
      </c>
      <c r="DG18" s="225">
        <v>13.0</v>
      </c>
      <c r="DH18" s="225">
        <v>9.0</v>
      </c>
      <c r="DI18" s="225">
        <v>15.0</v>
      </c>
      <c r="DJ18" s="225">
        <v>8.0</v>
      </c>
      <c r="DK18" s="226">
        <v>3.0</v>
      </c>
      <c r="DL18" s="225">
        <v>19.0</v>
      </c>
      <c r="DM18" s="225">
        <v>27.0</v>
      </c>
      <c r="DN18" s="225">
        <v>21.0</v>
      </c>
      <c r="DO18" s="225">
        <v>26.0</v>
      </c>
      <c r="DP18" s="225">
        <v>31.0</v>
      </c>
      <c r="DQ18" s="225">
        <v>25.0</v>
      </c>
      <c r="DR18" s="225">
        <v>37.0</v>
      </c>
      <c r="DS18" s="225">
        <v>45.0</v>
      </c>
      <c r="DT18" s="225">
        <v>38.0</v>
      </c>
      <c r="DU18" s="226">
        <v>34.0</v>
      </c>
      <c r="DV18" s="225">
        <v>28.0</v>
      </c>
      <c r="DW18" s="225">
        <v>21.0</v>
      </c>
      <c r="DX18" s="225">
        <v>28.0</v>
      </c>
      <c r="DY18" s="225">
        <v>31.0</v>
      </c>
      <c r="DZ18" s="225">
        <v>24.0</v>
      </c>
      <c r="EA18" s="225">
        <v>32.0</v>
      </c>
      <c r="EB18" s="225">
        <v>29.0</v>
      </c>
      <c r="EC18" s="225">
        <v>32.0</v>
      </c>
      <c r="ED18" s="225">
        <v>25.0</v>
      </c>
      <c r="EE18" s="226">
        <v>30.0</v>
      </c>
      <c r="EF18" s="225">
        <v>32.0</v>
      </c>
      <c r="EG18" s="225">
        <v>26.0</v>
      </c>
      <c r="EH18" s="225">
        <v>23.0</v>
      </c>
      <c r="EI18" s="225">
        <v>17.0</v>
      </c>
      <c r="EJ18" s="225">
        <v>14.0</v>
      </c>
      <c r="EK18" s="225">
        <v>17.0</v>
      </c>
      <c r="EL18" s="225">
        <v>14.0</v>
      </c>
      <c r="EM18" s="225">
        <v>11.0</v>
      </c>
      <c r="EN18" s="225">
        <v>5.0</v>
      </c>
      <c r="EO18" s="226">
        <v>2.0</v>
      </c>
      <c r="EP18" s="225">
        <v>17.0</v>
      </c>
      <c r="EQ18" s="225">
        <v>12.0</v>
      </c>
      <c r="ER18" s="225">
        <v>15.0</v>
      </c>
      <c r="ES18" s="225">
        <v>10.0</v>
      </c>
      <c r="ET18" s="225">
        <v>22.0</v>
      </c>
      <c r="EU18" s="225">
        <v>28.0</v>
      </c>
      <c r="EV18" s="225">
        <v>21.0</v>
      </c>
      <c r="EW18" s="225">
        <v>33.0</v>
      </c>
      <c r="EX18" s="225">
        <v>42.0</v>
      </c>
      <c r="EY18" s="226">
        <v>48.0</v>
      </c>
      <c r="EZ18" s="225">
        <v>31.0</v>
      </c>
      <c r="FA18" s="225">
        <v>28.0</v>
      </c>
      <c r="FB18" s="225">
        <v>25.0</v>
      </c>
      <c r="FC18" s="225">
        <v>30.0</v>
      </c>
      <c r="FD18" s="225">
        <v>18.0</v>
      </c>
      <c r="FE18" s="225">
        <v>21.0</v>
      </c>
      <c r="FF18" s="225">
        <v>14.0</v>
      </c>
      <c r="FG18" s="225">
        <v>7.0</v>
      </c>
      <c r="FH18" s="225">
        <v>16.0</v>
      </c>
      <c r="FI18" s="226">
        <v>19.0</v>
      </c>
      <c r="FJ18" s="225">
        <v>18.0</v>
      </c>
      <c r="FK18" s="225">
        <v>14.0</v>
      </c>
      <c r="FL18" s="225">
        <v>18.0</v>
      </c>
      <c r="FM18" s="225">
        <v>25.0</v>
      </c>
      <c r="FN18" s="225">
        <v>17.0</v>
      </c>
      <c r="FO18" s="225">
        <v>23.0</v>
      </c>
      <c r="FP18" s="225">
        <v>26.0</v>
      </c>
      <c r="FQ18" s="225">
        <v>20.0</v>
      </c>
      <c r="FR18" s="225">
        <v>13.0</v>
      </c>
      <c r="FS18" s="226">
        <v>16.0</v>
      </c>
      <c r="FT18" s="225">
        <v>37.0</v>
      </c>
      <c r="FU18" s="225">
        <v>31.0</v>
      </c>
      <c r="FV18" s="225">
        <v>38.0</v>
      </c>
      <c r="FW18" s="225">
        <v>44.0</v>
      </c>
      <c r="FX18" s="225">
        <v>51.0</v>
      </c>
      <c r="FY18" s="225">
        <v>44.0</v>
      </c>
      <c r="FZ18" s="225">
        <v>35.0</v>
      </c>
      <c r="GA18" s="225">
        <v>30.0</v>
      </c>
      <c r="GB18" s="225">
        <v>37.0</v>
      </c>
      <c r="GC18" s="226">
        <v>43.0</v>
      </c>
      <c r="GD18" s="225">
        <v>34.0</v>
      </c>
      <c r="GE18" s="225">
        <v>29.0</v>
      </c>
      <c r="GF18" s="225">
        <v>26.0</v>
      </c>
      <c r="GG18" s="225">
        <v>29.0</v>
      </c>
      <c r="GH18" s="225">
        <v>22.0</v>
      </c>
      <c r="GI18" s="225">
        <v>27.0</v>
      </c>
      <c r="GJ18" s="225">
        <v>20.0</v>
      </c>
      <c r="GK18" s="225">
        <v>15.0</v>
      </c>
      <c r="GL18" s="225">
        <v>3.0</v>
      </c>
      <c r="GM18" s="226">
        <v>-3.0</v>
      </c>
      <c r="GN18" s="225">
        <v>31.0</v>
      </c>
      <c r="GO18" s="225">
        <v>24.0</v>
      </c>
      <c r="GP18" s="225">
        <v>21.0</v>
      </c>
      <c r="GQ18" s="225">
        <v>16.0</v>
      </c>
      <c r="GR18" s="225">
        <v>13.0</v>
      </c>
      <c r="GS18" s="225">
        <v>6.0</v>
      </c>
      <c r="GT18" s="225">
        <v>-1.0</v>
      </c>
      <c r="GU18" s="225">
        <v>-4.0</v>
      </c>
      <c r="GV18" s="225">
        <v>-9.0</v>
      </c>
      <c r="GW18" s="226">
        <v>-12.0</v>
      </c>
      <c r="GX18" s="225">
        <v>18.0</v>
      </c>
      <c r="GY18" s="225">
        <v>12.0</v>
      </c>
      <c r="GZ18" s="225">
        <v>7.0</v>
      </c>
      <c r="HA18" s="225">
        <v>1.0</v>
      </c>
      <c r="HB18" s="225">
        <v>7.0</v>
      </c>
      <c r="HC18" s="225">
        <v>14.0</v>
      </c>
      <c r="HD18" s="225">
        <v>17.0</v>
      </c>
      <c r="HE18" s="225">
        <v>14.0</v>
      </c>
      <c r="HF18" s="225">
        <v>20.0</v>
      </c>
      <c r="HG18" s="226">
        <v>27.0</v>
      </c>
      <c r="HH18" s="225">
        <v>28.0</v>
      </c>
      <c r="HI18" s="225">
        <v>25.0</v>
      </c>
      <c r="HJ18" s="225">
        <v>16.0</v>
      </c>
      <c r="HK18" s="225">
        <v>11.0</v>
      </c>
      <c r="HL18" s="225">
        <v>6.0</v>
      </c>
      <c r="HM18" s="225">
        <v>13.0</v>
      </c>
      <c r="HN18" s="225">
        <v>16.0</v>
      </c>
      <c r="HO18" s="225">
        <v>22.0</v>
      </c>
      <c r="HP18" s="225">
        <v>28.0</v>
      </c>
      <c r="HQ18" s="226">
        <v>23.0</v>
      </c>
      <c r="HR18" s="225">
        <v>22.0</v>
      </c>
      <c r="HS18" s="225">
        <v>13.0</v>
      </c>
      <c r="HT18" s="225">
        <v>19.0</v>
      </c>
      <c r="HU18" s="225">
        <v>24.0</v>
      </c>
      <c r="HV18" s="225">
        <v>21.0</v>
      </c>
      <c r="HW18" s="225">
        <v>12.0</v>
      </c>
      <c r="HX18" s="225">
        <v>15.0</v>
      </c>
      <c r="HY18" s="225">
        <v>21.0</v>
      </c>
      <c r="HZ18" s="225">
        <v>18.0</v>
      </c>
      <c r="IA18" s="226">
        <v>11.0</v>
      </c>
      <c r="IB18" s="225">
        <v>18.0</v>
      </c>
      <c r="IC18" s="225">
        <v>11.0</v>
      </c>
      <c r="ID18" s="225">
        <v>4.0</v>
      </c>
      <c r="IE18" s="225">
        <v>-3.0</v>
      </c>
      <c r="IF18" s="225">
        <v>-12.0</v>
      </c>
      <c r="IG18" s="225">
        <v>-15.0</v>
      </c>
      <c r="IH18" s="225">
        <v>-21.0</v>
      </c>
      <c r="II18" s="225">
        <v>-24.0</v>
      </c>
      <c r="IJ18" s="225">
        <v>-36.0</v>
      </c>
      <c r="IK18" s="226">
        <v>-33.0</v>
      </c>
      <c r="IL18" s="225">
        <v>19.0</v>
      </c>
      <c r="IM18" s="225">
        <v>23.0</v>
      </c>
      <c r="IN18" s="225">
        <v>28.0</v>
      </c>
      <c r="IO18" s="225">
        <v>23.0</v>
      </c>
      <c r="IP18" s="225">
        <v>28.0</v>
      </c>
      <c r="IQ18" s="225">
        <v>37.0</v>
      </c>
      <c r="IR18" s="225">
        <v>42.0</v>
      </c>
      <c r="IS18" s="225">
        <v>47.0</v>
      </c>
      <c r="IT18" s="225">
        <v>41.0</v>
      </c>
      <c r="IU18" s="225">
        <v>36.0</v>
      </c>
      <c r="IV18" s="237">
        <f t="shared" ref="IV18:JE18" si="39">AVERAGE(IL18,IB18,HR18,HH18,GN18,GX18,GD18,FT18,FJ18,EZ18,EP18,EF18,DV18,DL18,DB18,CR18,CH18,BX18,BN18,BD18,AT18,AJ18,Z18,P18,F18)</f>
        <v>26.2</v>
      </c>
      <c r="IW18" s="238">
        <f t="shared" si="39"/>
        <v>23.56</v>
      </c>
      <c r="IX18" s="238">
        <f t="shared" si="39"/>
        <v>22.52</v>
      </c>
      <c r="IY18" s="238">
        <f t="shared" si="39"/>
        <v>21.76</v>
      </c>
      <c r="IZ18" s="238">
        <f t="shared" si="39"/>
        <v>21.8</v>
      </c>
      <c r="JA18" s="238">
        <f t="shared" si="39"/>
        <v>22.08</v>
      </c>
      <c r="JB18" s="238">
        <f t="shared" si="39"/>
        <v>20.72</v>
      </c>
      <c r="JC18" s="238">
        <f t="shared" si="39"/>
        <v>21.28</v>
      </c>
      <c r="JD18" s="238">
        <f t="shared" si="39"/>
        <v>20.16</v>
      </c>
      <c r="JE18" s="239">
        <f t="shared" si="39"/>
        <v>21.32</v>
      </c>
      <c r="JF18" s="225">
        <f t="shared" si="4"/>
        <v>240</v>
      </c>
      <c r="JG18" s="225">
        <f t="shared" si="5"/>
        <v>19</v>
      </c>
      <c r="JH18" s="230">
        <f t="shared" si="6"/>
        <v>0.9266409266</v>
      </c>
      <c r="JI18" s="237">
        <f t="shared" ref="JI18:JR18" si="40">AVERAGE(IV18,IV47,IV76,IV105)</f>
        <v>25.88</v>
      </c>
      <c r="JJ18" s="238">
        <f t="shared" si="40"/>
        <v>25.26</v>
      </c>
      <c r="JK18" s="238">
        <f t="shared" si="40"/>
        <v>24.59</v>
      </c>
      <c r="JL18" s="238">
        <f t="shared" si="40"/>
        <v>24.65</v>
      </c>
      <c r="JM18" s="238">
        <f t="shared" si="40"/>
        <v>24.69</v>
      </c>
      <c r="JN18" s="238">
        <f t="shared" si="40"/>
        <v>25.31</v>
      </c>
      <c r="JO18" s="238">
        <f t="shared" si="40"/>
        <v>25.44</v>
      </c>
      <c r="JP18" s="238">
        <f t="shared" si="40"/>
        <v>25.72</v>
      </c>
      <c r="JQ18" s="238">
        <f t="shared" si="40"/>
        <v>25.36</v>
      </c>
      <c r="JR18" s="239">
        <f t="shared" si="40"/>
        <v>24.79</v>
      </c>
      <c r="JS18" s="231">
        <f t="shared" si="8"/>
        <v>0.9488416988</v>
      </c>
      <c r="JT18" s="232"/>
      <c r="JU18" s="240">
        <f>5/25</f>
        <v>0.2</v>
      </c>
      <c r="JV18" s="225"/>
      <c r="JW18" s="250" t="s">
        <v>35</v>
      </c>
      <c r="JX18" s="265" t="s">
        <v>12</v>
      </c>
      <c r="JY18" s="252" t="s">
        <v>42</v>
      </c>
      <c r="JZ18" s="253" t="s">
        <v>38</v>
      </c>
      <c r="KA18" s="254">
        <v>30.0</v>
      </c>
      <c r="KB18" s="255">
        <f t="shared" si="11"/>
        <v>0.28</v>
      </c>
      <c r="KC18" s="225">
        <f t="shared" si="12"/>
        <v>-65</v>
      </c>
      <c r="KD18" s="256">
        <f t="shared" si="13"/>
        <v>106</v>
      </c>
      <c r="KE18" s="225"/>
      <c r="KF18" s="225"/>
      <c r="KG18" s="225"/>
      <c r="KH18" s="225"/>
      <c r="KI18" s="225"/>
      <c r="KJ18" s="225"/>
    </row>
    <row r="19">
      <c r="A19" s="196" t="s">
        <v>35</v>
      </c>
      <c r="B19" s="197" t="s">
        <v>19</v>
      </c>
      <c r="C19" s="198" t="s">
        <v>43</v>
      </c>
      <c r="D19" s="199" t="s">
        <v>29</v>
      </c>
      <c r="E19" s="285">
        <v>30.0</v>
      </c>
      <c r="F19" s="225">
        <v>21.0</v>
      </c>
      <c r="G19" s="225">
        <v>9.0</v>
      </c>
      <c r="H19" s="225">
        <v>16.0</v>
      </c>
      <c r="I19" s="225">
        <v>27.0</v>
      </c>
      <c r="J19" s="225">
        <v>18.0</v>
      </c>
      <c r="K19" s="225">
        <v>29.0</v>
      </c>
      <c r="L19" s="225">
        <v>40.0</v>
      </c>
      <c r="M19" s="225">
        <v>47.0</v>
      </c>
      <c r="N19" s="225">
        <v>38.0</v>
      </c>
      <c r="O19" s="226">
        <v>34.0</v>
      </c>
      <c r="P19" s="225">
        <v>31.0</v>
      </c>
      <c r="Q19" s="225">
        <v>37.0</v>
      </c>
      <c r="R19" s="225">
        <v>30.0</v>
      </c>
      <c r="S19" s="225">
        <v>37.0</v>
      </c>
      <c r="T19" s="225">
        <v>28.0</v>
      </c>
      <c r="U19" s="225">
        <v>19.0</v>
      </c>
      <c r="V19" s="225">
        <v>7.0</v>
      </c>
      <c r="W19" s="225">
        <v>1.0</v>
      </c>
      <c r="X19" s="225">
        <v>7.0</v>
      </c>
      <c r="Y19" s="226">
        <v>18.0</v>
      </c>
      <c r="Z19" s="225">
        <v>36.0</v>
      </c>
      <c r="AA19" s="225">
        <v>28.0</v>
      </c>
      <c r="AB19" s="225">
        <v>37.0</v>
      </c>
      <c r="AC19" s="225">
        <v>48.0</v>
      </c>
      <c r="AD19" s="225">
        <v>42.0</v>
      </c>
      <c r="AE19" s="225">
        <v>54.0</v>
      </c>
      <c r="AF19" s="225">
        <v>46.0</v>
      </c>
      <c r="AG19" s="225">
        <v>57.0</v>
      </c>
      <c r="AH19" s="225">
        <v>46.0</v>
      </c>
      <c r="AI19" s="226">
        <v>55.0</v>
      </c>
      <c r="AJ19" s="225">
        <v>32.0</v>
      </c>
      <c r="AK19" s="225">
        <v>41.0</v>
      </c>
      <c r="AL19" s="225">
        <v>52.0</v>
      </c>
      <c r="AM19" s="225">
        <v>45.0</v>
      </c>
      <c r="AN19" s="225">
        <v>63.0</v>
      </c>
      <c r="AO19" s="225">
        <v>54.0</v>
      </c>
      <c r="AP19" s="225">
        <v>47.0</v>
      </c>
      <c r="AQ19" s="225">
        <v>56.0</v>
      </c>
      <c r="AR19" s="225">
        <v>49.0</v>
      </c>
      <c r="AS19" s="226">
        <v>67.0</v>
      </c>
      <c r="AT19" s="225">
        <v>19.0</v>
      </c>
      <c r="AU19" s="225">
        <v>14.0</v>
      </c>
      <c r="AV19" s="225">
        <v>23.0</v>
      </c>
      <c r="AW19" s="225">
        <v>13.0</v>
      </c>
      <c r="AX19" s="225">
        <v>-5.0</v>
      </c>
      <c r="AY19" s="225">
        <v>4.0</v>
      </c>
      <c r="AZ19" s="225">
        <v>-3.0</v>
      </c>
      <c r="BA19" s="225">
        <v>6.0</v>
      </c>
      <c r="BB19" s="225">
        <v>15.0</v>
      </c>
      <c r="BC19" s="226">
        <v>10.0</v>
      </c>
      <c r="BD19" s="225">
        <v>29.0</v>
      </c>
      <c r="BE19" s="225">
        <v>34.0</v>
      </c>
      <c r="BF19" s="225">
        <v>43.0</v>
      </c>
      <c r="BG19" s="225">
        <v>34.0</v>
      </c>
      <c r="BH19" s="225">
        <v>25.0</v>
      </c>
      <c r="BI19" s="225">
        <v>34.0</v>
      </c>
      <c r="BJ19" s="225">
        <v>44.0</v>
      </c>
      <c r="BK19" s="225">
        <v>49.0</v>
      </c>
      <c r="BL19" s="225">
        <v>42.0</v>
      </c>
      <c r="BM19" s="226">
        <v>53.0</v>
      </c>
      <c r="BN19" s="225">
        <v>35.0</v>
      </c>
      <c r="BO19" s="225">
        <v>29.0</v>
      </c>
      <c r="BP19" s="225">
        <v>35.0</v>
      </c>
      <c r="BQ19" s="225">
        <v>24.0</v>
      </c>
      <c r="BR19" s="225">
        <v>17.0</v>
      </c>
      <c r="BS19" s="225">
        <v>8.0</v>
      </c>
      <c r="BT19" s="225">
        <v>15.0</v>
      </c>
      <c r="BU19" s="225">
        <v>6.0</v>
      </c>
      <c r="BV19" s="225">
        <v>-4.0</v>
      </c>
      <c r="BW19" s="226">
        <v>5.0</v>
      </c>
      <c r="BX19" s="225">
        <v>16.0</v>
      </c>
      <c r="BY19" s="225">
        <v>24.0</v>
      </c>
      <c r="BZ19" s="225">
        <v>14.0</v>
      </c>
      <c r="CA19" s="225">
        <v>10.0</v>
      </c>
      <c r="CB19" s="225">
        <v>18.0</v>
      </c>
      <c r="CC19" s="225">
        <v>25.0</v>
      </c>
      <c r="CD19" s="225">
        <v>16.0</v>
      </c>
      <c r="CE19" s="225">
        <v>7.0</v>
      </c>
      <c r="CF19" s="225">
        <v>16.0</v>
      </c>
      <c r="CG19" s="226">
        <v>9.0</v>
      </c>
      <c r="CH19" s="225">
        <v>17.0</v>
      </c>
      <c r="CI19" s="225">
        <v>23.0</v>
      </c>
      <c r="CJ19" s="225">
        <v>31.0</v>
      </c>
      <c r="CK19" s="225">
        <v>42.0</v>
      </c>
      <c r="CL19" s="225">
        <v>32.0</v>
      </c>
      <c r="CM19" s="225">
        <v>36.0</v>
      </c>
      <c r="CN19" s="225">
        <v>41.0</v>
      </c>
      <c r="CO19" s="225">
        <v>53.0</v>
      </c>
      <c r="CP19" s="225">
        <v>43.0</v>
      </c>
      <c r="CQ19" s="226">
        <v>34.0</v>
      </c>
      <c r="CR19" s="225">
        <v>29.0</v>
      </c>
      <c r="CS19" s="225">
        <v>38.0</v>
      </c>
      <c r="CT19" s="225">
        <v>27.0</v>
      </c>
      <c r="CU19" s="225">
        <v>36.0</v>
      </c>
      <c r="CV19" s="225">
        <v>25.0</v>
      </c>
      <c r="CW19" s="225">
        <v>18.0</v>
      </c>
      <c r="CX19" s="225">
        <v>14.0</v>
      </c>
      <c r="CY19" s="225">
        <v>8.0</v>
      </c>
      <c r="CZ19" s="225">
        <v>17.0</v>
      </c>
      <c r="DA19" s="226">
        <v>26.0</v>
      </c>
      <c r="DB19" s="225">
        <v>34.0</v>
      </c>
      <c r="DC19" s="225">
        <v>28.0</v>
      </c>
      <c r="DD19" s="225">
        <v>16.0</v>
      </c>
      <c r="DE19" s="225">
        <v>26.0</v>
      </c>
      <c r="DF19" s="225">
        <v>19.0</v>
      </c>
      <c r="DG19" s="225">
        <v>13.0</v>
      </c>
      <c r="DH19" s="225">
        <v>7.0</v>
      </c>
      <c r="DI19" s="225">
        <v>-4.0</v>
      </c>
      <c r="DJ19" s="225">
        <v>5.0</v>
      </c>
      <c r="DK19" s="226">
        <v>12.0</v>
      </c>
      <c r="DL19" s="225">
        <v>36.0</v>
      </c>
      <c r="DM19" s="225">
        <v>45.0</v>
      </c>
      <c r="DN19" s="225">
        <v>53.0</v>
      </c>
      <c r="DO19" s="225">
        <v>46.0</v>
      </c>
      <c r="DP19" s="225">
        <v>40.0</v>
      </c>
      <c r="DQ19" s="225">
        <v>50.0</v>
      </c>
      <c r="DR19" s="225">
        <v>68.0</v>
      </c>
      <c r="DS19" s="225">
        <v>77.0</v>
      </c>
      <c r="DT19" s="225">
        <v>87.0</v>
      </c>
      <c r="DU19" s="226">
        <v>81.0</v>
      </c>
      <c r="DV19" s="225">
        <v>18.0</v>
      </c>
      <c r="DW19" s="225">
        <v>27.0</v>
      </c>
      <c r="DX19" s="225">
        <v>18.0</v>
      </c>
      <c r="DY19" s="225">
        <v>24.0</v>
      </c>
      <c r="DZ19" s="225">
        <v>34.0</v>
      </c>
      <c r="EA19" s="225">
        <v>43.0</v>
      </c>
      <c r="EB19" s="225">
        <v>50.0</v>
      </c>
      <c r="EC19" s="225">
        <v>45.0</v>
      </c>
      <c r="ED19" s="225">
        <v>54.0</v>
      </c>
      <c r="EE19" s="226">
        <v>63.0</v>
      </c>
      <c r="EF19" s="225">
        <v>16.0</v>
      </c>
      <c r="EG19" s="225">
        <v>26.0</v>
      </c>
      <c r="EH19" s="225">
        <v>33.0</v>
      </c>
      <c r="EI19" s="225">
        <v>44.0</v>
      </c>
      <c r="EJ19" s="225">
        <v>51.0</v>
      </c>
      <c r="EK19" s="225">
        <v>57.0</v>
      </c>
      <c r="EL19" s="225">
        <v>62.0</v>
      </c>
      <c r="EM19" s="225">
        <v>67.0</v>
      </c>
      <c r="EN19" s="225">
        <v>75.0</v>
      </c>
      <c r="EO19" s="226">
        <v>82.0</v>
      </c>
      <c r="EP19" s="225">
        <v>16.0</v>
      </c>
      <c r="EQ19" s="225">
        <v>22.0</v>
      </c>
      <c r="ER19" s="225">
        <v>15.0</v>
      </c>
      <c r="ES19" s="225">
        <v>6.0</v>
      </c>
      <c r="ET19" s="225">
        <v>24.0</v>
      </c>
      <c r="EU19" s="225">
        <v>13.0</v>
      </c>
      <c r="EV19" s="225">
        <v>22.0</v>
      </c>
      <c r="EW19" s="225">
        <v>40.0</v>
      </c>
      <c r="EX19" s="225">
        <v>51.0</v>
      </c>
      <c r="EY19" s="226">
        <v>40.0</v>
      </c>
      <c r="EZ19" s="225">
        <v>15.0</v>
      </c>
      <c r="FA19" s="225">
        <v>9.0</v>
      </c>
      <c r="FB19" s="225">
        <v>14.0</v>
      </c>
      <c r="FC19" s="225">
        <v>21.0</v>
      </c>
      <c r="FD19" s="225">
        <v>3.0</v>
      </c>
      <c r="FE19" s="225">
        <v>9.0</v>
      </c>
      <c r="FF19" s="225">
        <v>18.0</v>
      </c>
      <c r="FG19" s="225">
        <v>27.0</v>
      </c>
      <c r="FH19" s="225">
        <v>38.0</v>
      </c>
      <c r="FI19" s="226">
        <v>42.0</v>
      </c>
      <c r="FJ19" s="225">
        <v>34.0</v>
      </c>
      <c r="FK19" s="225">
        <v>28.0</v>
      </c>
      <c r="FL19" s="225">
        <v>34.0</v>
      </c>
      <c r="FM19" s="225">
        <v>25.0</v>
      </c>
      <c r="FN19" s="225">
        <v>16.0</v>
      </c>
      <c r="FO19" s="225">
        <v>5.0</v>
      </c>
      <c r="FP19" s="225">
        <v>-2.0</v>
      </c>
      <c r="FQ19" s="225">
        <v>6.0</v>
      </c>
      <c r="FR19" s="225">
        <v>15.0</v>
      </c>
      <c r="FS19" s="226">
        <v>8.0</v>
      </c>
      <c r="FT19" s="225">
        <v>43.0</v>
      </c>
      <c r="FU19" s="225">
        <v>53.0</v>
      </c>
      <c r="FV19" s="225">
        <v>44.0</v>
      </c>
      <c r="FW19" s="225">
        <v>33.0</v>
      </c>
      <c r="FX19" s="225">
        <v>24.0</v>
      </c>
      <c r="FY19" s="225">
        <v>33.0</v>
      </c>
      <c r="FZ19" s="225">
        <v>22.0</v>
      </c>
      <c r="GA19" s="225">
        <v>29.0</v>
      </c>
      <c r="GB19" s="225">
        <v>20.0</v>
      </c>
      <c r="GC19" s="226">
        <v>10.0</v>
      </c>
      <c r="GD19" s="225">
        <v>36.0</v>
      </c>
      <c r="GE19" s="225">
        <v>27.0</v>
      </c>
      <c r="GF19" s="225">
        <v>23.0</v>
      </c>
      <c r="GG19" s="225">
        <v>16.0</v>
      </c>
      <c r="GH19" s="225">
        <v>26.0</v>
      </c>
      <c r="GI19" s="225">
        <v>19.0</v>
      </c>
      <c r="GJ19" s="225">
        <v>29.0</v>
      </c>
      <c r="GK19" s="225">
        <v>36.0</v>
      </c>
      <c r="GL19" s="225">
        <v>18.0</v>
      </c>
      <c r="GM19" s="226">
        <v>26.0</v>
      </c>
      <c r="GN19" s="225">
        <v>17.0</v>
      </c>
      <c r="GO19" s="225">
        <v>26.0</v>
      </c>
      <c r="GP19" s="225">
        <v>33.0</v>
      </c>
      <c r="GQ19" s="225">
        <v>39.0</v>
      </c>
      <c r="GR19" s="225">
        <v>33.0</v>
      </c>
      <c r="GS19" s="225">
        <v>43.0</v>
      </c>
      <c r="GT19" s="225">
        <v>52.0</v>
      </c>
      <c r="GU19" s="225">
        <v>57.0</v>
      </c>
      <c r="GV19" s="225">
        <v>50.0</v>
      </c>
      <c r="GW19" s="226">
        <v>44.0</v>
      </c>
      <c r="GX19" s="225">
        <v>35.0</v>
      </c>
      <c r="GY19" s="225">
        <v>45.0</v>
      </c>
      <c r="GZ19" s="225">
        <v>51.0</v>
      </c>
      <c r="HA19" s="225">
        <v>59.0</v>
      </c>
      <c r="HB19" s="225">
        <v>49.0</v>
      </c>
      <c r="HC19" s="225">
        <v>40.0</v>
      </c>
      <c r="HD19" s="225">
        <v>46.0</v>
      </c>
      <c r="HE19" s="225">
        <v>51.0</v>
      </c>
      <c r="HF19" s="225">
        <v>41.0</v>
      </c>
      <c r="HG19" s="226">
        <v>32.0</v>
      </c>
      <c r="HH19" s="225">
        <v>20.0</v>
      </c>
      <c r="HI19" s="225">
        <v>14.0</v>
      </c>
      <c r="HJ19" s="225">
        <v>2.0</v>
      </c>
      <c r="HK19" s="225">
        <v>-5.0</v>
      </c>
      <c r="HL19" s="225">
        <v>-14.0</v>
      </c>
      <c r="HM19" s="225">
        <v>-23.0</v>
      </c>
      <c r="HN19" s="225">
        <v>-30.0</v>
      </c>
      <c r="HO19" s="225">
        <v>-40.0</v>
      </c>
      <c r="HP19" s="225">
        <v>-48.0</v>
      </c>
      <c r="HQ19" s="226">
        <v>-57.0</v>
      </c>
      <c r="HR19" s="225">
        <v>19.0</v>
      </c>
      <c r="HS19" s="225">
        <v>7.0</v>
      </c>
      <c r="HT19" s="225">
        <v>-1.0</v>
      </c>
      <c r="HU19" s="225">
        <v>-7.0</v>
      </c>
      <c r="HV19" s="225">
        <v>-2.0</v>
      </c>
      <c r="HW19" s="225">
        <v>-14.0</v>
      </c>
      <c r="HX19" s="225">
        <v>-21.0</v>
      </c>
      <c r="HY19" s="225">
        <v>-29.0</v>
      </c>
      <c r="HZ19" s="225">
        <v>-24.0</v>
      </c>
      <c r="IA19" s="226">
        <v>-15.0</v>
      </c>
      <c r="IB19" s="225">
        <v>34.0</v>
      </c>
      <c r="IC19" s="225">
        <v>43.0</v>
      </c>
      <c r="ID19" s="225">
        <v>53.0</v>
      </c>
      <c r="IE19" s="225">
        <v>62.0</v>
      </c>
      <c r="IF19" s="225">
        <v>50.0</v>
      </c>
      <c r="IG19" s="225">
        <v>57.0</v>
      </c>
      <c r="IH19" s="225">
        <v>68.0</v>
      </c>
      <c r="II19" s="225">
        <v>62.0</v>
      </c>
      <c r="IJ19" s="225">
        <v>44.0</v>
      </c>
      <c r="IK19" s="226">
        <v>50.0</v>
      </c>
      <c r="IL19" s="225">
        <v>35.0</v>
      </c>
      <c r="IM19" s="225">
        <v>41.0</v>
      </c>
      <c r="IN19" s="225">
        <v>50.0</v>
      </c>
      <c r="IO19" s="225">
        <v>56.0</v>
      </c>
      <c r="IP19" s="225">
        <v>65.0</v>
      </c>
      <c r="IQ19" s="225">
        <v>76.0</v>
      </c>
      <c r="IR19" s="225">
        <v>85.0</v>
      </c>
      <c r="IS19" s="225">
        <v>78.0</v>
      </c>
      <c r="IT19" s="225">
        <v>89.0</v>
      </c>
      <c r="IU19" s="225">
        <v>96.0</v>
      </c>
      <c r="IV19" s="237">
        <f t="shared" ref="IV19:JE19" si="41">AVERAGE(IL19,IB19,HR19,HH19,GN19,GX19,GD19,FT19,FJ19,EZ19,EP19,EF19,DV19,DL19,DB19,CR19,CH19,BX19,BN19,BD19,AT19,AJ19,Z19,P19,F19)</f>
        <v>26.92</v>
      </c>
      <c r="IW19" s="238">
        <f t="shared" si="41"/>
        <v>28.72</v>
      </c>
      <c r="IX19" s="238">
        <f t="shared" si="41"/>
        <v>29.84</v>
      </c>
      <c r="IY19" s="238">
        <f t="shared" si="41"/>
        <v>30.44</v>
      </c>
      <c r="IZ19" s="238">
        <f t="shared" si="41"/>
        <v>27.24</v>
      </c>
      <c r="JA19" s="238">
        <f t="shared" si="41"/>
        <v>28.08</v>
      </c>
      <c r="JB19" s="238">
        <f t="shared" si="41"/>
        <v>29.72</v>
      </c>
      <c r="JC19" s="238">
        <f t="shared" si="41"/>
        <v>31.68</v>
      </c>
      <c r="JD19" s="238">
        <f t="shared" si="41"/>
        <v>31.36</v>
      </c>
      <c r="JE19" s="239">
        <f t="shared" si="41"/>
        <v>33</v>
      </c>
      <c r="JF19" s="225">
        <f t="shared" si="4"/>
        <v>240</v>
      </c>
      <c r="JG19" s="225">
        <f t="shared" si="5"/>
        <v>20</v>
      </c>
      <c r="JH19" s="230">
        <f t="shared" si="6"/>
        <v>0.9230769231</v>
      </c>
      <c r="JI19" s="237">
        <f t="shared" ref="JI19:JR19" si="42">AVERAGE(IV19,IV48,IV77,IV106)</f>
        <v>25.79</v>
      </c>
      <c r="JJ19" s="238">
        <f t="shared" si="42"/>
        <v>25.63</v>
      </c>
      <c r="JK19" s="238">
        <f t="shared" si="42"/>
        <v>27.33</v>
      </c>
      <c r="JL19" s="238">
        <f t="shared" si="42"/>
        <v>26.46</v>
      </c>
      <c r="JM19" s="238">
        <f t="shared" si="42"/>
        <v>24.11</v>
      </c>
      <c r="JN19" s="238">
        <f t="shared" si="42"/>
        <v>23.89</v>
      </c>
      <c r="JO19" s="238">
        <f t="shared" si="42"/>
        <v>24.08</v>
      </c>
      <c r="JP19" s="238">
        <f t="shared" si="42"/>
        <v>24.26</v>
      </c>
      <c r="JQ19" s="238">
        <f t="shared" si="42"/>
        <v>23.5</v>
      </c>
      <c r="JR19" s="239">
        <f t="shared" si="42"/>
        <v>23.97</v>
      </c>
      <c r="JS19" s="231">
        <f t="shared" si="8"/>
        <v>0.8595471694</v>
      </c>
      <c r="JT19" s="232"/>
      <c r="JU19" s="240">
        <f t="shared" ref="JU19:JU20" si="45">6/25</f>
        <v>0.24</v>
      </c>
      <c r="JV19" s="225"/>
      <c r="JW19" s="257" t="s">
        <v>25</v>
      </c>
      <c r="JX19" s="274" t="s">
        <v>26</v>
      </c>
      <c r="JY19" s="259" t="s">
        <v>32</v>
      </c>
      <c r="JZ19" s="260" t="s">
        <v>16</v>
      </c>
      <c r="KA19" s="261">
        <v>15.0</v>
      </c>
      <c r="KB19" s="262">
        <f t="shared" si="11"/>
        <v>0.18</v>
      </c>
      <c r="KC19" s="225">
        <f t="shared" si="12"/>
        <v>-36</v>
      </c>
      <c r="KD19" s="263">
        <f t="shared" si="13"/>
        <v>87</v>
      </c>
      <c r="KE19" s="225"/>
      <c r="KF19" s="225"/>
      <c r="KG19" s="225"/>
      <c r="KH19" s="225"/>
      <c r="KI19" s="225"/>
      <c r="KJ19" s="225"/>
    </row>
    <row r="20">
      <c r="A20" s="182" t="s">
        <v>35</v>
      </c>
      <c r="B20" s="18" t="s">
        <v>19</v>
      </c>
      <c r="C20" s="19" t="s">
        <v>44</v>
      </c>
      <c r="D20" s="17" t="s">
        <v>38</v>
      </c>
      <c r="E20" s="224">
        <v>20.0</v>
      </c>
      <c r="F20" s="225">
        <v>29.0</v>
      </c>
      <c r="G20" s="225">
        <v>17.0</v>
      </c>
      <c r="H20" s="225">
        <v>12.0</v>
      </c>
      <c r="I20" s="225">
        <v>4.0</v>
      </c>
      <c r="J20" s="225">
        <v>13.0</v>
      </c>
      <c r="K20" s="225">
        <v>20.0</v>
      </c>
      <c r="L20" s="225">
        <v>27.0</v>
      </c>
      <c r="M20" s="225">
        <v>22.0</v>
      </c>
      <c r="N20" s="225">
        <v>32.0</v>
      </c>
      <c r="O20" s="226">
        <v>36.0</v>
      </c>
      <c r="P20" s="225">
        <v>21.0</v>
      </c>
      <c r="Q20" s="225">
        <v>17.0</v>
      </c>
      <c r="R20" s="225">
        <v>22.0</v>
      </c>
      <c r="S20" s="225">
        <v>17.0</v>
      </c>
      <c r="T20" s="225">
        <v>27.0</v>
      </c>
      <c r="U20" s="225">
        <v>36.0</v>
      </c>
      <c r="V20" s="225">
        <v>24.0</v>
      </c>
      <c r="W20" s="225">
        <v>28.0</v>
      </c>
      <c r="X20" s="225">
        <v>23.0</v>
      </c>
      <c r="Y20" s="226">
        <v>15.0</v>
      </c>
      <c r="Z20" s="225">
        <v>17.0</v>
      </c>
      <c r="AA20" s="225">
        <v>26.0</v>
      </c>
      <c r="AB20" s="225">
        <v>16.0</v>
      </c>
      <c r="AC20" s="225">
        <v>23.0</v>
      </c>
      <c r="AD20" s="225">
        <v>27.0</v>
      </c>
      <c r="AE20" s="225">
        <v>39.0</v>
      </c>
      <c r="AF20" s="225">
        <v>48.0</v>
      </c>
      <c r="AG20" s="225">
        <v>55.0</v>
      </c>
      <c r="AH20" s="225">
        <v>48.0</v>
      </c>
      <c r="AI20" s="226">
        <v>39.0</v>
      </c>
      <c r="AJ20" s="225">
        <v>14.0</v>
      </c>
      <c r="AK20" s="225">
        <v>4.0</v>
      </c>
      <c r="AL20" s="225">
        <v>11.0</v>
      </c>
      <c r="AM20" s="225">
        <v>16.0</v>
      </c>
      <c r="AN20" s="225">
        <v>33.0</v>
      </c>
      <c r="AO20" s="225">
        <v>43.0</v>
      </c>
      <c r="AP20" s="225">
        <v>48.0</v>
      </c>
      <c r="AQ20" s="225">
        <v>38.0</v>
      </c>
      <c r="AR20" s="225">
        <v>43.0</v>
      </c>
      <c r="AS20" s="226">
        <v>60.0</v>
      </c>
      <c r="AT20" s="225">
        <v>29.0</v>
      </c>
      <c r="AU20" s="225">
        <v>24.0</v>
      </c>
      <c r="AV20" s="225">
        <v>15.0</v>
      </c>
      <c r="AW20" s="225">
        <v>4.0</v>
      </c>
      <c r="AX20" s="225">
        <v>-13.0</v>
      </c>
      <c r="AY20" s="225">
        <v>-22.0</v>
      </c>
      <c r="AZ20" s="225">
        <v>-11.0</v>
      </c>
      <c r="BA20" s="225">
        <v>-20.0</v>
      </c>
      <c r="BB20" s="225">
        <v>-30.0</v>
      </c>
      <c r="BC20" s="226">
        <v>-35.0</v>
      </c>
      <c r="BD20" s="225">
        <v>21.0</v>
      </c>
      <c r="BE20" s="225">
        <v>26.0</v>
      </c>
      <c r="BF20" s="225">
        <v>16.0</v>
      </c>
      <c r="BG20" s="225">
        <v>26.0</v>
      </c>
      <c r="BH20" s="225">
        <v>36.0</v>
      </c>
      <c r="BI20" s="225">
        <v>27.0</v>
      </c>
      <c r="BJ20" s="225">
        <v>38.0</v>
      </c>
      <c r="BK20" s="225">
        <v>43.0</v>
      </c>
      <c r="BL20" s="225">
        <v>48.0</v>
      </c>
      <c r="BM20" s="226">
        <v>55.0</v>
      </c>
      <c r="BN20" s="225">
        <v>32.0</v>
      </c>
      <c r="BO20" s="225">
        <v>36.0</v>
      </c>
      <c r="BP20" s="225">
        <v>31.0</v>
      </c>
      <c r="BQ20" s="225">
        <v>39.0</v>
      </c>
      <c r="BR20" s="225">
        <v>44.0</v>
      </c>
      <c r="BS20" s="225">
        <v>53.0</v>
      </c>
      <c r="BT20" s="225">
        <v>42.0</v>
      </c>
      <c r="BU20" s="225">
        <v>51.0</v>
      </c>
      <c r="BV20" s="225">
        <v>40.0</v>
      </c>
      <c r="BW20" s="226">
        <v>30.0</v>
      </c>
      <c r="BX20" s="225">
        <v>34.0</v>
      </c>
      <c r="BY20" s="225">
        <v>25.0</v>
      </c>
      <c r="BZ20" s="225">
        <v>14.0</v>
      </c>
      <c r="CA20" s="225">
        <v>18.0</v>
      </c>
      <c r="CB20" s="225">
        <v>9.0</v>
      </c>
      <c r="CC20" s="225">
        <v>4.0</v>
      </c>
      <c r="CD20" s="225">
        <v>13.0</v>
      </c>
      <c r="CE20" s="225">
        <v>23.0</v>
      </c>
      <c r="CF20" s="225">
        <v>13.0</v>
      </c>
      <c r="CG20" s="226">
        <v>18.0</v>
      </c>
      <c r="CH20" s="225">
        <v>34.0</v>
      </c>
      <c r="CI20" s="225">
        <v>30.0</v>
      </c>
      <c r="CJ20" s="225">
        <v>21.0</v>
      </c>
      <c r="CK20" s="225">
        <v>28.0</v>
      </c>
      <c r="CL20" s="225">
        <v>17.0</v>
      </c>
      <c r="CM20" s="225">
        <v>13.0</v>
      </c>
      <c r="CN20" s="225">
        <v>18.0</v>
      </c>
      <c r="CO20" s="225">
        <v>30.0</v>
      </c>
      <c r="CP20" s="225">
        <v>19.0</v>
      </c>
      <c r="CQ20" s="226">
        <v>28.0</v>
      </c>
      <c r="CR20" s="225">
        <v>21.0</v>
      </c>
      <c r="CS20" s="225">
        <v>12.0</v>
      </c>
      <c r="CT20" s="225">
        <v>5.0</v>
      </c>
      <c r="CU20" s="225">
        <v>-5.0</v>
      </c>
      <c r="CV20" s="225">
        <v>-12.0</v>
      </c>
      <c r="CW20" s="225">
        <v>-1.0</v>
      </c>
      <c r="CX20" s="225">
        <v>3.0</v>
      </c>
      <c r="CY20" s="225">
        <v>7.0</v>
      </c>
      <c r="CZ20" s="225">
        <v>-2.0</v>
      </c>
      <c r="DA20" s="226">
        <v>-12.0</v>
      </c>
      <c r="DB20" s="225">
        <v>15.0</v>
      </c>
      <c r="DC20" s="225">
        <v>19.0</v>
      </c>
      <c r="DD20" s="225">
        <v>7.0</v>
      </c>
      <c r="DE20" s="225">
        <v>18.0</v>
      </c>
      <c r="DF20" s="225">
        <v>23.0</v>
      </c>
      <c r="DG20" s="225">
        <v>27.0</v>
      </c>
      <c r="DH20" s="225">
        <v>31.0</v>
      </c>
      <c r="DI20" s="225">
        <v>24.0</v>
      </c>
      <c r="DJ20" s="225">
        <v>15.0</v>
      </c>
      <c r="DK20" s="226">
        <v>10.0</v>
      </c>
      <c r="DL20" s="225">
        <v>32.0</v>
      </c>
      <c r="DM20" s="225">
        <v>22.0</v>
      </c>
      <c r="DN20" s="225">
        <v>13.0</v>
      </c>
      <c r="DO20" s="225">
        <v>18.0</v>
      </c>
      <c r="DP20" s="225">
        <v>23.0</v>
      </c>
      <c r="DQ20" s="225">
        <v>30.0</v>
      </c>
      <c r="DR20" s="225">
        <v>47.0</v>
      </c>
      <c r="DS20" s="225">
        <v>37.0</v>
      </c>
      <c r="DT20" s="225">
        <v>48.0</v>
      </c>
      <c r="DU20" s="226">
        <v>52.0</v>
      </c>
      <c r="DV20" s="225">
        <v>30.0</v>
      </c>
      <c r="DW20" s="225">
        <v>20.0</v>
      </c>
      <c r="DX20" s="225">
        <v>29.0</v>
      </c>
      <c r="DY20" s="225">
        <v>25.0</v>
      </c>
      <c r="DZ20" s="225">
        <v>36.0</v>
      </c>
      <c r="EA20" s="225">
        <v>26.0</v>
      </c>
      <c r="EB20" s="225">
        <v>21.0</v>
      </c>
      <c r="EC20" s="225">
        <v>16.0</v>
      </c>
      <c r="ED20" s="225">
        <v>7.0</v>
      </c>
      <c r="EE20" s="226">
        <v>-3.0</v>
      </c>
      <c r="EF20" s="225">
        <v>34.0</v>
      </c>
      <c r="EG20" s="225">
        <v>41.0</v>
      </c>
      <c r="EH20" s="225">
        <v>36.0</v>
      </c>
      <c r="EI20" s="225">
        <v>43.0</v>
      </c>
      <c r="EJ20" s="225">
        <v>38.0</v>
      </c>
      <c r="EK20" s="225">
        <v>34.0</v>
      </c>
      <c r="EL20" s="225">
        <v>39.0</v>
      </c>
      <c r="EM20" s="225">
        <v>44.0</v>
      </c>
      <c r="EN20" s="225">
        <v>35.0</v>
      </c>
      <c r="EO20" s="226">
        <v>30.0</v>
      </c>
      <c r="EP20" s="225">
        <v>35.0</v>
      </c>
      <c r="EQ20" s="225">
        <v>30.0</v>
      </c>
      <c r="ER20" s="225">
        <v>35.0</v>
      </c>
      <c r="ES20" s="225">
        <v>45.0</v>
      </c>
      <c r="ET20" s="225">
        <v>62.0</v>
      </c>
      <c r="EU20" s="225">
        <v>55.0</v>
      </c>
      <c r="EV20" s="225">
        <v>45.0</v>
      </c>
      <c r="EW20" s="225">
        <v>62.0</v>
      </c>
      <c r="EX20" s="225">
        <v>54.0</v>
      </c>
      <c r="EY20" s="226">
        <v>47.0</v>
      </c>
      <c r="EZ20" s="225">
        <v>18.0</v>
      </c>
      <c r="FA20" s="225">
        <v>22.0</v>
      </c>
      <c r="FB20" s="225">
        <v>27.0</v>
      </c>
      <c r="FC20" s="225">
        <v>16.0</v>
      </c>
      <c r="FD20" s="225">
        <v>-1.0</v>
      </c>
      <c r="FE20" s="225">
        <v>-5.0</v>
      </c>
      <c r="FF20" s="225">
        <v>-14.0</v>
      </c>
      <c r="FG20" s="225">
        <v>-24.0</v>
      </c>
      <c r="FH20" s="225">
        <v>-32.0</v>
      </c>
      <c r="FI20" s="226">
        <v>-36.0</v>
      </c>
      <c r="FJ20" s="225">
        <v>16.0</v>
      </c>
      <c r="FK20" s="225">
        <v>20.0</v>
      </c>
      <c r="FL20" s="225">
        <v>16.0</v>
      </c>
      <c r="FM20" s="225">
        <v>25.0</v>
      </c>
      <c r="FN20" s="225">
        <v>35.0</v>
      </c>
      <c r="FO20" s="225">
        <v>28.0</v>
      </c>
      <c r="FP20" s="225">
        <v>33.0</v>
      </c>
      <c r="FQ20" s="225">
        <v>24.0</v>
      </c>
      <c r="FR20" s="225">
        <v>14.0</v>
      </c>
      <c r="FS20" s="226">
        <v>19.0</v>
      </c>
      <c r="FT20" s="225">
        <v>42.0</v>
      </c>
      <c r="FU20" s="225">
        <v>49.0</v>
      </c>
      <c r="FV20" s="225">
        <v>58.0</v>
      </c>
      <c r="FW20" s="225">
        <v>51.0</v>
      </c>
      <c r="FX20" s="225">
        <v>61.0</v>
      </c>
      <c r="FY20" s="225">
        <v>51.0</v>
      </c>
      <c r="FZ20" s="225">
        <v>59.0</v>
      </c>
      <c r="GA20" s="225">
        <v>54.0</v>
      </c>
      <c r="GB20" s="225">
        <v>63.0</v>
      </c>
      <c r="GC20" s="226">
        <v>56.0</v>
      </c>
      <c r="GD20" s="225">
        <v>17.0</v>
      </c>
      <c r="GE20" s="225">
        <v>27.0</v>
      </c>
      <c r="GF20" s="225">
        <v>31.0</v>
      </c>
      <c r="GG20" s="225">
        <v>36.0</v>
      </c>
      <c r="GH20" s="225">
        <v>47.0</v>
      </c>
      <c r="GI20" s="225">
        <v>52.0</v>
      </c>
      <c r="GJ20" s="225">
        <v>63.0</v>
      </c>
      <c r="GK20" s="225">
        <v>58.0</v>
      </c>
      <c r="GL20" s="225">
        <v>41.0</v>
      </c>
      <c r="GM20" s="226">
        <v>32.0</v>
      </c>
      <c r="GN20" s="225">
        <v>34.0</v>
      </c>
      <c r="GO20" s="225">
        <v>24.0</v>
      </c>
      <c r="GP20" s="225">
        <v>19.0</v>
      </c>
      <c r="GQ20" s="225">
        <v>14.0</v>
      </c>
      <c r="GR20" s="225">
        <v>18.0</v>
      </c>
      <c r="GS20" s="225">
        <v>29.0</v>
      </c>
      <c r="GT20" s="225">
        <v>19.0</v>
      </c>
      <c r="GU20" s="225">
        <v>24.0</v>
      </c>
      <c r="GV20" s="225">
        <v>35.0</v>
      </c>
      <c r="GW20" s="226">
        <v>39.0</v>
      </c>
      <c r="GX20" s="225">
        <v>36.0</v>
      </c>
      <c r="GY20" s="225">
        <v>43.0</v>
      </c>
      <c r="GZ20" s="225">
        <v>38.0</v>
      </c>
      <c r="HA20" s="225">
        <v>29.0</v>
      </c>
      <c r="HB20" s="225">
        <v>22.0</v>
      </c>
      <c r="HC20" s="225">
        <v>31.0</v>
      </c>
      <c r="HD20" s="225">
        <v>27.0</v>
      </c>
      <c r="HE20" s="225">
        <v>32.0</v>
      </c>
      <c r="HF20" s="225">
        <v>25.0</v>
      </c>
      <c r="HG20" s="226">
        <v>34.0</v>
      </c>
      <c r="HH20" s="225">
        <v>20.0</v>
      </c>
      <c r="HI20" s="225">
        <v>24.0</v>
      </c>
      <c r="HJ20" s="225">
        <v>12.0</v>
      </c>
      <c r="HK20" s="225">
        <v>23.0</v>
      </c>
      <c r="HL20" s="225">
        <v>33.0</v>
      </c>
      <c r="HM20" s="225">
        <v>42.0</v>
      </c>
      <c r="HN20" s="225">
        <v>47.0</v>
      </c>
      <c r="HO20" s="225">
        <v>40.0</v>
      </c>
      <c r="HP20" s="225">
        <v>49.0</v>
      </c>
      <c r="HQ20" s="226">
        <v>59.0</v>
      </c>
      <c r="HR20" s="225">
        <v>29.0</v>
      </c>
      <c r="HS20" s="225">
        <v>17.0</v>
      </c>
      <c r="HT20" s="225">
        <v>26.0</v>
      </c>
      <c r="HU20" s="225">
        <v>31.0</v>
      </c>
      <c r="HV20" s="225">
        <v>36.0</v>
      </c>
      <c r="HW20" s="225">
        <v>24.0</v>
      </c>
      <c r="HX20" s="225">
        <v>29.0</v>
      </c>
      <c r="HY20" s="225">
        <v>38.0</v>
      </c>
      <c r="HZ20" s="225">
        <v>43.0</v>
      </c>
      <c r="IA20" s="226">
        <v>34.0</v>
      </c>
      <c r="IB20" s="225">
        <v>16.0</v>
      </c>
      <c r="IC20" s="225">
        <v>7.0</v>
      </c>
      <c r="ID20" s="225">
        <v>18.0</v>
      </c>
      <c r="IE20" s="225">
        <v>9.0</v>
      </c>
      <c r="IF20" s="225">
        <v>-3.0</v>
      </c>
      <c r="IG20" s="225">
        <v>-8.0</v>
      </c>
      <c r="IH20" s="225">
        <v>-1.0</v>
      </c>
      <c r="II20" s="225">
        <v>3.0</v>
      </c>
      <c r="IJ20" s="225">
        <v>-14.0</v>
      </c>
      <c r="IK20" s="226">
        <v>-18.0</v>
      </c>
      <c r="IL20" s="225">
        <v>32.0</v>
      </c>
      <c r="IM20" s="225">
        <v>28.0</v>
      </c>
      <c r="IN20" s="225">
        <v>18.0</v>
      </c>
      <c r="IO20" s="225">
        <v>13.0</v>
      </c>
      <c r="IP20" s="225">
        <v>3.0</v>
      </c>
      <c r="IQ20" s="225">
        <v>-5.0</v>
      </c>
      <c r="IR20" s="225">
        <v>-15.0</v>
      </c>
      <c r="IS20" s="225">
        <v>-10.0</v>
      </c>
      <c r="IT20" s="225">
        <v>-3.0</v>
      </c>
      <c r="IU20" s="225">
        <v>-8.0</v>
      </c>
      <c r="IV20" s="237">
        <f t="shared" ref="IV20:JE20" si="43">AVERAGE(IL20,IB20,HR20,HH20,GN20,GX20,GD20,FT20,FJ20,EZ20,EP20,EF20,DV20,DL20,DB20,CR20,CH20,BX20,BN20,BD20,AT20,AJ20,Z20,P20,F20)</f>
        <v>26.32</v>
      </c>
      <c r="IW20" s="238">
        <f t="shared" si="43"/>
        <v>24.4</v>
      </c>
      <c r="IX20" s="238">
        <f t="shared" si="43"/>
        <v>21.84</v>
      </c>
      <c r="IY20" s="238">
        <f t="shared" si="43"/>
        <v>22.64</v>
      </c>
      <c r="IZ20" s="238">
        <f t="shared" si="43"/>
        <v>24.56</v>
      </c>
      <c r="JA20" s="238">
        <f t="shared" si="43"/>
        <v>24.92</v>
      </c>
      <c r="JB20" s="238">
        <f t="shared" si="43"/>
        <v>27.2</v>
      </c>
      <c r="JC20" s="238">
        <f t="shared" si="43"/>
        <v>27.96</v>
      </c>
      <c r="JD20" s="238">
        <f t="shared" si="43"/>
        <v>24.56</v>
      </c>
      <c r="JE20" s="239">
        <f t="shared" si="43"/>
        <v>23.24</v>
      </c>
      <c r="JF20" s="225">
        <f t="shared" si="4"/>
        <v>232</v>
      </c>
      <c r="JG20" s="225">
        <f t="shared" si="5"/>
        <v>28</v>
      </c>
      <c r="JH20" s="230">
        <f t="shared" si="6"/>
        <v>0.8923076923</v>
      </c>
      <c r="JI20" s="237">
        <f t="shared" ref="JI20:JR20" si="44">AVERAGE(IV20,IV49,IV78,IV107)</f>
        <v>26.01</v>
      </c>
      <c r="JJ20" s="238">
        <f t="shared" si="44"/>
        <v>25.87</v>
      </c>
      <c r="JK20" s="238">
        <f t="shared" si="44"/>
        <v>24.55</v>
      </c>
      <c r="JL20" s="238">
        <f t="shared" si="44"/>
        <v>24.95</v>
      </c>
      <c r="JM20" s="238">
        <f t="shared" si="44"/>
        <v>25.05</v>
      </c>
      <c r="JN20" s="238">
        <f t="shared" si="44"/>
        <v>25.72</v>
      </c>
      <c r="JO20" s="238">
        <f t="shared" si="44"/>
        <v>26.43</v>
      </c>
      <c r="JP20" s="238">
        <f t="shared" si="44"/>
        <v>26.3</v>
      </c>
      <c r="JQ20" s="238">
        <f t="shared" si="44"/>
        <v>26.43</v>
      </c>
      <c r="JR20" s="239">
        <f t="shared" si="44"/>
        <v>25.12</v>
      </c>
      <c r="JS20" s="231">
        <f t="shared" si="8"/>
        <v>0.8830314885</v>
      </c>
      <c r="JT20" s="232"/>
      <c r="JU20" s="240">
        <f t="shared" si="45"/>
        <v>0.24</v>
      </c>
      <c r="JV20" s="225"/>
      <c r="JW20" s="286" t="s">
        <v>35</v>
      </c>
      <c r="JX20" s="287" t="s">
        <v>19</v>
      </c>
      <c r="JY20" s="288" t="s">
        <v>43</v>
      </c>
      <c r="JZ20" s="289" t="s">
        <v>29</v>
      </c>
      <c r="KA20" s="254">
        <v>30.0</v>
      </c>
      <c r="KB20" s="255">
        <f t="shared" si="11"/>
        <v>0.36</v>
      </c>
      <c r="KC20" s="225">
        <f t="shared" si="12"/>
        <v>-57</v>
      </c>
      <c r="KD20" s="256">
        <f t="shared" si="13"/>
        <v>96</v>
      </c>
      <c r="KE20" s="225"/>
      <c r="KF20" s="225"/>
      <c r="KG20" s="225"/>
      <c r="KH20" s="225"/>
      <c r="KI20" s="225"/>
      <c r="KJ20" s="225"/>
    </row>
    <row r="21">
      <c r="A21" s="182" t="s">
        <v>35</v>
      </c>
      <c r="B21" s="18" t="s">
        <v>19</v>
      </c>
      <c r="C21" s="19" t="s">
        <v>45</v>
      </c>
      <c r="D21" s="17" t="s">
        <v>16</v>
      </c>
      <c r="E21" s="224">
        <v>30.0</v>
      </c>
      <c r="F21" s="225">
        <v>33.0</v>
      </c>
      <c r="G21" s="225">
        <v>24.0</v>
      </c>
      <c r="H21" s="225">
        <v>32.0</v>
      </c>
      <c r="I21" s="225">
        <v>42.0</v>
      </c>
      <c r="J21" s="225">
        <v>51.0</v>
      </c>
      <c r="K21" s="225">
        <v>63.0</v>
      </c>
      <c r="L21" s="225">
        <v>75.0</v>
      </c>
      <c r="M21" s="225">
        <v>69.0</v>
      </c>
      <c r="N21" s="225">
        <v>79.0</v>
      </c>
      <c r="O21" s="226">
        <v>87.0</v>
      </c>
      <c r="P21" s="225">
        <v>30.0</v>
      </c>
      <c r="Q21" s="225">
        <v>35.0</v>
      </c>
      <c r="R21" s="225">
        <v>27.0</v>
      </c>
      <c r="S21" s="225">
        <v>35.0</v>
      </c>
      <c r="T21" s="225">
        <v>45.0</v>
      </c>
      <c r="U21" s="225">
        <v>54.0</v>
      </c>
      <c r="V21" s="225">
        <v>45.0</v>
      </c>
      <c r="W21" s="225">
        <v>40.0</v>
      </c>
      <c r="X21" s="225">
        <v>35.0</v>
      </c>
      <c r="Y21" s="226">
        <v>45.0</v>
      </c>
      <c r="Z21" s="225">
        <v>35.0</v>
      </c>
      <c r="AA21" s="225">
        <v>44.0</v>
      </c>
      <c r="AB21" s="225">
        <v>35.0</v>
      </c>
      <c r="AC21" s="225">
        <v>47.0</v>
      </c>
      <c r="AD21" s="225">
        <v>42.0</v>
      </c>
      <c r="AE21" s="225">
        <v>51.0</v>
      </c>
      <c r="AF21" s="225">
        <v>60.0</v>
      </c>
      <c r="AG21" s="225">
        <v>72.0</v>
      </c>
      <c r="AH21" s="225">
        <v>60.0</v>
      </c>
      <c r="AI21" s="226">
        <v>51.0</v>
      </c>
      <c r="AJ21" s="225">
        <v>17.0</v>
      </c>
      <c r="AK21" s="225">
        <v>7.0</v>
      </c>
      <c r="AL21" s="225">
        <v>19.0</v>
      </c>
      <c r="AM21" s="225">
        <v>25.0</v>
      </c>
      <c r="AN21" s="225">
        <v>42.0</v>
      </c>
      <c r="AO21" s="225">
        <v>51.0</v>
      </c>
      <c r="AP21" s="225">
        <v>43.0</v>
      </c>
      <c r="AQ21" s="225">
        <v>33.0</v>
      </c>
      <c r="AR21" s="225">
        <v>39.0</v>
      </c>
      <c r="AS21" s="226">
        <v>56.0</v>
      </c>
      <c r="AT21" s="225">
        <v>29.0</v>
      </c>
      <c r="AU21" s="225">
        <v>36.0</v>
      </c>
      <c r="AV21" s="225">
        <v>27.0</v>
      </c>
      <c r="AW21" s="225">
        <v>35.0</v>
      </c>
      <c r="AX21" s="225">
        <v>18.0</v>
      </c>
      <c r="AY21" s="225">
        <v>9.0</v>
      </c>
      <c r="AZ21" s="225">
        <v>17.0</v>
      </c>
      <c r="BA21" s="225">
        <v>8.0</v>
      </c>
      <c r="BB21" s="225">
        <v>-2.0</v>
      </c>
      <c r="BC21" s="226">
        <v>5.0</v>
      </c>
      <c r="BD21" s="225">
        <v>17.0</v>
      </c>
      <c r="BE21" s="225">
        <v>10.0</v>
      </c>
      <c r="BF21" s="225">
        <v>0.0</v>
      </c>
      <c r="BG21" s="225">
        <v>10.0</v>
      </c>
      <c r="BH21" s="225">
        <v>20.0</v>
      </c>
      <c r="BI21" s="225">
        <v>11.0</v>
      </c>
      <c r="BJ21" s="225">
        <v>3.0</v>
      </c>
      <c r="BK21" s="225">
        <v>-4.0</v>
      </c>
      <c r="BL21" s="225">
        <v>2.0</v>
      </c>
      <c r="BM21" s="226">
        <v>14.0</v>
      </c>
      <c r="BN21" s="225">
        <v>16.0</v>
      </c>
      <c r="BO21" s="225">
        <v>11.0</v>
      </c>
      <c r="BP21" s="225">
        <v>6.0</v>
      </c>
      <c r="BQ21" s="225">
        <v>-4.0</v>
      </c>
      <c r="BR21" s="225">
        <v>-12.0</v>
      </c>
      <c r="BS21" s="225">
        <v>-3.0</v>
      </c>
      <c r="BT21" s="225">
        <v>-11.0</v>
      </c>
      <c r="BU21" s="225">
        <v>-2.0</v>
      </c>
      <c r="BV21" s="225">
        <v>6.0</v>
      </c>
      <c r="BW21" s="226">
        <v>-3.0</v>
      </c>
      <c r="BX21" s="225">
        <v>34.0</v>
      </c>
      <c r="BY21" s="225">
        <v>25.0</v>
      </c>
      <c r="BZ21" s="225">
        <v>33.0</v>
      </c>
      <c r="CA21" s="225">
        <v>41.0</v>
      </c>
      <c r="CB21" s="225">
        <v>32.0</v>
      </c>
      <c r="CC21" s="225">
        <v>40.0</v>
      </c>
      <c r="CD21" s="225">
        <v>49.0</v>
      </c>
      <c r="CE21" s="225">
        <v>59.0</v>
      </c>
      <c r="CF21" s="225">
        <v>49.0</v>
      </c>
      <c r="CG21" s="226">
        <v>55.0</v>
      </c>
      <c r="CH21" s="225">
        <v>34.0</v>
      </c>
      <c r="CI21" s="225">
        <v>30.0</v>
      </c>
      <c r="CJ21" s="225">
        <v>21.0</v>
      </c>
      <c r="CK21" s="225">
        <v>33.0</v>
      </c>
      <c r="CL21" s="225">
        <v>41.0</v>
      </c>
      <c r="CM21" s="225">
        <v>33.0</v>
      </c>
      <c r="CN21" s="225">
        <v>26.0</v>
      </c>
      <c r="CO21" s="225">
        <v>35.0</v>
      </c>
      <c r="CP21" s="225">
        <v>43.0</v>
      </c>
      <c r="CQ21" s="226">
        <v>52.0</v>
      </c>
      <c r="CR21" s="225">
        <v>17.0</v>
      </c>
      <c r="CS21" s="225">
        <v>8.0</v>
      </c>
      <c r="CT21" s="225">
        <v>-4.0</v>
      </c>
      <c r="CU21" s="225">
        <v>-13.0</v>
      </c>
      <c r="CV21" s="225">
        <v>-25.0</v>
      </c>
      <c r="CW21" s="225">
        <v>-17.0</v>
      </c>
      <c r="CX21" s="225">
        <v>-9.0</v>
      </c>
      <c r="CY21" s="225">
        <v>-14.0</v>
      </c>
      <c r="CZ21" s="225">
        <v>-23.0</v>
      </c>
      <c r="DA21" s="226">
        <v>-32.0</v>
      </c>
      <c r="DB21" s="225">
        <v>15.0</v>
      </c>
      <c r="DC21" s="225">
        <v>10.0</v>
      </c>
      <c r="DD21" s="225">
        <v>1.0</v>
      </c>
      <c r="DE21" s="225">
        <v>-7.0</v>
      </c>
      <c r="DF21" s="225">
        <v>-15.0</v>
      </c>
      <c r="DG21" s="225">
        <v>-20.0</v>
      </c>
      <c r="DH21" s="225">
        <v>-16.0</v>
      </c>
      <c r="DI21" s="225">
        <v>-28.0</v>
      </c>
      <c r="DJ21" s="225">
        <v>-37.0</v>
      </c>
      <c r="DK21" s="226">
        <v>-29.0</v>
      </c>
      <c r="DL21" s="225">
        <v>37.0</v>
      </c>
      <c r="DM21" s="225">
        <v>28.0</v>
      </c>
      <c r="DN21" s="225">
        <v>19.0</v>
      </c>
      <c r="DO21" s="225">
        <v>11.0</v>
      </c>
      <c r="DP21" s="225">
        <v>16.0</v>
      </c>
      <c r="DQ21" s="225">
        <v>7.0</v>
      </c>
      <c r="DR21" s="225">
        <v>24.0</v>
      </c>
      <c r="DS21" s="225">
        <v>15.0</v>
      </c>
      <c r="DT21" s="225">
        <v>7.0</v>
      </c>
      <c r="DU21" s="226">
        <v>11.0</v>
      </c>
      <c r="DV21" s="225">
        <v>31.0</v>
      </c>
      <c r="DW21" s="225">
        <v>21.0</v>
      </c>
      <c r="DX21" s="225">
        <v>30.0</v>
      </c>
      <c r="DY21" s="225">
        <v>35.0</v>
      </c>
      <c r="DZ21" s="225">
        <v>27.0</v>
      </c>
      <c r="EA21" s="225">
        <v>18.0</v>
      </c>
      <c r="EB21" s="225">
        <v>12.0</v>
      </c>
      <c r="EC21" s="225">
        <v>19.0</v>
      </c>
      <c r="ED21" s="225">
        <v>10.0</v>
      </c>
      <c r="EE21" s="226">
        <v>0.0</v>
      </c>
      <c r="EF21" s="225">
        <v>34.0</v>
      </c>
      <c r="EG21" s="225">
        <v>25.0</v>
      </c>
      <c r="EH21" s="225">
        <v>19.0</v>
      </c>
      <c r="EI21" s="225">
        <v>31.0</v>
      </c>
      <c r="EJ21" s="225">
        <v>25.0</v>
      </c>
      <c r="EK21" s="225">
        <v>30.0</v>
      </c>
      <c r="EL21" s="225">
        <v>23.0</v>
      </c>
      <c r="EM21" s="225">
        <v>16.0</v>
      </c>
      <c r="EN21" s="225">
        <v>7.0</v>
      </c>
      <c r="EO21" s="226">
        <v>1.0</v>
      </c>
      <c r="EP21" s="225">
        <v>34.0</v>
      </c>
      <c r="EQ21" s="225">
        <v>29.0</v>
      </c>
      <c r="ER21" s="225">
        <v>35.0</v>
      </c>
      <c r="ES21" s="225">
        <v>45.0</v>
      </c>
      <c r="ET21" s="225">
        <v>62.0</v>
      </c>
      <c r="EU21" s="225">
        <v>50.0</v>
      </c>
      <c r="EV21" s="225">
        <v>40.0</v>
      </c>
      <c r="EW21" s="225">
        <v>57.0</v>
      </c>
      <c r="EX21" s="225">
        <v>67.0</v>
      </c>
      <c r="EY21" s="226">
        <v>55.0</v>
      </c>
      <c r="EZ21" s="225">
        <v>34.0</v>
      </c>
      <c r="FA21" s="225">
        <v>29.0</v>
      </c>
      <c r="FB21" s="225">
        <v>22.0</v>
      </c>
      <c r="FC21" s="225">
        <v>14.0</v>
      </c>
      <c r="FD21" s="225">
        <v>-3.0</v>
      </c>
      <c r="FE21" s="225">
        <v>2.0</v>
      </c>
      <c r="FF21" s="225">
        <v>-7.0</v>
      </c>
      <c r="FG21" s="225">
        <v>-17.0</v>
      </c>
      <c r="FH21" s="225">
        <v>-7.0</v>
      </c>
      <c r="FI21" s="226">
        <v>-15.0</v>
      </c>
      <c r="FJ21" s="225">
        <v>16.0</v>
      </c>
      <c r="FK21" s="225">
        <v>20.0</v>
      </c>
      <c r="FL21" s="225">
        <v>16.0</v>
      </c>
      <c r="FM21" s="225">
        <v>25.0</v>
      </c>
      <c r="FN21" s="225">
        <v>34.0</v>
      </c>
      <c r="FO21" s="225">
        <v>22.0</v>
      </c>
      <c r="FP21" s="225">
        <v>28.0</v>
      </c>
      <c r="FQ21" s="225">
        <v>19.0</v>
      </c>
      <c r="FR21" s="225">
        <v>9.0</v>
      </c>
      <c r="FS21" s="226">
        <v>15.0</v>
      </c>
      <c r="FT21" s="225">
        <v>42.0</v>
      </c>
      <c r="FU21" s="225">
        <v>33.0</v>
      </c>
      <c r="FV21" s="225">
        <v>42.0</v>
      </c>
      <c r="FW21" s="225">
        <v>30.0</v>
      </c>
      <c r="FX21" s="225">
        <v>40.0</v>
      </c>
      <c r="FY21" s="225">
        <v>30.0</v>
      </c>
      <c r="FZ21" s="225">
        <v>20.0</v>
      </c>
      <c r="GA21" s="225">
        <v>28.0</v>
      </c>
      <c r="GB21" s="225">
        <v>37.0</v>
      </c>
      <c r="GC21" s="226">
        <v>46.0</v>
      </c>
      <c r="GD21" s="225">
        <v>35.0</v>
      </c>
      <c r="GE21" s="225">
        <v>45.0</v>
      </c>
      <c r="GF21" s="225">
        <v>53.0</v>
      </c>
      <c r="GG21" s="225">
        <v>59.0</v>
      </c>
      <c r="GH21" s="225">
        <v>51.0</v>
      </c>
      <c r="GI21" s="225">
        <v>43.0</v>
      </c>
      <c r="GJ21" s="225">
        <v>35.0</v>
      </c>
      <c r="GK21" s="225">
        <v>43.0</v>
      </c>
      <c r="GL21" s="225">
        <v>26.0</v>
      </c>
      <c r="GM21" s="226">
        <v>17.0</v>
      </c>
      <c r="GN21" s="225">
        <v>34.0</v>
      </c>
      <c r="GO21" s="225">
        <v>24.0</v>
      </c>
      <c r="GP21" s="225">
        <v>18.0</v>
      </c>
      <c r="GQ21" s="225">
        <v>13.0</v>
      </c>
      <c r="GR21" s="225">
        <v>8.0</v>
      </c>
      <c r="GS21" s="225">
        <v>0.0</v>
      </c>
      <c r="GT21" s="225">
        <v>-10.0</v>
      </c>
      <c r="GU21" s="225">
        <v>-17.0</v>
      </c>
      <c r="GV21" s="225">
        <v>-9.0</v>
      </c>
      <c r="GW21" s="226">
        <v>-14.0</v>
      </c>
      <c r="GX21" s="225">
        <v>17.0</v>
      </c>
      <c r="GY21" s="225">
        <v>8.0</v>
      </c>
      <c r="GZ21" s="225">
        <v>3.0</v>
      </c>
      <c r="HA21" s="225">
        <v>-6.0</v>
      </c>
      <c r="HB21" s="225">
        <v>3.0</v>
      </c>
      <c r="HC21" s="225">
        <v>12.0</v>
      </c>
      <c r="HD21" s="225">
        <v>17.0</v>
      </c>
      <c r="HE21" s="225">
        <v>10.0</v>
      </c>
      <c r="HF21" s="225">
        <v>19.0</v>
      </c>
      <c r="HG21" s="226">
        <v>28.0</v>
      </c>
      <c r="HH21" s="225">
        <v>32.0</v>
      </c>
      <c r="HI21" s="225">
        <v>27.0</v>
      </c>
      <c r="HJ21" s="225">
        <v>18.0</v>
      </c>
      <c r="HK21" s="225">
        <v>26.0</v>
      </c>
      <c r="HL21" s="225">
        <v>36.0</v>
      </c>
      <c r="HM21" s="225">
        <v>45.0</v>
      </c>
      <c r="HN21" s="225">
        <v>51.0</v>
      </c>
      <c r="HO21" s="225">
        <v>60.0</v>
      </c>
      <c r="HP21" s="225">
        <v>69.0</v>
      </c>
      <c r="HQ21" s="226">
        <v>79.0</v>
      </c>
      <c r="HR21" s="225">
        <v>20.0</v>
      </c>
      <c r="HS21" s="225">
        <v>11.0</v>
      </c>
      <c r="HT21" s="225">
        <v>20.0</v>
      </c>
      <c r="HU21" s="225">
        <v>25.0</v>
      </c>
      <c r="HV21" s="225">
        <v>18.0</v>
      </c>
      <c r="HW21" s="225">
        <v>9.0</v>
      </c>
      <c r="HX21" s="225">
        <v>15.0</v>
      </c>
      <c r="HY21" s="225">
        <v>24.0</v>
      </c>
      <c r="HZ21" s="225">
        <v>17.0</v>
      </c>
      <c r="IA21" s="226">
        <v>8.0</v>
      </c>
      <c r="IB21" s="225">
        <v>16.0</v>
      </c>
      <c r="IC21" s="225">
        <v>7.0</v>
      </c>
      <c r="ID21" s="225">
        <v>-1.0</v>
      </c>
      <c r="IE21" s="225">
        <v>-10.0</v>
      </c>
      <c r="IF21" s="225">
        <v>-19.0</v>
      </c>
      <c r="IG21" s="225">
        <v>-25.0</v>
      </c>
      <c r="IH21" s="225">
        <v>-13.0</v>
      </c>
      <c r="II21" s="225">
        <v>-18.0</v>
      </c>
      <c r="IJ21" s="225">
        <v>-35.0</v>
      </c>
      <c r="IK21" s="226">
        <v>-30.0</v>
      </c>
      <c r="IL21" s="225">
        <v>16.0</v>
      </c>
      <c r="IM21" s="225">
        <v>12.0</v>
      </c>
      <c r="IN21" s="225">
        <v>2.0</v>
      </c>
      <c r="IO21" s="225">
        <v>-3.0</v>
      </c>
      <c r="IP21" s="225">
        <v>-13.0</v>
      </c>
      <c r="IQ21" s="225">
        <v>-3.0</v>
      </c>
      <c r="IR21" s="225">
        <v>-13.0</v>
      </c>
      <c r="IS21" s="225">
        <v>-21.0</v>
      </c>
      <c r="IT21" s="225">
        <v>-9.0</v>
      </c>
      <c r="IU21" s="225">
        <v>-1.0</v>
      </c>
      <c r="IV21" s="237">
        <f t="shared" ref="IV21:JE21" si="46">AVERAGE(IL21,IB21,HR21,HH21,GN21,GX21,GD21,FT21,FJ21,EZ21,EP21,EF21,DV21,DL21,DB21,CR21,CH21,BX21,BN21,BD21,AT21,AJ21,Z21,P21,F21)</f>
        <v>27</v>
      </c>
      <c r="IW21" s="238">
        <f t="shared" si="46"/>
        <v>22.36</v>
      </c>
      <c r="IX21" s="238">
        <f t="shared" si="46"/>
        <v>19.72</v>
      </c>
      <c r="IY21" s="238">
        <f t="shared" si="46"/>
        <v>21.56</v>
      </c>
      <c r="IZ21" s="238">
        <f t="shared" si="46"/>
        <v>20.96</v>
      </c>
      <c r="JA21" s="238">
        <f t="shared" si="46"/>
        <v>20.48</v>
      </c>
      <c r="JB21" s="238">
        <f t="shared" si="46"/>
        <v>20.16</v>
      </c>
      <c r="JC21" s="238">
        <f t="shared" si="46"/>
        <v>19.44</v>
      </c>
      <c r="JD21" s="238">
        <f t="shared" si="46"/>
        <v>18.36</v>
      </c>
      <c r="JE21" s="239">
        <f t="shared" si="46"/>
        <v>20.04</v>
      </c>
      <c r="JF21" s="225">
        <f t="shared" si="4"/>
        <v>209</v>
      </c>
      <c r="JG21" s="225">
        <f t="shared" si="5"/>
        <v>48</v>
      </c>
      <c r="JH21" s="230">
        <f t="shared" si="6"/>
        <v>0.813229572</v>
      </c>
      <c r="JI21" s="237">
        <f t="shared" ref="JI21:JR21" si="47">AVERAGE(IV21,IV50,IV79,IV108)</f>
        <v>26.08</v>
      </c>
      <c r="JJ21" s="238">
        <f t="shared" si="47"/>
        <v>24.51</v>
      </c>
      <c r="JK21" s="238">
        <f t="shared" si="47"/>
        <v>24.36</v>
      </c>
      <c r="JL21" s="238">
        <f t="shared" si="47"/>
        <v>25.83</v>
      </c>
      <c r="JM21" s="238">
        <f t="shared" si="47"/>
        <v>25.49</v>
      </c>
      <c r="JN21" s="238">
        <f t="shared" si="47"/>
        <v>25.56</v>
      </c>
      <c r="JO21" s="238">
        <f t="shared" si="47"/>
        <v>27.27</v>
      </c>
      <c r="JP21" s="238">
        <f t="shared" si="47"/>
        <v>26.18</v>
      </c>
      <c r="JQ21" s="238">
        <f t="shared" si="47"/>
        <v>24.98</v>
      </c>
      <c r="JR21" s="239">
        <f t="shared" si="47"/>
        <v>25.03</v>
      </c>
      <c r="JS21" s="231">
        <f t="shared" si="8"/>
        <v>0.8798376235</v>
      </c>
      <c r="JT21" s="232"/>
      <c r="JU21" s="240">
        <f>10/25</f>
        <v>0.4</v>
      </c>
      <c r="JV21" s="225"/>
      <c r="JW21" s="250" t="s">
        <v>35</v>
      </c>
      <c r="JX21" s="265" t="s">
        <v>19</v>
      </c>
      <c r="JY21" s="252" t="s">
        <v>44</v>
      </c>
      <c r="JZ21" s="253" t="s">
        <v>38</v>
      </c>
      <c r="KA21" s="254">
        <v>20.0</v>
      </c>
      <c r="KB21" s="255">
        <f t="shared" si="11"/>
        <v>0.27</v>
      </c>
      <c r="KC21" s="225">
        <f t="shared" si="12"/>
        <v>-42</v>
      </c>
      <c r="KD21" s="256">
        <f t="shared" si="13"/>
        <v>123</v>
      </c>
      <c r="KE21" s="225"/>
      <c r="KF21" s="225"/>
      <c r="KG21" s="225"/>
      <c r="KH21" s="225"/>
      <c r="KI21" s="225"/>
      <c r="KJ21" s="225"/>
    </row>
    <row r="22">
      <c r="A22" s="182" t="s">
        <v>35</v>
      </c>
      <c r="B22" s="18" t="s">
        <v>12</v>
      </c>
      <c r="C22" s="19" t="s">
        <v>46</v>
      </c>
      <c r="D22" s="17" t="s">
        <v>38</v>
      </c>
      <c r="E22" s="224">
        <v>25.0</v>
      </c>
      <c r="F22" s="225">
        <v>32.0</v>
      </c>
      <c r="G22" s="225">
        <v>41.0</v>
      </c>
      <c r="H22" s="225">
        <v>35.0</v>
      </c>
      <c r="I22" s="225">
        <v>45.0</v>
      </c>
      <c r="J22" s="225">
        <v>55.0</v>
      </c>
      <c r="K22" s="225">
        <v>46.0</v>
      </c>
      <c r="L22" s="225">
        <v>37.0</v>
      </c>
      <c r="M22" s="225">
        <v>44.0</v>
      </c>
      <c r="N22" s="225">
        <v>33.0</v>
      </c>
      <c r="O22" s="226">
        <v>40.0</v>
      </c>
      <c r="P22" s="225">
        <v>30.0</v>
      </c>
      <c r="Q22" s="225">
        <v>35.0</v>
      </c>
      <c r="R22" s="225">
        <v>41.0</v>
      </c>
      <c r="S22" s="225">
        <v>35.0</v>
      </c>
      <c r="T22" s="225">
        <v>24.0</v>
      </c>
      <c r="U22" s="225">
        <v>15.0</v>
      </c>
      <c r="V22" s="225">
        <v>24.0</v>
      </c>
      <c r="W22" s="225">
        <v>19.0</v>
      </c>
      <c r="X22" s="225">
        <v>13.0</v>
      </c>
      <c r="Y22" s="226">
        <v>23.0</v>
      </c>
      <c r="Z22" s="225">
        <v>35.0</v>
      </c>
      <c r="AA22" s="225">
        <v>28.0</v>
      </c>
      <c r="AB22" s="225">
        <v>19.0</v>
      </c>
      <c r="AC22" s="225">
        <v>10.0</v>
      </c>
      <c r="AD22" s="225">
        <v>5.0</v>
      </c>
      <c r="AE22" s="225">
        <v>-4.0</v>
      </c>
      <c r="AF22" s="225">
        <v>-11.0</v>
      </c>
      <c r="AG22" s="225">
        <v>-20.0</v>
      </c>
      <c r="AH22" s="225">
        <v>-11.0</v>
      </c>
      <c r="AI22" s="226">
        <v>-2.0</v>
      </c>
      <c r="AJ22" s="225">
        <v>33.0</v>
      </c>
      <c r="AK22" s="225">
        <v>41.0</v>
      </c>
      <c r="AL22" s="225">
        <v>32.0</v>
      </c>
      <c r="AM22" s="225">
        <v>25.0</v>
      </c>
      <c r="AN22" s="225">
        <v>6.0</v>
      </c>
      <c r="AO22" s="225">
        <v>15.0</v>
      </c>
      <c r="AP22" s="225">
        <v>21.0</v>
      </c>
      <c r="AQ22" s="225">
        <v>29.0</v>
      </c>
      <c r="AR22" s="225">
        <v>22.0</v>
      </c>
      <c r="AS22" s="226">
        <v>3.0</v>
      </c>
      <c r="AT22" s="225">
        <v>31.0</v>
      </c>
      <c r="AU22" s="225">
        <v>26.0</v>
      </c>
      <c r="AV22" s="225">
        <v>16.0</v>
      </c>
      <c r="AW22" s="225">
        <v>26.0</v>
      </c>
      <c r="AX22" s="225">
        <v>45.0</v>
      </c>
      <c r="AY22" s="225">
        <v>54.0</v>
      </c>
      <c r="AZ22" s="225">
        <v>46.0</v>
      </c>
      <c r="BA22" s="225">
        <v>36.0</v>
      </c>
      <c r="BB22" s="225">
        <v>47.0</v>
      </c>
      <c r="BC22" s="226">
        <v>42.0</v>
      </c>
      <c r="BD22" s="225">
        <v>18.0</v>
      </c>
      <c r="BE22" s="225">
        <v>23.0</v>
      </c>
      <c r="BF22" s="225">
        <v>34.0</v>
      </c>
      <c r="BG22" s="225">
        <v>26.0</v>
      </c>
      <c r="BH22" s="225">
        <v>18.0</v>
      </c>
      <c r="BI22" s="225">
        <v>27.0</v>
      </c>
      <c r="BJ22" s="225">
        <v>17.0</v>
      </c>
      <c r="BK22" s="225">
        <v>22.0</v>
      </c>
      <c r="BL22" s="225">
        <v>15.0</v>
      </c>
      <c r="BM22" s="226">
        <v>6.0</v>
      </c>
      <c r="BN22" s="225">
        <v>32.0</v>
      </c>
      <c r="BO22" s="225">
        <v>27.0</v>
      </c>
      <c r="BP22" s="225">
        <v>21.0</v>
      </c>
      <c r="BQ22" s="225">
        <v>11.0</v>
      </c>
      <c r="BR22" s="225">
        <v>17.0</v>
      </c>
      <c r="BS22" s="225">
        <v>27.0</v>
      </c>
      <c r="BT22" s="225">
        <v>35.0</v>
      </c>
      <c r="BU22" s="225">
        <v>45.0</v>
      </c>
      <c r="BV22" s="225">
        <v>55.0</v>
      </c>
      <c r="BW22" s="226">
        <v>46.0</v>
      </c>
      <c r="BX22" s="225">
        <v>35.0</v>
      </c>
      <c r="BY22" s="225">
        <v>42.0</v>
      </c>
      <c r="BZ22" s="225">
        <v>52.0</v>
      </c>
      <c r="CA22" s="225">
        <v>59.0</v>
      </c>
      <c r="CB22" s="225">
        <v>66.0</v>
      </c>
      <c r="CC22" s="225">
        <v>60.0</v>
      </c>
      <c r="CD22" s="225">
        <v>51.0</v>
      </c>
      <c r="CE22" s="225">
        <v>40.0</v>
      </c>
      <c r="CF22" s="225">
        <v>51.0</v>
      </c>
      <c r="CG22" s="226">
        <v>44.0</v>
      </c>
      <c r="CH22" s="225">
        <v>18.0</v>
      </c>
      <c r="CI22" s="225">
        <v>12.0</v>
      </c>
      <c r="CJ22" s="225">
        <v>19.0</v>
      </c>
      <c r="CK22" s="225">
        <v>10.0</v>
      </c>
      <c r="CL22" s="225">
        <v>20.0</v>
      </c>
      <c r="CM22" s="225">
        <v>13.0</v>
      </c>
      <c r="CN22" s="225">
        <v>18.0</v>
      </c>
      <c r="CO22" s="225">
        <v>9.0</v>
      </c>
      <c r="CP22" s="225">
        <v>19.0</v>
      </c>
      <c r="CQ22" s="226">
        <v>10.0</v>
      </c>
      <c r="CR22" s="225">
        <v>18.0</v>
      </c>
      <c r="CS22" s="225">
        <v>8.0</v>
      </c>
      <c r="CT22" s="225">
        <v>17.0</v>
      </c>
      <c r="CU22" s="225">
        <v>8.0</v>
      </c>
      <c r="CV22" s="225">
        <v>17.0</v>
      </c>
      <c r="CW22" s="225">
        <v>9.0</v>
      </c>
      <c r="CX22" s="225">
        <v>16.0</v>
      </c>
      <c r="CY22" s="225">
        <v>11.0</v>
      </c>
      <c r="CZ22" s="225">
        <v>1.0</v>
      </c>
      <c r="DA22" s="226">
        <v>-8.0</v>
      </c>
      <c r="DB22" s="225">
        <v>33.0</v>
      </c>
      <c r="DC22" s="225">
        <v>28.0</v>
      </c>
      <c r="DD22" s="225">
        <v>37.0</v>
      </c>
      <c r="DE22" s="225">
        <v>27.0</v>
      </c>
      <c r="DF22" s="225">
        <v>33.0</v>
      </c>
      <c r="DG22" s="225">
        <v>28.0</v>
      </c>
      <c r="DH22" s="225">
        <v>34.0</v>
      </c>
      <c r="DI22" s="225">
        <v>43.0</v>
      </c>
      <c r="DJ22" s="225">
        <v>33.0</v>
      </c>
      <c r="DK22" s="226">
        <v>27.0</v>
      </c>
      <c r="DL22" s="225">
        <v>16.0</v>
      </c>
      <c r="DM22" s="225">
        <v>7.0</v>
      </c>
      <c r="DN22" s="225">
        <v>14.0</v>
      </c>
      <c r="DO22" s="225">
        <v>20.0</v>
      </c>
      <c r="DP22" s="225">
        <v>26.0</v>
      </c>
      <c r="DQ22" s="225">
        <v>33.0</v>
      </c>
      <c r="DR22" s="225">
        <v>14.0</v>
      </c>
      <c r="DS22" s="225">
        <v>5.0</v>
      </c>
      <c r="DT22" s="225">
        <v>-5.0</v>
      </c>
      <c r="DU22" s="226">
        <v>1.0</v>
      </c>
      <c r="DV22" s="225">
        <v>18.0</v>
      </c>
      <c r="DW22" s="225">
        <v>29.0</v>
      </c>
      <c r="DX22" s="225">
        <v>20.0</v>
      </c>
      <c r="DY22" s="225">
        <v>25.0</v>
      </c>
      <c r="DZ22" s="225">
        <v>15.0</v>
      </c>
      <c r="EA22" s="225">
        <v>6.0</v>
      </c>
      <c r="EB22" s="225">
        <v>13.0</v>
      </c>
      <c r="EC22" s="225">
        <v>8.0</v>
      </c>
      <c r="ED22" s="225">
        <v>-2.0</v>
      </c>
      <c r="EE22" s="226">
        <v>6.0</v>
      </c>
      <c r="EF22" s="225">
        <v>35.0</v>
      </c>
      <c r="EG22" s="225">
        <v>42.0</v>
      </c>
      <c r="EH22" s="225">
        <v>49.0</v>
      </c>
      <c r="EI22" s="225">
        <v>40.0</v>
      </c>
      <c r="EJ22" s="225">
        <v>47.0</v>
      </c>
      <c r="EK22" s="225">
        <v>52.0</v>
      </c>
      <c r="EL22" s="225">
        <v>57.0</v>
      </c>
      <c r="EM22" s="225">
        <v>62.0</v>
      </c>
      <c r="EN22" s="225">
        <v>69.0</v>
      </c>
      <c r="EO22" s="226">
        <v>76.0</v>
      </c>
      <c r="EP22" s="225">
        <v>34.0</v>
      </c>
      <c r="EQ22" s="225">
        <v>28.0</v>
      </c>
      <c r="ER22" s="225">
        <v>21.0</v>
      </c>
      <c r="ES22" s="225">
        <v>13.0</v>
      </c>
      <c r="ET22" s="225">
        <v>-6.0</v>
      </c>
      <c r="EU22" s="225">
        <v>3.0</v>
      </c>
      <c r="EV22" s="225">
        <v>14.0</v>
      </c>
      <c r="EW22" s="225">
        <v>-5.0</v>
      </c>
      <c r="EX22" s="225">
        <v>5.0</v>
      </c>
      <c r="EY22" s="226">
        <v>14.0</v>
      </c>
      <c r="EZ22" s="225">
        <v>18.0</v>
      </c>
      <c r="FA22" s="225">
        <v>13.0</v>
      </c>
      <c r="FB22" s="225">
        <v>18.0</v>
      </c>
      <c r="FC22" s="225">
        <v>26.0</v>
      </c>
      <c r="FD22" s="225">
        <v>45.0</v>
      </c>
      <c r="FE22" s="225">
        <v>50.0</v>
      </c>
      <c r="FF22" s="225">
        <v>59.0</v>
      </c>
      <c r="FG22" s="225">
        <v>70.0</v>
      </c>
      <c r="FH22" s="225">
        <v>80.0</v>
      </c>
      <c r="FI22" s="226">
        <v>73.0</v>
      </c>
      <c r="FJ22" s="225">
        <v>34.0</v>
      </c>
      <c r="FK22" s="225">
        <v>40.0</v>
      </c>
      <c r="FL22" s="225">
        <v>34.0</v>
      </c>
      <c r="FM22" s="225">
        <v>44.0</v>
      </c>
      <c r="FN22" s="225">
        <v>53.0</v>
      </c>
      <c r="FO22" s="225">
        <v>62.0</v>
      </c>
      <c r="FP22" s="225">
        <v>55.0</v>
      </c>
      <c r="FQ22" s="225">
        <v>62.0</v>
      </c>
      <c r="FR22" s="225">
        <v>73.0</v>
      </c>
      <c r="FS22" s="226">
        <v>66.0</v>
      </c>
      <c r="FT22" s="225">
        <v>6.0</v>
      </c>
      <c r="FU22" s="225">
        <v>13.0</v>
      </c>
      <c r="FV22" s="225">
        <v>23.0</v>
      </c>
      <c r="FW22" s="225">
        <v>32.0</v>
      </c>
      <c r="FX22" s="225">
        <v>21.0</v>
      </c>
      <c r="FY22" s="225">
        <v>32.0</v>
      </c>
      <c r="FZ22" s="225">
        <v>22.0</v>
      </c>
      <c r="GA22" s="225">
        <v>16.0</v>
      </c>
      <c r="GB22" s="225">
        <v>7.0</v>
      </c>
      <c r="GC22" s="226">
        <v>0.0</v>
      </c>
      <c r="GD22" s="225">
        <v>35.0</v>
      </c>
      <c r="GE22" s="225">
        <v>27.0</v>
      </c>
      <c r="GF22" s="225">
        <v>34.0</v>
      </c>
      <c r="GG22" s="225">
        <v>27.0</v>
      </c>
      <c r="GH22" s="225">
        <v>17.0</v>
      </c>
      <c r="GI22" s="225">
        <v>23.0</v>
      </c>
      <c r="GJ22" s="225">
        <v>13.0</v>
      </c>
      <c r="GK22" s="225">
        <v>7.0</v>
      </c>
      <c r="GL22" s="225">
        <v>26.0</v>
      </c>
      <c r="GM22" s="226">
        <v>33.0</v>
      </c>
      <c r="GN22" s="225">
        <v>18.0</v>
      </c>
      <c r="GO22" s="225">
        <v>29.0</v>
      </c>
      <c r="GP22" s="225">
        <v>36.0</v>
      </c>
      <c r="GQ22" s="225">
        <v>30.0</v>
      </c>
      <c r="GR22" s="225">
        <v>25.0</v>
      </c>
      <c r="GS22" s="225">
        <v>15.0</v>
      </c>
      <c r="GT22" s="225">
        <v>26.0</v>
      </c>
      <c r="GU22" s="225">
        <v>31.0</v>
      </c>
      <c r="GV22" s="225">
        <v>23.0</v>
      </c>
      <c r="GW22" s="226">
        <v>18.0</v>
      </c>
      <c r="GX22" s="225">
        <v>15.0</v>
      </c>
      <c r="GY22" s="225">
        <v>22.0</v>
      </c>
      <c r="GZ22" s="225">
        <v>16.0</v>
      </c>
      <c r="HA22" s="225">
        <v>23.0</v>
      </c>
      <c r="HB22" s="225">
        <v>16.0</v>
      </c>
      <c r="HC22" s="225">
        <v>26.0</v>
      </c>
      <c r="HD22" s="225">
        <v>31.0</v>
      </c>
      <c r="HE22" s="225">
        <v>36.0</v>
      </c>
      <c r="HF22" s="225">
        <v>29.0</v>
      </c>
      <c r="HG22" s="226">
        <v>20.0</v>
      </c>
      <c r="HH22" s="225">
        <v>20.0</v>
      </c>
      <c r="HI22" s="225">
        <v>15.0</v>
      </c>
      <c r="HJ22" s="225">
        <v>24.0</v>
      </c>
      <c r="HK22" s="225">
        <v>16.0</v>
      </c>
      <c r="HL22" s="225">
        <v>8.0</v>
      </c>
      <c r="HM22" s="225">
        <v>-1.0</v>
      </c>
      <c r="HN22" s="225">
        <v>-8.0</v>
      </c>
      <c r="HO22" s="225">
        <v>-15.0</v>
      </c>
      <c r="HP22" s="225">
        <v>-22.0</v>
      </c>
      <c r="HQ22" s="226">
        <v>-30.0</v>
      </c>
      <c r="HR22" s="225">
        <v>20.0</v>
      </c>
      <c r="HS22" s="225">
        <v>29.0</v>
      </c>
      <c r="HT22" s="225">
        <v>22.0</v>
      </c>
      <c r="HU22" s="225">
        <v>28.0</v>
      </c>
      <c r="HV22" s="225">
        <v>33.0</v>
      </c>
      <c r="HW22" s="225">
        <v>42.0</v>
      </c>
      <c r="HX22" s="225">
        <v>35.0</v>
      </c>
      <c r="HY22" s="225">
        <v>28.0</v>
      </c>
      <c r="HZ22" s="225">
        <v>33.0</v>
      </c>
      <c r="IA22" s="226">
        <v>23.0</v>
      </c>
      <c r="IB22" s="225">
        <v>15.0</v>
      </c>
      <c r="IC22" s="225">
        <v>24.0</v>
      </c>
      <c r="ID22" s="225">
        <v>14.0</v>
      </c>
      <c r="IE22" s="225">
        <v>23.0</v>
      </c>
      <c r="IF22" s="225">
        <v>32.0</v>
      </c>
      <c r="IG22" s="225">
        <v>39.0</v>
      </c>
      <c r="IH22" s="225">
        <v>30.0</v>
      </c>
      <c r="II22" s="225">
        <v>25.0</v>
      </c>
      <c r="IJ22" s="225">
        <v>44.0</v>
      </c>
      <c r="IK22" s="226">
        <v>49.0</v>
      </c>
      <c r="IL22" s="225">
        <v>32.0</v>
      </c>
      <c r="IM22" s="225">
        <v>26.0</v>
      </c>
      <c r="IN22" s="225">
        <v>34.0</v>
      </c>
      <c r="IO22" s="225">
        <v>28.0</v>
      </c>
      <c r="IP22" s="225">
        <v>36.0</v>
      </c>
      <c r="IQ22" s="225">
        <v>46.0</v>
      </c>
      <c r="IR22" s="225">
        <v>54.0</v>
      </c>
      <c r="IS22" s="225">
        <v>60.0</v>
      </c>
      <c r="IT22" s="225">
        <v>51.0</v>
      </c>
      <c r="IU22" s="225">
        <v>45.0</v>
      </c>
      <c r="IV22" s="237">
        <f t="shared" ref="IV22:JE22" si="48">AVERAGE(IL22,IB22,HR22,HH22,GN22,GX22,GD22,FT22,FJ22,EZ22,EP22,EF22,DV22,DL22,DB22,CR22,CH22,BX22,BN22,BD22,AT22,AJ22,Z22,P22,F22)</f>
        <v>25.24</v>
      </c>
      <c r="IW22" s="238">
        <f t="shared" si="48"/>
        <v>26.2</v>
      </c>
      <c r="IX22" s="238">
        <f t="shared" si="48"/>
        <v>27.28</v>
      </c>
      <c r="IY22" s="238">
        <f t="shared" si="48"/>
        <v>26.28</v>
      </c>
      <c r="IZ22" s="238">
        <f t="shared" si="48"/>
        <v>26.96</v>
      </c>
      <c r="JA22" s="238">
        <f t="shared" si="48"/>
        <v>28.72</v>
      </c>
      <c r="JB22" s="238">
        <f t="shared" si="48"/>
        <v>28.12</v>
      </c>
      <c r="JC22" s="238">
        <f t="shared" si="48"/>
        <v>26.72</v>
      </c>
      <c r="JD22" s="238">
        <f t="shared" si="48"/>
        <v>27.56</v>
      </c>
      <c r="JE22" s="239">
        <f t="shared" si="48"/>
        <v>25</v>
      </c>
      <c r="JF22" s="225">
        <f t="shared" si="4"/>
        <v>244</v>
      </c>
      <c r="JG22" s="225">
        <f t="shared" si="5"/>
        <v>15</v>
      </c>
      <c r="JH22" s="230">
        <f t="shared" si="6"/>
        <v>0.9420849421</v>
      </c>
      <c r="JI22" s="237">
        <f t="shared" ref="JI22:JR22" si="49">AVERAGE(IV22,IV51,IV80,IV109)</f>
        <v>25.27</v>
      </c>
      <c r="JJ22" s="238">
        <f t="shared" si="49"/>
        <v>24.91</v>
      </c>
      <c r="JK22" s="238">
        <f t="shared" si="49"/>
        <v>25.21</v>
      </c>
      <c r="JL22" s="238">
        <f t="shared" si="49"/>
        <v>25.17</v>
      </c>
      <c r="JM22" s="238">
        <f t="shared" si="49"/>
        <v>26.26</v>
      </c>
      <c r="JN22" s="238">
        <f t="shared" si="49"/>
        <v>27.12</v>
      </c>
      <c r="JO22" s="238">
        <f t="shared" si="49"/>
        <v>27.02</v>
      </c>
      <c r="JP22" s="238">
        <f t="shared" si="49"/>
        <v>26.58</v>
      </c>
      <c r="JQ22" s="238">
        <f t="shared" si="49"/>
        <v>27.03</v>
      </c>
      <c r="JR22" s="239">
        <f t="shared" si="49"/>
        <v>27.65</v>
      </c>
      <c r="JS22" s="231">
        <f t="shared" si="8"/>
        <v>0.9183201091</v>
      </c>
      <c r="JT22" s="232"/>
      <c r="JU22" s="240">
        <f t="shared" ref="JU22:JU23" si="52">6/25</f>
        <v>0.24</v>
      </c>
      <c r="JV22" s="225"/>
      <c r="JW22" s="250" t="s">
        <v>35</v>
      </c>
      <c r="JX22" s="265" t="s">
        <v>19</v>
      </c>
      <c r="JY22" s="252" t="s">
        <v>45</v>
      </c>
      <c r="JZ22" s="253" t="s">
        <v>16</v>
      </c>
      <c r="KA22" s="254">
        <v>30.0</v>
      </c>
      <c r="KB22" s="255">
        <f t="shared" si="11"/>
        <v>0.32</v>
      </c>
      <c r="KC22" s="225">
        <f t="shared" si="12"/>
        <v>-43</v>
      </c>
      <c r="KD22" s="256">
        <f t="shared" si="13"/>
        <v>111</v>
      </c>
      <c r="KE22" s="225"/>
      <c r="KF22" s="225"/>
      <c r="KG22" s="225"/>
      <c r="KH22" s="225"/>
      <c r="KI22" s="225"/>
      <c r="KJ22" s="225"/>
    </row>
    <row r="23">
      <c r="A23" s="182" t="s">
        <v>35</v>
      </c>
      <c r="B23" s="18" t="s">
        <v>19</v>
      </c>
      <c r="C23" s="19" t="s">
        <v>47</v>
      </c>
      <c r="D23" s="17" t="s">
        <v>14</v>
      </c>
      <c r="E23" s="224">
        <v>20.0</v>
      </c>
      <c r="F23" s="225">
        <v>20.0</v>
      </c>
      <c r="G23" s="225">
        <v>29.0</v>
      </c>
      <c r="H23" s="225">
        <v>39.0</v>
      </c>
      <c r="I23" s="225">
        <v>48.0</v>
      </c>
      <c r="J23" s="225">
        <v>38.0</v>
      </c>
      <c r="K23" s="225">
        <v>47.0</v>
      </c>
      <c r="L23" s="225">
        <v>56.0</v>
      </c>
      <c r="M23" s="225">
        <v>60.0</v>
      </c>
      <c r="N23" s="225">
        <v>71.0</v>
      </c>
      <c r="O23" s="226">
        <v>66.0</v>
      </c>
      <c r="P23" s="225">
        <v>28.0</v>
      </c>
      <c r="Q23" s="225">
        <v>31.0</v>
      </c>
      <c r="R23" s="225">
        <v>21.0</v>
      </c>
      <c r="S23" s="225">
        <v>31.0</v>
      </c>
      <c r="T23" s="225">
        <v>42.0</v>
      </c>
      <c r="U23" s="225">
        <v>50.0</v>
      </c>
      <c r="V23" s="225">
        <v>59.0</v>
      </c>
      <c r="W23" s="225">
        <v>56.0</v>
      </c>
      <c r="X23" s="225">
        <v>62.0</v>
      </c>
      <c r="Y23" s="226">
        <v>71.0</v>
      </c>
      <c r="Z23" s="225">
        <v>34.0</v>
      </c>
      <c r="AA23" s="225">
        <v>24.0</v>
      </c>
      <c r="AB23" s="225">
        <v>32.0</v>
      </c>
      <c r="AC23" s="225">
        <v>41.0</v>
      </c>
      <c r="AD23" s="225">
        <v>38.0</v>
      </c>
      <c r="AE23" s="225">
        <v>29.0</v>
      </c>
      <c r="AF23" s="225">
        <v>19.0</v>
      </c>
      <c r="AG23" s="225">
        <v>28.0</v>
      </c>
      <c r="AH23" s="225">
        <v>19.0</v>
      </c>
      <c r="AI23" s="226">
        <v>11.0</v>
      </c>
      <c r="AJ23" s="225">
        <v>33.0</v>
      </c>
      <c r="AK23" s="225">
        <v>39.0</v>
      </c>
      <c r="AL23" s="225">
        <v>48.0</v>
      </c>
      <c r="AM23" s="225">
        <v>44.0</v>
      </c>
      <c r="AN23" s="225">
        <v>63.0</v>
      </c>
      <c r="AO23" s="225">
        <v>55.0</v>
      </c>
      <c r="AP23" s="225">
        <v>45.0</v>
      </c>
      <c r="AQ23" s="225">
        <v>51.0</v>
      </c>
      <c r="AR23" s="225">
        <v>47.0</v>
      </c>
      <c r="AS23" s="226">
        <v>66.0</v>
      </c>
      <c r="AT23" s="225">
        <v>20.0</v>
      </c>
      <c r="AU23" s="225">
        <v>24.0</v>
      </c>
      <c r="AV23" s="225">
        <v>34.0</v>
      </c>
      <c r="AW23" s="225">
        <v>22.0</v>
      </c>
      <c r="AX23" s="225">
        <v>3.0</v>
      </c>
      <c r="AY23" s="225">
        <v>-5.0</v>
      </c>
      <c r="AZ23" s="225">
        <v>-13.0</v>
      </c>
      <c r="BA23" s="225">
        <v>-3.0</v>
      </c>
      <c r="BB23" s="225">
        <v>-14.0</v>
      </c>
      <c r="BC23" s="226">
        <v>-10.0</v>
      </c>
      <c r="BD23" s="225">
        <v>30.0</v>
      </c>
      <c r="BE23" s="225">
        <v>26.0</v>
      </c>
      <c r="BF23" s="225">
        <v>15.0</v>
      </c>
      <c r="BG23" s="225">
        <v>9.0</v>
      </c>
      <c r="BH23" s="225">
        <v>3.0</v>
      </c>
      <c r="BI23" s="225">
        <v>-5.0</v>
      </c>
      <c r="BJ23" s="225">
        <v>7.0</v>
      </c>
      <c r="BK23" s="225">
        <v>3.0</v>
      </c>
      <c r="BL23" s="225">
        <v>-1.0</v>
      </c>
      <c r="BM23" s="226">
        <v>8.0</v>
      </c>
      <c r="BN23" s="225">
        <v>33.0</v>
      </c>
      <c r="BO23" s="225">
        <v>30.0</v>
      </c>
      <c r="BP23" s="225">
        <v>36.0</v>
      </c>
      <c r="BQ23" s="225">
        <v>27.0</v>
      </c>
      <c r="BR23" s="225">
        <v>17.0</v>
      </c>
      <c r="BS23" s="225">
        <v>7.0</v>
      </c>
      <c r="BT23" s="225">
        <v>15.0</v>
      </c>
      <c r="BU23" s="225">
        <v>5.0</v>
      </c>
      <c r="BV23" s="225">
        <v>-7.0</v>
      </c>
      <c r="BW23" s="226">
        <v>1.0</v>
      </c>
      <c r="BX23" s="225">
        <v>15.0</v>
      </c>
      <c r="BY23" s="225">
        <v>25.0</v>
      </c>
      <c r="BZ23" s="225">
        <v>13.0</v>
      </c>
      <c r="CA23" s="225">
        <v>8.0</v>
      </c>
      <c r="CB23" s="225">
        <v>18.0</v>
      </c>
      <c r="CC23" s="225">
        <v>28.0</v>
      </c>
      <c r="CD23" s="225">
        <v>36.0</v>
      </c>
      <c r="CE23" s="225">
        <v>47.0</v>
      </c>
      <c r="CF23" s="225">
        <v>36.0</v>
      </c>
      <c r="CG23" s="226">
        <v>32.0</v>
      </c>
      <c r="CH23" s="225">
        <v>15.0</v>
      </c>
      <c r="CI23" s="225">
        <v>20.0</v>
      </c>
      <c r="CJ23" s="225">
        <v>30.0</v>
      </c>
      <c r="CK23" s="225">
        <v>39.0</v>
      </c>
      <c r="CL23" s="225">
        <v>27.0</v>
      </c>
      <c r="CM23" s="225">
        <v>32.0</v>
      </c>
      <c r="CN23" s="225">
        <v>28.0</v>
      </c>
      <c r="CO23" s="225">
        <v>19.0</v>
      </c>
      <c r="CP23" s="225">
        <v>7.0</v>
      </c>
      <c r="CQ23" s="226">
        <v>15.0</v>
      </c>
      <c r="CR23" s="225">
        <v>30.0</v>
      </c>
      <c r="CS23" s="225">
        <v>40.0</v>
      </c>
      <c r="CT23" s="225">
        <v>31.0</v>
      </c>
      <c r="CU23" s="225">
        <v>39.0</v>
      </c>
      <c r="CV23" s="225">
        <v>30.0</v>
      </c>
      <c r="CW23" s="225">
        <v>22.0</v>
      </c>
      <c r="CX23" s="225">
        <v>17.0</v>
      </c>
      <c r="CY23" s="225">
        <v>14.0</v>
      </c>
      <c r="CZ23" s="225">
        <v>24.0</v>
      </c>
      <c r="DA23" s="226">
        <v>32.0</v>
      </c>
      <c r="DB23" s="225">
        <v>31.0</v>
      </c>
      <c r="DC23" s="225">
        <v>28.0</v>
      </c>
      <c r="DD23" s="225">
        <v>37.0</v>
      </c>
      <c r="DE23" s="225">
        <v>49.0</v>
      </c>
      <c r="DF23" s="225">
        <v>39.0</v>
      </c>
      <c r="DG23" s="225">
        <v>36.0</v>
      </c>
      <c r="DH23" s="225">
        <v>31.0</v>
      </c>
      <c r="DI23" s="225">
        <v>22.0</v>
      </c>
      <c r="DJ23" s="225">
        <v>32.0</v>
      </c>
      <c r="DK23" s="226">
        <v>42.0</v>
      </c>
      <c r="DL23" s="225">
        <v>34.0</v>
      </c>
      <c r="DM23" s="225">
        <v>42.0</v>
      </c>
      <c r="DN23" s="225">
        <v>52.0</v>
      </c>
      <c r="DO23" s="225">
        <v>42.0</v>
      </c>
      <c r="DP23" s="225">
        <v>36.0</v>
      </c>
      <c r="DQ23" s="225">
        <v>44.0</v>
      </c>
      <c r="DR23" s="225">
        <v>63.0</v>
      </c>
      <c r="DS23" s="225">
        <v>71.0</v>
      </c>
      <c r="DT23" s="225">
        <v>83.0</v>
      </c>
      <c r="DU23" s="226">
        <v>78.0</v>
      </c>
      <c r="DV23" s="225">
        <v>21.0</v>
      </c>
      <c r="DW23" s="225">
        <v>10.0</v>
      </c>
      <c r="DX23" s="225">
        <v>18.0</v>
      </c>
      <c r="DY23" s="225">
        <v>21.0</v>
      </c>
      <c r="DZ23" s="225">
        <v>33.0</v>
      </c>
      <c r="EA23" s="225">
        <v>41.0</v>
      </c>
      <c r="EB23" s="225">
        <v>45.0</v>
      </c>
      <c r="EC23" s="225">
        <v>49.0</v>
      </c>
      <c r="ED23" s="225">
        <v>59.0</v>
      </c>
      <c r="EE23" s="226">
        <v>65.0</v>
      </c>
      <c r="EF23" s="225">
        <v>15.0</v>
      </c>
      <c r="EG23" s="225">
        <v>23.0</v>
      </c>
      <c r="EH23" s="225">
        <v>27.0</v>
      </c>
      <c r="EI23" s="225">
        <v>36.0</v>
      </c>
      <c r="EJ23" s="225">
        <v>40.0</v>
      </c>
      <c r="EK23" s="225">
        <v>43.0</v>
      </c>
      <c r="EL23" s="225">
        <v>39.0</v>
      </c>
      <c r="EM23" s="225">
        <v>35.0</v>
      </c>
      <c r="EN23" s="225">
        <v>45.0</v>
      </c>
      <c r="EO23" s="226">
        <v>49.0</v>
      </c>
      <c r="EP23" s="225">
        <v>17.0</v>
      </c>
      <c r="EQ23" s="225">
        <v>23.0</v>
      </c>
      <c r="ER23" s="225">
        <v>19.0</v>
      </c>
      <c r="ES23" s="225">
        <v>13.0</v>
      </c>
      <c r="ET23" s="225">
        <v>32.0</v>
      </c>
      <c r="EU23" s="225">
        <v>23.0</v>
      </c>
      <c r="EV23" s="225">
        <v>12.0</v>
      </c>
      <c r="EW23" s="225">
        <v>31.0</v>
      </c>
      <c r="EX23" s="225">
        <v>40.0</v>
      </c>
      <c r="EY23" s="226">
        <v>31.0</v>
      </c>
      <c r="EZ23" s="225">
        <v>17.0</v>
      </c>
      <c r="FA23" s="225">
        <v>14.0</v>
      </c>
      <c r="FB23" s="225">
        <v>10.0</v>
      </c>
      <c r="FC23" s="225">
        <v>18.0</v>
      </c>
      <c r="FD23" s="225">
        <v>-1.0</v>
      </c>
      <c r="FE23" s="225">
        <v>2.0</v>
      </c>
      <c r="FF23" s="225">
        <v>-6.0</v>
      </c>
      <c r="FG23" s="225">
        <v>-17.0</v>
      </c>
      <c r="FH23" s="225">
        <v>-8.0</v>
      </c>
      <c r="FI23" s="226">
        <v>-3.0</v>
      </c>
      <c r="FJ23" s="225">
        <v>17.0</v>
      </c>
      <c r="FK23" s="225">
        <v>12.0</v>
      </c>
      <c r="FL23" s="225">
        <v>17.0</v>
      </c>
      <c r="FM23" s="225">
        <v>7.0</v>
      </c>
      <c r="FN23" s="225">
        <v>-1.0</v>
      </c>
      <c r="FO23" s="225">
        <v>-10.0</v>
      </c>
      <c r="FP23" s="225">
        <v>-14.0</v>
      </c>
      <c r="FQ23" s="225">
        <v>-4.0</v>
      </c>
      <c r="FR23" s="225">
        <v>-15.0</v>
      </c>
      <c r="FS23" s="226">
        <v>-19.0</v>
      </c>
      <c r="FT23" s="225">
        <v>44.0</v>
      </c>
      <c r="FU23" s="225">
        <v>52.0</v>
      </c>
      <c r="FV23" s="225">
        <v>42.0</v>
      </c>
      <c r="FW23" s="225">
        <v>33.0</v>
      </c>
      <c r="FX23" s="225">
        <v>44.0</v>
      </c>
      <c r="FY23" s="225">
        <v>33.0</v>
      </c>
      <c r="FZ23" s="225">
        <v>24.0</v>
      </c>
      <c r="GA23" s="225">
        <v>34.0</v>
      </c>
      <c r="GB23" s="225">
        <v>42.0</v>
      </c>
      <c r="GC23" s="226">
        <v>34.0</v>
      </c>
      <c r="GD23" s="225">
        <v>34.0</v>
      </c>
      <c r="GE23" s="225">
        <v>28.0</v>
      </c>
      <c r="GF23" s="225">
        <v>23.0</v>
      </c>
      <c r="GG23" s="225">
        <v>19.0</v>
      </c>
      <c r="GH23" s="225">
        <v>31.0</v>
      </c>
      <c r="GI23" s="225">
        <v>21.0</v>
      </c>
      <c r="GJ23" s="225">
        <v>33.0</v>
      </c>
      <c r="GK23" s="225">
        <v>43.0</v>
      </c>
      <c r="GL23" s="225">
        <v>24.0</v>
      </c>
      <c r="GM23" s="226">
        <v>34.0</v>
      </c>
      <c r="GN23" s="225">
        <v>15.0</v>
      </c>
      <c r="GO23" s="225">
        <v>4.0</v>
      </c>
      <c r="GP23" s="225">
        <v>8.0</v>
      </c>
      <c r="GQ23" s="225">
        <v>14.0</v>
      </c>
      <c r="GR23" s="225">
        <v>11.0</v>
      </c>
      <c r="GS23" s="225">
        <v>23.0</v>
      </c>
      <c r="GT23" s="225">
        <v>12.0</v>
      </c>
      <c r="GU23" s="225">
        <v>8.0</v>
      </c>
      <c r="GV23" s="225">
        <v>0.0</v>
      </c>
      <c r="GW23" s="226">
        <v>-3.0</v>
      </c>
      <c r="GX23" s="225">
        <v>37.0</v>
      </c>
      <c r="GY23" s="225">
        <v>45.0</v>
      </c>
      <c r="GZ23" s="225">
        <v>51.0</v>
      </c>
      <c r="HA23" s="225">
        <v>61.0</v>
      </c>
      <c r="HB23" s="225">
        <v>53.0</v>
      </c>
      <c r="HC23" s="225">
        <v>43.0</v>
      </c>
      <c r="HD23" s="225">
        <v>46.0</v>
      </c>
      <c r="HE23" s="225">
        <v>42.0</v>
      </c>
      <c r="HF23" s="225">
        <v>34.0</v>
      </c>
      <c r="HG23" s="226">
        <v>42.0</v>
      </c>
      <c r="HH23" s="225">
        <v>29.0</v>
      </c>
      <c r="HI23" s="225">
        <v>26.0</v>
      </c>
      <c r="HJ23" s="225">
        <v>35.0</v>
      </c>
      <c r="HK23" s="225">
        <v>27.0</v>
      </c>
      <c r="HL23" s="225">
        <v>21.0</v>
      </c>
      <c r="HM23" s="225">
        <v>29.0</v>
      </c>
      <c r="HN23" s="225">
        <v>25.0</v>
      </c>
      <c r="HO23" s="225">
        <v>17.0</v>
      </c>
      <c r="HP23" s="225">
        <v>7.0</v>
      </c>
      <c r="HQ23" s="226">
        <v>1.0</v>
      </c>
      <c r="HR23" s="225">
        <v>22.0</v>
      </c>
      <c r="HS23" s="225">
        <v>31.0</v>
      </c>
      <c r="HT23" s="225">
        <v>21.0</v>
      </c>
      <c r="HU23" s="225">
        <v>15.0</v>
      </c>
      <c r="HV23" s="225">
        <v>11.0</v>
      </c>
      <c r="HW23" s="225">
        <v>20.0</v>
      </c>
      <c r="HX23" s="225">
        <v>16.0</v>
      </c>
      <c r="HY23" s="225">
        <v>6.0</v>
      </c>
      <c r="HZ23" s="225">
        <v>2.0</v>
      </c>
      <c r="IA23" s="226">
        <v>12.0</v>
      </c>
      <c r="IB23" s="225">
        <v>35.0</v>
      </c>
      <c r="IC23" s="225">
        <v>27.0</v>
      </c>
      <c r="ID23" s="225">
        <v>39.0</v>
      </c>
      <c r="IE23" s="225">
        <v>31.0</v>
      </c>
      <c r="IF23" s="225">
        <v>40.0</v>
      </c>
      <c r="IG23" s="225">
        <v>44.0</v>
      </c>
      <c r="IH23" s="225">
        <v>53.0</v>
      </c>
      <c r="II23" s="225">
        <v>50.0</v>
      </c>
      <c r="IJ23" s="225">
        <v>31.0</v>
      </c>
      <c r="IK23" s="226">
        <v>34.0</v>
      </c>
      <c r="IL23" s="225">
        <v>33.0</v>
      </c>
      <c r="IM23" s="225">
        <v>38.0</v>
      </c>
      <c r="IN23" s="225">
        <v>44.0</v>
      </c>
      <c r="IO23" s="225">
        <v>50.0</v>
      </c>
      <c r="IP23" s="225">
        <v>56.0</v>
      </c>
      <c r="IQ23" s="225">
        <v>65.0</v>
      </c>
      <c r="IR23" s="225">
        <v>71.0</v>
      </c>
      <c r="IS23" s="225">
        <v>61.0</v>
      </c>
      <c r="IT23" s="225">
        <v>70.0</v>
      </c>
      <c r="IU23" s="225">
        <v>80.0</v>
      </c>
      <c r="IV23" s="237">
        <f t="shared" ref="IV23:JE23" si="50">AVERAGE(IL23,IB23,HR23,HH23,GN23,GX23,GD23,FT23,FJ23,EZ23,EP23,EF23,DV23,DL23,DB23,CR23,CH23,BX23,BN23,BD23,AT23,AJ23,Z23,P23,F23)</f>
        <v>26.36</v>
      </c>
      <c r="IW23" s="238">
        <f t="shared" si="50"/>
        <v>27.64</v>
      </c>
      <c r="IX23" s="238">
        <f t="shared" si="50"/>
        <v>29.68</v>
      </c>
      <c r="IY23" s="238">
        <f t="shared" si="50"/>
        <v>29.76</v>
      </c>
      <c r="IZ23" s="238">
        <f t="shared" si="50"/>
        <v>28.96</v>
      </c>
      <c r="JA23" s="238">
        <f t="shared" si="50"/>
        <v>28.68</v>
      </c>
      <c r="JB23" s="238">
        <f t="shared" si="50"/>
        <v>28.76</v>
      </c>
      <c r="JC23" s="238">
        <f t="shared" si="50"/>
        <v>29.12</v>
      </c>
      <c r="JD23" s="238">
        <f t="shared" si="50"/>
        <v>27.6</v>
      </c>
      <c r="JE23" s="239">
        <f t="shared" si="50"/>
        <v>30.76</v>
      </c>
      <c r="JF23" s="225">
        <f t="shared" si="4"/>
        <v>239</v>
      </c>
      <c r="JG23" s="225">
        <f t="shared" si="5"/>
        <v>20</v>
      </c>
      <c r="JH23" s="230">
        <f t="shared" si="6"/>
        <v>0.9227799228</v>
      </c>
      <c r="JI23" s="237">
        <f t="shared" ref="JI23:JR23" si="51">AVERAGE(IV23,IV52,IV81,IV110)</f>
        <v>24.8</v>
      </c>
      <c r="JJ23" s="238">
        <f t="shared" si="51"/>
        <v>25.59</v>
      </c>
      <c r="JK23" s="238">
        <f t="shared" si="51"/>
        <v>27.33</v>
      </c>
      <c r="JL23" s="238">
        <f t="shared" si="51"/>
        <v>27.58</v>
      </c>
      <c r="JM23" s="238">
        <f t="shared" si="51"/>
        <v>27.1</v>
      </c>
      <c r="JN23" s="238">
        <f t="shared" si="51"/>
        <v>25.9</v>
      </c>
      <c r="JO23" s="238">
        <f t="shared" si="51"/>
        <v>25.17</v>
      </c>
      <c r="JP23" s="238">
        <f t="shared" si="51"/>
        <v>24.8</v>
      </c>
      <c r="JQ23" s="238">
        <f t="shared" si="51"/>
        <v>23.06</v>
      </c>
      <c r="JR23" s="239">
        <f t="shared" si="51"/>
        <v>23.48</v>
      </c>
      <c r="JS23" s="231">
        <f t="shared" si="8"/>
        <v>0.8939668649</v>
      </c>
      <c r="JT23" s="232"/>
      <c r="JU23" s="240">
        <f t="shared" si="52"/>
        <v>0.24</v>
      </c>
      <c r="JV23" s="225"/>
      <c r="JW23" s="250" t="s">
        <v>35</v>
      </c>
      <c r="JX23" s="265" t="s">
        <v>12</v>
      </c>
      <c r="JY23" s="252" t="s">
        <v>46</v>
      </c>
      <c r="JZ23" s="253" t="s">
        <v>38</v>
      </c>
      <c r="KA23" s="254">
        <v>25.0</v>
      </c>
      <c r="KB23" s="255">
        <f t="shared" si="11"/>
        <v>0.27</v>
      </c>
      <c r="KC23" s="225">
        <f t="shared" si="12"/>
        <v>-37</v>
      </c>
      <c r="KD23" s="256">
        <f t="shared" si="13"/>
        <v>95</v>
      </c>
      <c r="KE23" s="225"/>
      <c r="KF23" s="225"/>
      <c r="KG23" s="225"/>
      <c r="KH23" s="225"/>
      <c r="KI23" s="225"/>
      <c r="KJ23" s="225"/>
    </row>
    <row r="24">
      <c r="A24" s="196" t="s">
        <v>11</v>
      </c>
      <c r="B24" s="197" t="s">
        <v>12</v>
      </c>
      <c r="C24" s="198" t="s">
        <v>22</v>
      </c>
      <c r="D24" s="199" t="s">
        <v>16</v>
      </c>
      <c r="E24" s="285">
        <v>45.0</v>
      </c>
      <c r="F24" s="225">
        <v>35.0</v>
      </c>
      <c r="G24" s="225">
        <v>44.0</v>
      </c>
      <c r="H24" s="225">
        <v>35.0</v>
      </c>
      <c r="I24" s="225">
        <v>26.0</v>
      </c>
      <c r="J24" s="225">
        <v>15.0</v>
      </c>
      <c r="K24" s="225">
        <v>29.0</v>
      </c>
      <c r="L24" s="225">
        <v>43.0</v>
      </c>
      <c r="M24" s="225">
        <v>52.0</v>
      </c>
      <c r="N24" s="225">
        <v>63.0</v>
      </c>
      <c r="O24" s="226">
        <v>73.0</v>
      </c>
      <c r="P24" s="225">
        <v>16.0</v>
      </c>
      <c r="Q24" s="225">
        <v>7.0</v>
      </c>
      <c r="R24" s="225">
        <v>16.0</v>
      </c>
      <c r="S24" s="225">
        <v>7.0</v>
      </c>
      <c r="T24" s="225">
        <v>18.0</v>
      </c>
      <c r="U24" s="225">
        <v>28.0</v>
      </c>
      <c r="V24" s="225">
        <v>37.0</v>
      </c>
      <c r="W24" s="225">
        <v>46.0</v>
      </c>
      <c r="X24" s="225">
        <v>36.0</v>
      </c>
      <c r="Y24" s="226">
        <v>27.0</v>
      </c>
      <c r="Z24" s="225">
        <v>16.0</v>
      </c>
      <c r="AA24" s="225">
        <v>27.0</v>
      </c>
      <c r="AB24" s="225">
        <v>17.0</v>
      </c>
      <c r="AC24" s="225">
        <v>31.0</v>
      </c>
      <c r="AD24" s="225">
        <v>40.0</v>
      </c>
      <c r="AE24" s="225">
        <v>31.0</v>
      </c>
      <c r="AF24" s="225">
        <v>42.0</v>
      </c>
      <c r="AG24" s="225">
        <v>56.0</v>
      </c>
      <c r="AH24" s="225">
        <v>42.0</v>
      </c>
      <c r="AI24" s="226">
        <v>32.0</v>
      </c>
      <c r="AJ24" s="225">
        <v>13.0</v>
      </c>
      <c r="AK24" s="225">
        <v>23.0</v>
      </c>
      <c r="AL24" s="225">
        <v>37.0</v>
      </c>
      <c r="AM24" s="225">
        <v>28.0</v>
      </c>
      <c r="AN24" s="225">
        <v>-4.0</v>
      </c>
      <c r="AO24" s="225">
        <v>6.0</v>
      </c>
      <c r="AP24" s="225">
        <v>15.0</v>
      </c>
      <c r="AQ24" s="225">
        <v>25.0</v>
      </c>
      <c r="AR24" s="225">
        <v>16.0</v>
      </c>
      <c r="AS24" s="226">
        <v>-16.0</v>
      </c>
      <c r="AT24" s="225">
        <v>15.0</v>
      </c>
      <c r="AU24" s="225">
        <v>24.0</v>
      </c>
      <c r="AV24" s="225">
        <v>35.0</v>
      </c>
      <c r="AW24" s="225">
        <v>44.0</v>
      </c>
      <c r="AX24" s="225">
        <v>76.0</v>
      </c>
      <c r="AY24" s="225">
        <v>66.0</v>
      </c>
      <c r="AZ24" s="225">
        <v>78.0</v>
      </c>
      <c r="BA24" s="225">
        <v>89.0</v>
      </c>
      <c r="BB24" s="225">
        <v>78.0</v>
      </c>
      <c r="BC24" s="226">
        <v>87.0</v>
      </c>
      <c r="BD24" s="225">
        <v>15.0</v>
      </c>
      <c r="BE24" s="225">
        <v>6.0</v>
      </c>
      <c r="BF24" s="225">
        <v>-5.0</v>
      </c>
      <c r="BG24" s="225">
        <v>-15.0</v>
      </c>
      <c r="BH24" s="225">
        <v>-25.0</v>
      </c>
      <c r="BI24" s="225">
        <v>-35.0</v>
      </c>
      <c r="BJ24" s="225">
        <v>-44.0</v>
      </c>
      <c r="BK24" s="225">
        <v>-53.0</v>
      </c>
      <c r="BL24" s="225">
        <v>-62.0</v>
      </c>
      <c r="BM24" s="226">
        <v>-48.0</v>
      </c>
      <c r="BN24" s="225">
        <v>16.0</v>
      </c>
      <c r="BO24" s="225">
        <v>25.0</v>
      </c>
      <c r="BP24" s="225">
        <v>15.0</v>
      </c>
      <c r="BQ24" s="225">
        <v>24.0</v>
      </c>
      <c r="BR24" s="225">
        <v>33.0</v>
      </c>
      <c r="BS24" s="225">
        <v>22.0</v>
      </c>
      <c r="BT24" s="225">
        <v>10.0</v>
      </c>
      <c r="BU24" s="225">
        <v>-1.0</v>
      </c>
      <c r="BV24" s="225">
        <v>8.0</v>
      </c>
      <c r="BW24" s="226">
        <v>-2.0</v>
      </c>
      <c r="BX24" s="225">
        <v>14.0</v>
      </c>
      <c r="BY24" s="225">
        <v>3.0</v>
      </c>
      <c r="BZ24" s="225">
        <v>12.0</v>
      </c>
      <c r="CA24" s="225">
        <v>22.0</v>
      </c>
      <c r="CB24" s="225">
        <v>11.0</v>
      </c>
      <c r="CC24" s="225">
        <v>2.0</v>
      </c>
      <c r="CD24" s="225">
        <v>12.0</v>
      </c>
      <c r="CE24" s="225">
        <v>23.0</v>
      </c>
      <c r="CF24" s="225">
        <v>12.0</v>
      </c>
      <c r="CG24" s="226">
        <v>3.0</v>
      </c>
      <c r="CH24" s="225">
        <v>36.0</v>
      </c>
      <c r="CI24" s="225">
        <v>46.0</v>
      </c>
      <c r="CJ24" s="225">
        <v>35.0</v>
      </c>
      <c r="CK24" s="225">
        <v>49.0</v>
      </c>
      <c r="CL24" s="225">
        <v>58.0</v>
      </c>
      <c r="CM24" s="225">
        <v>48.0</v>
      </c>
      <c r="CN24" s="225">
        <v>39.0</v>
      </c>
      <c r="CO24" s="225">
        <v>30.0</v>
      </c>
      <c r="CP24" s="225">
        <v>39.0</v>
      </c>
      <c r="CQ24" s="226">
        <v>49.0</v>
      </c>
      <c r="CR24" s="225">
        <v>15.0</v>
      </c>
      <c r="CS24" s="225">
        <v>26.0</v>
      </c>
      <c r="CT24" s="225">
        <v>12.0</v>
      </c>
      <c r="CU24" s="225">
        <v>2.0</v>
      </c>
      <c r="CV24" s="225">
        <v>-12.0</v>
      </c>
      <c r="CW24" s="225">
        <v>0.0</v>
      </c>
      <c r="CX24" s="225">
        <v>10.0</v>
      </c>
      <c r="CY24" s="225">
        <v>19.0</v>
      </c>
      <c r="CZ24" s="225">
        <v>30.0</v>
      </c>
      <c r="DA24" s="226">
        <v>20.0</v>
      </c>
      <c r="DB24" s="225">
        <v>35.0</v>
      </c>
      <c r="DC24" s="225">
        <v>44.0</v>
      </c>
      <c r="DD24" s="225">
        <v>53.0</v>
      </c>
      <c r="DE24" s="225">
        <v>44.0</v>
      </c>
      <c r="DF24" s="225">
        <v>53.0</v>
      </c>
      <c r="DG24" s="225">
        <v>62.0</v>
      </c>
      <c r="DH24" s="225">
        <v>52.0</v>
      </c>
      <c r="DI24" s="225">
        <v>38.0</v>
      </c>
      <c r="DJ24" s="225">
        <v>49.0</v>
      </c>
      <c r="DK24" s="226">
        <v>40.0</v>
      </c>
      <c r="DL24" s="225">
        <v>39.0</v>
      </c>
      <c r="DM24" s="225">
        <v>29.0</v>
      </c>
      <c r="DN24" s="225">
        <v>18.0</v>
      </c>
      <c r="DO24" s="225">
        <v>27.0</v>
      </c>
      <c r="DP24" s="225">
        <v>37.0</v>
      </c>
      <c r="DQ24" s="225">
        <v>28.0</v>
      </c>
      <c r="DR24" s="225">
        <v>-4.0</v>
      </c>
      <c r="DS24" s="225">
        <v>-14.0</v>
      </c>
      <c r="DT24" s="225">
        <v>-23.0</v>
      </c>
      <c r="DU24" s="226">
        <v>-33.0</v>
      </c>
      <c r="DV24" s="225">
        <v>16.0</v>
      </c>
      <c r="DW24" s="225">
        <v>5.0</v>
      </c>
      <c r="DX24" s="225">
        <v>15.0</v>
      </c>
      <c r="DY24" s="225">
        <v>6.0</v>
      </c>
      <c r="DZ24" s="225">
        <v>-3.0</v>
      </c>
      <c r="EA24" s="225">
        <v>-13.0</v>
      </c>
      <c r="EB24" s="225">
        <v>-4.0</v>
      </c>
      <c r="EC24" s="225">
        <v>5.0</v>
      </c>
      <c r="ED24" s="225">
        <v>16.0</v>
      </c>
      <c r="EE24" s="226">
        <v>26.0</v>
      </c>
      <c r="EF24" s="225">
        <v>14.0</v>
      </c>
      <c r="EG24" s="225">
        <v>5.0</v>
      </c>
      <c r="EH24" s="225">
        <v>14.0</v>
      </c>
      <c r="EI24" s="225">
        <v>28.0</v>
      </c>
      <c r="EJ24" s="225">
        <v>37.0</v>
      </c>
      <c r="EK24" s="225">
        <v>28.0</v>
      </c>
      <c r="EL24" s="225">
        <v>19.0</v>
      </c>
      <c r="EM24" s="225">
        <v>10.0</v>
      </c>
      <c r="EN24" s="225">
        <v>-1.0</v>
      </c>
      <c r="EO24" s="226">
        <v>8.0</v>
      </c>
      <c r="EP24" s="225">
        <v>35.0</v>
      </c>
      <c r="EQ24" s="225">
        <v>25.0</v>
      </c>
      <c r="ER24" s="225">
        <v>16.0</v>
      </c>
      <c r="ES24" s="225">
        <v>6.0</v>
      </c>
      <c r="ET24" s="225">
        <v>-26.0</v>
      </c>
      <c r="EU24" s="225">
        <v>-40.0</v>
      </c>
      <c r="EV24" s="225">
        <v>-51.0</v>
      </c>
      <c r="EW24" s="225">
        <v>-83.0</v>
      </c>
      <c r="EX24" s="225">
        <v>-92.0</v>
      </c>
      <c r="EY24" s="226">
        <v>-106.0</v>
      </c>
      <c r="EZ24" s="225">
        <v>34.0</v>
      </c>
      <c r="FA24" s="225">
        <v>43.0</v>
      </c>
      <c r="FB24" s="225">
        <v>34.0</v>
      </c>
      <c r="FC24" s="225">
        <v>22.0</v>
      </c>
      <c r="FD24" s="225">
        <v>54.0</v>
      </c>
      <c r="FE24" s="225">
        <v>45.0</v>
      </c>
      <c r="FF24" s="225">
        <v>35.0</v>
      </c>
      <c r="FG24" s="225">
        <v>24.0</v>
      </c>
      <c r="FH24" s="225">
        <v>15.0</v>
      </c>
      <c r="FI24" s="226">
        <v>5.0</v>
      </c>
      <c r="FJ24" s="225">
        <v>15.0</v>
      </c>
      <c r="FK24" s="225">
        <v>5.0</v>
      </c>
      <c r="FL24" s="225">
        <v>15.0</v>
      </c>
      <c r="FM24" s="225">
        <v>4.0</v>
      </c>
      <c r="FN24" s="225">
        <v>14.0</v>
      </c>
      <c r="FO24" s="225">
        <v>0.0</v>
      </c>
      <c r="FP24" s="225">
        <v>-9.0</v>
      </c>
      <c r="FQ24" s="225">
        <v>-20.0</v>
      </c>
      <c r="FR24" s="225">
        <v>-31.0</v>
      </c>
      <c r="FS24" s="226">
        <v>-40.0</v>
      </c>
      <c r="FT24" s="225">
        <v>-7.0</v>
      </c>
      <c r="FU24" s="225">
        <v>-16.0</v>
      </c>
      <c r="FV24" s="225">
        <v>-27.0</v>
      </c>
      <c r="FW24" s="225">
        <v>-41.0</v>
      </c>
      <c r="FX24" s="225">
        <v>-30.0</v>
      </c>
      <c r="FY24" s="225">
        <v>-41.0</v>
      </c>
      <c r="FZ24" s="225">
        <v>-32.0</v>
      </c>
      <c r="GA24" s="225">
        <v>-41.0</v>
      </c>
      <c r="GB24" s="225">
        <v>-31.0</v>
      </c>
      <c r="GC24" s="226">
        <v>-22.0</v>
      </c>
      <c r="GD24" s="225">
        <v>16.0</v>
      </c>
      <c r="GE24" s="225">
        <v>6.0</v>
      </c>
      <c r="GF24" s="225">
        <v>16.0</v>
      </c>
      <c r="GG24" s="225">
        <v>7.0</v>
      </c>
      <c r="GH24" s="225">
        <v>-2.0</v>
      </c>
      <c r="GI24" s="225">
        <v>7.0</v>
      </c>
      <c r="GJ24" s="225">
        <v>-2.0</v>
      </c>
      <c r="GK24" s="225">
        <v>-11.0</v>
      </c>
      <c r="GL24" s="225">
        <v>21.0</v>
      </c>
      <c r="GM24" s="226">
        <v>10.0</v>
      </c>
      <c r="GN24" s="225">
        <v>36.0</v>
      </c>
      <c r="GO24" s="225">
        <v>25.0</v>
      </c>
      <c r="GP24" s="225">
        <v>34.0</v>
      </c>
      <c r="GQ24" s="225">
        <v>24.0</v>
      </c>
      <c r="GR24" s="225">
        <v>33.0</v>
      </c>
      <c r="GS24" s="225">
        <v>24.0</v>
      </c>
      <c r="GT24" s="225">
        <v>13.0</v>
      </c>
      <c r="GU24" s="225">
        <v>4.0</v>
      </c>
      <c r="GV24" s="225">
        <v>16.0</v>
      </c>
      <c r="GW24" s="226">
        <v>25.0</v>
      </c>
      <c r="GX24" s="225">
        <v>16.0</v>
      </c>
      <c r="GY24" s="225">
        <v>7.0</v>
      </c>
      <c r="GZ24" s="225">
        <v>-3.0</v>
      </c>
      <c r="HA24" s="225">
        <v>-14.0</v>
      </c>
      <c r="HB24" s="225">
        <v>-5.0</v>
      </c>
      <c r="HC24" s="225">
        <v>-16.0</v>
      </c>
      <c r="HD24" s="225">
        <v>-25.0</v>
      </c>
      <c r="HE24" s="225">
        <v>-34.0</v>
      </c>
      <c r="HF24" s="225">
        <v>-25.0</v>
      </c>
      <c r="HG24" s="226">
        <v>-15.0</v>
      </c>
      <c r="HH24" s="225">
        <v>34.0</v>
      </c>
      <c r="HI24" s="225">
        <v>43.0</v>
      </c>
      <c r="HJ24" s="225">
        <v>52.0</v>
      </c>
      <c r="HK24" s="225">
        <v>64.0</v>
      </c>
      <c r="HL24" s="225">
        <v>54.0</v>
      </c>
      <c r="HM24" s="225">
        <v>64.0</v>
      </c>
      <c r="HN24" s="225">
        <v>55.0</v>
      </c>
      <c r="HO24" s="225">
        <v>64.0</v>
      </c>
      <c r="HP24" s="225">
        <v>75.0</v>
      </c>
      <c r="HQ24" s="226">
        <v>65.0</v>
      </c>
      <c r="HR24" s="225">
        <v>34.0</v>
      </c>
      <c r="HS24" s="225">
        <v>43.0</v>
      </c>
      <c r="HT24" s="225">
        <v>54.0</v>
      </c>
      <c r="HU24" s="225">
        <v>64.0</v>
      </c>
      <c r="HV24" s="225">
        <v>55.0</v>
      </c>
      <c r="HW24" s="225">
        <v>64.0</v>
      </c>
      <c r="HX24" s="225">
        <v>55.0</v>
      </c>
      <c r="HY24" s="225">
        <v>66.0</v>
      </c>
      <c r="HZ24" s="225">
        <v>57.0</v>
      </c>
      <c r="IA24" s="226">
        <v>68.0</v>
      </c>
      <c r="IB24" s="225">
        <v>36.0</v>
      </c>
      <c r="IC24" s="225">
        <v>26.0</v>
      </c>
      <c r="ID24" s="225">
        <v>17.0</v>
      </c>
      <c r="IE24" s="225">
        <v>7.0</v>
      </c>
      <c r="IF24" s="225">
        <v>16.0</v>
      </c>
      <c r="IG24" s="225">
        <v>25.0</v>
      </c>
      <c r="IH24" s="225">
        <v>39.0</v>
      </c>
      <c r="II24" s="225">
        <v>48.0</v>
      </c>
      <c r="IJ24" s="225">
        <v>80.0</v>
      </c>
      <c r="IK24" s="226">
        <v>71.0</v>
      </c>
      <c r="IL24" s="225">
        <v>16.0</v>
      </c>
      <c r="IM24" s="225">
        <v>26.0</v>
      </c>
      <c r="IN24" s="225">
        <v>36.0</v>
      </c>
      <c r="IO24" s="225">
        <v>26.0</v>
      </c>
      <c r="IP24" s="225">
        <v>36.0</v>
      </c>
      <c r="IQ24" s="225">
        <v>27.0</v>
      </c>
      <c r="IR24" s="225">
        <v>37.0</v>
      </c>
      <c r="IS24" s="225">
        <v>46.0</v>
      </c>
      <c r="IT24" s="225">
        <v>60.0</v>
      </c>
      <c r="IU24" s="225">
        <v>51.0</v>
      </c>
      <c r="IV24" s="237">
        <f t="shared" ref="IV24:JE24" si="53">AVERAGE(IL24,IB24,HR24,HH24,GN24,GX24,GD24,FT24,FJ24,EZ24,EP24,EF24,DV24,DL24,DB24,CR24,CH24,BX24,BN24,BD24,AT24,AJ24,Z24,P24,F24)</f>
        <v>22.4</v>
      </c>
      <c r="IW24" s="238">
        <f t="shared" si="53"/>
        <v>21.88</v>
      </c>
      <c r="IX24" s="238">
        <f t="shared" si="53"/>
        <v>22.12</v>
      </c>
      <c r="IY24" s="238">
        <f t="shared" si="53"/>
        <v>19.68</v>
      </c>
      <c r="IZ24" s="238">
        <f t="shared" si="53"/>
        <v>21.32</v>
      </c>
      <c r="JA24" s="238">
        <f t="shared" si="53"/>
        <v>18.44</v>
      </c>
      <c r="JB24" s="238">
        <f t="shared" si="53"/>
        <v>16.8</v>
      </c>
      <c r="JC24" s="238">
        <f t="shared" si="53"/>
        <v>15.52</v>
      </c>
      <c r="JD24" s="238">
        <f t="shared" si="53"/>
        <v>17.92</v>
      </c>
      <c r="JE24" s="239">
        <f t="shared" si="53"/>
        <v>15.12</v>
      </c>
      <c r="JF24" s="225">
        <f t="shared" si="4"/>
        <v>206</v>
      </c>
      <c r="JG24" s="225">
        <f t="shared" si="5"/>
        <v>52</v>
      </c>
      <c r="JH24" s="230">
        <f t="shared" si="6"/>
        <v>0.7984496124</v>
      </c>
      <c r="JI24" s="237">
        <f t="shared" ref="JI24:JR24" si="54">AVERAGE(IV24,IV53,IV82,IV111)</f>
        <v>24.92</v>
      </c>
      <c r="JJ24" s="238">
        <f t="shared" si="54"/>
        <v>25.07</v>
      </c>
      <c r="JK24" s="238">
        <f t="shared" si="54"/>
        <v>23.87</v>
      </c>
      <c r="JL24" s="238">
        <f t="shared" si="54"/>
        <v>24.12</v>
      </c>
      <c r="JM24" s="238">
        <f t="shared" si="54"/>
        <v>25.47</v>
      </c>
      <c r="JN24" s="238">
        <f t="shared" si="54"/>
        <v>23.99</v>
      </c>
      <c r="JO24" s="238">
        <f t="shared" si="54"/>
        <v>24.13</v>
      </c>
      <c r="JP24" s="238">
        <f t="shared" si="54"/>
        <v>23.21</v>
      </c>
      <c r="JQ24" s="238">
        <f t="shared" si="54"/>
        <v>24.39</v>
      </c>
      <c r="JR24" s="239">
        <f t="shared" si="54"/>
        <v>23.74</v>
      </c>
      <c r="JS24" s="231">
        <f t="shared" si="8"/>
        <v>0.8413820306</v>
      </c>
      <c r="JT24" s="232"/>
      <c r="JU24" s="240">
        <f>12/25</f>
        <v>0.48</v>
      </c>
      <c r="JV24" s="225"/>
      <c r="JW24" s="250" t="s">
        <v>35</v>
      </c>
      <c r="JX24" s="265" t="s">
        <v>19</v>
      </c>
      <c r="JY24" s="252" t="s">
        <v>47</v>
      </c>
      <c r="JZ24" s="253" t="s">
        <v>14</v>
      </c>
      <c r="KA24" s="254">
        <v>20.0</v>
      </c>
      <c r="KB24" s="255">
        <f t="shared" si="11"/>
        <v>0.31</v>
      </c>
      <c r="KC24" s="225">
        <f t="shared" si="12"/>
        <v>-45</v>
      </c>
      <c r="KD24" s="256">
        <f t="shared" si="13"/>
        <v>89</v>
      </c>
      <c r="KE24" s="225"/>
      <c r="KF24" s="225"/>
      <c r="KG24" s="225"/>
      <c r="KH24" s="225"/>
      <c r="KI24" s="225"/>
      <c r="KJ24" s="225"/>
    </row>
    <row r="25">
      <c r="A25" s="182" t="s">
        <v>25</v>
      </c>
      <c r="B25" s="18" t="s">
        <v>26</v>
      </c>
      <c r="C25" s="19" t="s">
        <v>33</v>
      </c>
      <c r="D25" s="17" t="s">
        <v>29</v>
      </c>
      <c r="E25" s="224">
        <v>10.0</v>
      </c>
      <c r="F25" s="225">
        <v>22.0</v>
      </c>
      <c r="G25" s="225">
        <v>15.0</v>
      </c>
      <c r="H25" s="225">
        <v>12.0</v>
      </c>
      <c r="I25" s="225">
        <v>21.0</v>
      </c>
      <c r="J25" s="225">
        <v>13.0</v>
      </c>
      <c r="K25" s="225">
        <v>7.0</v>
      </c>
      <c r="L25" s="225">
        <v>1.0</v>
      </c>
      <c r="M25" s="225">
        <v>-1.0</v>
      </c>
      <c r="N25" s="225">
        <v>10.0</v>
      </c>
      <c r="O25" s="226">
        <v>7.0</v>
      </c>
      <c r="P25" s="225">
        <v>27.0</v>
      </c>
      <c r="Q25" s="225">
        <v>29.0</v>
      </c>
      <c r="R25" s="225">
        <v>32.0</v>
      </c>
      <c r="S25" s="225">
        <v>29.0</v>
      </c>
      <c r="T25" s="225">
        <v>40.0</v>
      </c>
      <c r="U25" s="225">
        <v>33.0</v>
      </c>
      <c r="V25" s="225">
        <v>26.0</v>
      </c>
      <c r="W25" s="225">
        <v>24.0</v>
      </c>
      <c r="X25" s="225">
        <v>28.0</v>
      </c>
      <c r="Y25" s="226">
        <v>37.0</v>
      </c>
      <c r="Z25" s="225">
        <v>34.0</v>
      </c>
      <c r="AA25" s="225">
        <v>38.0</v>
      </c>
      <c r="AB25" s="225">
        <v>46.0</v>
      </c>
      <c r="AC25" s="225">
        <v>40.0</v>
      </c>
      <c r="AD25" s="225">
        <v>38.0</v>
      </c>
      <c r="AE25" s="225">
        <v>45.0</v>
      </c>
      <c r="AF25" s="225">
        <v>49.0</v>
      </c>
      <c r="AG25" s="225">
        <v>43.0</v>
      </c>
      <c r="AH25" s="225">
        <v>49.0</v>
      </c>
      <c r="AI25" s="226">
        <v>56.0</v>
      </c>
      <c r="AJ25" s="225">
        <v>30.0</v>
      </c>
      <c r="AK25" s="225">
        <v>35.0</v>
      </c>
      <c r="AL25" s="225">
        <v>29.0</v>
      </c>
      <c r="AM25" s="225">
        <v>31.0</v>
      </c>
      <c r="AN25" s="225">
        <v>41.0</v>
      </c>
      <c r="AO25" s="225">
        <v>33.0</v>
      </c>
      <c r="AP25" s="225">
        <v>36.0</v>
      </c>
      <c r="AQ25" s="225">
        <v>41.0</v>
      </c>
      <c r="AR25" s="225">
        <v>43.0</v>
      </c>
      <c r="AS25" s="226">
        <v>53.0</v>
      </c>
      <c r="AT25" s="225">
        <v>22.0</v>
      </c>
      <c r="AU25" s="225">
        <v>20.0</v>
      </c>
      <c r="AV25" s="225">
        <v>28.0</v>
      </c>
      <c r="AW25" s="225">
        <v>35.0</v>
      </c>
      <c r="AX25" s="225">
        <v>25.0</v>
      </c>
      <c r="AY25" s="225">
        <v>32.0</v>
      </c>
      <c r="AZ25" s="225">
        <v>27.0</v>
      </c>
      <c r="BA25" s="225">
        <v>35.0</v>
      </c>
      <c r="BB25" s="225">
        <v>24.0</v>
      </c>
      <c r="BC25" s="226">
        <v>22.0</v>
      </c>
      <c r="BD25" s="225">
        <v>28.0</v>
      </c>
      <c r="BE25" s="225">
        <v>30.0</v>
      </c>
      <c r="BF25" s="225">
        <v>19.0</v>
      </c>
      <c r="BG25" s="225">
        <v>14.0</v>
      </c>
      <c r="BH25" s="225">
        <v>9.0</v>
      </c>
      <c r="BI25" s="225">
        <v>16.0</v>
      </c>
      <c r="BJ25" s="225">
        <v>9.0</v>
      </c>
      <c r="BK25" s="225">
        <v>11.0</v>
      </c>
      <c r="BL25" s="225">
        <v>13.0</v>
      </c>
      <c r="BM25" s="226">
        <v>7.0</v>
      </c>
      <c r="BN25" s="225">
        <v>21.0</v>
      </c>
      <c r="BO25" s="225">
        <v>19.0</v>
      </c>
      <c r="BP25" s="225">
        <v>23.0</v>
      </c>
      <c r="BQ25" s="225">
        <v>14.0</v>
      </c>
      <c r="BR25" s="225">
        <v>17.0</v>
      </c>
      <c r="BS25" s="225">
        <v>9.0</v>
      </c>
      <c r="BT25" s="225">
        <v>14.0</v>
      </c>
      <c r="BU25" s="225">
        <v>6.0</v>
      </c>
      <c r="BV25" s="225">
        <v>13.0</v>
      </c>
      <c r="BW25" s="226">
        <v>21.0</v>
      </c>
      <c r="BX25" s="225">
        <v>17.0</v>
      </c>
      <c r="BY25" s="225">
        <v>13.0</v>
      </c>
      <c r="BZ25" s="225">
        <v>20.0</v>
      </c>
      <c r="CA25" s="225">
        <v>17.0</v>
      </c>
      <c r="CB25" s="225">
        <v>13.0</v>
      </c>
      <c r="CC25" s="225">
        <v>10.0</v>
      </c>
      <c r="CD25" s="225">
        <v>3.0</v>
      </c>
      <c r="CE25" s="225">
        <v>14.0</v>
      </c>
      <c r="CF25" s="225">
        <v>3.0</v>
      </c>
      <c r="CG25" s="226">
        <v>5.0</v>
      </c>
      <c r="CH25" s="225">
        <v>29.0</v>
      </c>
      <c r="CI25" s="225">
        <v>32.0</v>
      </c>
      <c r="CJ25" s="225">
        <v>28.0</v>
      </c>
      <c r="CK25" s="225">
        <v>22.0</v>
      </c>
      <c r="CL25" s="225">
        <v>29.0</v>
      </c>
      <c r="CM25" s="225">
        <v>32.0</v>
      </c>
      <c r="CN25" s="225">
        <v>34.0</v>
      </c>
      <c r="CO25" s="225">
        <v>41.0</v>
      </c>
      <c r="CP25" s="225">
        <v>48.0</v>
      </c>
      <c r="CQ25" s="226">
        <v>41.0</v>
      </c>
      <c r="CR25" s="225">
        <v>28.0</v>
      </c>
      <c r="CS25" s="225">
        <v>36.0</v>
      </c>
      <c r="CT25" s="225">
        <v>42.0</v>
      </c>
      <c r="CU25" s="225">
        <v>50.0</v>
      </c>
      <c r="CV25" s="225">
        <v>56.0</v>
      </c>
      <c r="CW25" s="225">
        <v>51.0</v>
      </c>
      <c r="CX25" s="225">
        <v>48.0</v>
      </c>
      <c r="CY25" s="225">
        <v>46.0</v>
      </c>
      <c r="CZ25" s="225">
        <v>54.0</v>
      </c>
      <c r="DA25" s="226">
        <v>62.0</v>
      </c>
      <c r="DB25" s="225">
        <v>30.0</v>
      </c>
      <c r="DC25" s="225">
        <v>28.0</v>
      </c>
      <c r="DD25" s="225">
        <v>21.0</v>
      </c>
      <c r="DE25" s="225">
        <v>14.0</v>
      </c>
      <c r="DF25" s="225">
        <v>17.0</v>
      </c>
      <c r="DG25" s="225">
        <v>15.0</v>
      </c>
      <c r="DH25" s="225">
        <v>12.0</v>
      </c>
      <c r="DI25" s="225">
        <v>18.0</v>
      </c>
      <c r="DJ25" s="225">
        <v>26.0</v>
      </c>
      <c r="DK25" s="226">
        <v>23.0</v>
      </c>
      <c r="DL25" s="225">
        <v>19.0</v>
      </c>
      <c r="DM25" s="225">
        <v>27.0</v>
      </c>
      <c r="DN25" s="225">
        <v>23.0</v>
      </c>
      <c r="DO25" s="225">
        <v>26.0</v>
      </c>
      <c r="DP25" s="225">
        <v>22.0</v>
      </c>
      <c r="DQ25" s="225">
        <v>18.0</v>
      </c>
      <c r="DR25" s="225">
        <v>28.0</v>
      </c>
      <c r="DS25" s="225">
        <v>36.0</v>
      </c>
      <c r="DT25" s="225">
        <v>29.0</v>
      </c>
      <c r="DU25" s="226">
        <v>26.0</v>
      </c>
      <c r="DV25" s="225">
        <v>27.0</v>
      </c>
      <c r="DW25" s="225">
        <v>16.0</v>
      </c>
      <c r="DX25" s="225">
        <v>9.0</v>
      </c>
      <c r="DY25" s="225">
        <v>11.0</v>
      </c>
      <c r="DZ25" s="225">
        <v>4.0</v>
      </c>
      <c r="EA25" s="225">
        <v>12.0</v>
      </c>
      <c r="EB25" s="225">
        <v>10.0</v>
      </c>
      <c r="EC25" s="225">
        <v>8.0</v>
      </c>
      <c r="ED25" s="225">
        <v>16.0</v>
      </c>
      <c r="EE25" s="226">
        <v>21.0</v>
      </c>
      <c r="EF25" s="225">
        <v>17.0</v>
      </c>
      <c r="EG25" s="225">
        <v>13.0</v>
      </c>
      <c r="EH25" s="225">
        <v>11.0</v>
      </c>
      <c r="EI25" s="225">
        <v>5.0</v>
      </c>
      <c r="EJ25" s="225">
        <v>3.0</v>
      </c>
      <c r="EK25" s="225">
        <v>5.0</v>
      </c>
      <c r="EL25" s="225">
        <v>7.0</v>
      </c>
      <c r="EM25" s="225">
        <v>9.0</v>
      </c>
      <c r="EN25" s="225">
        <v>5.0</v>
      </c>
      <c r="EO25" s="226">
        <v>3.0</v>
      </c>
      <c r="EP25" s="225">
        <v>17.0</v>
      </c>
      <c r="EQ25" s="225">
        <v>21.0</v>
      </c>
      <c r="ER25" s="225">
        <v>23.0</v>
      </c>
      <c r="ES25" s="225">
        <v>18.0</v>
      </c>
      <c r="ET25" s="225">
        <v>28.0</v>
      </c>
      <c r="EU25" s="225">
        <v>34.0</v>
      </c>
      <c r="EV25" s="225">
        <v>23.0</v>
      </c>
      <c r="EW25" s="225">
        <v>33.0</v>
      </c>
      <c r="EX25" s="225">
        <v>42.0</v>
      </c>
      <c r="EY25" s="226">
        <v>48.0</v>
      </c>
      <c r="EZ25" s="225">
        <v>29.0</v>
      </c>
      <c r="FA25" s="225">
        <v>27.0</v>
      </c>
      <c r="FB25" s="225">
        <v>29.0</v>
      </c>
      <c r="FC25" s="225">
        <v>34.0</v>
      </c>
      <c r="FD25" s="225">
        <v>24.0</v>
      </c>
      <c r="FE25" s="225">
        <v>26.0</v>
      </c>
      <c r="FF25" s="225">
        <v>33.0</v>
      </c>
      <c r="FG25" s="225">
        <v>22.0</v>
      </c>
      <c r="FH25" s="225">
        <v>31.0</v>
      </c>
      <c r="FI25" s="226">
        <v>34.0</v>
      </c>
      <c r="FJ25" s="225">
        <v>32.0</v>
      </c>
      <c r="FK25" s="225">
        <v>29.0</v>
      </c>
      <c r="FL25" s="225">
        <v>32.0</v>
      </c>
      <c r="FM25" s="225">
        <v>24.0</v>
      </c>
      <c r="FN25" s="225">
        <v>16.0</v>
      </c>
      <c r="FO25" s="225">
        <v>22.0</v>
      </c>
      <c r="FP25" s="225">
        <v>24.0</v>
      </c>
      <c r="FQ25" s="225">
        <v>20.0</v>
      </c>
      <c r="FR25" s="225">
        <v>9.0</v>
      </c>
      <c r="FS25" s="226">
        <v>11.0</v>
      </c>
      <c r="FT25" s="225">
        <v>35.0</v>
      </c>
      <c r="FU25" s="225">
        <v>31.0</v>
      </c>
      <c r="FV25" s="225">
        <v>23.0</v>
      </c>
      <c r="FW25" s="225">
        <v>29.0</v>
      </c>
      <c r="FX25" s="225">
        <v>40.0</v>
      </c>
      <c r="FY25" s="225">
        <v>29.0</v>
      </c>
      <c r="FZ25" s="225">
        <v>20.0</v>
      </c>
      <c r="GA25" s="225">
        <v>17.0</v>
      </c>
      <c r="GB25" s="225">
        <v>10.0</v>
      </c>
      <c r="GC25" s="226">
        <v>14.0</v>
      </c>
      <c r="GD25" s="225">
        <v>34.0</v>
      </c>
      <c r="GE25" s="225">
        <v>29.0</v>
      </c>
      <c r="GF25" s="225">
        <v>26.0</v>
      </c>
      <c r="GG25" s="225">
        <v>28.0</v>
      </c>
      <c r="GH25" s="225">
        <v>21.0</v>
      </c>
      <c r="GI25" s="225">
        <v>24.0</v>
      </c>
      <c r="GJ25" s="225">
        <v>17.0</v>
      </c>
      <c r="GK25" s="225">
        <v>14.0</v>
      </c>
      <c r="GL25" s="225">
        <v>4.0</v>
      </c>
      <c r="GM25" s="226">
        <v>0.0</v>
      </c>
      <c r="GN25" s="225">
        <v>29.0</v>
      </c>
      <c r="GO25" s="225">
        <v>18.0</v>
      </c>
      <c r="GP25" s="225">
        <v>16.0</v>
      </c>
      <c r="GQ25" s="225">
        <v>20.0</v>
      </c>
      <c r="GR25" s="225">
        <v>18.0</v>
      </c>
      <c r="GS25" s="225">
        <v>11.0</v>
      </c>
      <c r="GT25" s="225">
        <v>0.0</v>
      </c>
      <c r="GU25" s="225">
        <v>2.0</v>
      </c>
      <c r="GV25" s="225">
        <v>-3.0</v>
      </c>
      <c r="GW25" s="226">
        <v>-5.0</v>
      </c>
      <c r="GX25" s="225">
        <v>18.0</v>
      </c>
      <c r="GY25" s="225">
        <v>14.0</v>
      </c>
      <c r="GZ25" s="225">
        <v>18.0</v>
      </c>
      <c r="HA25" s="225">
        <v>14.0</v>
      </c>
      <c r="HB25" s="225">
        <v>18.0</v>
      </c>
      <c r="HC25" s="225">
        <v>10.0</v>
      </c>
      <c r="HD25" s="225">
        <v>12.0</v>
      </c>
      <c r="HE25" s="225">
        <v>14.0</v>
      </c>
      <c r="HF25" s="225">
        <v>18.0</v>
      </c>
      <c r="HG25" s="226">
        <v>11.0</v>
      </c>
      <c r="HH25" s="225">
        <v>23.0</v>
      </c>
      <c r="HI25" s="225">
        <v>21.0</v>
      </c>
      <c r="HJ25" s="225">
        <v>14.0</v>
      </c>
      <c r="HK25" s="225">
        <v>9.0</v>
      </c>
      <c r="HL25" s="225">
        <v>4.0</v>
      </c>
      <c r="HM25" s="225">
        <v>-3.0</v>
      </c>
      <c r="HN25" s="225">
        <v>-1.0</v>
      </c>
      <c r="HO25" s="225">
        <v>3.0</v>
      </c>
      <c r="HP25" s="225">
        <v>7.0</v>
      </c>
      <c r="HQ25" s="226">
        <v>2.0</v>
      </c>
      <c r="HR25" s="225">
        <v>23.0</v>
      </c>
      <c r="HS25" s="225">
        <v>16.0</v>
      </c>
      <c r="HT25" s="225">
        <v>20.0</v>
      </c>
      <c r="HU25" s="225">
        <v>16.0</v>
      </c>
      <c r="HV25" s="225">
        <v>18.0</v>
      </c>
      <c r="HW25" s="225">
        <v>11.0</v>
      </c>
      <c r="HX25" s="225">
        <v>13.0</v>
      </c>
      <c r="HY25" s="225">
        <v>17.0</v>
      </c>
      <c r="HZ25" s="225">
        <v>19.0</v>
      </c>
      <c r="IA25" s="226">
        <v>27.0</v>
      </c>
      <c r="IB25" s="225">
        <v>33.0</v>
      </c>
      <c r="IC25" s="225">
        <v>40.0</v>
      </c>
      <c r="ID25" s="225">
        <v>33.0</v>
      </c>
      <c r="IE25" s="225">
        <v>40.0</v>
      </c>
      <c r="IF25" s="225">
        <v>33.0</v>
      </c>
      <c r="IG25" s="225">
        <v>31.0</v>
      </c>
      <c r="IH25" s="225">
        <v>25.0</v>
      </c>
      <c r="II25" s="225">
        <v>23.0</v>
      </c>
      <c r="IJ25" s="225">
        <v>13.0</v>
      </c>
      <c r="IK25" s="226">
        <v>15.0</v>
      </c>
      <c r="IL25" s="225">
        <v>21.0</v>
      </c>
      <c r="IM25" s="225">
        <v>24.0</v>
      </c>
      <c r="IN25" s="225">
        <v>29.0</v>
      </c>
      <c r="IO25" s="225">
        <v>33.0</v>
      </c>
      <c r="IP25" s="225">
        <v>38.0</v>
      </c>
      <c r="IQ25" s="225">
        <v>47.0</v>
      </c>
      <c r="IR25" s="225">
        <v>52.0</v>
      </c>
      <c r="IS25" s="225">
        <v>55.0</v>
      </c>
      <c r="IT25" s="225">
        <v>49.0</v>
      </c>
      <c r="IU25" s="225">
        <v>46.0</v>
      </c>
      <c r="IV25" s="237">
        <f t="shared" ref="IV25:JE25" si="55">AVERAGE(IL25,IB25,HR25,HH25,GN25,GX25,GD25,FT25,FJ25,EZ25,EP25,EF25,DV25,DL25,DB25,CR25,CH25,BX25,BN25,BD25,AT25,AJ25,Z25,P25,F25)</f>
        <v>25.8</v>
      </c>
      <c r="IW25" s="238">
        <f t="shared" si="55"/>
        <v>24.84</v>
      </c>
      <c r="IX25" s="238">
        <f t="shared" si="55"/>
        <v>24.24</v>
      </c>
      <c r="IY25" s="238">
        <f t="shared" si="55"/>
        <v>23.76</v>
      </c>
      <c r="IZ25" s="238">
        <f t="shared" si="55"/>
        <v>23.4</v>
      </c>
      <c r="JA25" s="238">
        <f t="shared" si="55"/>
        <v>22.4</v>
      </c>
      <c r="JB25" s="238">
        <f t="shared" si="55"/>
        <v>20.88</v>
      </c>
      <c r="JC25" s="238">
        <f t="shared" si="55"/>
        <v>22.04</v>
      </c>
      <c r="JD25" s="238">
        <f t="shared" si="55"/>
        <v>22.4</v>
      </c>
      <c r="JE25" s="239">
        <f t="shared" si="55"/>
        <v>23.48</v>
      </c>
      <c r="JF25" s="225">
        <f t="shared" si="4"/>
        <v>253</v>
      </c>
      <c r="JG25" s="225">
        <f t="shared" si="5"/>
        <v>5</v>
      </c>
      <c r="JH25" s="230">
        <f t="shared" si="6"/>
        <v>0.980620155</v>
      </c>
      <c r="JI25" s="237">
        <f t="shared" ref="JI25:JR25" si="56">AVERAGE(IV25,IV54,IV83,IV112)</f>
        <v>25.07</v>
      </c>
      <c r="JJ25" s="238">
        <f t="shared" si="56"/>
        <v>24.82</v>
      </c>
      <c r="JK25" s="238">
        <f t="shared" si="56"/>
        <v>25.16</v>
      </c>
      <c r="JL25" s="238">
        <f t="shared" si="56"/>
        <v>25.32</v>
      </c>
      <c r="JM25" s="238">
        <f t="shared" si="56"/>
        <v>24.23</v>
      </c>
      <c r="JN25" s="238">
        <f t="shared" si="56"/>
        <v>24.26</v>
      </c>
      <c r="JO25" s="238">
        <f t="shared" si="56"/>
        <v>24.27</v>
      </c>
      <c r="JP25" s="238">
        <f t="shared" si="56"/>
        <v>24.83</v>
      </c>
      <c r="JQ25" s="238">
        <f t="shared" si="56"/>
        <v>24.77</v>
      </c>
      <c r="JR25" s="239">
        <f t="shared" si="56"/>
        <v>24.97</v>
      </c>
      <c r="JS25" s="231">
        <f t="shared" si="8"/>
        <v>0.9641728965</v>
      </c>
      <c r="JT25" s="232"/>
      <c r="JU25" s="240">
        <f>3/25</f>
        <v>0.12</v>
      </c>
      <c r="JV25" s="225"/>
      <c r="JW25" s="290" t="s">
        <v>11</v>
      </c>
      <c r="JX25" s="291" t="s">
        <v>12</v>
      </c>
      <c r="JY25" s="292" t="s">
        <v>22</v>
      </c>
      <c r="JZ25" s="293" t="s">
        <v>16</v>
      </c>
      <c r="KA25" s="271">
        <v>45.0</v>
      </c>
      <c r="KB25" s="272">
        <f t="shared" si="11"/>
        <v>0.38</v>
      </c>
      <c r="KC25" s="225">
        <f t="shared" si="12"/>
        <v>-106</v>
      </c>
      <c r="KD25" s="273">
        <f t="shared" si="13"/>
        <v>109</v>
      </c>
      <c r="KE25" s="225"/>
      <c r="KF25" s="225"/>
      <c r="KG25" s="225"/>
      <c r="KH25" s="225"/>
      <c r="KI25" s="225"/>
      <c r="KJ25" s="225"/>
    </row>
    <row r="26">
      <c r="A26" s="182" t="s">
        <v>11</v>
      </c>
      <c r="B26" s="18" t="s">
        <v>19</v>
      </c>
      <c r="C26" s="19" t="s">
        <v>23</v>
      </c>
      <c r="D26" s="17" t="s">
        <v>18</v>
      </c>
      <c r="E26" s="224">
        <v>35.0</v>
      </c>
      <c r="F26" s="225">
        <v>18.0</v>
      </c>
      <c r="G26" s="225">
        <v>32.0</v>
      </c>
      <c r="H26" s="225">
        <v>42.0</v>
      </c>
      <c r="I26" s="225">
        <v>55.0</v>
      </c>
      <c r="J26" s="225">
        <v>43.0</v>
      </c>
      <c r="K26" s="225">
        <v>55.0</v>
      </c>
      <c r="L26" s="225">
        <v>67.0</v>
      </c>
      <c r="M26" s="225">
        <v>58.0</v>
      </c>
      <c r="N26" s="225">
        <v>71.0</v>
      </c>
      <c r="O26" s="226">
        <v>64.0</v>
      </c>
      <c r="P26" s="225">
        <v>18.0</v>
      </c>
      <c r="Q26" s="225">
        <v>11.0</v>
      </c>
      <c r="R26" s="225">
        <v>1.0</v>
      </c>
      <c r="S26" s="225">
        <v>11.0</v>
      </c>
      <c r="T26" s="225">
        <v>24.0</v>
      </c>
      <c r="U26" s="225">
        <v>35.0</v>
      </c>
      <c r="V26" s="225">
        <v>49.0</v>
      </c>
      <c r="W26" s="225">
        <v>56.0</v>
      </c>
      <c r="X26" s="225">
        <v>64.0</v>
      </c>
      <c r="Y26" s="226">
        <v>77.0</v>
      </c>
      <c r="Z26" s="225">
        <v>38.0</v>
      </c>
      <c r="AA26" s="225">
        <v>29.0</v>
      </c>
      <c r="AB26" s="225">
        <v>18.0</v>
      </c>
      <c r="AC26" s="225">
        <v>30.0</v>
      </c>
      <c r="AD26" s="225">
        <v>37.0</v>
      </c>
      <c r="AE26" s="225">
        <v>23.0</v>
      </c>
      <c r="AF26" s="225">
        <v>14.0</v>
      </c>
      <c r="AG26" s="225">
        <v>26.0</v>
      </c>
      <c r="AH26" s="225">
        <v>14.0</v>
      </c>
      <c r="AI26" s="226">
        <v>3.0</v>
      </c>
      <c r="AJ26" s="225">
        <v>36.0</v>
      </c>
      <c r="AK26" s="225">
        <v>23.0</v>
      </c>
      <c r="AL26" s="225">
        <v>35.0</v>
      </c>
      <c r="AM26" s="225">
        <v>44.0</v>
      </c>
      <c r="AN26" s="225">
        <v>65.0</v>
      </c>
      <c r="AO26" s="225">
        <v>76.0</v>
      </c>
      <c r="AP26" s="225">
        <v>66.0</v>
      </c>
      <c r="AQ26" s="225">
        <v>53.0</v>
      </c>
      <c r="AR26" s="225">
        <v>62.0</v>
      </c>
      <c r="AS26" s="226">
        <v>83.0</v>
      </c>
      <c r="AT26" s="225">
        <v>33.0</v>
      </c>
      <c r="AU26" s="225">
        <v>42.0</v>
      </c>
      <c r="AV26" s="225">
        <v>54.0</v>
      </c>
      <c r="AW26" s="225">
        <v>63.0</v>
      </c>
      <c r="AX26" s="225">
        <v>42.0</v>
      </c>
      <c r="AY26" s="225">
        <v>31.0</v>
      </c>
      <c r="AZ26" s="225">
        <v>20.0</v>
      </c>
      <c r="BA26" s="225">
        <v>32.0</v>
      </c>
      <c r="BB26" s="225">
        <v>19.0</v>
      </c>
      <c r="BC26" s="226">
        <v>28.0</v>
      </c>
      <c r="BD26" s="225">
        <v>32.0</v>
      </c>
      <c r="BE26" s="225">
        <v>23.0</v>
      </c>
      <c r="BF26" s="225">
        <v>10.0</v>
      </c>
      <c r="BG26" s="225">
        <v>23.0</v>
      </c>
      <c r="BH26" s="225">
        <v>36.0</v>
      </c>
      <c r="BI26" s="225">
        <v>25.0</v>
      </c>
      <c r="BJ26" s="225">
        <v>16.0</v>
      </c>
      <c r="BK26" s="225">
        <v>7.0</v>
      </c>
      <c r="BL26" s="225">
        <v>16.0</v>
      </c>
      <c r="BM26" s="226">
        <v>28.0</v>
      </c>
      <c r="BN26" s="225">
        <v>34.0</v>
      </c>
      <c r="BO26" s="225">
        <v>41.0</v>
      </c>
      <c r="BP26" s="225">
        <v>49.0</v>
      </c>
      <c r="BQ26" s="225">
        <v>36.0</v>
      </c>
      <c r="BR26" s="225">
        <v>26.0</v>
      </c>
      <c r="BS26" s="225">
        <v>14.0</v>
      </c>
      <c r="BT26" s="225">
        <v>25.0</v>
      </c>
      <c r="BU26" s="225">
        <v>13.0</v>
      </c>
      <c r="BV26" s="225">
        <v>22.0</v>
      </c>
      <c r="BW26" s="226">
        <v>11.0</v>
      </c>
      <c r="BX26" s="225">
        <v>13.0</v>
      </c>
      <c r="BY26" s="225">
        <v>22.0</v>
      </c>
      <c r="BZ26" s="225">
        <v>31.0</v>
      </c>
      <c r="CA26" s="225">
        <v>24.0</v>
      </c>
      <c r="CB26" s="225">
        <v>33.0</v>
      </c>
      <c r="CC26" s="225">
        <v>43.0</v>
      </c>
      <c r="CD26" s="225">
        <v>54.0</v>
      </c>
      <c r="CE26" s="225">
        <v>67.0</v>
      </c>
      <c r="CF26" s="225">
        <v>54.0</v>
      </c>
      <c r="CG26" s="226">
        <v>63.0</v>
      </c>
      <c r="CH26" s="225">
        <v>16.0</v>
      </c>
      <c r="CI26" s="225">
        <v>8.0</v>
      </c>
      <c r="CJ26" s="225">
        <v>17.0</v>
      </c>
      <c r="CK26" s="225">
        <v>29.0</v>
      </c>
      <c r="CL26" s="225">
        <v>38.0</v>
      </c>
      <c r="CM26" s="225">
        <v>45.0</v>
      </c>
      <c r="CN26" s="225">
        <v>36.0</v>
      </c>
      <c r="CO26" s="225">
        <v>22.0</v>
      </c>
      <c r="CP26" s="225">
        <v>31.0</v>
      </c>
      <c r="CQ26" s="226">
        <v>42.0</v>
      </c>
      <c r="CR26" s="225">
        <v>32.0</v>
      </c>
      <c r="CS26" s="225">
        <v>44.0</v>
      </c>
      <c r="CT26" s="225">
        <v>32.0</v>
      </c>
      <c r="CU26" s="225">
        <v>21.0</v>
      </c>
      <c r="CV26" s="225">
        <v>9.0</v>
      </c>
      <c r="CW26" s="225">
        <v>-2.0</v>
      </c>
      <c r="CX26" s="225">
        <v>-9.0</v>
      </c>
      <c r="CY26" s="225">
        <v>-2.0</v>
      </c>
      <c r="CZ26" s="225">
        <v>10.0</v>
      </c>
      <c r="DA26" s="226">
        <v>-1.0</v>
      </c>
      <c r="DB26" s="225">
        <v>12.0</v>
      </c>
      <c r="DC26" s="225">
        <v>19.0</v>
      </c>
      <c r="DD26" s="225">
        <v>33.0</v>
      </c>
      <c r="DE26" s="225">
        <v>24.0</v>
      </c>
      <c r="DF26" s="225">
        <v>14.0</v>
      </c>
      <c r="DG26" s="225">
        <v>21.0</v>
      </c>
      <c r="DH26" s="225">
        <v>29.0</v>
      </c>
      <c r="DI26" s="225">
        <v>17.0</v>
      </c>
      <c r="DJ26" s="225">
        <v>29.0</v>
      </c>
      <c r="DK26" s="226">
        <v>39.0</v>
      </c>
      <c r="DL26" s="225">
        <v>37.0</v>
      </c>
      <c r="DM26" s="225">
        <v>26.0</v>
      </c>
      <c r="DN26" s="225">
        <v>35.0</v>
      </c>
      <c r="DO26" s="225">
        <v>25.0</v>
      </c>
      <c r="DP26" s="225">
        <v>17.0</v>
      </c>
      <c r="DQ26" s="225">
        <v>26.0</v>
      </c>
      <c r="DR26" s="225">
        <v>47.0</v>
      </c>
      <c r="DS26" s="225">
        <v>36.0</v>
      </c>
      <c r="DT26" s="225">
        <v>27.0</v>
      </c>
      <c r="DU26" s="226">
        <v>35.0</v>
      </c>
      <c r="DV26" s="225">
        <v>34.0</v>
      </c>
      <c r="DW26" s="225">
        <v>21.0</v>
      </c>
      <c r="DX26" s="225">
        <v>32.0</v>
      </c>
      <c r="DY26" s="225">
        <v>25.0</v>
      </c>
      <c r="DZ26" s="225">
        <v>16.0</v>
      </c>
      <c r="EA26" s="225">
        <v>5.0</v>
      </c>
      <c r="EB26" s="225">
        <v>-4.0</v>
      </c>
      <c r="EC26" s="225">
        <v>5.0</v>
      </c>
      <c r="ED26" s="225">
        <v>17.0</v>
      </c>
      <c r="EE26" s="226">
        <v>4.0</v>
      </c>
      <c r="EF26" s="225">
        <v>13.0</v>
      </c>
      <c r="EG26" s="225">
        <v>22.0</v>
      </c>
      <c r="EH26" s="225">
        <v>13.0</v>
      </c>
      <c r="EI26" s="225">
        <v>25.0</v>
      </c>
      <c r="EJ26" s="225">
        <v>16.0</v>
      </c>
      <c r="EK26" s="225">
        <v>9.0</v>
      </c>
      <c r="EL26" s="225">
        <v>0.0</v>
      </c>
      <c r="EM26" s="225">
        <v>-9.0</v>
      </c>
      <c r="EN26" s="225">
        <v>0.0</v>
      </c>
      <c r="EO26" s="226">
        <v>-9.0</v>
      </c>
      <c r="EP26" s="225">
        <v>36.0</v>
      </c>
      <c r="EQ26" s="225">
        <v>44.0</v>
      </c>
      <c r="ER26" s="225">
        <v>53.0</v>
      </c>
      <c r="ES26" s="225">
        <v>66.0</v>
      </c>
      <c r="ET26" s="225">
        <v>87.0</v>
      </c>
      <c r="EU26" s="225">
        <v>75.0</v>
      </c>
      <c r="EV26" s="225">
        <v>62.0</v>
      </c>
      <c r="EW26" s="225">
        <v>83.0</v>
      </c>
      <c r="EX26" s="225">
        <v>96.0</v>
      </c>
      <c r="EY26" s="226">
        <v>84.0</v>
      </c>
      <c r="EZ26" s="225">
        <v>16.0</v>
      </c>
      <c r="FA26" s="225">
        <v>23.0</v>
      </c>
      <c r="FB26" s="225">
        <v>14.0</v>
      </c>
      <c r="FC26" s="225">
        <v>25.0</v>
      </c>
      <c r="FD26" s="225">
        <v>4.0</v>
      </c>
      <c r="FE26" s="225">
        <v>-3.0</v>
      </c>
      <c r="FF26" s="225">
        <v>-14.0</v>
      </c>
      <c r="FG26" s="225">
        <v>-27.0</v>
      </c>
      <c r="FH26" s="225">
        <v>-14.0</v>
      </c>
      <c r="FI26" s="226">
        <v>-7.0</v>
      </c>
      <c r="FJ26" s="225">
        <v>14.0</v>
      </c>
      <c r="FK26" s="225">
        <v>22.0</v>
      </c>
      <c r="FL26" s="225">
        <v>14.0</v>
      </c>
      <c r="FM26" s="225">
        <v>2.0</v>
      </c>
      <c r="FN26" s="225">
        <v>13.0</v>
      </c>
      <c r="FO26" s="225">
        <v>1.0</v>
      </c>
      <c r="FP26" s="225">
        <v>10.0</v>
      </c>
      <c r="FQ26" s="225">
        <v>19.0</v>
      </c>
      <c r="FR26" s="225">
        <v>6.0</v>
      </c>
      <c r="FS26" s="226">
        <v>15.0</v>
      </c>
      <c r="FT26" s="225">
        <v>46.0</v>
      </c>
      <c r="FU26" s="225">
        <v>55.0</v>
      </c>
      <c r="FV26" s="225">
        <v>43.0</v>
      </c>
      <c r="FW26" s="225">
        <v>31.0</v>
      </c>
      <c r="FX26" s="225">
        <v>44.0</v>
      </c>
      <c r="FY26" s="225">
        <v>31.0</v>
      </c>
      <c r="FZ26" s="225">
        <v>18.0</v>
      </c>
      <c r="GA26" s="225">
        <v>28.0</v>
      </c>
      <c r="GB26" s="225">
        <v>39.0</v>
      </c>
      <c r="GC26" s="226">
        <v>30.0</v>
      </c>
      <c r="GD26" s="225">
        <v>38.0</v>
      </c>
      <c r="GE26" s="225">
        <v>51.0</v>
      </c>
      <c r="GF26" s="225">
        <v>44.0</v>
      </c>
      <c r="GG26" s="225">
        <v>53.0</v>
      </c>
      <c r="GH26" s="225">
        <v>44.0</v>
      </c>
      <c r="GI26" s="225">
        <v>34.0</v>
      </c>
      <c r="GJ26" s="225">
        <v>25.0</v>
      </c>
      <c r="GK26" s="225">
        <v>35.0</v>
      </c>
      <c r="GL26" s="225">
        <v>14.0</v>
      </c>
      <c r="GM26" s="226">
        <v>23.0</v>
      </c>
      <c r="GN26" s="225">
        <v>16.0</v>
      </c>
      <c r="GO26" s="225">
        <v>3.0</v>
      </c>
      <c r="GP26" s="225">
        <v>-6.0</v>
      </c>
      <c r="GQ26" s="225">
        <v>2.0</v>
      </c>
      <c r="GR26" s="225">
        <v>9.0</v>
      </c>
      <c r="GS26" s="225">
        <v>0.0</v>
      </c>
      <c r="GT26" s="225">
        <v>-13.0</v>
      </c>
      <c r="GU26" s="225">
        <v>-22.0</v>
      </c>
      <c r="GV26" s="225">
        <v>-33.0</v>
      </c>
      <c r="GW26" s="226">
        <v>-26.0</v>
      </c>
      <c r="GX26" s="225">
        <v>16.0</v>
      </c>
      <c r="GY26" s="225">
        <v>25.0</v>
      </c>
      <c r="GZ26" s="225">
        <v>33.0</v>
      </c>
      <c r="HA26" s="225">
        <v>42.0</v>
      </c>
      <c r="HB26" s="225">
        <v>33.0</v>
      </c>
      <c r="HC26" s="225">
        <v>21.0</v>
      </c>
      <c r="HD26" s="225">
        <v>14.0</v>
      </c>
      <c r="HE26" s="225">
        <v>5.0</v>
      </c>
      <c r="HF26" s="225">
        <v>-4.0</v>
      </c>
      <c r="HG26" s="226">
        <v>7.0</v>
      </c>
      <c r="HH26" s="225">
        <v>34.0</v>
      </c>
      <c r="HI26" s="225">
        <v>41.0</v>
      </c>
      <c r="HJ26" s="225">
        <v>55.0</v>
      </c>
      <c r="HK26" s="225">
        <v>44.0</v>
      </c>
      <c r="HL26" s="225">
        <v>57.0</v>
      </c>
      <c r="HM26" s="225">
        <v>68.0</v>
      </c>
      <c r="HN26" s="225">
        <v>77.0</v>
      </c>
      <c r="HO26" s="225">
        <v>68.0</v>
      </c>
      <c r="HP26" s="225">
        <v>59.0</v>
      </c>
      <c r="HQ26" s="226">
        <v>72.0</v>
      </c>
      <c r="HR26" s="225">
        <v>32.0</v>
      </c>
      <c r="HS26" s="225">
        <v>46.0</v>
      </c>
      <c r="HT26" s="225">
        <v>37.0</v>
      </c>
      <c r="HU26" s="225">
        <v>29.0</v>
      </c>
      <c r="HV26" s="225">
        <v>20.0</v>
      </c>
      <c r="HW26" s="225">
        <v>34.0</v>
      </c>
      <c r="HX26" s="225">
        <v>43.0</v>
      </c>
      <c r="HY26" s="225">
        <v>34.0</v>
      </c>
      <c r="HZ26" s="225">
        <v>25.0</v>
      </c>
      <c r="IA26" s="226">
        <v>37.0</v>
      </c>
      <c r="IB26" s="225">
        <v>37.0</v>
      </c>
      <c r="IC26" s="225">
        <v>26.0</v>
      </c>
      <c r="ID26" s="225">
        <v>17.0</v>
      </c>
      <c r="IE26" s="225">
        <v>6.0</v>
      </c>
      <c r="IF26" s="225">
        <v>20.0</v>
      </c>
      <c r="IG26" s="225">
        <v>11.0</v>
      </c>
      <c r="IH26" s="225">
        <v>23.0</v>
      </c>
      <c r="II26" s="225">
        <v>30.0</v>
      </c>
      <c r="IJ26" s="225">
        <v>9.0</v>
      </c>
      <c r="IK26" s="226">
        <v>2.0</v>
      </c>
      <c r="IL26" s="225">
        <v>34.0</v>
      </c>
      <c r="IM26" s="225">
        <v>26.0</v>
      </c>
      <c r="IN26" s="225">
        <v>13.0</v>
      </c>
      <c r="IO26" s="225">
        <v>21.0</v>
      </c>
      <c r="IP26" s="225">
        <v>8.0</v>
      </c>
      <c r="IQ26" s="225">
        <v>21.0</v>
      </c>
      <c r="IR26" s="225">
        <v>8.0</v>
      </c>
      <c r="IS26" s="225">
        <v>-2.0</v>
      </c>
      <c r="IT26" s="225">
        <v>10.0</v>
      </c>
      <c r="IU26" s="225">
        <v>20.0</v>
      </c>
      <c r="IV26" s="237">
        <f t="shared" ref="IV26:JE26" si="57">AVERAGE(IL26,IB26,HR26,HH26,GN26,GX26,GD26,FT26,FJ26,EZ26,EP26,EF26,DV26,DL26,DB26,CR26,CH26,BX26,BN26,BD26,AT26,AJ26,Z26,P26,F26)</f>
        <v>27.4</v>
      </c>
      <c r="IW26" s="238">
        <f t="shared" si="57"/>
        <v>29</v>
      </c>
      <c r="IX26" s="238">
        <f t="shared" si="57"/>
        <v>28.76</v>
      </c>
      <c r="IY26" s="238">
        <f t="shared" si="57"/>
        <v>30.24</v>
      </c>
      <c r="IZ26" s="238">
        <f t="shared" si="57"/>
        <v>30.2</v>
      </c>
      <c r="JA26" s="238">
        <f t="shared" si="57"/>
        <v>27.96</v>
      </c>
      <c r="JB26" s="238">
        <f t="shared" si="57"/>
        <v>26.52</v>
      </c>
      <c r="JC26" s="238">
        <f t="shared" si="57"/>
        <v>25.28</v>
      </c>
      <c r="JD26" s="238">
        <f t="shared" si="57"/>
        <v>25.72</v>
      </c>
      <c r="JE26" s="239">
        <f t="shared" si="57"/>
        <v>28.96</v>
      </c>
      <c r="JF26" s="225">
        <f t="shared" si="4"/>
        <v>238</v>
      </c>
      <c r="JG26" s="225">
        <f t="shared" si="5"/>
        <v>19</v>
      </c>
      <c r="JH26" s="230">
        <f t="shared" si="6"/>
        <v>0.9260700389</v>
      </c>
      <c r="JI26" s="237">
        <f t="shared" ref="JI26:JR26" si="58">AVERAGE(IV26,IV55,IV84,IV113)</f>
        <v>24.46</v>
      </c>
      <c r="JJ26" s="238">
        <f t="shared" si="58"/>
        <v>25.56</v>
      </c>
      <c r="JK26" s="238">
        <f t="shared" si="58"/>
        <v>26.79</v>
      </c>
      <c r="JL26" s="238">
        <f t="shared" si="58"/>
        <v>28.09</v>
      </c>
      <c r="JM26" s="238">
        <f t="shared" si="58"/>
        <v>28.31</v>
      </c>
      <c r="JN26" s="238">
        <f t="shared" si="58"/>
        <v>26.56</v>
      </c>
      <c r="JO26" s="238">
        <f t="shared" si="58"/>
        <v>27.01</v>
      </c>
      <c r="JP26" s="238">
        <f t="shared" si="58"/>
        <v>27.2</v>
      </c>
      <c r="JQ26" s="238">
        <f t="shared" si="58"/>
        <v>26.08</v>
      </c>
      <c r="JR26" s="239">
        <f t="shared" si="58"/>
        <v>26.57</v>
      </c>
      <c r="JS26" s="231">
        <f t="shared" si="8"/>
        <v>0.8788069372</v>
      </c>
      <c r="JT26" s="232"/>
      <c r="JU26" s="240">
        <f>9/25</f>
        <v>0.36</v>
      </c>
      <c r="JV26" s="225"/>
      <c r="JW26" s="257" t="s">
        <v>25</v>
      </c>
      <c r="JX26" s="274" t="s">
        <v>26</v>
      </c>
      <c r="JY26" s="259" t="s">
        <v>33</v>
      </c>
      <c r="JZ26" s="260" t="s">
        <v>29</v>
      </c>
      <c r="KA26" s="261">
        <v>10.0</v>
      </c>
      <c r="KB26" s="262">
        <f t="shared" si="11"/>
        <v>0.14</v>
      </c>
      <c r="KC26" s="225">
        <f t="shared" si="12"/>
        <v>-28</v>
      </c>
      <c r="KD26" s="263">
        <f t="shared" si="13"/>
        <v>71</v>
      </c>
      <c r="KE26" s="225"/>
      <c r="KF26" s="225"/>
      <c r="KG26" s="225"/>
      <c r="KH26" s="225"/>
      <c r="KI26" s="225"/>
      <c r="KJ26" s="225"/>
    </row>
    <row r="27">
      <c r="A27" s="182" t="s">
        <v>25</v>
      </c>
      <c r="B27" s="18" t="s">
        <v>26</v>
      </c>
      <c r="C27" s="19" t="s">
        <v>34</v>
      </c>
      <c r="D27" s="17" t="s">
        <v>16</v>
      </c>
      <c r="E27" s="224">
        <v>15.0</v>
      </c>
      <c r="F27" s="225">
        <v>22.0</v>
      </c>
      <c r="G27" s="225">
        <v>30.0</v>
      </c>
      <c r="H27" s="225">
        <v>26.0</v>
      </c>
      <c r="I27" s="225">
        <v>35.0</v>
      </c>
      <c r="J27" s="225">
        <v>27.0</v>
      </c>
      <c r="K27" s="225">
        <v>21.0</v>
      </c>
      <c r="L27" s="225">
        <v>15.0</v>
      </c>
      <c r="M27" s="225">
        <v>13.0</v>
      </c>
      <c r="N27" s="225">
        <v>23.0</v>
      </c>
      <c r="O27" s="226">
        <v>20.0</v>
      </c>
      <c r="P27" s="225">
        <v>28.0</v>
      </c>
      <c r="Q27" s="225">
        <v>31.0</v>
      </c>
      <c r="R27" s="225">
        <v>35.0</v>
      </c>
      <c r="S27" s="225">
        <v>31.0</v>
      </c>
      <c r="T27" s="225">
        <v>41.0</v>
      </c>
      <c r="U27" s="225">
        <v>51.0</v>
      </c>
      <c r="V27" s="225">
        <v>59.0</v>
      </c>
      <c r="W27" s="225">
        <v>56.0</v>
      </c>
      <c r="X27" s="225">
        <v>53.0</v>
      </c>
      <c r="Y27" s="226">
        <v>62.0</v>
      </c>
      <c r="Z27" s="225">
        <v>34.0</v>
      </c>
      <c r="AA27" s="225">
        <v>38.0</v>
      </c>
      <c r="AB27" s="225">
        <v>47.0</v>
      </c>
      <c r="AC27" s="225">
        <v>41.0</v>
      </c>
      <c r="AD27" s="225">
        <v>38.0</v>
      </c>
      <c r="AE27" s="225">
        <v>30.0</v>
      </c>
      <c r="AF27" s="225">
        <v>34.0</v>
      </c>
      <c r="AG27" s="225">
        <v>28.0</v>
      </c>
      <c r="AH27" s="225">
        <v>34.0</v>
      </c>
      <c r="AI27" s="226">
        <v>24.0</v>
      </c>
      <c r="AJ27" s="225">
        <v>32.0</v>
      </c>
      <c r="AK27" s="225">
        <v>37.0</v>
      </c>
      <c r="AL27" s="225">
        <v>31.0</v>
      </c>
      <c r="AM27" s="225">
        <v>33.0</v>
      </c>
      <c r="AN27" s="225">
        <v>44.0</v>
      </c>
      <c r="AO27" s="225">
        <v>35.0</v>
      </c>
      <c r="AP27" s="225">
        <v>39.0</v>
      </c>
      <c r="AQ27" s="225">
        <v>44.0</v>
      </c>
      <c r="AR27" s="225">
        <v>46.0</v>
      </c>
      <c r="AS27" s="226">
        <v>57.0</v>
      </c>
      <c r="AT27" s="225">
        <v>29.0</v>
      </c>
      <c r="AU27" s="225">
        <v>25.0</v>
      </c>
      <c r="AV27" s="225">
        <v>33.0</v>
      </c>
      <c r="AW27" s="225">
        <v>41.0</v>
      </c>
      <c r="AX27" s="225">
        <v>30.0</v>
      </c>
      <c r="AY27" s="225">
        <v>20.0</v>
      </c>
      <c r="AZ27" s="225">
        <v>13.0</v>
      </c>
      <c r="BA27" s="225">
        <v>21.0</v>
      </c>
      <c r="BB27" s="225">
        <v>11.0</v>
      </c>
      <c r="BC27" s="226">
        <v>7.0</v>
      </c>
      <c r="BD27" s="225">
        <v>28.0</v>
      </c>
      <c r="BE27" s="225">
        <v>32.0</v>
      </c>
      <c r="BF27" s="225">
        <v>22.0</v>
      </c>
      <c r="BG27" s="225">
        <v>17.0</v>
      </c>
      <c r="BH27" s="225">
        <v>12.0</v>
      </c>
      <c r="BI27" s="225">
        <v>2.0</v>
      </c>
      <c r="BJ27" s="225">
        <v>-6.0</v>
      </c>
      <c r="BK27" s="225">
        <v>-2.0</v>
      </c>
      <c r="BL27" s="225">
        <v>0.0</v>
      </c>
      <c r="BM27" s="226">
        <v>-6.0</v>
      </c>
      <c r="BN27" s="225">
        <v>21.0</v>
      </c>
      <c r="BO27" s="225">
        <v>18.0</v>
      </c>
      <c r="BP27" s="225">
        <v>15.0</v>
      </c>
      <c r="BQ27" s="225">
        <v>6.0</v>
      </c>
      <c r="BR27" s="225">
        <v>10.0</v>
      </c>
      <c r="BS27" s="225">
        <v>2.0</v>
      </c>
      <c r="BT27" s="225">
        <v>9.0</v>
      </c>
      <c r="BU27" s="225">
        <v>1.0</v>
      </c>
      <c r="BV27" s="225">
        <v>9.0</v>
      </c>
      <c r="BW27" s="226">
        <v>18.0</v>
      </c>
      <c r="BX27" s="225">
        <v>17.0</v>
      </c>
      <c r="BY27" s="225">
        <v>13.0</v>
      </c>
      <c r="BZ27" s="225">
        <v>21.0</v>
      </c>
      <c r="CA27" s="225">
        <v>18.0</v>
      </c>
      <c r="CB27" s="225">
        <v>14.0</v>
      </c>
      <c r="CC27" s="225">
        <v>10.0</v>
      </c>
      <c r="CD27" s="225">
        <v>20.0</v>
      </c>
      <c r="CE27" s="225">
        <v>30.0</v>
      </c>
      <c r="CF27" s="225">
        <v>20.0</v>
      </c>
      <c r="CG27" s="226">
        <v>22.0</v>
      </c>
      <c r="CH27" s="225">
        <v>29.0</v>
      </c>
      <c r="CI27" s="225">
        <v>25.0</v>
      </c>
      <c r="CJ27" s="225">
        <v>21.0</v>
      </c>
      <c r="CK27" s="225">
        <v>15.0</v>
      </c>
      <c r="CL27" s="225">
        <v>23.0</v>
      </c>
      <c r="CM27" s="225">
        <v>26.0</v>
      </c>
      <c r="CN27" s="225">
        <v>30.0</v>
      </c>
      <c r="CO27" s="225">
        <v>22.0</v>
      </c>
      <c r="CP27" s="225">
        <v>30.0</v>
      </c>
      <c r="CQ27" s="226">
        <v>40.0</v>
      </c>
      <c r="CR27" s="225">
        <v>28.0</v>
      </c>
      <c r="CS27" s="225">
        <v>36.0</v>
      </c>
      <c r="CT27" s="225">
        <v>42.0</v>
      </c>
      <c r="CU27" s="225">
        <v>51.0</v>
      </c>
      <c r="CV27" s="225">
        <v>57.0</v>
      </c>
      <c r="CW27" s="225">
        <v>50.0</v>
      </c>
      <c r="CX27" s="225">
        <v>47.0</v>
      </c>
      <c r="CY27" s="225">
        <v>44.0</v>
      </c>
      <c r="CZ27" s="225">
        <v>52.0</v>
      </c>
      <c r="DA27" s="226">
        <v>61.0</v>
      </c>
      <c r="DB27" s="225">
        <v>30.0</v>
      </c>
      <c r="DC27" s="225">
        <v>27.0</v>
      </c>
      <c r="DD27" s="225">
        <v>35.0</v>
      </c>
      <c r="DE27" s="225">
        <v>27.0</v>
      </c>
      <c r="DF27" s="225">
        <v>31.0</v>
      </c>
      <c r="DG27" s="225">
        <v>28.0</v>
      </c>
      <c r="DH27" s="225">
        <v>32.0</v>
      </c>
      <c r="DI27" s="225">
        <v>38.0</v>
      </c>
      <c r="DJ27" s="225">
        <v>46.0</v>
      </c>
      <c r="DK27" s="226">
        <v>42.0</v>
      </c>
      <c r="DL27" s="225">
        <v>19.0</v>
      </c>
      <c r="DM27" s="225">
        <v>28.0</v>
      </c>
      <c r="DN27" s="225">
        <v>24.0</v>
      </c>
      <c r="DO27" s="225">
        <v>28.0</v>
      </c>
      <c r="DP27" s="225">
        <v>31.0</v>
      </c>
      <c r="DQ27" s="225">
        <v>27.0</v>
      </c>
      <c r="DR27" s="225">
        <v>38.0</v>
      </c>
      <c r="DS27" s="225">
        <v>47.0</v>
      </c>
      <c r="DT27" s="225">
        <v>39.0</v>
      </c>
      <c r="DU27" s="226">
        <v>43.0</v>
      </c>
      <c r="DV27" s="225">
        <v>27.0</v>
      </c>
      <c r="DW27" s="225">
        <v>17.0</v>
      </c>
      <c r="DX27" s="225">
        <v>27.0</v>
      </c>
      <c r="DY27" s="225">
        <v>30.0</v>
      </c>
      <c r="DZ27" s="225">
        <v>22.0</v>
      </c>
      <c r="EA27" s="225">
        <v>31.0</v>
      </c>
      <c r="EB27" s="225">
        <v>29.0</v>
      </c>
      <c r="EC27" s="225">
        <v>25.0</v>
      </c>
      <c r="ED27" s="225">
        <v>33.0</v>
      </c>
      <c r="EE27" s="226">
        <v>38.0</v>
      </c>
      <c r="EF27" s="225">
        <v>17.0</v>
      </c>
      <c r="EG27" s="225">
        <v>13.0</v>
      </c>
      <c r="EH27" s="225">
        <v>11.0</v>
      </c>
      <c r="EI27" s="225">
        <v>5.0</v>
      </c>
      <c r="EJ27" s="225">
        <v>3.0</v>
      </c>
      <c r="EK27" s="225">
        <v>6.0</v>
      </c>
      <c r="EL27" s="225">
        <v>10.0</v>
      </c>
      <c r="EM27" s="225">
        <v>14.0</v>
      </c>
      <c r="EN27" s="225">
        <v>10.0</v>
      </c>
      <c r="EO27" s="226">
        <v>8.0</v>
      </c>
      <c r="EP27" s="225">
        <v>16.0</v>
      </c>
      <c r="EQ27" s="225">
        <v>13.0</v>
      </c>
      <c r="ER27" s="225">
        <v>15.0</v>
      </c>
      <c r="ES27" s="225">
        <v>10.0</v>
      </c>
      <c r="ET27" s="225">
        <v>21.0</v>
      </c>
      <c r="EU27" s="225">
        <v>27.0</v>
      </c>
      <c r="EV27" s="225">
        <v>17.0</v>
      </c>
      <c r="EW27" s="225">
        <v>28.0</v>
      </c>
      <c r="EX27" s="225">
        <v>37.0</v>
      </c>
      <c r="EY27" s="226">
        <v>43.0</v>
      </c>
      <c r="EZ27" s="225">
        <v>29.0</v>
      </c>
      <c r="FA27" s="225">
        <v>26.0</v>
      </c>
      <c r="FB27" s="225">
        <v>30.0</v>
      </c>
      <c r="FC27" s="225">
        <v>37.0</v>
      </c>
      <c r="FD27" s="225">
        <v>26.0</v>
      </c>
      <c r="FE27" s="225">
        <v>29.0</v>
      </c>
      <c r="FF27" s="225">
        <v>19.0</v>
      </c>
      <c r="FG27" s="225">
        <v>9.0</v>
      </c>
      <c r="FH27" s="225">
        <v>18.0</v>
      </c>
      <c r="FI27" s="226">
        <v>21.0</v>
      </c>
      <c r="FJ27" s="225">
        <v>15.0</v>
      </c>
      <c r="FK27" s="225">
        <v>19.0</v>
      </c>
      <c r="FL27" s="225">
        <v>15.0</v>
      </c>
      <c r="FM27" s="225">
        <v>7.0</v>
      </c>
      <c r="FN27" s="225">
        <v>-2.0</v>
      </c>
      <c r="FO27" s="225">
        <v>4.0</v>
      </c>
      <c r="FP27" s="225">
        <v>6.0</v>
      </c>
      <c r="FQ27" s="225">
        <v>2.0</v>
      </c>
      <c r="FR27" s="225">
        <v>-8.0</v>
      </c>
      <c r="FS27" s="226">
        <v>-6.0</v>
      </c>
      <c r="FT27" s="225">
        <v>36.0</v>
      </c>
      <c r="FU27" s="225">
        <v>32.0</v>
      </c>
      <c r="FV27" s="225">
        <v>24.0</v>
      </c>
      <c r="FW27" s="225">
        <v>30.0</v>
      </c>
      <c r="FX27" s="225">
        <v>40.0</v>
      </c>
      <c r="FY27" s="225">
        <v>30.0</v>
      </c>
      <c r="FZ27" s="225">
        <v>21.0</v>
      </c>
      <c r="GA27" s="225">
        <v>17.0</v>
      </c>
      <c r="GB27" s="225">
        <v>27.0</v>
      </c>
      <c r="GC27" s="226">
        <v>31.0</v>
      </c>
      <c r="GD27" s="225">
        <v>34.0</v>
      </c>
      <c r="GE27" s="225">
        <v>29.0</v>
      </c>
      <c r="GF27" s="225">
        <v>26.0</v>
      </c>
      <c r="GG27" s="225">
        <v>28.0</v>
      </c>
      <c r="GH27" s="225">
        <v>20.0</v>
      </c>
      <c r="GI27" s="225">
        <v>24.0</v>
      </c>
      <c r="GJ27" s="225">
        <v>16.0</v>
      </c>
      <c r="GK27" s="225">
        <v>12.0</v>
      </c>
      <c r="GL27" s="225">
        <v>1.0</v>
      </c>
      <c r="GM27" s="226">
        <v>-3.0</v>
      </c>
      <c r="GN27" s="225">
        <v>29.0</v>
      </c>
      <c r="GO27" s="225">
        <v>19.0</v>
      </c>
      <c r="GP27" s="225">
        <v>17.0</v>
      </c>
      <c r="GQ27" s="225">
        <v>14.0</v>
      </c>
      <c r="GR27" s="225">
        <v>11.0</v>
      </c>
      <c r="GS27" s="225">
        <v>3.0</v>
      </c>
      <c r="GT27" s="225">
        <v>-7.0</v>
      </c>
      <c r="GU27" s="225">
        <v>-3.0</v>
      </c>
      <c r="GV27" s="225">
        <v>-10.0</v>
      </c>
      <c r="GW27" s="226">
        <v>-13.0</v>
      </c>
      <c r="GX27" s="225">
        <v>17.0</v>
      </c>
      <c r="GY27" s="225">
        <v>13.0</v>
      </c>
      <c r="GZ27" s="225">
        <v>10.0</v>
      </c>
      <c r="HA27" s="225">
        <v>6.0</v>
      </c>
      <c r="HB27" s="225">
        <v>10.0</v>
      </c>
      <c r="HC27" s="225">
        <v>2.0</v>
      </c>
      <c r="HD27" s="225">
        <v>5.0</v>
      </c>
      <c r="HE27" s="225">
        <v>9.0</v>
      </c>
      <c r="HF27" s="225">
        <v>13.0</v>
      </c>
      <c r="HG27" s="226">
        <v>23.0</v>
      </c>
      <c r="HH27" s="225">
        <v>21.0</v>
      </c>
      <c r="HI27" s="225">
        <v>18.0</v>
      </c>
      <c r="HJ27" s="225">
        <v>26.0</v>
      </c>
      <c r="HK27" s="225">
        <v>19.0</v>
      </c>
      <c r="HL27" s="225">
        <v>14.0</v>
      </c>
      <c r="HM27" s="225">
        <v>24.0</v>
      </c>
      <c r="HN27" s="225">
        <v>26.0</v>
      </c>
      <c r="HO27" s="225">
        <v>30.0</v>
      </c>
      <c r="HP27" s="225">
        <v>34.0</v>
      </c>
      <c r="HQ27" s="226">
        <v>29.0</v>
      </c>
      <c r="HR27" s="225">
        <v>22.0</v>
      </c>
      <c r="HS27" s="225">
        <v>30.0</v>
      </c>
      <c r="HT27" s="225">
        <v>34.0</v>
      </c>
      <c r="HU27" s="225">
        <v>37.0</v>
      </c>
      <c r="HV27" s="225">
        <v>41.0</v>
      </c>
      <c r="HW27" s="225">
        <v>49.0</v>
      </c>
      <c r="HX27" s="225">
        <v>51.0</v>
      </c>
      <c r="HY27" s="225">
        <v>55.0</v>
      </c>
      <c r="HZ27" s="225">
        <v>59.0</v>
      </c>
      <c r="IA27" s="226">
        <v>67.0</v>
      </c>
      <c r="IB27" s="225">
        <v>33.0</v>
      </c>
      <c r="IC27" s="225">
        <v>23.0</v>
      </c>
      <c r="ID27" s="225">
        <v>15.0</v>
      </c>
      <c r="IE27" s="225">
        <v>5.0</v>
      </c>
      <c r="IF27" s="225">
        <v>13.0</v>
      </c>
      <c r="IG27" s="225">
        <v>11.0</v>
      </c>
      <c r="IH27" s="225">
        <v>5.0</v>
      </c>
      <c r="II27" s="225">
        <v>2.0</v>
      </c>
      <c r="IJ27" s="225">
        <v>-9.0</v>
      </c>
      <c r="IK27" s="226">
        <v>-6.0</v>
      </c>
      <c r="IL27" s="225">
        <v>21.0</v>
      </c>
      <c r="IM27" s="225">
        <v>17.0</v>
      </c>
      <c r="IN27" s="225">
        <v>22.0</v>
      </c>
      <c r="IO27" s="225">
        <v>19.0</v>
      </c>
      <c r="IP27" s="225">
        <v>24.0</v>
      </c>
      <c r="IQ27" s="225">
        <v>33.0</v>
      </c>
      <c r="IR27" s="225">
        <v>38.0</v>
      </c>
      <c r="IS27" s="225">
        <v>42.0</v>
      </c>
      <c r="IT27" s="225">
        <v>36.0</v>
      </c>
      <c r="IU27" s="225">
        <v>32.0</v>
      </c>
      <c r="IV27" s="237">
        <f t="shared" ref="IV27:JE27" si="59">AVERAGE(IL27,IB27,HR27,HH27,GN27,GX27,GD27,FT27,FJ27,EZ27,EP27,EF27,DV27,DL27,DB27,CR27,CH27,BX27,BN27,BD27,AT27,AJ27,Z27,P27,F27)</f>
        <v>25.36</v>
      </c>
      <c r="IW27" s="238">
        <f t="shared" si="59"/>
        <v>24.36</v>
      </c>
      <c r="IX27" s="238">
        <f t="shared" si="59"/>
        <v>24.96</v>
      </c>
      <c r="IY27" s="238">
        <f t="shared" si="59"/>
        <v>23.6</v>
      </c>
      <c r="IZ27" s="238">
        <f t="shared" si="59"/>
        <v>24.04</v>
      </c>
      <c r="JA27" s="238">
        <f t="shared" si="59"/>
        <v>23</v>
      </c>
      <c r="JB27" s="238">
        <f t="shared" si="59"/>
        <v>22.64</v>
      </c>
      <c r="JC27" s="238">
        <f t="shared" si="59"/>
        <v>23.36</v>
      </c>
      <c r="JD27" s="238">
        <f t="shared" si="59"/>
        <v>24.16</v>
      </c>
      <c r="JE27" s="239">
        <f t="shared" si="59"/>
        <v>26.16</v>
      </c>
      <c r="JF27" s="225">
        <f t="shared" si="4"/>
        <v>246</v>
      </c>
      <c r="JG27" s="225">
        <f t="shared" si="5"/>
        <v>13</v>
      </c>
      <c r="JH27" s="230">
        <f t="shared" si="6"/>
        <v>0.9498069498</v>
      </c>
      <c r="JI27" s="237">
        <f t="shared" ref="JI27:JR27" si="60">AVERAGE(IV27,IV56,IV85,IV114)</f>
        <v>24.92</v>
      </c>
      <c r="JJ27" s="238">
        <f t="shared" si="60"/>
        <v>25.48</v>
      </c>
      <c r="JK27" s="238">
        <f t="shared" si="60"/>
        <v>25.48</v>
      </c>
      <c r="JL27" s="238">
        <f t="shared" si="60"/>
        <v>25.16</v>
      </c>
      <c r="JM27" s="238">
        <f t="shared" si="60"/>
        <v>25.34</v>
      </c>
      <c r="JN27" s="238">
        <f t="shared" si="60"/>
        <v>25.5</v>
      </c>
      <c r="JO27" s="238">
        <f t="shared" si="60"/>
        <v>25.51</v>
      </c>
      <c r="JP27" s="238">
        <f t="shared" si="60"/>
        <v>25.9</v>
      </c>
      <c r="JQ27" s="238">
        <f t="shared" si="60"/>
        <v>25.83</v>
      </c>
      <c r="JR27" s="239">
        <f t="shared" si="60"/>
        <v>25.23</v>
      </c>
      <c r="JS27" s="231">
        <f t="shared" si="8"/>
        <v>0.9536267996</v>
      </c>
      <c r="JT27" s="232"/>
      <c r="JU27" s="240">
        <f>5/25</f>
        <v>0.2</v>
      </c>
      <c r="JV27" s="225"/>
      <c r="JW27" s="267" t="s">
        <v>11</v>
      </c>
      <c r="JX27" s="268" t="s">
        <v>19</v>
      </c>
      <c r="JY27" s="269" t="s">
        <v>23</v>
      </c>
      <c r="JZ27" s="270" t="s">
        <v>18</v>
      </c>
      <c r="KA27" s="271">
        <v>35.0</v>
      </c>
      <c r="KB27" s="272">
        <f t="shared" si="11"/>
        <v>0.36</v>
      </c>
      <c r="KC27" s="225">
        <f t="shared" si="12"/>
        <v>-79</v>
      </c>
      <c r="KD27" s="273">
        <f t="shared" si="13"/>
        <v>119</v>
      </c>
      <c r="KE27" s="225"/>
      <c r="KF27" s="225"/>
      <c r="KG27" s="225"/>
      <c r="KH27" s="225"/>
      <c r="KI27" s="225"/>
      <c r="KJ27" s="225"/>
    </row>
    <row r="28">
      <c r="A28" s="182" t="s">
        <v>11</v>
      </c>
      <c r="B28" s="18" t="s">
        <v>19</v>
      </c>
      <c r="C28" s="19" t="s">
        <v>24</v>
      </c>
      <c r="D28" s="17" t="s">
        <v>14</v>
      </c>
      <c r="E28" s="224">
        <v>35.0</v>
      </c>
      <c r="F28" s="225">
        <v>33.0</v>
      </c>
      <c r="G28" s="225">
        <v>21.0</v>
      </c>
      <c r="H28" s="225">
        <v>13.0</v>
      </c>
      <c r="I28" s="225">
        <v>24.0</v>
      </c>
      <c r="J28" s="225">
        <v>11.0</v>
      </c>
      <c r="K28" s="225">
        <v>24.0</v>
      </c>
      <c r="L28" s="225">
        <v>37.0</v>
      </c>
      <c r="M28" s="225">
        <v>45.0</v>
      </c>
      <c r="N28" s="225">
        <v>32.0</v>
      </c>
      <c r="O28" s="226">
        <v>40.0</v>
      </c>
      <c r="P28" s="225">
        <v>34.0</v>
      </c>
      <c r="Q28" s="225">
        <v>43.0</v>
      </c>
      <c r="R28" s="225">
        <v>51.0</v>
      </c>
      <c r="S28" s="225">
        <v>43.0</v>
      </c>
      <c r="T28" s="225">
        <v>30.0</v>
      </c>
      <c r="U28" s="225">
        <v>40.0</v>
      </c>
      <c r="V28" s="225">
        <v>28.0</v>
      </c>
      <c r="W28" s="225">
        <v>19.0</v>
      </c>
      <c r="X28" s="225">
        <v>12.0</v>
      </c>
      <c r="Y28" s="226">
        <v>23.0</v>
      </c>
      <c r="Z28" s="225">
        <v>36.0</v>
      </c>
      <c r="AA28" s="225">
        <v>25.0</v>
      </c>
      <c r="AB28" s="225">
        <v>34.0</v>
      </c>
      <c r="AC28" s="225">
        <v>47.0</v>
      </c>
      <c r="AD28" s="225">
        <v>38.0</v>
      </c>
      <c r="AE28" s="225">
        <v>50.0</v>
      </c>
      <c r="AF28" s="225">
        <v>39.0</v>
      </c>
      <c r="AG28" s="225">
        <v>52.0</v>
      </c>
      <c r="AH28" s="225">
        <v>39.0</v>
      </c>
      <c r="AI28" s="226">
        <v>29.0</v>
      </c>
      <c r="AJ28" s="225">
        <v>13.0</v>
      </c>
      <c r="AK28" s="225">
        <v>1.0</v>
      </c>
      <c r="AL28" s="225">
        <v>14.0</v>
      </c>
      <c r="AM28" s="225">
        <v>6.0</v>
      </c>
      <c r="AN28" s="225">
        <v>28.0</v>
      </c>
      <c r="AO28" s="225">
        <v>19.0</v>
      </c>
      <c r="AP28" s="225">
        <v>27.0</v>
      </c>
      <c r="AQ28" s="225">
        <v>15.0</v>
      </c>
      <c r="AR28" s="225">
        <v>7.0</v>
      </c>
      <c r="AS28" s="226">
        <v>29.0</v>
      </c>
      <c r="AT28" s="225">
        <v>16.0</v>
      </c>
      <c r="AU28" s="225">
        <v>8.0</v>
      </c>
      <c r="AV28" s="225">
        <v>21.0</v>
      </c>
      <c r="AW28" s="225">
        <v>30.0</v>
      </c>
      <c r="AX28" s="225">
        <v>8.0</v>
      </c>
      <c r="AY28" s="225">
        <v>-2.0</v>
      </c>
      <c r="AZ28" s="225">
        <v>10.0</v>
      </c>
      <c r="BA28" s="225">
        <v>23.0</v>
      </c>
      <c r="BB28" s="225">
        <v>36.0</v>
      </c>
      <c r="BC28" s="226">
        <v>28.0</v>
      </c>
      <c r="BD28" s="225">
        <v>17.0</v>
      </c>
      <c r="BE28" s="225">
        <v>25.0</v>
      </c>
      <c r="BF28" s="225">
        <v>38.0</v>
      </c>
      <c r="BG28" s="225">
        <v>50.0</v>
      </c>
      <c r="BH28" s="225">
        <v>62.0</v>
      </c>
      <c r="BI28" s="225">
        <v>52.0</v>
      </c>
      <c r="BJ28" s="225">
        <v>43.0</v>
      </c>
      <c r="BK28" s="225">
        <v>51.0</v>
      </c>
      <c r="BL28" s="225">
        <v>43.0</v>
      </c>
      <c r="BM28" s="226">
        <v>56.0</v>
      </c>
      <c r="BN28" s="225">
        <v>16.0</v>
      </c>
      <c r="BO28" s="225">
        <v>7.0</v>
      </c>
      <c r="BP28" s="225">
        <v>0.0</v>
      </c>
      <c r="BQ28" s="225">
        <v>-11.0</v>
      </c>
      <c r="BR28" s="225">
        <v>-3.0</v>
      </c>
      <c r="BS28" s="225">
        <v>-16.0</v>
      </c>
      <c r="BT28" s="225">
        <v>-28.0</v>
      </c>
      <c r="BU28" s="225">
        <v>-41.0</v>
      </c>
      <c r="BV28" s="225">
        <v>-32.0</v>
      </c>
      <c r="BW28" s="226">
        <v>-23.0</v>
      </c>
      <c r="BX28" s="225">
        <v>12.0</v>
      </c>
      <c r="BY28" s="225">
        <v>23.0</v>
      </c>
      <c r="BZ28" s="225">
        <v>32.0</v>
      </c>
      <c r="CA28" s="225">
        <v>40.0</v>
      </c>
      <c r="CB28" s="225">
        <v>51.0</v>
      </c>
      <c r="CC28" s="225">
        <v>43.0</v>
      </c>
      <c r="CD28" s="225">
        <v>53.0</v>
      </c>
      <c r="CE28" s="225">
        <v>40.0</v>
      </c>
      <c r="CF28" s="225">
        <v>53.0</v>
      </c>
      <c r="CG28" s="226">
        <v>45.0</v>
      </c>
      <c r="CH28" s="225">
        <v>14.0</v>
      </c>
      <c r="CI28" s="225">
        <v>23.0</v>
      </c>
      <c r="CJ28" s="225">
        <v>34.0</v>
      </c>
      <c r="CK28" s="225">
        <v>47.0</v>
      </c>
      <c r="CL28" s="225">
        <v>56.0</v>
      </c>
      <c r="CM28" s="225">
        <v>48.0</v>
      </c>
      <c r="CN28" s="225">
        <v>56.0</v>
      </c>
      <c r="CO28" s="225">
        <v>68.0</v>
      </c>
      <c r="CP28" s="225">
        <v>77.0</v>
      </c>
      <c r="CQ28" s="226">
        <v>87.0</v>
      </c>
      <c r="CR28" s="225">
        <v>17.0</v>
      </c>
      <c r="CS28" s="225">
        <v>30.0</v>
      </c>
      <c r="CT28" s="225">
        <v>17.0</v>
      </c>
      <c r="CU28" s="225">
        <v>26.0</v>
      </c>
      <c r="CV28" s="225">
        <v>13.0</v>
      </c>
      <c r="CW28" s="225">
        <v>25.0</v>
      </c>
      <c r="CX28" s="225">
        <v>33.0</v>
      </c>
      <c r="CY28" s="225">
        <v>24.0</v>
      </c>
      <c r="CZ28" s="225">
        <v>37.0</v>
      </c>
      <c r="DA28" s="226">
        <v>46.0</v>
      </c>
      <c r="DB28" s="225">
        <v>13.0</v>
      </c>
      <c r="DC28" s="225">
        <v>4.0</v>
      </c>
      <c r="DD28" s="225">
        <v>-8.0</v>
      </c>
      <c r="DE28" s="225">
        <v>-17.0</v>
      </c>
      <c r="DF28" s="225">
        <v>-9.0</v>
      </c>
      <c r="DG28" s="225">
        <v>-18.0</v>
      </c>
      <c r="DH28" s="225">
        <v>-27.0</v>
      </c>
      <c r="DI28" s="225">
        <v>-40.0</v>
      </c>
      <c r="DJ28" s="225">
        <v>-27.0</v>
      </c>
      <c r="DK28" s="226">
        <v>-35.0</v>
      </c>
      <c r="DL28" s="225">
        <v>38.0</v>
      </c>
      <c r="DM28" s="225">
        <v>47.0</v>
      </c>
      <c r="DN28" s="225">
        <v>58.0</v>
      </c>
      <c r="DO28" s="225">
        <v>66.0</v>
      </c>
      <c r="DP28" s="225">
        <v>73.0</v>
      </c>
      <c r="DQ28" s="225">
        <v>64.0</v>
      </c>
      <c r="DR28" s="225">
        <v>86.0</v>
      </c>
      <c r="DS28" s="225">
        <v>95.0</v>
      </c>
      <c r="DT28" s="225">
        <v>86.0</v>
      </c>
      <c r="DU28" s="226">
        <v>77.0</v>
      </c>
      <c r="DV28" s="225">
        <v>17.0</v>
      </c>
      <c r="DW28" s="225">
        <v>30.0</v>
      </c>
      <c r="DX28" s="225">
        <v>40.0</v>
      </c>
      <c r="DY28" s="225">
        <v>49.0</v>
      </c>
      <c r="DZ28" s="225">
        <v>40.0</v>
      </c>
      <c r="EA28" s="225">
        <v>49.0</v>
      </c>
      <c r="EB28" s="225">
        <v>57.0</v>
      </c>
      <c r="EC28" s="225">
        <v>49.0</v>
      </c>
      <c r="ED28" s="225">
        <v>62.0</v>
      </c>
      <c r="EE28" s="226">
        <v>50.0</v>
      </c>
      <c r="EF28" s="225">
        <v>12.0</v>
      </c>
      <c r="EG28" s="225">
        <v>3.0</v>
      </c>
      <c r="EH28" s="225">
        <v>11.0</v>
      </c>
      <c r="EI28" s="225">
        <v>24.0</v>
      </c>
      <c r="EJ28" s="225">
        <v>32.0</v>
      </c>
      <c r="EK28" s="225">
        <v>41.0</v>
      </c>
      <c r="EL28" s="225">
        <v>49.0</v>
      </c>
      <c r="EM28" s="225">
        <v>57.0</v>
      </c>
      <c r="EN28" s="225">
        <v>68.0</v>
      </c>
      <c r="EO28" s="226">
        <v>76.0</v>
      </c>
      <c r="EP28" s="225">
        <v>16.0</v>
      </c>
      <c r="EQ28" s="225">
        <v>9.0</v>
      </c>
      <c r="ER28" s="225">
        <v>1.0</v>
      </c>
      <c r="ES28" s="225">
        <v>13.0</v>
      </c>
      <c r="ET28" s="225">
        <v>35.0</v>
      </c>
      <c r="EU28" s="225">
        <v>22.0</v>
      </c>
      <c r="EV28" s="225">
        <v>35.0</v>
      </c>
      <c r="EW28" s="225">
        <v>57.0</v>
      </c>
      <c r="EX28" s="225">
        <v>68.0</v>
      </c>
      <c r="EY28" s="226">
        <v>55.0</v>
      </c>
      <c r="EZ28" s="225">
        <v>34.0</v>
      </c>
      <c r="FA28" s="225">
        <v>25.0</v>
      </c>
      <c r="FB28" s="225">
        <v>33.0</v>
      </c>
      <c r="FC28" s="225">
        <v>21.0</v>
      </c>
      <c r="FD28" s="225">
        <v>-1.0</v>
      </c>
      <c r="FE28" s="225">
        <v>8.0</v>
      </c>
      <c r="FF28" s="225">
        <v>-2.0</v>
      </c>
      <c r="FG28" s="225">
        <v>11.0</v>
      </c>
      <c r="FH28" s="225">
        <v>22.0</v>
      </c>
      <c r="FI28" s="226">
        <v>14.0</v>
      </c>
      <c r="FJ28" s="225">
        <v>15.0</v>
      </c>
      <c r="FK28" s="225">
        <v>6.0</v>
      </c>
      <c r="FL28" s="225">
        <v>15.0</v>
      </c>
      <c r="FM28" s="225">
        <v>2.0</v>
      </c>
      <c r="FN28" s="225">
        <v>-7.0</v>
      </c>
      <c r="FO28" s="225">
        <v>-20.0</v>
      </c>
      <c r="FP28" s="225">
        <v>-28.0</v>
      </c>
      <c r="FQ28" s="225">
        <v>-17.0</v>
      </c>
      <c r="FR28" s="225">
        <v>-4.0</v>
      </c>
      <c r="FS28" s="226">
        <v>-12.0</v>
      </c>
      <c r="FT28" s="225">
        <v>47.0</v>
      </c>
      <c r="FU28" s="225">
        <v>38.0</v>
      </c>
      <c r="FV28" s="225">
        <v>25.0</v>
      </c>
      <c r="FW28" s="225">
        <v>12.0</v>
      </c>
      <c r="FX28" s="225">
        <v>-1.0</v>
      </c>
      <c r="FY28" s="225">
        <v>12.0</v>
      </c>
      <c r="FZ28" s="225">
        <v>1.0</v>
      </c>
      <c r="GA28" s="225">
        <v>-7.0</v>
      </c>
      <c r="GB28" s="225">
        <v>3.0</v>
      </c>
      <c r="GC28" s="226">
        <v>12.0</v>
      </c>
      <c r="GD28" s="225">
        <v>36.0</v>
      </c>
      <c r="GE28" s="225">
        <v>48.0</v>
      </c>
      <c r="GF28" s="225">
        <v>56.0</v>
      </c>
      <c r="GG28" s="225">
        <v>48.0</v>
      </c>
      <c r="GH28" s="225">
        <v>39.0</v>
      </c>
      <c r="GI28" s="225">
        <v>47.0</v>
      </c>
      <c r="GJ28" s="225">
        <v>38.0</v>
      </c>
      <c r="GK28" s="225">
        <v>30.0</v>
      </c>
      <c r="GL28" s="225">
        <v>8.0</v>
      </c>
      <c r="GM28" s="226">
        <v>19.0</v>
      </c>
      <c r="GN28" s="225">
        <v>14.0</v>
      </c>
      <c r="GO28" s="225">
        <v>27.0</v>
      </c>
      <c r="GP28" s="225">
        <v>35.0</v>
      </c>
      <c r="GQ28" s="225">
        <v>28.0</v>
      </c>
      <c r="GR28" s="225">
        <v>19.0</v>
      </c>
      <c r="GS28" s="225">
        <v>10.0</v>
      </c>
      <c r="GT28" s="225">
        <v>23.0</v>
      </c>
      <c r="GU28" s="225">
        <v>31.0</v>
      </c>
      <c r="GV28" s="225">
        <v>43.0</v>
      </c>
      <c r="GW28" s="226">
        <v>34.0</v>
      </c>
      <c r="GX28" s="225">
        <v>16.0</v>
      </c>
      <c r="GY28" s="225">
        <v>7.0</v>
      </c>
      <c r="GZ28" s="225">
        <v>0.0</v>
      </c>
      <c r="HA28" s="225">
        <v>11.0</v>
      </c>
      <c r="HB28" s="225">
        <v>20.0</v>
      </c>
      <c r="HC28" s="225">
        <v>7.0</v>
      </c>
      <c r="HD28" s="225">
        <v>16.0</v>
      </c>
      <c r="HE28" s="225">
        <v>24.0</v>
      </c>
      <c r="HF28" s="225">
        <v>33.0</v>
      </c>
      <c r="HG28" s="226">
        <v>43.0</v>
      </c>
      <c r="HH28" s="225">
        <v>17.0</v>
      </c>
      <c r="HI28" s="225">
        <v>8.0</v>
      </c>
      <c r="HJ28" s="225">
        <v>-4.0</v>
      </c>
      <c r="HK28" s="225">
        <v>8.0</v>
      </c>
      <c r="HL28" s="225">
        <v>20.0</v>
      </c>
      <c r="HM28" s="225">
        <v>30.0</v>
      </c>
      <c r="HN28" s="225">
        <v>22.0</v>
      </c>
      <c r="HO28" s="225">
        <v>31.0</v>
      </c>
      <c r="HP28" s="225">
        <v>20.0</v>
      </c>
      <c r="HQ28" s="226">
        <v>32.0</v>
      </c>
      <c r="HR28" s="225">
        <v>16.0</v>
      </c>
      <c r="HS28" s="225">
        <v>4.0</v>
      </c>
      <c r="HT28" s="225">
        <v>-7.0</v>
      </c>
      <c r="HU28" s="225">
        <v>0.0</v>
      </c>
      <c r="HV28" s="225">
        <v>8.0</v>
      </c>
      <c r="HW28" s="225">
        <v>-4.0</v>
      </c>
      <c r="HX28" s="225">
        <v>-12.0</v>
      </c>
      <c r="HY28" s="225">
        <v>-23.0</v>
      </c>
      <c r="HZ28" s="225">
        <v>-15.0</v>
      </c>
      <c r="IA28" s="226">
        <v>-2.0</v>
      </c>
      <c r="IB28" s="225">
        <v>38.0</v>
      </c>
      <c r="IC28" s="225">
        <v>28.0</v>
      </c>
      <c r="ID28" s="225">
        <v>19.0</v>
      </c>
      <c r="IE28" s="225">
        <v>9.0</v>
      </c>
      <c r="IF28" s="225">
        <v>-3.0</v>
      </c>
      <c r="IG28" s="225">
        <v>5.0</v>
      </c>
      <c r="IH28" s="225">
        <v>18.0</v>
      </c>
      <c r="II28" s="225">
        <v>9.0</v>
      </c>
      <c r="IJ28" s="225">
        <v>-13.0</v>
      </c>
      <c r="IK28" s="226">
        <v>-4.0</v>
      </c>
      <c r="IL28" s="225">
        <v>16.0</v>
      </c>
      <c r="IM28" s="225">
        <v>25.0</v>
      </c>
      <c r="IN28" s="225">
        <v>13.0</v>
      </c>
      <c r="IO28" s="225">
        <v>6.0</v>
      </c>
      <c r="IP28" s="225">
        <v>-6.0</v>
      </c>
      <c r="IQ28" s="225">
        <v>5.0</v>
      </c>
      <c r="IR28" s="225">
        <v>-7.0</v>
      </c>
      <c r="IS28" s="225">
        <v>1.0</v>
      </c>
      <c r="IT28" s="225">
        <v>14.0</v>
      </c>
      <c r="IU28" s="225">
        <v>6.0</v>
      </c>
      <c r="IV28" s="237">
        <f t="shared" ref="IV28:JE28" si="61">AVERAGE(IL28,IB28,HR28,HH28,GN28,GX28,GD28,FT28,FJ28,EZ28,EP28,EF28,DV28,DL28,DB28,CR28,CH28,BX28,BN28,BD28,AT28,AJ28,Z28,P28,F28)</f>
        <v>22.12</v>
      </c>
      <c r="IW28" s="238">
        <f t="shared" si="61"/>
        <v>20.6</v>
      </c>
      <c r="IX28" s="238">
        <f t="shared" si="61"/>
        <v>21.64</v>
      </c>
      <c r="IY28" s="238">
        <f t="shared" si="61"/>
        <v>23.28</v>
      </c>
      <c r="IZ28" s="238">
        <f t="shared" si="61"/>
        <v>22.12</v>
      </c>
      <c r="JA28" s="238">
        <f t="shared" si="61"/>
        <v>21.64</v>
      </c>
      <c r="JB28" s="238">
        <f t="shared" si="61"/>
        <v>22.68</v>
      </c>
      <c r="JC28" s="238">
        <f t="shared" si="61"/>
        <v>24.16</v>
      </c>
      <c r="JD28" s="238">
        <f t="shared" si="61"/>
        <v>26.88</v>
      </c>
      <c r="JE28" s="239">
        <f t="shared" si="61"/>
        <v>29</v>
      </c>
      <c r="JF28" s="225">
        <f t="shared" si="4"/>
        <v>219</v>
      </c>
      <c r="JG28" s="225">
        <f t="shared" si="5"/>
        <v>38</v>
      </c>
      <c r="JH28" s="230">
        <f t="shared" si="6"/>
        <v>0.8521400778</v>
      </c>
      <c r="JI28" s="237">
        <f t="shared" ref="JI28:JR28" si="62">AVERAGE(IV28,IV57,IV86,IV115)</f>
        <v>25.25</v>
      </c>
      <c r="JJ28" s="238">
        <f t="shared" si="62"/>
        <v>24.51</v>
      </c>
      <c r="JK28" s="238">
        <f t="shared" si="62"/>
        <v>24.21</v>
      </c>
      <c r="JL28" s="238">
        <f t="shared" si="62"/>
        <v>23.14</v>
      </c>
      <c r="JM28" s="238">
        <f t="shared" si="62"/>
        <v>21.35</v>
      </c>
      <c r="JN28" s="238">
        <f t="shared" si="62"/>
        <v>22.7</v>
      </c>
      <c r="JO28" s="238">
        <f t="shared" si="62"/>
        <v>25.13</v>
      </c>
      <c r="JP28" s="238">
        <f t="shared" si="62"/>
        <v>24.53</v>
      </c>
      <c r="JQ28" s="238">
        <f t="shared" si="62"/>
        <v>25.23</v>
      </c>
      <c r="JR28" s="239">
        <f t="shared" si="62"/>
        <v>24.03</v>
      </c>
      <c r="JS28" s="231">
        <f t="shared" si="8"/>
        <v>0.8312923708</v>
      </c>
      <c r="JT28" s="232"/>
      <c r="JU28" s="240">
        <f>10/25</f>
        <v>0.4</v>
      </c>
      <c r="JV28" s="225"/>
      <c r="JW28" s="257" t="s">
        <v>25</v>
      </c>
      <c r="JX28" s="274" t="s">
        <v>26</v>
      </c>
      <c r="JY28" s="259" t="s">
        <v>34</v>
      </c>
      <c r="JZ28" s="260" t="s">
        <v>16</v>
      </c>
      <c r="KA28" s="261">
        <v>15.0</v>
      </c>
      <c r="KB28" s="262">
        <f t="shared" si="11"/>
        <v>0.17</v>
      </c>
      <c r="KC28" s="225">
        <f t="shared" si="12"/>
        <v>-46</v>
      </c>
      <c r="KD28" s="263">
        <f t="shared" si="13"/>
        <v>97</v>
      </c>
      <c r="KE28" s="225"/>
      <c r="KF28" s="225"/>
      <c r="KG28" s="225"/>
      <c r="KH28" s="225"/>
      <c r="KI28" s="225"/>
      <c r="KJ28" s="225"/>
    </row>
    <row r="29">
      <c r="A29" s="294"/>
      <c r="B29" s="294"/>
      <c r="C29" s="294"/>
      <c r="D29" s="294"/>
      <c r="E29" s="295"/>
      <c r="F29" s="296"/>
      <c r="G29" s="296"/>
      <c r="H29" s="296"/>
      <c r="I29" s="296"/>
      <c r="J29" s="296"/>
      <c r="K29" s="296"/>
      <c r="L29" s="296"/>
      <c r="M29" s="296"/>
      <c r="N29" s="296"/>
      <c r="O29" s="297"/>
      <c r="P29" s="296"/>
      <c r="Q29" s="296"/>
      <c r="R29" s="296"/>
      <c r="S29" s="296"/>
      <c r="T29" s="296"/>
      <c r="U29" s="296"/>
      <c r="V29" s="296"/>
      <c r="W29" s="296"/>
      <c r="X29" s="296"/>
      <c r="Y29" s="297"/>
      <c r="Z29" s="296"/>
      <c r="AA29" s="296"/>
      <c r="AB29" s="296"/>
      <c r="AC29" s="296"/>
      <c r="AD29" s="296"/>
      <c r="AE29" s="296"/>
      <c r="AF29" s="296"/>
      <c r="AG29" s="296"/>
      <c r="AH29" s="296"/>
      <c r="AI29" s="297"/>
      <c r="AJ29" s="296"/>
      <c r="AK29" s="296"/>
      <c r="AL29" s="296"/>
      <c r="AM29" s="296"/>
      <c r="AN29" s="296"/>
      <c r="AO29" s="296"/>
      <c r="AP29" s="296"/>
      <c r="AQ29" s="296"/>
      <c r="AR29" s="296"/>
      <c r="AS29" s="297"/>
      <c r="AT29" s="296"/>
      <c r="AU29" s="296"/>
      <c r="AV29" s="296"/>
      <c r="AW29" s="296"/>
      <c r="AX29" s="296"/>
      <c r="AY29" s="296"/>
      <c r="AZ29" s="296"/>
      <c r="BA29" s="296"/>
      <c r="BB29" s="296"/>
      <c r="BC29" s="297"/>
      <c r="BD29" s="296"/>
      <c r="BE29" s="296"/>
      <c r="BF29" s="296"/>
      <c r="BG29" s="296"/>
      <c r="BH29" s="296"/>
      <c r="BI29" s="296"/>
      <c r="BJ29" s="296"/>
      <c r="BK29" s="296"/>
      <c r="BL29" s="296"/>
      <c r="BM29" s="297"/>
      <c r="BN29" s="296"/>
      <c r="BO29" s="296"/>
      <c r="BP29" s="296"/>
      <c r="BQ29" s="296"/>
      <c r="BR29" s="296"/>
      <c r="BS29" s="296"/>
      <c r="BT29" s="296"/>
      <c r="BU29" s="296"/>
      <c r="BV29" s="296"/>
      <c r="BW29" s="297"/>
      <c r="BX29" s="296"/>
      <c r="BY29" s="296"/>
      <c r="BZ29" s="296"/>
      <c r="CA29" s="296"/>
      <c r="CB29" s="296"/>
      <c r="CC29" s="296"/>
      <c r="CD29" s="296"/>
      <c r="CE29" s="296"/>
      <c r="CF29" s="296"/>
      <c r="CG29" s="297"/>
      <c r="CH29" s="296"/>
      <c r="CI29" s="296"/>
      <c r="CJ29" s="296"/>
      <c r="CK29" s="296"/>
      <c r="CL29" s="296"/>
      <c r="CM29" s="296"/>
      <c r="CN29" s="296"/>
      <c r="CO29" s="296"/>
      <c r="CP29" s="296"/>
      <c r="CQ29" s="297"/>
      <c r="CR29" s="296"/>
      <c r="CS29" s="296"/>
      <c r="CT29" s="296"/>
      <c r="CU29" s="296"/>
      <c r="CV29" s="296"/>
      <c r="CW29" s="296"/>
      <c r="CX29" s="296"/>
      <c r="CY29" s="296"/>
      <c r="CZ29" s="296"/>
      <c r="DA29" s="297"/>
      <c r="DB29" s="296"/>
      <c r="DC29" s="296"/>
      <c r="DD29" s="296"/>
      <c r="DE29" s="296"/>
      <c r="DF29" s="296"/>
      <c r="DG29" s="296"/>
      <c r="DH29" s="296"/>
      <c r="DI29" s="296"/>
      <c r="DJ29" s="296"/>
      <c r="DK29" s="297"/>
      <c r="DL29" s="296"/>
      <c r="DM29" s="296"/>
      <c r="DN29" s="296"/>
      <c r="DO29" s="296"/>
      <c r="DP29" s="296"/>
      <c r="DQ29" s="296"/>
      <c r="DR29" s="296"/>
      <c r="DS29" s="296"/>
      <c r="DT29" s="296"/>
      <c r="DU29" s="297"/>
      <c r="DV29" s="296"/>
      <c r="DW29" s="296"/>
      <c r="DX29" s="296"/>
      <c r="DY29" s="296"/>
      <c r="DZ29" s="296"/>
      <c r="EA29" s="296"/>
      <c r="EB29" s="296"/>
      <c r="EC29" s="296"/>
      <c r="ED29" s="296"/>
      <c r="EE29" s="297"/>
      <c r="EF29" s="296"/>
      <c r="EG29" s="296"/>
      <c r="EH29" s="296"/>
      <c r="EI29" s="296"/>
      <c r="EJ29" s="296"/>
      <c r="EK29" s="296"/>
      <c r="EL29" s="296"/>
      <c r="EM29" s="296"/>
      <c r="EN29" s="296"/>
      <c r="EO29" s="297"/>
      <c r="EP29" s="296"/>
      <c r="EQ29" s="296"/>
      <c r="ER29" s="296"/>
      <c r="ES29" s="296"/>
      <c r="ET29" s="296"/>
      <c r="EU29" s="296"/>
      <c r="EV29" s="296"/>
      <c r="EW29" s="296"/>
      <c r="EX29" s="296"/>
      <c r="EY29" s="297"/>
      <c r="EZ29" s="296"/>
      <c r="FA29" s="296"/>
      <c r="FB29" s="296"/>
      <c r="FC29" s="296"/>
      <c r="FD29" s="296"/>
      <c r="FE29" s="296"/>
      <c r="FF29" s="296"/>
      <c r="FG29" s="296"/>
      <c r="FH29" s="296"/>
      <c r="FI29" s="297"/>
      <c r="FJ29" s="296"/>
      <c r="FK29" s="296"/>
      <c r="FL29" s="296"/>
      <c r="FM29" s="296"/>
      <c r="FN29" s="296"/>
      <c r="FO29" s="296"/>
      <c r="FP29" s="296"/>
      <c r="FQ29" s="296"/>
      <c r="FR29" s="296"/>
      <c r="FS29" s="297"/>
      <c r="FT29" s="296"/>
      <c r="FU29" s="296"/>
      <c r="FV29" s="296"/>
      <c r="FW29" s="296"/>
      <c r="FX29" s="296"/>
      <c r="FY29" s="296"/>
      <c r="FZ29" s="296"/>
      <c r="GA29" s="296"/>
      <c r="GB29" s="296"/>
      <c r="GC29" s="297"/>
      <c r="GD29" s="296"/>
      <c r="GE29" s="296"/>
      <c r="GF29" s="296"/>
      <c r="GG29" s="296"/>
      <c r="GH29" s="296"/>
      <c r="GI29" s="296"/>
      <c r="GJ29" s="296"/>
      <c r="GK29" s="296"/>
      <c r="GL29" s="296"/>
      <c r="GM29" s="297"/>
      <c r="GN29" s="296"/>
      <c r="GO29" s="296"/>
      <c r="GP29" s="296"/>
      <c r="GQ29" s="296"/>
      <c r="GR29" s="296"/>
      <c r="GS29" s="296"/>
      <c r="GT29" s="296"/>
      <c r="GU29" s="296"/>
      <c r="GV29" s="296"/>
      <c r="GW29" s="297"/>
      <c r="GX29" s="296"/>
      <c r="GY29" s="296"/>
      <c r="GZ29" s="296"/>
      <c r="HA29" s="296"/>
      <c r="HB29" s="296"/>
      <c r="HC29" s="296"/>
      <c r="HD29" s="296"/>
      <c r="HE29" s="296"/>
      <c r="HF29" s="296"/>
      <c r="HG29" s="297"/>
      <c r="HH29" s="296"/>
      <c r="HI29" s="296"/>
      <c r="HJ29" s="296"/>
      <c r="HK29" s="296"/>
      <c r="HL29" s="296"/>
      <c r="HM29" s="296"/>
      <c r="HN29" s="296"/>
      <c r="HO29" s="296"/>
      <c r="HP29" s="296"/>
      <c r="HQ29" s="297"/>
      <c r="HR29" s="296"/>
      <c r="HS29" s="296"/>
      <c r="HT29" s="296"/>
      <c r="HU29" s="296"/>
      <c r="HV29" s="296"/>
      <c r="HW29" s="296"/>
      <c r="HX29" s="296"/>
      <c r="HY29" s="296"/>
      <c r="HZ29" s="296"/>
      <c r="IA29" s="297"/>
      <c r="IB29" s="296"/>
      <c r="IC29" s="296"/>
      <c r="ID29" s="296"/>
      <c r="IE29" s="296"/>
      <c r="IF29" s="296"/>
      <c r="IG29" s="296"/>
      <c r="IH29" s="296"/>
      <c r="II29" s="296"/>
      <c r="IJ29" s="296"/>
      <c r="IK29" s="297"/>
      <c r="IL29" s="296"/>
      <c r="IM29" s="296"/>
      <c r="IN29" s="296"/>
      <c r="IO29" s="296"/>
      <c r="IP29" s="296"/>
      <c r="IQ29" s="296"/>
      <c r="IR29" s="296"/>
      <c r="IS29" s="296"/>
      <c r="IT29" s="296"/>
      <c r="IU29" s="296"/>
      <c r="IV29" s="298"/>
      <c r="IW29" s="296"/>
      <c r="IX29" s="296"/>
      <c r="IY29" s="296"/>
      <c r="IZ29" s="296"/>
      <c r="JA29" s="296"/>
      <c r="JB29" s="296"/>
      <c r="JC29" s="296"/>
      <c r="JD29" s="296"/>
      <c r="JE29" s="297"/>
      <c r="JF29" s="225"/>
      <c r="JG29" s="225"/>
      <c r="JH29" s="226"/>
      <c r="JI29" s="298"/>
      <c r="JJ29" s="296"/>
      <c r="JK29" s="296"/>
      <c r="JL29" s="296"/>
      <c r="JM29" s="296"/>
      <c r="JN29" s="296"/>
      <c r="JO29" s="296"/>
      <c r="JP29" s="296"/>
      <c r="JQ29" s="296"/>
      <c r="JR29" s="296"/>
      <c r="JS29" s="299"/>
      <c r="JT29" s="232"/>
      <c r="JU29" s="240"/>
      <c r="JV29" s="225"/>
      <c r="JW29" s="300" t="s">
        <v>11</v>
      </c>
      <c r="JX29" s="301" t="s">
        <v>19</v>
      </c>
      <c r="JY29" s="302" t="s">
        <v>24</v>
      </c>
      <c r="JZ29" s="303" t="s">
        <v>14</v>
      </c>
      <c r="KA29" s="304">
        <v>35.0</v>
      </c>
      <c r="KB29" s="305">
        <f t="shared" si="11"/>
        <v>0.41</v>
      </c>
      <c r="KC29" s="296">
        <f t="shared" si="12"/>
        <v>-59</v>
      </c>
      <c r="KD29" s="306">
        <f t="shared" si="13"/>
        <v>105</v>
      </c>
      <c r="KE29" s="225"/>
      <c r="KF29" s="225"/>
      <c r="KG29" s="225"/>
      <c r="KH29" s="225"/>
      <c r="KI29" s="225"/>
      <c r="KJ29" s="225"/>
    </row>
    <row r="30">
      <c r="A30" s="168" t="s">
        <v>2</v>
      </c>
      <c r="B30" s="205" t="s">
        <v>3</v>
      </c>
      <c r="C30" s="205" t="s">
        <v>4</v>
      </c>
      <c r="D30" s="205" t="s">
        <v>5</v>
      </c>
      <c r="E30" s="213" t="s">
        <v>6</v>
      </c>
      <c r="F30" s="1" t="s">
        <v>94</v>
      </c>
      <c r="O30" s="206"/>
      <c r="P30" s="1" t="s">
        <v>95</v>
      </c>
      <c r="Z30" s="173" t="s">
        <v>96</v>
      </c>
      <c r="AI30" s="206"/>
      <c r="AJ30" s="1" t="s">
        <v>97</v>
      </c>
      <c r="AT30" s="173" t="s">
        <v>98</v>
      </c>
      <c r="BC30" s="206"/>
      <c r="BD30" s="1" t="s">
        <v>99</v>
      </c>
      <c r="BN30" s="173" t="s">
        <v>100</v>
      </c>
      <c r="BW30" s="206"/>
      <c r="BX30" s="1" t="s">
        <v>101</v>
      </c>
      <c r="CG30" s="206"/>
      <c r="CH30" s="1" t="s">
        <v>102</v>
      </c>
      <c r="CR30" s="173" t="s">
        <v>103</v>
      </c>
      <c r="DA30" s="206"/>
      <c r="DB30" s="1" t="s">
        <v>104</v>
      </c>
      <c r="DL30" s="173" t="s">
        <v>105</v>
      </c>
      <c r="DU30" s="206"/>
      <c r="DV30" s="173" t="s">
        <v>106</v>
      </c>
      <c r="EE30" s="206"/>
      <c r="EF30" s="173" t="s">
        <v>107</v>
      </c>
      <c r="EO30" s="206"/>
      <c r="EP30" s="173" t="s">
        <v>108</v>
      </c>
      <c r="EY30" s="206"/>
      <c r="EZ30" s="173" t="s">
        <v>109</v>
      </c>
      <c r="FI30" s="206"/>
      <c r="FJ30" s="173" t="s">
        <v>110</v>
      </c>
      <c r="FS30" s="206"/>
      <c r="FT30" s="173" t="s">
        <v>111</v>
      </c>
      <c r="GC30" s="206"/>
      <c r="GD30" s="173" t="s">
        <v>112</v>
      </c>
      <c r="GM30" s="206"/>
      <c r="GN30" s="173" t="s">
        <v>113</v>
      </c>
      <c r="GW30" s="206"/>
      <c r="GX30" s="173" t="s">
        <v>114</v>
      </c>
      <c r="HG30" s="206"/>
      <c r="HH30" s="173" t="s">
        <v>115</v>
      </c>
      <c r="HQ30" s="206"/>
      <c r="HR30" s="173" t="s">
        <v>116</v>
      </c>
      <c r="IA30" s="206"/>
      <c r="IB30" s="173" t="s">
        <v>117</v>
      </c>
      <c r="IK30" s="206"/>
      <c r="IL30" s="173" t="s">
        <v>118</v>
      </c>
      <c r="IU30" s="206"/>
      <c r="IV30" s="307" t="s">
        <v>119</v>
      </c>
      <c r="IW30" s="208"/>
      <c r="IX30" s="208"/>
      <c r="IY30" s="208"/>
      <c r="IZ30" s="208"/>
      <c r="JA30" s="208"/>
      <c r="JB30" s="208"/>
      <c r="JC30" s="208"/>
      <c r="JD30" s="208"/>
      <c r="JE30" s="209"/>
      <c r="JF30" s="308" t="s">
        <v>120</v>
      </c>
      <c r="JG30" s="208"/>
      <c r="JH30" s="209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73"/>
      <c r="JT30" s="210"/>
      <c r="JU30" s="21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</row>
    <row r="31">
      <c r="A31" s="234"/>
      <c r="B31" s="235"/>
      <c r="C31" s="235"/>
      <c r="D31" s="235"/>
      <c r="E31" s="236"/>
      <c r="F31" s="7" t="s">
        <v>122</v>
      </c>
      <c r="G31" s="7" t="s">
        <v>123</v>
      </c>
      <c r="H31" s="7" t="s">
        <v>124</v>
      </c>
      <c r="I31" s="7" t="s">
        <v>125</v>
      </c>
      <c r="J31" s="7" t="s">
        <v>126</v>
      </c>
      <c r="K31" s="7" t="s">
        <v>127</v>
      </c>
      <c r="L31" s="7" t="s">
        <v>128</v>
      </c>
      <c r="M31" s="7" t="s">
        <v>129</v>
      </c>
      <c r="N31" s="7" t="s">
        <v>130</v>
      </c>
      <c r="O31" s="309" t="s">
        <v>131</v>
      </c>
      <c r="P31" s="7" t="s">
        <v>122</v>
      </c>
      <c r="Q31" s="7" t="s">
        <v>123</v>
      </c>
      <c r="R31" s="7" t="s">
        <v>124</v>
      </c>
      <c r="S31" s="7" t="s">
        <v>125</v>
      </c>
      <c r="T31" s="7" t="s">
        <v>126</v>
      </c>
      <c r="U31" s="7" t="s">
        <v>127</v>
      </c>
      <c r="V31" s="7" t="s">
        <v>128</v>
      </c>
      <c r="W31" s="7" t="s">
        <v>129</v>
      </c>
      <c r="X31" s="7" t="s">
        <v>130</v>
      </c>
      <c r="Y31" s="309" t="s">
        <v>131</v>
      </c>
      <c r="Z31" s="7" t="s">
        <v>122</v>
      </c>
      <c r="AA31" s="7" t="s">
        <v>123</v>
      </c>
      <c r="AB31" s="7" t="s">
        <v>124</v>
      </c>
      <c r="AC31" s="7" t="s">
        <v>125</v>
      </c>
      <c r="AD31" s="7" t="s">
        <v>126</v>
      </c>
      <c r="AE31" s="7" t="s">
        <v>127</v>
      </c>
      <c r="AF31" s="7" t="s">
        <v>128</v>
      </c>
      <c r="AG31" s="7" t="s">
        <v>129</v>
      </c>
      <c r="AH31" s="7" t="s">
        <v>130</v>
      </c>
      <c r="AI31" s="309" t="s">
        <v>131</v>
      </c>
      <c r="AJ31" s="7" t="s">
        <v>122</v>
      </c>
      <c r="AK31" s="7" t="s">
        <v>123</v>
      </c>
      <c r="AL31" s="7" t="s">
        <v>124</v>
      </c>
      <c r="AM31" s="7" t="s">
        <v>125</v>
      </c>
      <c r="AN31" s="7" t="s">
        <v>126</v>
      </c>
      <c r="AO31" s="7" t="s">
        <v>127</v>
      </c>
      <c r="AP31" s="7" t="s">
        <v>128</v>
      </c>
      <c r="AQ31" s="7" t="s">
        <v>129</v>
      </c>
      <c r="AR31" s="7" t="s">
        <v>130</v>
      </c>
      <c r="AS31" s="309" t="s">
        <v>131</v>
      </c>
      <c r="AT31" s="7" t="s">
        <v>122</v>
      </c>
      <c r="AU31" s="7" t="s">
        <v>123</v>
      </c>
      <c r="AV31" s="7" t="s">
        <v>124</v>
      </c>
      <c r="AW31" s="7" t="s">
        <v>125</v>
      </c>
      <c r="AX31" s="7" t="s">
        <v>126</v>
      </c>
      <c r="AY31" s="7" t="s">
        <v>127</v>
      </c>
      <c r="AZ31" s="7" t="s">
        <v>128</v>
      </c>
      <c r="BA31" s="7" t="s">
        <v>129</v>
      </c>
      <c r="BB31" s="7" t="s">
        <v>130</v>
      </c>
      <c r="BC31" s="309" t="s">
        <v>131</v>
      </c>
      <c r="BD31" s="7" t="s">
        <v>122</v>
      </c>
      <c r="BE31" s="7" t="s">
        <v>123</v>
      </c>
      <c r="BF31" s="7" t="s">
        <v>124</v>
      </c>
      <c r="BG31" s="7" t="s">
        <v>125</v>
      </c>
      <c r="BH31" s="7" t="s">
        <v>126</v>
      </c>
      <c r="BI31" s="7" t="s">
        <v>127</v>
      </c>
      <c r="BJ31" s="7" t="s">
        <v>128</v>
      </c>
      <c r="BK31" s="7" t="s">
        <v>129</v>
      </c>
      <c r="BL31" s="7" t="s">
        <v>130</v>
      </c>
      <c r="BM31" s="309" t="s">
        <v>131</v>
      </c>
      <c r="BN31" s="7" t="s">
        <v>122</v>
      </c>
      <c r="BO31" s="7" t="s">
        <v>123</v>
      </c>
      <c r="BP31" s="7" t="s">
        <v>124</v>
      </c>
      <c r="BQ31" s="7" t="s">
        <v>125</v>
      </c>
      <c r="BR31" s="7" t="s">
        <v>126</v>
      </c>
      <c r="BS31" s="7" t="s">
        <v>127</v>
      </c>
      <c r="BT31" s="7" t="s">
        <v>128</v>
      </c>
      <c r="BU31" s="7" t="s">
        <v>129</v>
      </c>
      <c r="BV31" s="7" t="s">
        <v>130</v>
      </c>
      <c r="BW31" s="309" t="s">
        <v>131</v>
      </c>
      <c r="BX31" s="7" t="s">
        <v>122</v>
      </c>
      <c r="BY31" s="7" t="s">
        <v>123</v>
      </c>
      <c r="BZ31" s="7" t="s">
        <v>124</v>
      </c>
      <c r="CA31" s="7" t="s">
        <v>125</v>
      </c>
      <c r="CB31" s="7" t="s">
        <v>126</v>
      </c>
      <c r="CC31" s="7" t="s">
        <v>127</v>
      </c>
      <c r="CD31" s="7" t="s">
        <v>128</v>
      </c>
      <c r="CE31" s="7" t="s">
        <v>129</v>
      </c>
      <c r="CF31" s="7" t="s">
        <v>130</v>
      </c>
      <c r="CG31" s="309" t="s">
        <v>131</v>
      </c>
      <c r="CH31" s="7" t="s">
        <v>122</v>
      </c>
      <c r="CI31" s="7" t="s">
        <v>123</v>
      </c>
      <c r="CJ31" s="7" t="s">
        <v>124</v>
      </c>
      <c r="CK31" s="7" t="s">
        <v>125</v>
      </c>
      <c r="CL31" s="7" t="s">
        <v>126</v>
      </c>
      <c r="CM31" s="7" t="s">
        <v>127</v>
      </c>
      <c r="CN31" s="7" t="s">
        <v>128</v>
      </c>
      <c r="CO31" s="7" t="s">
        <v>129</v>
      </c>
      <c r="CP31" s="7" t="s">
        <v>130</v>
      </c>
      <c r="CQ31" s="309" t="s">
        <v>131</v>
      </c>
      <c r="CR31" s="7" t="s">
        <v>122</v>
      </c>
      <c r="CS31" s="7" t="s">
        <v>123</v>
      </c>
      <c r="CT31" s="7" t="s">
        <v>124</v>
      </c>
      <c r="CU31" s="7" t="s">
        <v>125</v>
      </c>
      <c r="CV31" s="7" t="s">
        <v>126</v>
      </c>
      <c r="CW31" s="7" t="s">
        <v>127</v>
      </c>
      <c r="CX31" s="7" t="s">
        <v>128</v>
      </c>
      <c r="CY31" s="7" t="s">
        <v>129</v>
      </c>
      <c r="CZ31" s="7" t="s">
        <v>130</v>
      </c>
      <c r="DA31" s="309" t="s">
        <v>131</v>
      </c>
      <c r="DB31" s="7" t="s">
        <v>122</v>
      </c>
      <c r="DC31" s="7" t="s">
        <v>123</v>
      </c>
      <c r="DD31" s="7" t="s">
        <v>124</v>
      </c>
      <c r="DE31" s="7" t="s">
        <v>125</v>
      </c>
      <c r="DF31" s="7" t="s">
        <v>126</v>
      </c>
      <c r="DG31" s="7" t="s">
        <v>127</v>
      </c>
      <c r="DH31" s="7" t="s">
        <v>128</v>
      </c>
      <c r="DI31" s="7" t="s">
        <v>129</v>
      </c>
      <c r="DJ31" s="7" t="s">
        <v>130</v>
      </c>
      <c r="DK31" s="309" t="s">
        <v>131</v>
      </c>
      <c r="DL31" s="7" t="s">
        <v>122</v>
      </c>
      <c r="DM31" s="7" t="s">
        <v>123</v>
      </c>
      <c r="DN31" s="7" t="s">
        <v>124</v>
      </c>
      <c r="DO31" s="7" t="s">
        <v>125</v>
      </c>
      <c r="DP31" s="7" t="s">
        <v>126</v>
      </c>
      <c r="DQ31" s="7" t="s">
        <v>127</v>
      </c>
      <c r="DR31" s="7" t="s">
        <v>128</v>
      </c>
      <c r="DS31" s="7" t="s">
        <v>129</v>
      </c>
      <c r="DT31" s="7" t="s">
        <v>130</v>
      </c>
      <c r="DU31" s="309" t="s">
        <v>131</v>
      </c>
      <c r="DV31" s="7" t="s">
        <v>122</v>
      </c>
      <c r="DW31" s="7" t="s">
        <v>123</v>
      </c>
      <c r="DX31" s="7" t="s">
        <v>124</v>
      </c>
      <c r="DY31" s="7" t="s">
        <v>125</v>
      </c>
      <c r="DZ31" s="7" t="s">
        <v>126</v>
      </c>
      <c r="EA31" s="7" t="s">
        <v>127</v>
      </c>
      <c r="EB31" s="7" t="s">
        <v>128</v>
      </c>
      <c r="EC31" s="7" t="s">
        <v>129</v>
      </c>
      <c r="ED31" s="7" t="s">
        <v>130</v>
      </c>
      <c r="EE31" s="309" t="s">
        <v>131</v>
      </c>
      <c r="EF31" s="7" t="s">
        <v>122</v>
      </c>
      <c r="EG31" s="7" t="s">
        <v>123</v>
      </c>
      <c r="EH31" s="7" t="s">
        <v>124</v>
      </c>
      <c r="EI31" s="7" t="s">
        <v>125</v>
      </c>
      <c r="EJ31" s="7" t="s">
        <v>126</v>
      </c>
      <c r="EK31" s="7" t="s">
        <v>127</v>
      </c>
      <c r="EL31" s="7" t="s">
        <v>128</v>
      </c>
      <c r="EM31" s="7" t="s">
        <v>129</v>
      </c>
      <c r="EN31" s="7" t="s">
        <v>130</v>
      </c>
      <c r="EO31" s="309" t="s">
        <v>131</v>
      </c>
      <c r="EP31" s="7" t="s">
        <v>122</v>
      </c>
      <c r="EQ31" s="7" t="s">
        <v>123</v>
      </c>
      <c r="ER31" s="7" t="s">
        <v>124</v>
      </c>
      <c r="ES31" s="7" t="s">
        <v>125</v>
      </c>
      <c r="ET31" s="7" t="s">
        <v>126</v>
      </c>
      <c r="EU31" s="7" t="s">
        <v>127</v>
      </c>
      <c r="EV31" s="7" t="s">
        <v>128</v>
      </c>
      <c r="EW31" s="7" t="s">
        <v>129</v>
      </c>
      <c r="EX31" s="7" t="s">
        <v>130</v>
      </c>
      <c r="EY31" s="309" t="s">
        <v>131</v>
      </c>
      <c r="EZ31" s="7" t="s">
        <v>122</v>
      </c>
      <c r="FA31" s="7" t="s">
        <v>123</v>
      </c>
      <c r="FB31" s="7" t="s">
        <v>124</v>
      </c>
      <c r="FC31" s="7" t="s">
        <v>125</v>
      </c>
      <c r="FD31" s="7" t="s">
        <v>126</v>
      </c>
      <c r="FE31" s="7" t="s">
        <v>127</v>
      </c>
      <c r="FF31" s="7" t="s">
        <v>128</v>
      </c>
      <c r="FG31" s="7" t="s">
        <v>129</v>
      </c>
      <c r="FH31" s="7" t="s">
        <v>130</v>
      </c>
      <c r="FI31" s="309" t="s">
        <v>131</v>
      </c>
      <c r="FJ31" s="7" t="s">
        <v>122</v>
      </c>
      <c r="FK31" s="7" t="s">
        <v>123</v>
      </c>
      <c r="FL31" s="7" t="s">
        <v>124</v>
      </c>
      <c r="FM31" s="7" t="s">
        <v>125</v>
      </c>
      <c r="FN31" s="7" t="s">
        <v>126</v>
      </c>
      <c r="FO31" s="7" t="s">
        <v>127</v>
      </c>
      <c r="FP31" s="7" t="s">
        <v>128</v>
      </c>
      <c r="FQ31" s="7" t="s">
        <v>129</v>
      </c>
      <c r="FR31" s="7" t="s">
        <v>130</v>
      </c>
      <c r="FS31" s="309" t="s">
        <v>131</v>
      </c>
      <c r="FT31" s="7" t="s">
        <v>122</v>
      </c>
      <c r="FU31" s="7" t="s">
        <v>123</v>
      </c>
      <c r="FV31" s="7" t="s">
        <v>124</v>
      </c>
      <c r="FW31" s="7" t="s">
        <v>125</v>
      </c>
      <c r="FX31" s="7" t="s">
        <v>126</v>
      </c>
      <c r="FY31" s="7" t="s">
        <v>127</v>
      </c>
      <c r="FZ31" s="7" t="s">
        <v>128</v>
      </c>
      <c r="GA31" s="7" t="s">
        <v>129</v>
      </c>
      <c r="GB31" s="7" t="s">
        <v>130</v>
      </c>
      <c r="GC31" s="309" t="s">
        <v>131</v>
      </c>
      <c r="GD31" s="7" t="s">
        <v>122</v>
      </c>
      <c r="GE31" s="7" t="s">
        <v>123</v>
      </c>
      <c r="GF31" s="7" t="s">
        <v>124</v>
      </c>
      <c r="GG31" s="7" t="s">
        <v>125</v>
      </c>
      <c r="GH31" s="7" t="s">
        <v>126</v>
      </c>
      <c r="GI31" s="7" t="s">
        <v>127</v>
      </c>
      <c r="GJ31" s="7" t="s">
        <v>128</v>
      </c>
      <c r="GK31" s="7" t="s">
        <v>129</v>
      </c>
      <c r="GL31" s="7" t="s">
        <v>130</v>
      </c>
      <c r="GM31" s="309" t="s">
        <v>131</v>
      </c>
      <c r="GN31" s="7" t="s">
        <v>122</v>
      </c>
      <c r="GO31" s="7" t="s">
        <v>123</v>
      </c>
      <c r="GP31" s="7" t="s">
        <v>124</v>
      </c>
      <c r="GQ31" s="7" t="s">
        <v>125</v>
      </c>
      <c r="GR31" s="7" t="s">
        <v>126</v>
      </c>
      <c r="GS31" s="7" t="s">
        <v>127</v>
      </c>
      <c r="GT31" s="7" t="s">
        <v>128</v>
      </c>
      <c r="GU31" s="7" t="s">
        <v>129</v>
      </c>
      <c r="GV31" s="7" t="s">
        <v>130</v>
      </c>
      <c r="GW31" s="309" t="s">
        <v>131</v>
      </c>
      <c r="GX31" s="7" t="s">
        <v>122</v>
      </c>
      <c r="GY31" s="7" t="s">
        <v>123</v>
      </c>
      <c r="GZ31" s="7" t="s">
        <v>124</v>
      </c>
      <c r="HA31" s="7" t="s">
        <v>125</v>
      </c>
      <c r="HB31" s="7" t="s">
        <v>126</v>
      </c>
      <c r="HC31" s="7" t="s">
        <v>127</v>
      </c>
      <c r="HD31" s="7" t="s">
        <v>128</v>
      </c>
      <c r="HE31" s="7" t="s">
        <v>129</v>
      </c>
      <c r="HF31" s="7" t="s">
        <v>130</v>
      </c>
      <c r="HG31" s="309" t="s">
        <v>131</v>
      </c>
      <c r="HH31" s="7" t="s">
        <v>122</v>
      </c>
      <c r="HI31" s="7" t="s">
        <v>123</v>
      </c>
      <c r="HJ31" s="7" t="s">
        <v>124</v>
      </c>
      <c r="HK31" s="7" t="s">
        <v>125</v>
      </c>
      <c r="HL31" s="7" t="s">
        <v>126</v>
      </c>
      <c r="HM31" s="7" t="s">
        <v>127</v>
      </c>
      <c r="HN31" s="7" t="s">
        <v>128</v>
      </c>
      <c r="HO31" s="7" t="s">
        <v>129</v>
      </c>
      <c r="HP31" s="7" t="s">
        <v>130</v>
      </c>
      <c r="HQ31" s="309" t="s">
        <v>131</v>
      </c>
      <c r="HR31" s="7" t="s">
        <v>122</v>
      </c>
      <c r="HS31" s="7" t="s">
        <v>123</v>
      </c>
      <c r="HT31" s="7" t="s">
        <v>124</v>
      </c>
      <c r="HU31" s="7" t="s">
        <v>125</v>
      </c>
      <c r="HV31" s="7" t="s">
        <v>126</v>
      </c>
      <c r="HW31" s="7" t="s">
        <v>127</v>
      </c>
      <c r="HX31" s="7" t="s">
        <v>128</v>
      </c>
      <c r="HY31" s="7" t="s">
        <v>129</v>
      </c>
      <c r="HZ31" s="7" t="s">
        <v>130</v>
      </c>
      <c r="IA31" s="309" t="s">
        <v>131</v>
      </c>
      <c r="IB31" s="7" t="s">
        <v>122</v>
      </c>
      <c r="IC31" s="7" t="s">
        <v>123</v>
      </c>
      <c r="ID31" s="7" t="s">
        <v>124</v>
      </c>
      <c r="IE31" s="7" t="s">
        <v>125</v>
      </c>
      <c r="IF31" s="7" t="s">
        <v>126</v>
      </c>
      <c r="IG31" s="7" t="s">
        <v>127</v>
      </c>
      <c r="IH31" s="7" t="s">
        <v>128</v>
      </c>
      <c r="II31" s="7" t="s">
        <v>129</v>
      </c>
      <c r="IJ31" s="7" t="s">
        <v>130</v>
      </c>
      <c r="IK31" s="309" t="s">
        <v>131</v>
      </c>
      <c r="IL31" s="7" t="s">
        <v>122</v>
      </c>
      <c r="IM31" s="7" t="s">
        <v>123</v>
      </c>
      <c r="IN31" s="7" t="s">
        <v>124</v>
      </c>
      <c r="IO31" s="7" t="s">
        <v>125</v>
      </c>
      <c r="IP31" s="7" t="s">
        <v>126</v>
      </c>
      <c r="IQ31" s="7" t="s">
        <v>127</v>
      </c>
      <c r="IR31" s="7" t="s">
        <v>128</v>
      </c>
      <c r="IS31" s="7" t="s">
        <v>129</v>
      </c>
      <c r="IT31" s="7" t="s">
        <v>130</v>
      </c>
      <c r="IU31" s="309" t="s">
        <v>131</v>
      </c>
      <c r="IV31" s="173" t="s">
        <v>122</v>
      </c>
      <c r="IW31" s="1" t="s">
        <v>123</v>
      </c>
      <c r="IX31" s="1" t="s">
        <v>124</v>
      </c>
      <c r="IY31" s="1" t="s">
        <v>125</v>
      </c>
      <c r="IZ31" s="1" t="s">
        <v>126</v>
      </c>
      <c r="JA31" s="1" t="s">
        <v>127</v>
      </c>
      <c r="JB31" s="1" t="s">
        <v>128</v>
      </c>
      <c r="JC31" s="1" t="s">
        <v>129</v>
      </c>
      <c r="JD31" s="1" t="s">
        <v>130</v>
      </c>
      <c r="JE31" s="310" t="s">
        <v>131</v>
      </c>
      <c r="JF31" s="7" t="s">
        <v>132</v>
      </c>
      <c r="JG31" s="7" t="s">
        <v>133</v>
      </c>
      <c r="JH31" s="309" t="s">
        <v>134</v>
      </c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73"/>
      <c r="JT31" s="210"/>
      <c r="JU31" s="21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</row>
    <row r="32">
      <c r="A32" s="182" t="s">
        <v>11</v>
      </c>
      <c r="B32" s="55" t="s">
        <v>12</v>
      </c>
      <c r="C32" s="19" t="s">
        <v>13</v>
      </c>
      <c r="D32" s="17" t="s">
        <v>14</v>
      </c>
      <c r="E32" s="224">
        <v>40.0</v>
      </c>
      <c r="F32" s="225">
        <v>15.0</v>
      </c>
      <c r="G32" s="225">
        <v>6.0</v>
      </c>
      <c r="H32" s="225">
        <v>19.0</v>
      </c>
      <c r="I32" s="225">
        <v>29.0</v>
      </c>
      <c r="J32" s="225">
        <v>39.0</v>
      </c>
      <c r="K32" s="225">
        <v>49.0</v>
      </c>
      <c r="L32" s="225">
        <v>62.0</v>
      </c>
      <c r="M32" s="225">
        <v>88.0</v>
      </c>
      <c r="N32" s="225">
        <v>78.0</v>
      </c>
      <c r="O32" s="226">
        <v>104.0</v>
      </c>
      <c r="P32" s="225">
        <v>38.0</v>
      </c>
      <c r="Q32" s="225">
        <v>28.0</v>
      </c>
      <c r="R32" s="225">
        <v>39.0</v>
      </c>
      <c r="S32" s="225">
        <v>49.0</v>
      </c>
      <c r="T32" s="225">
        <v>39.0</v>
      </c>
      <c r="U32" s="225">
        <v>49.0</v>
      </c>
      <c r="V32" s="225">
        <v>58.0</v>
      </c>
      <c r="W32" s="225">
        <v>48.0</v>
      </c>
      <c r="X32" s="225">
        <v>58.0</v>
      </c>
      <c r="Y32" s="226">
        <v>67.0</v>
      </c>
      <c r="Z32" s="225">
        <v>34.0</v>
      </c>
      <c r="AA32" s="225">
        <v>24.0</v>
      </c>
      <c r="AB32" s="225">
        <v>14.0</v>
      </c>
      <c r="AC32" s="225">
        <v>25.0</v>
      </c>
      <c r="AD32" s="225">
        <v>14.0</v>
      </c>
      <c r="AE32" s="225">
        <v>23.0</v>
      </c>
      <c r="AF32" s="225">
        <v>33.0</v>
      </c>
      <c r="AG32" s="225">
        <v>43.0</v>
      </c>
      <c r="AH32" s="225">
        <v>54.0</v>
      </c>
      <c r="AI32" s="226">
        <v>64.0</v>
      </c>
      <c r="AJ32" s="225">
        <v>35.0</v>
      </c>
      <c r="AK32" s="225">
        <v>45.0</v>
      </c>
      <c r="AL32" s="225">
        <v>56.0</v>
      </c>
      <c r="AM32" s="225">
        <v>30.0</v>
      </c>
      <c r="AN32" s="225">
        <v>20.0</v>
      </c>
      <c r="AO32" s="225">
        <v>11.0</v>
      </c>
      <c r="AP32" s="225">
        <v>21.0</v>
      </c>
      <c r="AQ32" s="225">
        <v>30.0</v>
      </c>
      <c r="AR32" s="225">
        <v>21.0</v>
      </c>
      <c r="AS32" s="226">
        <v>47.0</v>
      </c>
      <c r="AT32" s="225">
        <v>14.0</v>
      </c>
      <c r="AU32" s="225">
        <v>5.0</v>
      </c>
      <c r="AV32" s="225">
        <v>-8.0</v>
      </c>
      <c r="AW32" s="225">
        <v>-18.0</v>
      </c>
      <c r="AX32" s="225">
        <v>-29.0</v>
      </c>
      <c r="AY32" s="225">
        <v>-19.0</v>
      </c>
      <c r="AZ32" s="225">
        <v>-9.0</v>
      </c>
      <c r="BA32" s="225">
        <v>1.0</v>
      </c>
      <c r="BB32" s="225">
        <v>10.0</v>
      </c>
      <c r="BC32" s="226">
        <v>19.0</v>
      </c>
      <c r="BD32" s="225">
        <v>35.0</v>
      </c>
      <c r="BE32" s="225">
        <v>44.0</v>
      </c>
      <c r="BF32" s="225">
        <v>35.0</v>
      </c>
      <c r="BG32" s="225">
        <v>25.0</v>
      </c>
      <c r="BH32" s="225">
        <v>16.0</v>
      </c>
      <c r="BI32" s="225">
        <v>3.0</v>
      </c>
      <c r="BJ32" s="225">
        <v>-6.0</v>
      </c>
      <c r="BK32" s="225">
        <v>3.0</v>
      </c>
      <c r="BL32" s="225">
        <v>-23.0</v>
      </c>
      <c r="BM32" s="226">
        <v>-13.0</v>
      </c>
      <c r="BN32" s="225">
        <v>15.0</v>
      </c>
      <c r="BO32" s="225">
        <v>6.0</v>
      </c>
      <c r="BP32" s="225">
        <v>15.0</v>
      </c>
      <c r="BQ32" s="225">
        <v>25.0</v>
      </c>
      <c r="BR32" s="225">
        <v>15.0</v>
      </c>
      <c r="BS32" s="225">
        <v>26.0</v>
      </c>
      <c r="BT32" s="225">
        <v>17.0</v>
      </c>
      <c r="BU32" s="225">
        <v>8.0</v>
      </c>
      <c r="BV32" s="225">
        <v>-2.0</v>
      </c>
      <c r="BW32" s="226">
        <v>-11.0</v>
      </c>
      <c r="BX32" s="225">
        <v>35.0</v>
      </c>
      <c r="BY32" s="225">
        <v>26.0</v>
      </c>
      <c r="BZ32" s="225">
        <v>17.0</v>
      </c>
      <c r="CA32" s="225">
        <v>27.0</v>
      </c>
      <c r="CB32" s="225">
        <v>17.0</v>
      </c>
      <c r="CC32" s="225">
        <v>26.0</v>
      </c>
      <c r="CD32" s="225">
        <v>17.0</v>
      </c>
      <c r="CE32" s="225">
        <v>26.0</v>
      </c>
      <c r="CF32" s="225">
        <v>37.0</v>
      </c>
      <c r="CG32" s="226">
        <v>47.0</v>
      </c>
      <c r="CH32" s="225">
        <v>16.0</v>
      </c>
      <c r="CI32" s="225">
        <v>29.0</v>
      </c>
      <c r="CJ32" s="225">
        <v>42.0</v>
      </c>
      <c r="CK32" s="225">
        <v>33.0</v>
      </c>
      <c r="CL32" s="225">
        <v>23.0</v>
      </c>
      <c r="CM32" s="225">
        <v>13.0</v>
      </c>
      <c r="CN32" s="225">
        <v>23.0</v>
      </c>
      <c r="CO32" s="225">
        <v>36.0</v>
      </c>
      <c r="CP32" s="225">
        <v>46.0</v>
      </c>
      <c r="CQ32" s="226">
        <v>35.0</v>
      </c>
      <c r="CR32" s="225">
        <v>34.0</v>
      </c>
      <c r="CS32" s="225">
        <v>8.0</v>
      </c>
      <c r="CT32" s="225">
        <v>-1.0</v>
      </c>
      <c r="CU32" s="225">
        <v>-10.0</v>
      </c>
      <c r="CV32" s="225">
        <v>-20.0</v>
      </c>
      <c r="CW32" s="225">
        <v>-30.0</v>
      </c>
      <c r="CX32" s="225">
        <v>-19.0</v>
      </c>
      <c r="CY32" s="225">
        <v>-9.0</v>
      </c>
      <c r="CZ32" s="225">
        <v>0.0</v>
      </c>
      <c r="DA32" s="226">
        <v>10.0</v>
      </c>
      <c r="DB32" s="225">
        <v>16.0</v>
      </c>
      <c r="DC32" s="225">
        <v>26.0</v>
      </c>
      <c r="DD32" s="225">
        <v>36.0</v>
      </c>
      <c r="DE32" s="225">
        <v>25.0</v>
      </c>
      <c r="DF32" s="225">
        <v>15.0</v>
      </c>
      <c r="DG32" s="225">
        <v>6.0</v>
      </c>
      <c r="DH32" s="225">
        <v>-4.0</v>
      </c>
      <c r="DI32" s="225">
        <v>-14.0</v>
      </c>
      <c r="DJ32" s="225">
        <v>-23.0</v>
      </c>
      <c r="DK32" s="226">
        <v>-13.0</v>
      </c>
      <c r="DL32" s="225">
        <v>15.0</v>
      </c>
      <c r="DM32" s="225">
        <v>24.0</v>
      </c>
      <c r="DN32" s="225">
        <v>11.0</v>
      </c>
      <c r="DO32" s="225">
        <v>21.0</v>
      </c>
      <c r="DP32" s="225">
        <v>30.0</v>
      </c>
      <c r="DQ32" s="225">
        <v>17.0</v>
      </c>
      <c r="DR32" s="225">
        <v>6.0</v>
      </c>
      <c r="DS32" s="225">
        <v>15.0</v>
      </c>
      <c r="DT32" s="225">
        <v>24.0</v>
      </c>
      <c r="DU32" s="226">
        <v>14.0</v>
      </c>
      <c r="DV32" s="225">
        <v>35.0</v>
      </c>
      <c r="DW32" s="225">
        <v>25.0</v>
      </c>
      <c r="DX32" s="225">
        <v>38.0</v>
      </c>
      <c r="DY32" s="225">
        <v>48.0</v>
      </c>
      <c r="DZ32" s="225">
        <v>38.0</v>
      </c>
      <c r="EA32" s="225">
        <v>28.0</v>
      </c>
      <c r="EB32" s="225">
        <v>37.0</v>
      </c>
      <c r="EC32" s="225">
        <v>28.0</v>
      </c>
      <c r="ED32" s="225">
        <v>41.0</v>
      </c>
      <c r="EE32" s="226">
        <v>50.0</v>
      </c>
      <c r="EF32" s="225">
        <v>15.0</v>
      </c>
      <c r="EG32" s="225">
        <v>24.0</v>
      </c>
      <c r="EH32" s="225">
        <v>34.0</v>
      </c>
      <c r="EI32" s="225">
        <v>25.0</v>
      </c>
      <c r="EJ32" s="225">
        <v>15.0</v>
      </c>
      <c r="EK32" s="225">
        <v>6.0</v>
      </c>
      <c r="EL32" s="225">
        <v>-4.0</v>
      </c>
      <c r="EM32" s="225">
        <v>-14.0</v>
      </c>
      <c r="EN32" s="225">
        <v>-24.0</v>
      </c>
      <c r="EO32" s="226">
        <v>-37.0</v>
      </c>
      <c r="EP32" s="225">
        <v>16.0</v>
      </c>
      <c r="EQ32" s="225">
        <v>3.0</v>
      </c>
      <c r="ER32" s="225">
        <v>12.0</v>
      </c>
      <c r="ES32" s="225">
        <v>23.0</v>
      </c>
      <c r="ET32" s="225">
        <v>13.0</v>
      </c>
      <c r="EU32" s="225">
        <v>4.0</v>
      </c>
      <c r="EV32" s="225">
        <v>-6.0</v>
      </c>
      <c r="EW32" s="225">
        <v>-19.0</v>
      </c>
      <c r="EX32" s="225">
        <v>-9.0</v>
      </c>
      <c r="EY32" s="226">
        <v>0.0</v>
      </c>
      <c r="EZ32" s="225">
        <v>16.0</v>
      </c>
      <c r="FA32" s="225">
        <v>7.0</v>
      </c>
      <c r="FB32" s="225">
        <v>17.0</v>
      </c>
      <c r="FC32" s="225">
        <v>27.0</v>
      </c>
      <c r="FD32" s="225">
        <v>18.0</v>
      </c>
      <c r="FE32" s="225">
        <v>28.0</v>
      </c>
      <c r="FF32" s="225">
        <v>19.0</v>
      </c>
      <c r="FG32" s="225">
        <v>28.0</v>
      </c>
      <c r="FH32" s="225">
        <v>37.0</v>
      </c>
      <c r="FI32" s="226">
        <v>46.0</v>
      </c>
      <c r="FJ32" s="225">
        <v>34.0</v>
      </c>
      <c r="FK32" s="225">
        <v>45.0</v>
      </c>
      <c r="FL32" s="225">
        <v>35.0</v>
      </c>
      <c r="FM32" s="225">
        <v>24.0</v>
      </c>
      <c r="FN32" s="225">
        <v>15.0</v>
      </c>
      <c r="FO32" s="225">
        <v>5.0</v>
      </c>
      <c r="FP32" s="225">
        <v>14.0</v>
      </c>
      <c r="FQ32" s="225">
        <v>5.0</v>
      </c>
      <c r="FR32" s="225">
        <v>14.0</v>
      </c>
      <c r="FS32" s="226">
        <v>4.0</v>
      </c>
      <c r="FT32" s="225">
        <v>16.0</v>
      </c>
      <c r="FU32" s="225">
        <v>26.0</v>
      </c>
      <c r="FV32" s="225">
        <v>36.0</v>
      </c>
      <c r="FW32" s="225">
        <v>46.0</v>
      </c>
      <c r="FX32" s="225">
        <v>37.0</v>
      </c>
      <c r="FY32" s="225">
        <v>48.0</v>
      </c>
      <c r="FZ32" s="225">
        <v>38.0</v>
      </c>
      <c r="GA32" s="225">
        <v>29.0</v>
      </c>
      <c r="GB32" s="225">
        <v>20.0</v>
      </c>
      <c r="GC32" s="226">
        <v>33.0</v>
      </c>
      <c r="GD32" s="225">
        <v>15.0</v>
      </c>
      <c r="GE32" s="225">
        <v>5.0</v>
      </c>
      <c r="GF32" s="225">
        <v>18.0</v>
      </c>
      <c r="GG32" s="225">
        <v>29.0</v>
      </c>
      <c r="GH32" s="225">
        <v>20.0</v>
      </c>
      <c r="GI32" s="225">
        <v>10.0</v>
      </c>
      <c r="GJ32" s="225">
        <v>21.0</v>
      </c>
      <c r="GK32" s="225">
        <v>12.0</v>
      </c>
      <c r="GL32" s="225">
        <v>22.0</v>
      </c>
      <c r="GM32" s="226">
        <v>33.0</v>
      </c>
      <c r="GN32" s="225">
        <v>12.0</v>
      </c>
      <c r="GO32" s="225">
        <v>2.0</v>
      </c>
      <c r="GP32" s="225">
        <v>13.0</v>
      </c>
      <c r="GQ32" s="225">
        <v>23.0</v>
      </c>
      <c r="GR32" s="225">
        <v>13.0</v>
      </c>
      <c r="GS32" s="225">
        <v>23.0</v>
      </c>
      <c r="GT32" s="225">
        <v>13.0</v>
      </c>
      <c r="GU32" s="225">
        <v>3.0</v>
      </c>
      <c r="GV32" s="225">
        <v>12.0</v>
      </c>
      <c r="GW32" s="226">
        <v>-1.0</v>
      </c>
      <c r="GX32" s="225">
        <v>15.0</v>
      </c>
      <c r="GY32" s="225">
        <v>5.0</v>
      </c>
      <c r="GZ32" s="225">
        <v>15.0</v>
      </c>
      <c r="HA32" s="225">
        <v>4.0</v>
      </c>
      <c r="HB32" s="225">
        <v>17.0</v>
      </c>
      <c r="HC32" s="225">
        <v>8.0</v>
      </c>
      <c r="HD32" s="225">
        <v>18.0</v>
      </c>
      <c r="HE32" s="225">
        <v>28.0</v>
      </c>
      <c r="HF32" s="225">
        <v>18.0</v>
      </c>
      <c r="HG32" s="226">
        <v>27.0</v>
      </c>
      <c r="HH32" s="225">
        <v>35.0</v>
      </c>
      <c r="HI32" s="225">
        <v>22.0</v>
      </c>
      <c r="HJ32" s="225">
        <v>32.0</v>
      </c>
      <c r="HK32" s="225">
        <v>22.0</v>
      </c>
      <c r="HL32" s="225">
        <v>32.0</v>
      </c>
      <c r="HM32" s="225">
        <v>22.0</v>
      </c>
      <c r="HN32" s="225">
        <v>12.0</v>
      </c>
      <c r="HO32" s="225">
        <v>3.0</v>
      </c>
      <c r="HP32" s="225">
        <v>-10.0</v>
      </c>
      <c r="HQ32" s="226">
        <v>16.0</v>
      </c>
      <c r="HR32" s="225">
        <v>36.0</v>
      </c>
      <c r="HS32" s="225">
        <v>46.0</v>
      </c>
      <c r="HT32" s="225">
        <v>37.0</v>
      </c>
      <c r="HU32" s="225">
        <v>47.0</v>
      </c>
      <c r="HV32" s="225">
        <v>37.0</v>
      </c>
      <c r="HW32" s="225">
        <v>63.0</v>
      </c>
      <c r="HX32" s="225">
        <v>72.0</v>
      </c>
      <c r="HY32" s="225">
        <v>81.0</v>
      </c>
      <c r="HZ32" s="225">
        <v>72.0</v>
      </c>
      <c r="IA32" s="226">
        <v>62.0</v>
      </c>
      <c r="IB32" s="225">
        <v>35.0</v>
      </c>
      <c r="IC32" s="225">
        <v>25.0</v>
      </c>
      <c r="ID32" s="225">
        <v>35.0</v>
      </c>
      <c r="IE32" s="225">
        <v>25.0</v>
      </c>
      <c r="IF32" s="225">
        <v>16.0</v>
      </c>
      <c r="IG32" s="225">
        <v>7.0</v>
      </c>
      <c r="IH32" s="225">
        <v>17.0</v>
      </c>
      <c r="II32" s="225">
        <v>7.0</v>
      </c>
      <c r="IJ32" s="225">
        <v>17.0</v>
      </c>
      <c r="IK32" s="226">
        <v>7.0</v>
      </c>
      <c r="IL32" s="225">
        <v>15.0</v>
      </c>
      <c r="IM32" s="225">
        <v>5.0</v>
      </c>
      <c r="IN32" s="225">
        <v>15.0</v>
      </c>
      <c r="IO32" s="225">
        <v>25.0</v>
      </c>
      <c r="IP32" s="225">
        <v>34.0</v>
      </c>
      <c r="IQ32" s="225">
        <v>43.0</v>
      </c>
      <c r="IR32" s="225">
        <v>53.0</v>
      </c>
      <c r="IS32" s="225">
        <v>43.0</v>
      </c>
      <c r="IT32" s="225">
        <v>69.0</v>
      </c>
      <c r="IU32" s="226">
        <v>79.0</v>
      </c>
      <c r="IV32" s="227">
        <f t="shared" ref="IV32:JE32" si="63">AVERAGE(IL32,IB32,HR32,HH32,GN32,GX32,GD32,FT32,FJ32,EZ32,EP32,EF32,DV32,DL32,DB32,CR32,CH32,BX32,BN32,BD32,AT32,AJ32,Z32,P32,F32)</f>
        <v>23.88</v>
      </c>
      <c r="IW32" s="228">
        <f t="shared" si="63"/>
        <v>20.44</v>
      </c>
      <c r="IX32" s="228">
        <f t="shared" si="63"/>
        <v>24.48</v>
      </c>
      <c r="IY32" s="228">
        <f t="shared" si="63"/>
        <v>25.16</v>
      </c>
      <c r="IZ32" s="228">
        <f t="shared" si="63"/>
        <v>19.36</v>
      </c>
      <c r="JA32" s="228">
        <f t="shared" si="63"/>
        <v>18.76</v>
      </c>
      <c r="JB32" s="228">
        <f t="shared" si="63"/>
        <v>20.12</v>
      </c>
      <c r="JC32" s="228">
        <f t="shared" si="63"/>
        <v>20.36</v>
      </c>
      <c r="JD32" s="228">
        <f t="shared" si="63"/>
        <v>22.36</v>
      </c>
      <c r="JE32" s="229">
        <f t="shared" si="63"/>
        <v>27.56</v>
      </c>
      <c r="JF32" s="225">
        <f t="shared" ref="JF32:JF57" si="65">countif(F32:JE32, "&gt;0")</f>
        <v>229</v>
      </c>
      <c r="JG32" s="225">
        <f t="shared" ref="JG32:JG57" si="66">countif(F32:JE32, "&lt;0")</f>
        <v>29</v>
      </c>
      <c r="JH32" s="231">
        <f t="shared" ref="JH32:JH57" si="67">(JF32/(JF32+JG32))</f>
        <v>0.8875968992</v>
      </c>
      <c r="JI32" s="225"/>
      <c r="JJ32" s="225"/>
      <c r="JK32" s="225"/>
      <c r="JL32" s="225"/>
      <c r="JM32" s="225"/>
      <c r="JN32" s="225"/>
      <c r="JO32" s="225"/>
      <c r="JP32" s="225"/>
      <c r="JQ32" s="225"/>
      <c r="JR32" s="225"/>
      <c r="JS32" s="311"/>
      <c r="JT32" s="232"/>
      <c r="JU32" s="240">
        <f>9/25</f>
        <v>0.36</v>
      </c>
      <c r="JV32" s="225"/>
      <c r="JW32" s="225"/>
      <c r="JX32" s="225"/>
      <c r="JY32" s="225"/>
      <c r="JZ32" s="225"/>
      <c r="KA32" s="225"/>
      <c r="KB32" s="225"/>
      <c r="KC32" s="225"/>
      <c r="KD32" s="225"/>
      <c r="KE32" s="225"/>
      <c r="KF32" s="225"/>
      <c r="KG32" s="225"/>
      <c r="KH32" s="225"/>
      <c r="KI32" s="225"/>
      <c r="KJ32" s="225"/>
    </row>
    <row r="33">
      <c r="A33" s="182" t="s">
        <v>35</v>
      </c>
      <c r="B33" s="55" t="s">
        <v>12</v>
      </c>
      <c r="C33" s="19" t="s">
        <v>36</v>
      </c>
      <c r="D33" s="17" t="s">
        <v>29</v>
      </c>
      <c r="E33" s="224">
        <v>30.0</v>
      </c>
      <c r="F33" s="225">
        <v>17.0</v>
      </c>
      <c r="G33" s="225">
        <v>9.0</v>
      </c>
      <c r="H33" s="225">
        <v>0.0</v>
      </c>
      <c r="I33" s="225">
        <v>9.0</v>
      </c>
      <c r="J33" s="225">
        <v>23.0</v>
      </c>
      <c r="K33" s="225">
        <v>31.0</v>
      </c>
      <c r="L33" s="225">
        <v>22.0</v>
      </c>
      <c r="M33" s="225">
        <v>41.0</v>
      </c>
      <c r="N33" s="225">
        <v>50.0</v>
      </c>
      <c r="O33" s="226">
        <v>69.0</v>
      </c>
      <c r="P33" s="225">
        <v>16.0</v>
      </c>
      <c r="Q33" s="225">
        <v>8.0</v>
      </c>
      <c r="R33" s="225">
        <v>17.0</v>
      </c>
      <c r="S33" s="225">
        <v>25.0</v>
      </c>
      <c r="T33" s="225">
        <v>17.0</v>
      </c>
      <c r="U33" s="225">
        <v>22.0</v>
      </c>
      <c r="V33" s="225">
        <v>12.0</v>
      </c>
      <c r="W33" s="225">
        <v>3.0</v>
      </c>
      <c r="X33" s="225">
        <v>-6.0</v>
      </c>
      <c r="Y33" s="226">
        <v>2.0</v>
      </c>
      <c r="Z33" s="225">
        <v>20.0</v>
      </c>
      <c r="AA33" s="225">
        <v>29.0</v>
      </c>
      <c r="AB33" s="225">
        <v>22.0</v>
      </c>
      <c r="AC33" s="225">
        <v>31.0</v>
      </c>
      <c r="AD33" s="225">
        <v>22.0</v>
      </c>
      <c r="AE33" s="225">
        <v>12.0</v>
      </c>
      <c r="AF33" s="225">
        <v>3.0</v>
      </c>
      <c r="AG33" s="225">
        <v>11.0</v>
      </c>
      <c r="AH33" s="225">
        <v>20.0</v>
      </c>
      <c r="AI33" s="226">
        <v>34.0</v>
      </c>
      <c r="AJ33" s="225">
        <v>30.0</v>
      </c>
      <c r="AK33" s="225">
        <v>38.0</v>
      </c>
      <c r="AL33" s="225">
        <v>47.0</v>
      </c>
      <c r="AM33" s="225">
        <v>28.0</v>
      </c>
      <c r="AN33" s="225">
        <v>22.0</v>
      </c>
      <c r="AO33" s="225">
        <v>32.0</v>
      </c>
      <c r="AP33" s="225">
        <v>37.0</v>
      </c>
      <c r="AQ33" s="225">
        <v>43.0</v>
      </c>
      <c r="AR33" s="225">
        <v>53.0</v>
      </c>
      <c r="AS33" s="226">
        <v>72.0</v>
      </c>
      <c r="AT33" s="225">
        <v>16.0</v>
      </c>
      <c r="AU33" s="225">
        <v>26.0</v>
      </c>
      <c r="AV33" s="225">
        <v>35.0</v>
      </c>
      <c r="AW33" s="225">
        <v>44.0</v>
      </c>
      <c r="AX33" s="225">
        <v>35.0</v>
      </c>
      <c r="AY33" s="225">
        <v>41.0</v>
      </c>
      <c r="AZ33" s="225">
        <v>55.0</v>
      </c>
      <c r="BA33" s="225">
        <v>69.0</v>
      </c>
      <c r="BB33" s="225">
        <v>64.0</v>
      </c>
      <c r="BC33" s="226">
        <v>54.0</v>
      </c>
      <c r="BD33" s="225">
        <v>33.0</v>
      </c>
      <c r="BE33" s="225">
        <v>37.0</v>
      </c>
      <c r="BF33" s="225">
        <v>42.0</v>
      </c>
      <c r="BG33" s="225">
        <v>28.0</v>
      </c>
      <c r="BH33" s="225">
        <v>24.0</v>
      </c>
      <c r="BI33" s="225">
        <v>33.0</v>
      </c>
      <c r="BJ33" s="225">
        <v>27.0</v>
      </c>
      <c r="BK33" s="225">
        <v>31.0</v>
      </c>
      <c r="BL33" s="225">
        <v>12.0</v>
      </c>
      <c r="BM33" s="226">
        <v>21.0</v>
      </c>
      <c r="BN33" s="225">
        <v>18.0</v>
      </c>
      <c r="BO33" s="225">
        <v>12.0</v>
      </c>
      <c r="BP33" s="225">
        <v>20.0</v>
      </c>
      <c r="BQ33" s="225">
        <v>26.0</v>
      </c>
      <c r="BR33" s="225">
        <v>21.0</v>
      </c>
      <c r="BS33" s="225">
        <v>30.0</v>
      </c>
      <c r="BT33" s="225">
        <v>40.0</v>
      </c>
      <c r="BU33" s="225">
        <v>45.0</v>
      </c>
      <c r="BV33" s="225">
        <v>40.0</v>
      </c>
      <c r="BW33" s="226">
        <v>32.0</v>
      </c>
      <c r="BX33" s="225">
        <v>31.0</v>
      </c>
      <c r="BY33" s="225">
        <v>26.0</v>
      </c>
      <c r="BZ33" s="225">
        <v>18.0</v>
      </c>
      <c r="CA33" s="225">
        <v>26.0</v>
      </c>
      <c r="CB33" s="225">
        <v>19.0</v>
      </c>
      <c r="CC33" s="225">
        <v>14.0</v>
      </c>
      <c r="CD33" s="225">
        <v>6.0</v>
      </c>
      <c r="CE33" s="225">
        <v>12.0</v>
      </c>
      <c r="CF33" s="225">
        <v>21.0</v>
      </c>
      <c r="CG33" s="226">
        <v>30.0</v>
      </c>
      <c r="CH33" s="225">
        <v>19.0</v>
      </c>
      <c r="CI33" s="225">
        <v>30.0</v>
      </c>
      <c r="CJ33" s="225">
        <v>41.0</v>
      </c>
      <c r="CK33" s="225">
        <v>33.0</v>
      </c>
      <c r="CL33" s="225">
        <v>42.0</v>
      </c>
      <c r="CM33" s="225">
        <v>31.0</v>
      </c>
      <c r="CN33" s="225">
        <v>40.0</v>
      </c>
      <c r="CO33" s="225">
        <v>51.0</v>
      </c>
      <c r="CP33" s="225">
        <v>42.0</v>
      </c>
      <c r="CQ33" s="226">
        <v>33.0</v>
      </c>
      <c r="CR33" s="225">
        <v>31.0</v>
      </c>
      <c r="CS33" s="225">
        <v>12.0</v>
      </c>
      <c r="CT33" s="225">
        <v>22.0</v>
      </c>
      <c r="CU33" s="225">
        <v>27.0</v>
      </c>
      <c r="CV33" s="225">
        <v>22.0</v>
      </c>
      <c r="CW33" s="225">
        <v>17.0</v>
      </c>
      <c r="CX33" s="225">
        <v>26.0</v>
      </c>
      <c r="CY33" s="225">
        <v>35.0</v>
      </c>
      <c r="CZ33" s="225">
        <v>30.0</v>
      </c>
      <c r="DA33" s="226">
        <v>39.0</v>
      </c>
      <c r="DB33" s="225">
        <v>30.0</v>
      </c>
      <c r="DC33" s="225">
        <v>35.0</v>
      </c>
      <c r="DD33" s="225">
        <v>43.0</v>
      </c>
      <c r="DE33" s="225">
        <v>34.0</v>
      </c>
      <c r="DF33" s="225">
        <v>27.0</v>
      </c>
      <c r="DG33" s="225">
        <v>37.0</v>
      </c>
      <c r="DH33" s="225">
        <v>29.0</v>
      </c>
      <c r="DI33" s="225">
        <v>22.0</v>
      </c>
      <c r="DJ33" s="225">
        <v>16.0</v>
      </c>
      <c r="DK33" s="226">
        <v>24.0</v>
      </c>
      <c r="DL33" s="225">
        <v>17.0</v>
      </c>
      <c r="DM33" s="225">
        <v>21.0</v>
      </c>
      <c r="DN33" s="225">
        <v>30.0</v>
      </c>
      <c r="DO33" s="225">
        <v>36.0</v>
      </c>
      <c r="DP33" s="225">
        <v>31.0</v>
      </c>
      <c r="DQ33" s="225">
        <v>40.0</v>
      </c>
      <c r="DR33" s="225">
        <v>31.0</v>
      </c>
      <c r="DS33" s="225">
        <v>37.0</v>
      </c>
      <c r="DT33" s="225">
        <v>32.0</v>
      </c>
      <c r="DU33" s="226">
        <v>21.0</v>
      </c>
      <c r="DV33" s="225">
        <v>39.0</v>
      </c>
      <c r="DW33" s="225">
        <v>34.0</v>
      </c>
      <c r="DX33" s="225">
        <v>25.0</v>
      </c>
      <c r="DY33" s="225">
        <v>16.0</v>
      </c>
      <c r="DZ33" s="225">
        <v>7.0</v>
      </c>
      <c r="EA33" s="225">
        <v>-4.0</v>
      </c>
      <c r="EB33" s="225">
        <v>-9.0</v>
      </c>
      <c r="EC33" s="225">
        <v>-13.0</v>
      </c>
      <c r="ED33" s="225">
        <v>-22.0</v>
      </c>
      <c r="EE33" s="226">
        <v>-16.0</v>
      </c>
      <c r="EF33" s="225">
        <v>18.0</v>
      </c>
      <c r="EG33" s="225">
        <v>26.0</v>
      </c>
      <c r="EH33" s="225">
        <v>40.0</v>
      </c>
      <c r="EI33" s="225">
        <v>36.0</v>
      </c>
      <c r="EJ33" s="225">
        <v>30.0</v>
      </c>
      <c r="EK33" s="225">
        <v>40.0</v>
      </c>
      <c r="EL33" s="225">
        <v>33.0</v>
      </c>
      <c r="EM33" s="225">
        <v>27.0</v>
      </c>
      <c r="EN33" s="225">
        <v>16.0</v>
      </c>
      <c r="EO33" s="226">
        <v>25.0</v>
      </c>
      <c r="EP33" s="225">
        <v>30.0</v>
      </c>
      <c r="EQ33" s="225">
        <v>39.0</v>
      </c>
      <c r="ER33" s="225">
        <v>45.0</v>
      </c>
      <c r="ES33" s="225">
        <v>54.0</v>
      </c>
      <c r="ET33" s="225">
        <v>43.0</v>
      </c>
      <c r="EU33" s="225">
        <v>53.0</v>
      </c>
      <c r="EV33" s="225">
        <v>42.0</v>
      </c>
      <c r="EW33" s="225">
        <v>51.0</v>
      </c>
      <c r="EX33" s="225">
        <v>42.0</v>
      </c>
      <c r="EY33" s="226">
        <v>32.0</v>
      </c>
      <c r="EZ33" s="225">
        <v>21.0</v>
      </c>
      <c r="FA33" s="225">
        <v>15.0</v>
      </c>
      <c r="FB33" s="225">
        <v>23.0</v>
      </c>
      <c r="FC33" s="225">
        <v>37.0</v>
      </c>
      <c r="FD33" s="225">
        <v>47.0</v>
      </c>
      <c r="FE33" s="225">
        <v>61.0</v>
      </c>
      <c r="FF33" s="225">
        <v>55.0</v>
      </c>
      <c r="FG33" s="225">
        <v>59.0</v>
      </c>
      <c r="FH33" s="225">
        <v>54.0</v>
      </c>
      <c r="FI33" s="226">
        <v>44.0</v>
      </c>
      <c r="FJ33" s="225">
        <v>33.0</v>
      </c>
      <c r="FK33" s="225">
        <v>42.0</v>
      </c>
      <c r="FL33" s="225">
        <v>34.0</v>
      </c>
      <c r="FM33" s="225">
        <v>25.0</v>
      </c>
      <c r="FN33" s="225">
        <v>30.0</v>
      </c>
      <c r="FO33" s="225">
        <v>19.0</v>
      </c>
      <c r="FP33" s="225">
        <v>9.0</v>
      </c>
      <c r="FQ33" s="225">
        <v>5.0</v>
      </c>
      <c r="FR33" s="225">
        <v>13.0</v>
      </c>
      <c r="FS33" s="226">
        <v>5.0</v>
      </c>
      <c r="FT33" s="225">
        <v>30.0</v>
      </c>
      <c r="FU33" s="225">
        <v>38.0</v>
      </c>
      <c r="FV33" s="225">
        <v>45.0</v>
      </c>
      <c r="FW33" s="225">
        <v>52.0</v>
      </c>
      <c r="FX33" s="225">
        <v>47.0</v>
      </c>
      <c r="FY33" s="225">
        <v>56.0</v>
      </c>
      <c r="FZ33" s="225">
        <v>45.0</v>
      </c>
      <c r="GA33" s="225">
        <v>39.0</v>
      </c>
      <c r="GB33" s="225">
        <v>35.0</v>
      </c>
      <c r="GC33" s="226">
        <v>26.0</v>
      </c>
      <c r="GD33" s="225">
        <v>34.0</v>
      </c>
      <c r="GE33" s="225">
        <v>28.0</v>
      </c>
      <c r="GF33" s="225">
        <v>19.0</v>
      </c>
      <c r="GG33" s="225">
        <v>28.0</v>
      </c>
      <c r="GH33" s="225">
        <v>22.0</v>
      </c>
      <c r="GI33" s="225">
        <v>17.0</v>
      </c>
      <c r="GJ33" s="225">
        <v>26.0</v>
      </c>
      <c r="GK33" s="225">
        <v>21.0</v>
      </c>
      <c r="GL33" s="225">
        <v>32.0</v>
      </c>
      <c r="GM33" s="226">
        <v>41.0</v>
      </c>
      <c r="GN33" s="225">
        <v>34.0</v>
      </c>
      <c r="GO33" s="225">
        <v>20.0</v>
      </c>
      <c r="GP33" s="225">
        <v>29.0</v>
      </c>
      <c r="GQ33" s="225">
        <v>37.0</v>
      </c>
      <c r="GR33" s="225">
        <v>26.0</v>
      </c>
      <c r="GS33" s="225">
        <v>37.0</v>
      </c>
      <c r="GT33" s="225">
        <v>32.0</v>
      </c>
      <c r="GU33" s="225">
        <v>27.0</v>
      </c>
      <c r="GV33" s="225">
        <v>22.0</v>
      </c>
      <c r="GW33" s="226">
        <v>31.0</v>
      </c>
      <c r="GX33" s="225">
        <v>20.0</v>
      </c>
      <c r="GY33" s="225">
        <v>14.0</v>
      </c>
      <c r="GZ33" s="225">
        <v>23.0</v>
      </c>
      <c r="HA33" s="225">
        <v>14.0</v>
      </c>
      <c r="HB33" s="225">
        <v>25.0</v>
      </c>
      <c r="HC33" s="225">
        <v>21.0</v>
      </c>
      <c r="HD33" s="225">
        <v>29.0</v>
      </c>
      <c r="HE33" s="225">
        <v>20.0</v>
      </c>
      <c r="HF33" s="225">
        <v>29.0</v>
      </c>
      <c r="HG33" s="226">
        <v>24.0</v>
      </c>
      <c r="HH33" s="225">
        <v>36.0</v>
      </c>
      <c r="HI33" s="225">
        <v>45.0</v>
      </c>
      <c r="HJ33" s="225">
        <v>50.0</v>
      </c>
      <c r="HK33" s="225">
        <v>59.0</v>
      </c>
      <c r="HL33" s="225">
        <v>65.0</v>
      </c>
      <c r="HM33" s="225">
        <v>58.0</v>
      </c>
      <c r="HN33" s="225">
        <v>49.0</v>
      </c>
      <c r="HO33" s="225">
        <v>43.0</v>
      </c>
      <c r="HP33" s="225">
        <v>32.0</v>
      </c>
      <c r="HQ33" s="226">
        <v>51.0</v>
      </c>
      <c r="HR33" s="225">
        <v>34.0</v>
      </c>
      <c r="HS33" s="225">
        <v>25.0</v>
      </c>
      <c r="HT33" s="225">
        <v>20.0</v>
      </c>
      <c r="HU33" s="225">
        <v>28.0</v>
      </c>
      <c r="HV33" s="225">
        <v>22.0</v>
      </c>
      <c r="HW33" s="225">
        <v>41.0</v>
      </c>
      <c r="HX33" s="225">
        <v>47.0</v>
      </c>
      <c r="HY33" s="225">
        <v>55.0</v>
      </c>
      <c r="HZ33" s="225">
        <v>50.0</v>
      </c>
      <c r="IA33" s="226">
        <v>36.0</v>
      </c>
      <c r="IB33" s="225">
        <v>33.0</v>
      </c>
      <c r="IC33" s="225">
        <v>24.0</v>
      </c>
      <c r="ID33" s="225">
        <v>33.0</v>
      </c>
      <c r="IE33" s="225">
        <v>42.0</v>
      </c>
      <c r="IF33" s="225">
        <v>34.0</v>
      </c>
      <c r="IG33" s="225">
        <v>44.0</v>
      </c>
      <c r="IH33" s="225">
        <v>52.0</v>
      </c>
      <c r="II33" s="225">
        <v>43.0</v>
      </c>
      <c r="IJ33" s="225">
        <v>54.0</v>
      </c>
      <c r="IK33" s="226">
        <v>47.0</v>
      </c>
      <c r="IL33" s="225">
        <v>16.0</v>
      </c>
      <c r="IM33" s="225">
        <v>5.0</v>
      </c>
      <c r="IN33" s="225">
        <v>-4.0</v>
      </c>
      <c r="IO33" s="225">
        <v>3.0</v>
      </c>
      <c r="IP33" s="225">
        <v>-7.0</v>
      </c>
      <c r="IQ33" s="225">
        <v>-12.0</v>
      </c>
      <c r="IR33" s="225">
        <v>-6.0</v>
      </c>
      <c r="IS33" s="225">
        <v>3.0</v>
      </c>
      <c r="IT33" s="225">
        <v>22.0</v>
      </c>
      <c r="IU33" s="226">
        <v>30.0</v>
      </c>
      <c r="IV33" s="237">
        <f t="shared" ref="IV33:JE33" si="64">AVERAGE(IL33,IB33,HR33,HH33,GN33,GX33,GD33,FT33,FJ33,EZ33,EP33,EF33,DV33,DL33,DB33,CR33,CH33,BX33,BN33,BD33,AT33,AJ33,Z33,P33,F33)</f>
        <v>26.24</v>
      </c>
      <c r="IW33" s="238">
        <f t="shared" si="64"/>
        <v>25.52</v>
      </c>
      <c r="IX33" s="238">
        <f t="shared" si="64"/>
        <v>28.76</v>
      </c>
      <c r="IY33" s="238">
        <f t="shared" si="64"/>
        <v>31.12</v>
      </c>
      <c r="IZ33" s="238">
        <f t="shared" si="64"/>
        <v>27.84</v>
      </c>
      <c r="JA33" s="238">
        <f t="shared" si="64"/>
        <v>30.84</v>
      </c>
      <c r="JB33" s="238">
        <f t="shared" si="64"/>
        <v>29.28</v>
      </c>
      <c r="JC33" s="238">
        <f t="shared" si="64"/>
        <v>31.2</v>
      </c>
      <c r="JD33" s="238">
        <f t="shared" si="64"/>
        <v>30.12</v>
      </c>
      <c r="JE33" s="239">
        <f t="shared" si="64"/>
        <v>32.28</v>
      </c>
      <c r="JF33" s="225">
        <f t="shared" si="65"/>
        <v>249</v>
      </c>
      <c r="JG33" s="225">
        <f t="shared" si="66"/>
        <v>10</v>
      </c>
      <c r="JH33" s="231">
        <f t="shared" si="67"/>
        <v>0.9613899614</v>
      </c>
      <c r="JI33" s="225"/>
      <c r="JJ33" s="225"/>
      <c r="JK33" s="225"/>
      <c r="JL33" s="225"/>
      <c r="JM33" s="225"/>
      <c r="JN33" s="225"/>
      <c r="JO33" s="225"/>
      <c r="JP33" s="225"/>
      <c r="JQ33" s="225"/>
      <c r="JR33" s="225"/>
      <c r="JS33" s="311"/>
      <c r="JT33" s="232"/>
      <c r="JU33" s="240">
        <f>3/25</f>
        <v>0.12</v>
      </c>
      <c r="JV33" s="225"/>
      <c r="JW33" s="225"/>
      <c r="JX33" s="225"/>
      <c r="JY33" s="225"/>
      <c r="JZ33" s="225"/>
      <c r="KA33" s="225"/>
      <c r="KB33" s="225"/>
      <c r="KC33" s="225"/>
      <c r="KD33" s="225"/>
      <c r="KE33" s="225"/>
      <c r="KF33" s="225"/>
      <c r="KG33" s="225"/>
      <c r="KH33" s="225"/>
      <c r="KI33" s="225"/>
      <c r="KJ33" s="225"/>
    </row>
    <row r="34">
      <c r="A34" s="182" t="s">
        <v>25</v>
      </c>
      <c r="B34" s="55" t="s">
        <v>26</v>
      </c>
      <c r="C34" s="19" t="s">
        <v>27</v>
      </c>
      <c r="D34" s="17" t="s">
        <v>18</v>
      </c>
      <c r="E34" s="224">
        <v>20.0</v>
      </c>
      <c r="F34" s="225">
        <v>32.0</v>
      </c>
      <c r="G34" s="225">
        <v>27.0</v>
      </c>
      <c r="H34" s="225">
        <v>32.0</v>
      </c>
      <c r="I34" s="225">
        <v>24.0</v>
      </c>
      <c r="J34" s="225">
        <v>32.0</v>
      </c>
      <c r="K34" s="225">
        <v>38.0</v>
      </c>
      <c r="L34" s="225">
        <v>43.0</v>
      </c>
      <c r="M34" s="225">
        <v>31.0</v>
      </c>
      <c r="N34" s="225">
        <v>21.0</v>
      </c>
      <c r="O34" s="226">
        <v>9.0</v>
      </c>
      <c r="P34" s="225">
        <v>30.0</v>
      </c>
      <c r="Q34" s="225">
        <v>24.0</v>
      </c>
      <c r="R34" s="225">
        <v>17.0</v>
      </c>
      <c r="S34" s="225">
        <v>23.0</v>
      </c>
      <c r="T34" s="225">
        <v>30.0</v>
      </c>
      <c r="U34" s="225">
        <v>34.0</v>
      </c>
      <c r="V34" s="225">
        <v>27.0</v>
      </c>
      <c r="W34" s="225">
        <v>35.0</v>
      </c>
      <c r="X34" s="225">
        <v>45.0</v>
      </c>
      <c r="Y34" s="226">
        <v>50.0</v>
      </c>
      <c r="Z34" s="225">
        <v>30.0</v>
      </c>
      <c r="AA34" s="225">
        <v>20.0</v>
      </c>
      <c r="AB34" s="225">
        <v>24.0</v>
      </c>
      <c r="AC34" s="225">
        <v>18.0</v>
      </c>
      <c r="AD34" s="225">
        <v>24.0</v>
      </c>
      <c r="AE34" s="225">
        <v>17.0</v>
      </c>
      <c r="AF34" s="225">
        <v>27.0</v>
      </c>
      <c r="AG34" s="225">
        <v>20.0</v>
      </c>
      <c r="AH34" s="225">
        <v>14.0</v>
      </c>
      <c r="AI34" s="226">
        <v>22.0</v>
      </c>
      <c r="AJ34" s="225">
        <v>29.0</v>
      </c>
      <c r="AK34" s="225">
        <v>35.0</v>
      </c>
      <c r="AL34" s="225">
        <v>29.0</v>
      </c>
      <c r="AM34" s="225">
        <v>41.0</v>
      </c>
      <c r="AN34" s="225">
        <v>45.0</v>
      </c>
      <c r="AO34" s="225">
        <v>52.0</v>
      </c>
      <c r="AP34" s="225">
        <v>56.0</v>
      </c>
      <c r="AQ34" s="225">
        <v>51.0</v>
      </c>
      <c r="AR34" s="225">
        <v>58.0</v>
      </c>
      <c r="AS34" s="226">
        <v>46.0</v>
      </c>
      <c r="AT34" s="225">
        <v>32.0</v>
      </c>
      <c r="AU34" s="225">
        <v>39.0</v>
      </c>
      <c r="AV34" s="225">
        <v>34.0</v>
      </c>
      <c r="AW34" s="225">
        <v>24.0</v>
      </c>
      <c r="AX34" s="225">
        <v>31.0</v>
      </c>
      <c r="AY34" s="225">
        <v>27.0</v>
      </c>
      <c r="AZ34" s="225">
        <v>35.0</v>
      </c>
      <c r="BA34" s="225">
        <v>43.0</v>
      </c>
      <c r="BB34" s="225">
        <v>48.0</v>
      </c>
      <c r="BC34" s="226">
        <v>41.0</v>
      </c>
      <c r="BD34" s="225">
        <v>31.0</v>
      </c>
      <c r="BE34" s="225">
        <v>28.0</v>
      </c>
      <c r="BF34" s="225">
        <v>23.0</v>
      </c>
      <c r="BG34" s="225">
        <v>15.0</v>
      </c>
      <c r="BH34" s="225">
        <v>18.0</v>
      </c>
      <c r="BI34" s="225">
        <v>13.0</v>
      </c>
      <c r="BJ34" s="225">
        <v>18.0</v>
      </c>
      <c r="BK34" s="225">
        <v>15.0</v>
      </c>
      <c r="BL34" s="225">
        <v>27.0</v>
      </c>
      <c r="BM34" s="226">
        <v>19.0</v>
      </c>
      <c r="BN34" s="225">
        <v>29.0</v>
      </c>
      <c r="BO34" s="225">
        <v>34.0</v>
      </c>
      <c r="BP34" s="225">
        <v>39.0</v>
      </c>
      <c r="BQ34" s="225">
        <v>35.0</v>
      </c>
      <c r="BR34" s="225">
        <v>31.0</v>
      </c>
      <c r="BS34" s="225">
        <v>25.0</v>
      </c>
      <c r="BT34" s="225">
        <v>32.0</v>
      </c>
      <c r="BU34" s="225">
        <v>34.0</v>
      </c>
      <c r="BV34" s="225">
        <v>30.0</v>
      </c>
      <c r="BW34" s="226">
        <v>25.0</v>
      </c>
      <c r="BX34" s="225">
        <v>21.0</v>
      </c>
      <c r="BY34" s="225">
        <v>19.0</v>
      </c>
      <c r="BZ34" s="225">
        <v>14.0</v>
      </c>
      <c r="CA34" s="225">
        <v>7.0</v>
      </c>
      <c r="CB34" s="225">
        <v>11.0</v>
      </c>
      <c r="CC34" s="225">
        <v>16.0</v>
      </c>
      <c r="CD34" s="225">
        <v>11.0</v>
      </c>
      <c r="CE34" s="225">
        <v>6.0</v>
      </c>
      <c r="CF34" s="225">
        <v>-1.0</v>
      </c>
      <c r="CG34" s="226">
        <v>-9.0</v>
      </c>
      <c r="CH34" s="225">
        <v>30.0</v>
      </c>
      <c r="CI34" s="225">
        <v>22.0</v>
      </c>
      <c r="CJ34" s="225">
        <v>14.0</v>
      </c>
      <c r="CK34" s="225">
        <v>9.0</v>
      </c>
      <c r="CL34" s="225">
        <v>-1.0</v>
      </c>
      <c r="CM34" s="225">
        <v>-8.0</v>
      </c>
      <c r="CN34" s="225">
        <v>-16.0</v>
      </c>
      <c r="CO34" s="225">
        <v>-24.0</v>
      </c>
      <c r="CP34" s="225">
        <v>-14.0</v>
      </c>
      <c r="CQ34" s="226">
        <v>-8.0</v>
      </c>
      <c r="CR34" s="225">
        <v>20.0</v>
      </c>
      <c r="CS34" s="225">
        <v>32.0</v>
      </c>
      <c r="CT34" s="225">
        <v>39.0</v>
      </c>
      <c r="CU34" s="225">
        <v>34.0</v>
      </c>
      <c r="CV34" s="225">
        <v>30.0</v>
      </c>
      <c r="CW34" s="225">
        <v>26.0</v>
      </c>
      <c r="CX34" s="225">
        <v>19.0</v>
      </c>
      <c r="CY34" s="225">
        <v>11.0</v>
      </c>
      <c r="CZ34" s="225">
        <v>16.0</v>
      </c>
      <c r="DA34" s="226">
        <v>8.0</v>
      </c>
      <c r="DB34" s="225">
        <v>27.0</v>
      </c>
      <c r="DC34" s="225">
        <v>31.0</v>
      </c>
      <c r="DD34" s="225">
        <v>24.0</v>
      </c>
      <c r="DE34" s="225">
        <v>31.0</v>
      </c>
      <c r="DF34" s="225">
        <v>35.0</v>
      </c>
      <c r="DG34" s="225">
        <v>42.0</v>
      </c>
      <c r="DH34" s="225">
        <v>36.0</v>
      </c>
      <c r="DI34" s="225">
        <v>40.0</v>
      </c>
      <c r="DJ34" s="225">
        <v>45.0</v>
      </c>
      <c r="DK34" s="226">
        <v>38.0</v>
      </c>
      <c r="DL34" s="225">
        <v>32.0</v>
      </c>
      <c r="DM34" s="225">
        <v>29.0</v>
      </c>
      <c r="DN34" s="225">
        <v>24.0</v>
      </c>
      <c r="DO34" s="225">
        <v>20.0</v>
      </c>
      <c r="DP34" s="225">
        <v>25.0</v>
      </c>
      <c r="DQ34" s="225">
        <v>20.0</v>
      </c>
      <c r="DR34" s="225">
        <v>26.0</v>
      </c>
      <c r="DS34" s="225">
        <v>21.0</v>
      </c>
      <c r="DT34" s="225">
        <v>26.0</v>
      </c>
      <c r="DU34" s="226">
        <v>19.0</v>
      </c>
      <c r="DV34" s="225">
        <v>33.0</v>
      </c>
      <c r="DW34" s="225">
        <v>29.0</v>
      </c>
      <c r="DX34" s="225">
        <v>34.0</v>
      </c>
      <c r="DY34" s="225">
        <v>44.0</v>
      </c>
      <c r="DZ34" s="225">
        <v>52.0</v>
      </c>
      <c r="EA34" s="225">
        <v>45.0</v>
      </c>
      <c r="EB34" s="225">
        <v>50.0</v>
      </c>
      <c r="EC34" s="225">
        <v>53.0</v>
      </c>
      <c r="ED34" s="225">
        <v>58.0</v>
      </c>
      <c r="EE34" s="226">
        <v>53.0</v>
      </c>
      <c r="EF34" s="225">
        <v>29.0</v>
      </c>
      <c r="EG34" s="225">
        <v>34.0</v>
      </c>
      <c r="EH34" s="225">
        <v>42.0</v>
      </c>
      <c r="EI34" s="225">
        <v>45.0</v>
      </c>
      <c r="EJ34" s="225">
        <v>49.0</v>
      </c>
      <c r="EK34" s="225">
        <v>56.0</v>
      </c>
      <c r="EL34" s="225">
        <v>60.0</v>
      </c>
      <c r="EM34" s="225">
        <v>64.0</v>
      </c>
      <c r="EN34" s="225">
        <v>57.0</v>
      </c>
      <c r="EO34" s="226">
        <v>52.0</v>
      </c>
      <c r="EP34" s="225">
        <v>27.0</v>
      </c>
      <c r="EQ34" s="225">
        <v>22.0</v>
      </c>
      <c r="ER34" s="225">
        <v>17.0</v>
      </c>
      <c r="ES34" s="225">
        <v>10.0</v>
      </c>
      <c r="ET34" s="225">
        <v>3.0</v>
      </c>
      <c r="EU34" s="225">
        <v>10.0</v>
      </c>
      <c r="EV34" s="225">
        <v>3.0</v>
      </c>
      <c r="EW34" s="225">
        <v>-2.0</v>
      </c>
      <c r="EX34" s="225">
        <v>8.0</v>
      </c>
      <c r="EY34" s="226">
        <v>1.0</v>
      </c>
      <c r="EZ34" s="225">
        <v>28.0</v>
      </c>
      <c r="FA34" s="225">
        <v>33.0</v>
      </c>
      <c r="FB34" s="225">
        <v>26.0</v>
      </c>
      <c r="FC34" s="225">
        <v>34.0</v>
      </c>
      <c r="FD34" s="225">
        <v>41.0</v>
      </c>
      <c r="FE34" s="225">
        <v>49.0</v>
      </c>
      <c r="FF34" s="225">
        <v>54.0</v>
      </c>
      <c r="FG34" s="225">
        <v>51.0</v>
      </c>
      <c r="FH34" s="225">
        <v>56.0</v>
      </c>
      <c r="FI34" s="226">
        <v>49.0</v>
      </c>
      <c r="FJ34" s="225">
        <v>30.0</v>
      </c>
      <c r="FK34" s="225">
        <v>23.0</v>
      </c>
      <c r="FL34" s="225">
        <v>17.0</v>
      </c>
      <c r="FM34" s="225">
        <v>23.0</v>
      </c>
      <c r="FN34" s="225">
        <v>25.0</v>
      </c>
      <c r="FO34" s="225">
        <v>18.0</v>
      </c>
      <c r="FP34" s="225">
        <v>11.0</v>
      </c>
      <c r="FQ34" s="225">
        <v>14.0</v>
      </c>
      <c r="FR34" s="225">
        <v>19.0</v>
      </c>
      <c r="FS34" s="226">
        <v>13.0</v>
      </c>
      <c r="FT34" s="225">
        <v>27.0</v>
      </c>
      <c r="FU34" s="225">
        <v>33.0</v>
      </c>
      <c r="FV34" s="225">
        <v>29.0</v>
      </c>
      <c r="FW34" s="225">
        <v>25.0</v>
      </c>
      <c r="FX34" s="225">
        <v>23.0</v>
      </c>
      <c r="FY34" s="225">
        <v>16.0</v>
      </c>
      <c r="FZ34" s="225">
        <v>9.0</v>
      </c>
      <c r="GA34" s="225">
        <v>14.0</v>
      </c>
      <c r="GB34" s="225">
        <v>17.0</v>
      </c>
      <c r="GC34" s="226">
        <v>22.0</v>
      </c>
      <c r="GD34" s="225">
        <v>15.0</v>
      </c>
      <c r="GE34" s="225">
        <v>19.0</v>
      </c>
      <c r="GF34" s="225">
        <v>24.0</v>
      </c>
      <c r="GG34" s="225">
        <v>18.0</v>
      </c>
      <c r="GH34" s="225">
        <v>23.0</v>
      </c>
      <c r="GI34" s="225">
        <v>19.0</v>
      </c>
      <c r="GJ34" s="225">
        <v>13.0</v>
      </c>
      <c r="GK34" s="225">
        <v>11.0</v>
      </c>
      <c r="GL34" s="225">
        <v>18.0</v>
      </c>
      <c r="GM34" s="226">
        <v>12.0</v>
      </c>
      <c r="GN34" s="225">
        <v>20.0</v>
      </c>
      <c r="GO34" s="225">
        <v>12.0</v>
      </c>
      <c r="GP34" s="225">
        <v>5.0</v>
      </c>
      <c r="GQ34" s="225">
        <v>11.0</v>
      </c>
      <c r="GR34" s="225">
        <v>4.0</v>
      </c>
      <c r="GS34" s="225">
        <v>11.0</v>
      </c>
      <c r="GT34" s="225">
        <v>7.0</v>
      </c>
      <c r="GU34" s="225">
        <v>3.0</v>
      </c>
      <c r="GV34" s="225">
        <v>8.0</v>
      </c>
      <c r="GW34" s="226">
        <v>3.0</v>
      </c>
      <c r="GX34" s="225">
        <v>21.0</v>
      </c>
      <c r="GY34" s="225">
        <v>25.0</v>
      </c>
      <c r="GZ34" s="225">
        <v>17.0</v>
      </c>
      <c r="HA34" s="225">
        <v>23.0</v>
      </c>
      <c r="HB34" s="225">
        <v>15.0</v>
      </c>
      <c r="HC34" s="225">
        <v>18.0</v>
      </c>
      <c r="HD34" s="225">
        <v>11.0</v>
      </c>
      <c r="HE34" s="225">
        <v>21.0</v>
      </c>
      <c r="HF34" s="225">
        <v>11.0</v>
      </c>
      <c r="HG34" s="226">
        <v>16.0</v>
      </c>
      <c r="HH34" s="225">
        <v>32.0</v>
      </c>
      <c r="HI34" s="225">
        <v>27.0</v>
      </c>
      <c r="HJ34" s="225">
        <v>31.0</v>
      </c>
      <c r="HK34" s="225">
        <v>21.0</v>
      </c>
      <c r="HL34" s="225">
        <v>17.0</v>
      </c>
      <c r="HM34" s="225">
        <v>21.0</v>
      </c>
      <c r="HN34" s="225">
        <v>29.0</v>
      </c>
      <c r="HO34" s="225">
        <v>34.0</v>
      </c>
      <c r="HP34" s="225">
        <v>42.0</v>
      </c>
      <c r="HQ34" s="226">
        <v>30.0</v>
      </c>
      <c r="HR34" s="225">
        <v>19.0</v>
      </c>
      <c r="HS34" s="225">
        <v>29.0</v>
      </c>
      <c r="HT34" s="225">
        <v>27.0</v>
      </c>
      <c r="HU34" s="225">
        <v>20.0</v>
      </c>
      <c r="HV34" s="225">
        <v>24.0</v>
      </c>
      <c r="HW34" s="225">
        <v>12.0</v>
      </c>
      <c r="HX34" s="225">
        <v>7.0</v>
      </c>
      <c r="HY34" s="225">
        <v>12.0</v>
      </c>
      <c r="HZ34" s="225">
        <v>10.0</v>
      </c>
      <c r="IA34" s="226">
        <v>2.0</v>
      </c>
      <c r="IB34" s="225">
        <v>18.0</v>
      </c>
      <c r="IC34" s="225">
        <v>26.0</v>
      </c>
      <c r="ID34" s="225">
        <v>18.0</v>
      </c>
      <c r="IE34" s="225">
        <v>8.0</v>
      </c>
      <c r="IF34" s="225">
        <v>3.0</v>
      </c>
      <c r="IG34" s="225">
        <v>10.0</v>
      </c>
      <c r="IH34" s="225">
        <v>16.0</v>
      </c>
      <c r="II34" s="225">
        <v>24.0</v>
      </c>
      <c r="IJ34" s="225">
        <v>31.0</v>
      </c>
      <c r="IK34" s="226">
        <v>35.0</v>
      </c>
      <c r="IL34" s="225">
        <v>33.0</v>
      </c>
      <c r="IM34" s="225">
        <v>26.0</v>
      </c>
      <c r="IN34" s="225">
        <v>36.0</v>
      </c>
      <c r="IO34" s="225">
        <v>32.0</v>
      </c>
      <c r="IP34" s="225">
        <v>25.0</v>
      </c>
      <c r="IQ34" s="225">
        <v>30.0</v>
      </c>
      <c r="IR34" s="225">
        <v>26.0</v>
      </c>
      <c r="IS34" s="225">
        <v>16.0</v>
      </c>
      <c r="IT34" s="225">
        <v>4.0</v>
      </c>
      <c r="IU34" s="226">
        <v>-3.0</v>
      </c>
      <c r="IV34" s="237">
        <f t="shared" ref="IV34:JE34" si="68">AVERAGE(IL34,IB34,HR34,HH34,GN34,GX34,GD34,FT34,FJ34,EZ34,EP34,EF34,DV34,DL34,DB34,CR34,CH34,BX34,BN34,BD34,AT34,AJ34,Z34,P34,F34)</f>
        <v>27</v>
      </c>
      <c r="IW34" s="238">
        <f t="shared" si="68"/>
        <v>27.12</v>
      </c>
      <c r="IX34" s="238">
        <f t="shared" si="68"/>
        <v>25.44</v>
      </c>
      <c r="IY34" s="238">
        <f t="shared" si="68"/>
        <v>23.8</v>
      </c>
      <c r="IZ34" s="238">
        <f t="shared" si="68"/>
        <v>24.6</v>
      </c>
      <c r="JA34" s="238">
        <f t="shared" si="68"/>
        <v>24.68</v>
      </c>
      <c r="JB34" s="238">
        <f t="shared" si="68"/>
        <v>24.4</v>
      </c>
      <c r="JC34" s="238">
        <f t="shared" si="68"/>
        <v>23.92</v>
      </c>
      <c r="JD34" s="238">
        <f t="shared" si="68"/>
        <v>26.16</v>
      </c>
      <c r="JE34" s="239">
        <f t="shared" si="68"/>
        <v>21.8</v>
      </c>
      <c r="JF34" s="225">
        <f t="shared" si="65"/>
        <v>250</v>
      </c>
      <c r="JG34" s="225">
        <f t="shared" si="66"/>
        <v>10</v>
      </c>
      <c r="JH34" s="231">
        <f t="shared" si="67"/>
        <v>0.9615384615</v>
      </c>
      <c r="JI34" s="225"/>
      <c r="JJ34" s="225"/>
      <c r="JK34" s="225"/>
      <c r="JL34" s="225"/>
      <c r="JM34" s="225"/>
      <c r="JN34" s="225"/>
      <c r="JO34" s="225"/>
      <c r="JP34" s="225"/>
      <c r="JQ34" s="225"/>
      <c r="JR34" s="225"/>
      <c r="JS34" s="311"/>
      <c r="JT34" s="232"/>
      <c r="JU34" s="240">
        <f>4/25</f>
        <v>0.16</v>
      </c>
      <c r="JV34" s="225"/>
      <c r="JW34" s="225"/>
      <c r="JX34" s="225"/>
      <c r="JY34" s="225"/>
      <c r="JZ34" s="225"/>
      <c r="KA34" s="225"/>
      <c r="KB34" s="225"/>
      <c r="KC34" s="225"/>
      <c r="KD34" s="225"/>
      <c r="KE34" s="225"/>
      <c r="KF34" s="225"/>
      <c r="KG34" s="225"/>
      <c r="KH34" s="225"/>
      <c r="KI34" s="225"/>
      <c r="KJ34" s="225"/>
    </row>
    <row r="35">
      <c r="A35" s="182" t="s">
        <v>35</v>
      </c>
      <c r="B35" s="18" t="s">
        <v>12</v>
      </c>
      <c r="C35" s="142" t="s">
        <v>37</v>
      </c>
      <c r="D35" s="17" t="s">
        <v>38</v>
      </c>
      <c r="E35" s="224">
        <v>20.0</v>
      </c>
      <c r="F35" s="225">
        <v>36.0</v>
      </c>
      <c r="G35" s="225">
        <v>29.0</v>
      </c>
      <c r="H35" s="225">
        <v>38.0</v>
      </c>
      <c r="I35" s="225">
        <v>48.0</v>
      </c>
      <c r="J35" s="225">
        <v>60.0</v>
      </c>
      <c r="K35" s="225">
        <v>67.0</v>
      </c>
      <c r="L35" s="225">
        <v>76.0</v>
      </c>
      <c r="M35" s="225">
        <v>93.0</v>
      </c>
      <c r="N35" s="225">
        <v>84.0</v>
      </c>
      <c r="O35" s="226">
        <v>101.0</v>
      </c>
      <c r="P35" s="225">
        <v>34.0</v>
      </c>
      <c r="Q35" s="225">
        <v>27.0</v>
      </c>
      <c r="R35" s="225">
        <v>19.0</v>
      </c>
      <c r="S35" s="225">
        <v>26.0</v>
      </c>
      <c r="T35" s="225">
        <v>37.0</v>
      </c>
      <c r="U35" s="225">
        <v>33.0</v>
      </c>
      <c r="V35" s="225">
        <v>24.0</v>
      </c>
      <c r="W35" s="225">
        <v>14.0</v>
      </c>
      <c r="X35" s="225">
        <v>23.0</v>
      </c>
      <c r="Y35" s="226">
        <v>30.0</v>
      </c>
      <c r="Z35" s="225">
        <v>19.0</v>
      </c>
      <c r="AA35" s="225">
        <v>10.0</v>
      </c>
      <c r="AB35" s="225">
        <v>15.0</v>
      </c>
      <c r="AC35" s="225">
        <v>23.0</v>
      </c>
      <c r="AD35" s="225">
        <v>15.0</v>
      </c>
      <c r="AE35" s="225">
        <v>6.0</v>
      </c>
      <c r="AF35" s="225">
        <v>15.0</v>
      </c>
      <c r="AG35" s="225">
        <v>4.0</v>
      </c>
      <c r="AH35" s="225">
        <v>12.0</v>
      </c>
      <c r="AI35" s="226">
        <v>24.0</v>
      </c>
      <c r="AJ35" s="225">
        <v>21.0</v>
      </c>
      <c r="AK35" s="225">
        <v>28.0</v>
      </c>
      <c r="AL35" s="225">
        <v>36.0</v>
      </c>
      <c r="AM35" s="225">
        <v>19.0</v>
      </c>
      <c r="AN35" s="225">
        <v>25.0</v>
      </c>
      <c r="AO35" s="225">
        <v>34.0</v>
      </c>
      <c r="AP35" s="225">
        <v>30.0</v>
      </c>
      <c r="AQ35" s="225">
        <v>35.0</v>
      </c>
      <c r="AR35" s="225">
        <v>44.0</v>
      </c>
      <c r="AS35" s="226">
        <v>61.0</v>
      </c>
      <c r="AT35" s="225">
        <v>33.0</v>
      </c>
      <c r="AU35" s="225">
        <v>42.0</v>
      </c>
      <c r="AV35" s="225">
        <v>33.0</v>
      </c>
      <c r="AW35" s="225">
        <v>24.0</v>
      </c>
      <c r="AX35" s="225">
        <v>32.0</v>
      </c>
      <c r="AY35" s="225">
        <v>26.0</v>
      </c>
      <c r="AZ35" s="225">
        <v>38.0</v>
      </c>
      <c r="BA35" s="225">
        <v>50.0</v>
      </c>
      <c r="BB35" s="225">
        <v>44.0</v>
      </c>
      <c r="BC35" s="226">
        <v>35.0</v>
      </c>
      <c r="BD35" s="225">
        <v>32.0</v>
      </c>
      <c r="BE35" s="225">
        <v>28.0</v>
      </c>
      <c r="BF35" s="225">
        <v>34.0</v>
      </c>
      <c r="BG35" s="225">
        <v>22.0</v>
      </c>
      <c r="BH35" s="225">
        <v>26.0</v>
      </c>
      <c r="BI35" s="225">
        <v>17.0</v>
      </c>
      <c r="BJ35" s="225">
        <v>12.0</v>
      </c>
      <c r="BK35" s="225">
        <v>8.0</v>
      </c>
      <c r="BL35" s="225">
        <v>-9.0</v>
      </c>
      <c r="BM35" s="226">
        <v>1.0</v>
      </c>
      <c r="BN35" s="225">
        <v>30.0</v>
      </c>
      <c r="BO35" s="225">
        <v>25.0</v>
      </c>
      <c r="BP35" s="225">
        <v>32.0</v>
      </c>
      <c r="BQ35" s="225">
        <v>26.0</v>
      </c>
      <c r="BR35" s="225">
        <v>30.0</v>
      </c>
      <c r="BS35" s="225">
        <v>38.0</v>
      </c>
      <c r="BT35" s="225">
        <v>47.0</v>
      </c>
      <c r="BU35" s="225">
        <v>44.0</v>
      </c>
      <c r="BV35" s="225">
        <v>48.0</v>
      </c>
      <c r="BW35" s="226">
        <v>41.0</v>
      </c>
      <c r="BX35" s="225">
        <v>19.0</v>
      </c>
      <c r="BY35" s="225">
        <v>22.0</v>
      </c>
      <c r="BZ35" s="225">
        <v>15.0</v>
      </c>
      <c r="CA35" s="225">
        <v>4.0</v>
      </c>
      <c r="CB35" s="225">
        <v>9.0</v>
      </c>
      <c r="CC35" s="225">
        <v>3.0</v>
      </c>
      <c r="CD35" s="225">
        <v>-4.0</v>
      </c>
      <c r="CE35" s="225">
        <v>1.0</v>
      </c>
      <c r="CF35" s="225">
        <v>-7.0</v>
      </c>
      <c r="CG35" s="226">
        <v>3.0</v>
      </c>
      <c r="CH35" s="225">
        <v>20.0</v>
      </c>
      <c r="CI35" s="225">
        <v>33.0</v>
      </c>
      <c r="CJ35" s="225">
        <v>46.0</v>
      </c>
      <c r="CK35" s="225">
        <v>39.0</v>
      </c>
      <c r="CL35" s="225">
        <v>30.0</v>
      </c>
      <c r="CM35" s="225">
        <v>39.0</v>
      </c>
      <c r="CN35" s="225">
        <v>49.0</v>
      </c>
      <c r="CO35" s="225">
        <v>62.0</v>
      </c>
      <c r="CP35" s="225">
        <v>71.0</v>
      </c>
      <c r="CQ35" s="226">
        <v>63.0</v>
      </c>
      <c r="CR35" s="225">
        <v>30.0</v>
      </c>
      <c r="CS35" s="225">
        <v>13.0</v>
      </c>
      <c r="CT35" s="225">
        <v>22.0</v>
      </c>
      <c r="CU35" s="225">
        <v>28.0</v>
      </c>
      <c r="CV35" s="225">
        <v>32.0</v>
      </c>
      <c r="CW35" s="225">
        <v>36.0</v>
      </c>
      <c r="CX35" s="225">
        <v>28.0</v>
      </c>
      <c r="CY35" s="225">
        <v>38.0</v>
      </c>
      <c r="CZ35" s="225">
        <v>32.0</v>
      </c>
      <c r="DA35" s="226">
        <v>42.0</v>
      </c>
      <c r="DB35" s="225">
        <v>22.0</v>
      </c>
      <c r="DC35" s="225">
        <v>18.0</v>
      </c>
      <c r="DD35" s="225">
        <v>7.0</v>
      </c>
      <c r="DE35" s="225">
        <v>15.0</v>
      </c>
      <c r="DF35" s="225">
        <v>20.0</v>
      </c>
      <c r="DG35" s="225">
        <v>29.0</v>
      </c>
      <c r="DH35" s="225">
        <v>22.0</v>
      </c>
      <c r="DI35" s="225">
        <v>27.0</v>
      </c>
      <c r="DJ35" s="225">
        <v>22.0</v>
      </c>
      <c r="DK35" s="226">
        <v>11.0</v>
      </c>
      <c r="DL35" s="225">
        <v>36.0</v>
      </c>
      <c r="DM35" s="225">
        <v>32.0</v>
      </c>
      <c r="DN35" s="225">
        <v>23.0</v>
      </c>
      <c r="DO35" s="225">
        <v>17.0</v>
      </c>
      <c r="DP35" s="225">
        <v>11.0</v>
      </c>
      <c r="DQ35" s="225">
        <v>2.0</v>
      </c>
      <c r="DR35" s="225">
        <v>-6.0</v>
      </c>
      <c r="DS35" s="225">
        <v>-1.0</v>
      </c>
      <c r="DT35" s="225">
        <v>-7.0</v>
      </c>
      <c r="DU35" s="226">
        <v>2.0</v>
      </c>
      <c r="DV35" s="225">
        <v>37.0</v>
      </c>
      <c r="DW35" s="225">
        <v>41.0</v>
      </c>
      <c r="DX35" s="225">
        <v>50.0</v>
      </c>
      <c r="DY35" s="225">
        <v>59.0</v>
      </c>
      <c r="DZ35" s="225">
        <v>49.0</v>
      </c>
      <c r="EA35" s="225">
        <v>58.0</v>
      </c>
      <c r="EB35" s="225">
        <v>52.0</v>
      </c>
      <c r="EC35" s="225">
        <v>56.0</v>
      </c>
      <c r="ED35" s="225">
        <v>65.0</v>
      </c>
      <c r="EE35" s="226">
        <v>70.0</v>
      </c>
      <c r="EF35" s="225">
        <v>30.0</v>
      </c>
      <c r="EG35" s="225">
        <v>37.0</v>
      </c>
      <c r="EH35" s="225">
        <v>49.0</v>
      </c>
      <c r="EI35" s="225">
        <v>53.0</v>
      </c>
      <c r="EJ35" s="225">
        <v>59.0</v>
      </c>
      <c r="EK35" s="225">
        <v>68.0</v>
      </c>
      <c r="EL35" s="225">
        <v>73.0</v>
      </c>
      <c r="EM35" s="225">
        <v>79.0</v>
      </c>
      <c r="EN35" s="225">
        <v>88.0</v>
      </c>
      <c r="EO35" s="226">
        <v>79.0</v>
      </c>
      <c r="EP35" s="225">
        <v>22.0</v>
      </c>
      <c r="EQ35" s="225">
        <v>13.0</v>
      </c>
      <c r="ER35" s="225">
        <v>18.0</v>
      </c>
      <c r="ES35" s="225">
        <v>10.0</v>
      </c>
      <c r="ET35" s="225">
        <v>19.0</v>
      </c>
      <c r="EU35" s="225">
        <v>28.0</v>
      </c>
      <c r="EV35" s="225">
        <v>37.0</v>
      </c>
      <c r="EW35" s="225">
        <v>28.0</v>
      </c>
      <c r="EX35" s="225">
        <v>37.0</v>
      </c>
      <c r="EY35" s="226">
        <v>28.0</v>
      </c>
      <c r="EZ35" s="225">
        <v>29.0</v>
      </c>
      <c r="FA35" s="225">
        <v>24.0</v>
      </c>
      <c r="FB35" s="225">
        <v>13.0</v>
      </c>
      <c r="FC35" s="225">
        <v>25.0</v>
      </c>
      <c r="FD35" s="225">
        <v>34.0</v>
      </c>
      <c r="FE35" s="225">
        <v>46.0</v>
      </c>
      <c r="FF35" s="225">
        <v>41.0</v>
      </c>
      <c r="FG35" s="225">
        <v>37.0</v>
      </c>
      <c r="FH35" s="225">
        <v>31.0</v>
      </c>
      <c r="FI35" s="226">
        <v>22.0</v>
      </c>
      <c r="FJ35" s="225">
        <v>32.0</v>
      </c>
      <c r="FK35" s="225">
        <v>24.0</v>
      </c>
      <c r="FL35" s="225">
        <v>17.0</v>
      </c>
      <c r="FM35" s="225">
        <v>9.0</v>
      </c>
      <c r="FN35" s="225">
        <v>6.0</v>
      </c>
      <c r="FO35" s="225">
        <v>15.0</v>
      </c>
      <c r="FP35" s="225">
        <v>6.0</v>
      </c>
      <c r="FQ35" s="225">
        <v>10.0</v>
      </c>
      <c r="FR35" s="225">
        <v>17.0</v>
      </c>
      <c r="FS35" s="226">
        <v>10.0</v>
      </c>
      <c r="FT35" s="225">
        <v>22.0</v>
      </c>
      <c r="FU35" s="225">
        <v>29.0</v>
      </c>
      <c r="FV35" s="225">
        <v>24.0</v>
      </c>
      <c r="FW35" s="225">
        <v>19.0</v>
      </c>
      <c r="FX35" s="225">
        <v>22.0</v>
      </c>
      <c r="FY35" s="225">
        <v>14.0</v>
      </c>
      <c r="FZ35" s="225">
        <v>23.0</v>
      </c>
      <c r="GA35" s="225">
        <v>18.0</v>
      </c>
      <c r="GB35" s="225">
        <v>22.0</v>
      </c>
      <c r="GC35" s="226">
        <v>31.0</v>
      </c>
      <c r="GD35" s="225">
        <v>16.0</v>
      </c>
      <c r="GE35" s="225">
        <v>22.0</v>
      </c>
      <c r="GF35" s="225">
        <v>31.0</v>
      </c>
      <c r="GG35" s="225">
        <v>39.0</v>
      </c>
      <c r="GH35" s="225">
        <v>34.0</v>
      </c>
      <c r="GI35" s="225">
        <v>38.0</v>
      </c>
      <c r="GJ35" s="225">
        <v>46.0</v>
      </c>
      <c r="GK35" s="225">
        <v>49.0</v>
      </c>
      <c r="GL35" s="225">
        <v>40.0</v>
      </c>
      <c r="GM35" s="226">
        <v>48.0</v>
      </c>
      <c r="GN35" s="225">
        <v>16.0</v>
      </c>
      <c r="GO35" s="225">
        <v>4.0</v>
      </c>
      <c r="GP35" s="225">
        <v>-4.0</v>
      </c>
      <c r="GQ35" s="225">
        <v>3.0</v>
      </c>
      <c r="GR35" s="225">
        <v>12.0</v>
      </c>
      <c r="GS35" s="225">
        <v>3.0</v>
      </c>
      <c r="GT35" s="225">
        <v>7.0</v>
      </c>
      <c r="GU35" s="225">
        <v>11.0</v>
      </c>
      <c r="GV35" s="225">
        <v>5.0</v>
      </c>
      <c r="GW35" s="226">
        <v>-4.0</v>
      </c>
      <c r="GX35" s="225">
        <v>29.0</v>
      </c>
      <c r="GY35" s="225">
        <v>35.0</v>
      </c>
      <c r="GZ35" s="225">
        <v>45.0</v>
      </c>
      <c r="HA35" s="225">
        <v>37.0</v>
      </c>
      <c r="HB35" s="225">
        <v>50.0</v>
      </c>
      <c r="HC35" s="225">
        <v>54.0</v>
      </c>
      <c r="HD35" s="225">
        <v>43.0</v>
      </c>
      <c r="HE35" s="225">
        <v>52.0</v>
      </c>
      <c r="HF35" s="225">
        <v>43.0</v>
      </c>
      <c r="HG35" s="226">
        <v>37.0</v>
      </c>
      <c r="HH35" s="225">
        <v>16.0</v>
      </c>
      <c r="HI35" s="225">
        <v>7.0</v>
      </c>
      <c r="HJ35" s="225">
        <v>3.0</v>
      </c>
      <c r="HK35" s="225">
        <v>-6.0</v>
      </c>
      <c r="HL35" s="225">
        <v>-12.0</v>
      </c>
      <c r="HM35" s="225">
        <v>-7.0</v>
      </c>
      <c r="HN35" s="225">
        <v>-17.0</v>
      </c>
      <c r="HO35" s="225">
        <v>-22.0</v>
      </c>
      <c r="HP35" s="225">
        <v>-35.0</v>
      </c>
      <c r="HQ35" s="226">
        <v>-18.0</v>
      </c>
      <c r="HR35" s="225">
        <v>33.0</v>
      </c>
      <c r="HS35" s="225">
        <v>42.0</v>
      </c>
      <c r="HT35" s="225">
        <v>45.0</v>
      </c>
      <c r="HU35" s="225">
        <v>34.0</v>
      </c>
      <c r="HV35" s="225">
        <v>40.0</v>
      </c>
      <c r="HW35" s="225">
        <v>57.0</v>
      </c>
      <c r="HX35" s="225">
        <v>62.0</v>
      </c>
      <c r="HY35" s="225">
        <v>69.0</v>
      </c>
      <c r="HZ35" s="225">
        <v>72.0</v>
      </c>
      <c r="IA35" s="226">
        <v>60.0</v>
      </c>
      <c r="IB35" s="225">
        <v>14.0</v>
      </c>
      <c r="IC35" s="225">
        <v>4.0</v>
      </c>
      <c r="ID35" s="225">
        <v>14.0</v>
      </c>
      <c r="IE35" s="225">
        <v>5.0</v>
      </c>
      <c r="IF35" s="225">
        <v>-2.0</v>
      </c>
      <c r="IG35" s="225">
        <v>7.0</v>
      </c>
      <c r="IH35" s="225">
        <v>14.0</v>
      </c>
      <c r="II35" s="225">
        <v>4.0</v>
      </c>
      <c r="IJ35" s="225">
        <v>-5.0</v>
      </c>
      <c r="IK35" s="226">
        <v>0.0</v>
      </c>
      <c r="IL35" s="225">
        <v>15.0</v>
      </c>
      <c r="IM35" s="225">
        <v>24.0</v>
      </c>
      <c r="IN35" s="225">
        <v>33.0</v>
      </c>
      <c r="IO35" s="225">
        <v>28.0</v>
      </c>
      <c r="IP35" s="225">
        <v>19.0</v>
      </c>
      <c r="IQ35" s="225">
        <v>13.0</v>
      </c>
      <c r="IR35" s="225">
        <v>7.0</v>
      </c>
      <c r="IS35" s="225">
        <v>-2.0</v>
      </c>
      <c r="IT35" s="225">
        <v>15.0</v>
      </c>
      <c r="IU35" s="226">
        <v>4.0</v>
      </c>
      <c r="IV35" s="237">
        <f t="shared" ref="IV35:JE35" si="69">AVERAGE(IL35,IB35,HR35,HH35,GN35,GX35,GD35,FT35,FJ35,EZ35,EP35,EF35,DV35,DL35,DB35,CR35,CH35,BX35,BN35,BD35,AT35,AJ35,Z35,P35,F35)</f>
        <v>25.72</v>
      </c>
      <c r="IW35" s="238">
        <f t="shared" si="69"/>
        <v>24.52</v>
      </c>
      <c r="IX35" s="238">
        <f t="shared" si="69"/>
        <v>26.32</v>
      </c>
      <c r="IY35" s="238">
        <f t="shared" si="69"/>
        <v>24.24</v>
      </c>
      <c r="IZ35" s="238">
        <f t="shared" si="69"/>
        <v>26.28</v>
      </c>
      <c r="JA35" s="238">
        <f t="shared" si="69"/>
        <v>28.96</v>
      </c>
      <c r="JB35" s="238">
        <f t="shared" si="69"/>
        <v>29</v>
      </c>
      <c r="JC35" s="238">
        <f t="shared" si="69"/>
        <v>30.56</v>
      </c>
      <c r="JD35" s="238">
        <f t="shared" si="69"/>
        <v>30.08</v>
      </c>
      <c r="JE35" s="239">
        <f t="shared" si="69"/>
        <v>31.24</v>
      </c>
      <c r="JF35" s="225">
        <f t="shared" si="65"/>
        <v>241</v>
      </c>
      <c r="JG35" s="225">
        <f t="shared" si="66"/>
        <v>18</v>
      </c>
      <c r="JH35" s="231">
        <f t="shared" si="67"/>
        <v>0.9305019305</v>
      </c>
      <c r="JI35" s="225"/>
      <c r="JJ35" s="225"/>
      <c r="JK35" s="225"/>
      <c r="JL35" s="225"/>
      <c r="JM35" s="225"/>
      <c r="JN35" s="225"/>
      <c r="JO35" s="225"/>
      <c r="JP35" s="225"/>
      <c r="JQ35" s="225"/>
      <c r="JR35" s="225"/>
      <c r="JS35" s="311"/>
      <c r="JT35" s="232"/>
      <c r="JU35" s="240">
        <f>7/25</f>
        <v>0.28</v>
      </c>
      <c r="JV35" s="225"/>
      <c r="JW35" s="225"/>
      <c r="JX35" s="225"/>
      <c r="JY35" s="225"/>
      <c r="JZ35" s="225"/>
      <c r="KA35" s="225"/>
      <c r="KB35" s="225"/>
      <c r="KC35" s="225"/>
      <c r="KD35" s="225"/>
      <c r="KE35" s="225"/>
      <c r="KF35" s="225"/>
      <c r="KG35" s="225"/>
      <c r="KH35" s="225"/>
      <c r="KI35" s="225"/>
      <c r="KJ35" s="225"/>
    </row>
    <row r="36">
      <c r="A36" s="182" t="s">
        <v>11</v>
      </c>
      <c r="B36" s="18" t="s">
        <v>12</v>
      </c>
      <c r="C36" s="19" t="s">
        <v>15</v>
      </c>
      <c r="D36" s="17" t="s">
        <v>16</v>
      </c>
      <c r="E36" s="224">
        <v>45.0</v>
      </c>
      <c r="F36" s="225">
        <v>35.0</v>
      </c>
      <c r="G36" s="225">
        <v>24.0</v>
      </c>
      <c r="H36" s="225">
        <v>38.0</v>
      </c>
      <c r="I36" s="225">
        <v>49.0</v>
      </c>
      <c r="J36" s="225">
        <v>60.0</v>
      </c>
      <c r="K36" s="225">
        <v>49.0</v>
      </c>
      <c r="L36" s="225">
        <v>63.0</v>
      </c>
      <c r="M36" s="225">
        <v>96.0</v>
      </c>
      <c r="N36" s="225">
        <v>84.0</v>
      </c>
      <c r="O36" s="226">
        <v>117.0</v>
      </c>
      <c r="P36" s="225">
        <v>39.0</v>
      </c>
      <c r="Q36" s="225">
        <v>50.0</v>
      </c>
      <c r="R36" s="225">
        <v>62.0</v>
      </c>
      <c r="S36" s="225">
        <v>51.0</v>
      </c>
      <c r="T36" s="225">
        <v>61.0</v>
      </c>
      <c r="U36" s="225">
        <v>52.0</v>
      </c>
      <c r="V36" s="225">
        <v>64.0</v>
      </c>
      <c r="W36" s="225">
        <v>53.0</v>
      </c>
      <c r="X36" s="225">
        <v>65.0</v>
      </c>
      <c r="Y36" s="226">
        <v>76.0</v>
      </c>
      <c r="Z36" s="225">
        <v>34.0</v>
      </c>
      <c r="AA36" s="225">
        <v>22.0</v>
      </c>
      <c r="AB36" s="225">
        <v>31.0</v>
      </c>
      <c r="AC36" s="225">
        <v>42.0</v>
      </c>
      <c r="AD36" s="225">
        <v>31.0</v>
      </c>
      <c r="AE36" s="225">
        <v>43.0</v>
      </c>
      <c r="AF36" s="225">
        <v>55.0</v>
      </c>
      <c r="AG36" s="225">
        <v>45.0</v>
      </c>
      <c r="AH36" s="225">
        <v>56.0</v>
      </c>
      <c r="AI36" s="226">
        <v>67.0</v>
      </c>
      <c r="AJ36" s="225">
        <v>16.0</v>
      </c>
      <c r="AK36" s="225">
        <v>5.0</v>
      </c>
      <c r="AL36" s="225">
        <v>16.0</v>
      </c>
      <c r="AM36" s="225">
        <v>-17.0</v>
      </c>
      <c r="AN36" s="225">
        <v>-26.0</v>
      </c>
      <c r="AO36" s="225">
        <v>-38.0</v>
      </c>
      <c r="AP36" s="225">
        <v>-47.0</v>
      </c>
      <c r="AQ36" s="225">
        <v>-38.0</v>
      </c>
      <c r="AR36" s="225">
        <v>-50.0</v>
      </c>
      <c r="AS36" s="226">
        <v>-17.0</v>
      </c>
      <c r="AT36" s="225">
        <v>13.0</v>
      </c>
      <c r="AU36" s="225">
        <v>1.0</v>
      </c>
      <c r="AV36" s="225">
        <v>-13.0</v>
      </c>
      <c r="AW36" s="225">
        <v>-25.0</v>
      </c>
      <c r="AX36" s="225">
        <v>-37.0</v>
      </c>
      <c r="AY36" s="225">
        <v>-28.0</v>
      </c>
      <c r="AZ36" s="225">
        <v>-17.0</v>
      </c>
      <c r="BA36" s="225">
        <v>-6.0</v>
      </c>
      <c r="BB36" s="225">
        <v>3.0</v>
      </c>
      <c r="BC36" s="226">
        <v>15.0</v>
      </c>
      <c r="BD36" s="225">
        <v>14.0</v>
      </c>
      <c r="BE36" s="225">
        <v>22.0</v>
      </c>
      <c r="BF36" s="225">
        <v>13.0</v>
      </c>
      <c r="BG36" s="225">
        <v>2.0</v>
      </c>
      <c r="BH36" s="225">
        <v>-6.0</v>
      </c>
      <c r="BI36" s="225">
        <v>-20.0</v>
      </c>
      <c r="BJ36" s="225">
        <v>-29.0</v>
      </c>
      <c r="BK36" s="225">
        <v>-21.0</v>
      </c>
      <c r="BL36" s="225">
        <v>-54.0</v>
      </c>
      <c r="BM36" s="226">
        <v>-43.0</v>
      </c>
      <c r="BN36" s="225">
        <v>34.0</v>
      </c>
      <c r="BO36" s="225">
        <v>25.0</v>
      </c>
      <c r="BP36" s="225">
        <v>36.0</v>
      </c>
      <c r="BQ36" s="225">
        <v>45.0</v>
      </c>
      <c r="BR36" s="225">
        <v>54.0</v>
      </c>
      <c r="BS36" s="225">
        <v>65.0</v>
      </c>
      <c r="BT36" s="225">
        <v>53.0</v>
      </c>
      <c r="BU36" s="225">
        <v>45.0</v>
      </c>
      <c r="BV36" s="225">
        <v>54.0</v>
      </c>
      <c r="BW36" s="226">
        <v>43.0</v>
      </c>
      <c r="BX36" s="225">
        <v>34.0</v>
      </c>
      <c r="BY36" s="225">
        <v>42.0</v>
      </c>
      <c r="BZ36" s="225">
        <v>31.0</v>
      </c>
      <c r="CA36" s="225">
        <v>21.0</v>
      </c>
      <c r="CB36" s="225">
        <v>30.0</v>
      </c>
      <c r="CC36" s="225">
        <v>39.0</v>
      </c>
      <c r="CD36" s="225">
        <v>28.0</v>
      </c>
      <c r="CE36" s="225">
        <v>37.0</v>
      </c>
      <c r="CF36" s="225">
        <v>49.0</v>
      </c>
      <c r="CG36" s="226">
        <v>60.0</v>
      </c>
      <c r="CH36" s="225">
        <v>16.0</v>
      </c>
      <c r="CI36" s="225">
        <v>25.0</v>
      </c>
      <c r="CJ36" s="225">
        <v>34.0</v>
      </c>
      <c r="CK36" s="225">
        <v>23.0</v>
      </c>
      <c r="CL36" s="225">
        <v>11.0</v>
      </c>
      <c r="CM36" s="225">
        <v>2.0</v>
      </c>
      <c r="CN36" s="225">
        <v>13.0</v>
      </c>
      <c r="CO36" s="225">
        <v>22.0</v>
      </c>
      <c r="CP36" s="225">
        <v>34.0</v>
      </c>
      <c r="CQ36" s="226">
        <v>23.0</v>
      </c>
      <c r="CR36" s="225">
        <v>34.0</v>
      </c>
      <c r="CS36" s="225">
        <v>1.0</v>
      </c>
      <c r="CT36" s="225">
        <v>-11.0</v>
      </c>
      <c r="CU36" s="225">
        <v>-20.0</v>
      </c>
      <c r="CV36" s="225">
        <v>-11.0</v>
      </c>
      <c r="CW36" s="225">
        <v>-2.0</v>
      </c>
      <c r="CX36" s="225">
        <v>10.0</v>
      </c>
      <c r="CY36" s="225">
        <v>21.0</v>
      </c>
      <c r="CZ36" s="225">
        <v>30.0</v>
      </c>
      <c r="DA36" s="226">
        <v>41.0</v>
      </c>
      <c r="DB36" s="225">
        <v>17.0</v>
      </c>
      <c r="DC36" s="225">
        <v>8.0</v>
      </c>
      <c r="DD36" s="225">
        <v>-2.0</v>
      </c>
      <c r="DE36" s="225">
        <v>-14.0</v>
      </c>
      <c r="DF36" s="225">
        <v>-5.0</v>
      </c>
      <c r="DG36" s="225">
        <v>-17.0</v>
      </c>
      <c r="DH36" s="225">
        <v>-6.0</v>
      </c>
      <c r="DI36" s="225">
        <v>3.0</v>
      </c>
      <c r="DJ36" s="225">
        <v>-6.0</v>
      </c>
      <c r="DK36" s="226">
        <v>-16.0</v>
      </c>
      <c r="DL36" s="225">
        <v>35.0</v>
      </c>
      <c r="DM36" s="225">
        <v>43.0</v>
      </c>
      <c r="DN36" s="225">
        <v>29.0</v>
      </c>
      <c r="DO36" s="225">
        <v>38.0</v>
      </c>
      <c r="DP36" s="225">
        <v>47.0</v>
      </c>
      <c r="DQ36" s="225">
        <v>33.0</v>
      </c>
      <c r="DR36" s="225">
        <v>22.0</v>
      </c>
      <c r="DS36" s="225">
        <v>31.0</v>
      </c>
      <c r="DT36" s="225">
        <v>40.0</v>
      </c>
      <c r="DU36" s="226">
        <v>31.0</v>
      </c>
      <c r="DV36" s="225">
        <v>36.0</v>
      </c>
      <c r="DW36" s="225">
        <v>45.0</v>
      </c>
      <c r="DX36" s="225">
        <v>59.0</v>
      </c>
      <c r="DY36" s="225">
        <v>71.0</v>
      </c>
      <c r="DZ36" s="225">
        <v>60.0</v>
      </c>
      <c r="EA36" s="225">
        <v>51.0</v>
      </c>
      <c r="EB36" s="225">
        <v>60.0</v>
      </c>
      <c r="EC36" s="225">
        <v>52.0</v>
      </c>
      <c r="ED36" s="225">
        <v>66.0</v>
      </c>
      <c r="EE36" s="226">
        <v>75.0</v>
      </c>
      <c r="EF36" s="225">
        <v>34.0</v>
      </c>
      <c r="EG36" s="225">
        <v>45.0</v>
      </c>
      <c r="EH36" s="225">
        <v>56.0</v>
      </c>
      <c r="EI36" s="225">
        <v>48.0</v>
      </c>
      <c r="EJ36" s="225">
        <v>39.0</v>
      </c>
      <c r="EK36" s="225">
        <v>27.0</v>
      </c>
      <c r="EL36" s="225">
        <v>36.0</v>
      </c>
      <c r="EM36" s="225">
        <v>27.0</v>
      </c>
      <c r="EN36" s="225">
        <v>18.0</v>
      </c>
      <c r="EO36" s="226">
        <v>4.0</v>
      </c>
      <c r="EP36" s="225">
        <v>17.0</v>
      </c>
      <c r="EQ36" s="225">
        <v>3.0</v>
      </c>
      <c r="ER36" s="225">
        <v>12.0</v>
      </c>
      <c r="ES36" s="225">
        <v>24.0</v>
      </c>
      <c r="ET36" s="225">
        <v>15.0</v>
      </c>
      <c r="EU36" s="225">
        <v>3.0</v>
      </c>
      <c r="EV36" s="225">
        <v>-6.0</v>
      </c>
      <c r="EW36" s="225">
        <v>-20.0</v>
      </c>
      <c r="EX36" s="225">
        <v>-8.0</v>
      </c>
      <c r="EY36" s="226">
        <v>4.0</v>
      </c>
      <c r="EZ36" s="225">
        <v>17.0</v>
      </c>
      <c r="FA36" s="225">
        <v>8.0</v>
      </c>
      <c r="FB36" s="225">
        <v>-2.0</v>
      </c>
      <c r="FC36" s="225">
        <v>9.0</v>
      </c>
      <c r="FD36" s="225">
        <v>-3.0</v>
      </c>
      <c r="FE36" s="225">
        <v>8.0</v>
      </c>
      <c r="FF36" s="225">
        <v>-1.0</v>
      </c>
      <c r="FG36" s="225">
        <v>7.0</v>
      </c>
      <c r="FH36" s="225">
        <v>16.0</v>
      </c>
      <c r="FI36" s="226">
        <v>28.0</v>
      </c>
      <c r="FJ36" s="225">
        <v>36.0</v>
      </c>
      <c r="FK36" s="225">
        <v>48.0</v>
      </c>
      <c r="FL36" s="225">
        <v>59.0</v>
      </c>
      <c r="FM36" s="225">
        <v>48.0</v>
      </c>
      <c r="FN36" s="225">
        <v>40.0</v>
      </c>
      <c r="FO36" s="225">
        <v>31.0</v>
      </c>
      <c r="FP36" s="225">
        <v>43.0</v>
      </c>
      <c r="FQ36" s="225">
        <v>35.0</v>
      </c>
      <c r="FR36" s="225">
        <v>46.0</v>
      </c>
      <c r="FS36" s="226">
        <v>57.0</v>
      </c>
      <c r="FT36" s="225">
        <v>17.0</v>
      </c>
      <c r="FU36" s="225">
        <v>6.0</v>
      </c>
      <c r="FV36" s="225">
        <v>-3.0</v>
      </c>
      <c r="FW36" s="225">
        <v>-12.0</v>
      </c>
      <c r="FX36" s="225">
        <v>-4.0</v>
      </c>
      <c r="FY36" s="225">
        <v>8.0</v>
      </c>
      <c r="FZ36" s="225">
        <v>-1.0</v>
      </c>
      <c r="GA36" s="225">
        <v>-10.0</v>
      </c>
      <c r="GB36" s="225">
        <v>-18.0</v>
      </c>
      <c r="GC36" s="226">
        <v>-4.0</v>
      </c>
      <c r="GD36" s="225">
        <v>13.0</v>
      </c>
      <c r="GE36" s="225">
        <v>4.0</v>
      </c>
      <c r="GF36" s="225">
        <v>18.0</v>
      </c>
      <c r="GG36" s="225">
        <v>29.0</v>
      </c>
      <c r="GH36" s="225">
        <v>20.0</v>
      </c>
      <c r="GI36" s="225">
        <v>29.0</v>
      </c>
      <c r="GJ36" s="225">
        <v>40.0</v>
      </c>
      <c r="GK36" s="225">
        <v>48.0</v>
      </c>
      <c r="GL36" s="225">
        <v>57.0</v>
      </c>
      <c r="GM36" s="226">
        <v>68.0</v>
      </c>
      <c r="GN36" s="225">
        <v>11.0</v>
      </c>
      <c r="GO36" s="225">
        <v>0.0</v>
      </c>
      <c r="GP36" s="225">
        <v>12.0</v>
      </c>
      <c r="GQ36" s="225">
        <v>1.0</v>
      </c>
      <c r="GR36" s="225">
        <v>-8.0</v>
      </c>
      <c r="GS36" s="225">
        <v>1.0</v>
      </c>
      <c r="GT36" s="225">
        <v>10.0</v>
      </c>
      <c r="GU36" s="225">
        <v>19.0</v>
      </c>
      <c r="GV36" s="225">
        <v>28.0</v>
      </c>
      <c r="GW36" s="226">
        <v>14.0</v>
      </c>
      <c r="GX36" s="225">
        <v>34.0</v>
      </c>
      <c r="GY36" s="225">
        <v>25.0</v>
      </c>
      <c r="GZ36" s="225">
        <v>36.0</v>
      </c>
      <c r="HA36" s="225">
        <v>25.0</v>
      </c>
      <c r="HB36" s="225">
        <v>34.0</v>
      </c>
      <c r="HC36" s="225">
        <v>26.0</v>
      </c>
      <c r="HD36" s="225">
        <v>16.0</v>
      </c>
      <c r="HE36" s="225">
        <v>28.0</v>
      </c>
      <c r="HF36" s="225">
        <v>16.0</v>
      </c>
      <c r="HG36" s="226">
        <v>25.0</v>
      </c>
      <c r="HH36" s="225">
        <v>34.0</v>
      </c>
      <c r="HI36" s="225">
        <v>20.0</v>
      </c>
      <c r="HJ36" s="225">
        <v>11.0</v>
      </c>
      <c r="HK36" s="225">
        <v>-1.0</v>
      </c>
      <c r="HL36" s="225">
        <v>8.0</v>
      </c>
      <c r="HM36" s="225">
        <v>17.0</v>
      </c>
      <c r="HN36" s="225">
        <v>6.0</v>
      </c>
      <c r="HO36" s="225">
        <v>-3.0</v>
      </c>
      <c r="HP36" s="225">
        <v>-12.0</v>
      </c>
      <c r="HQ36" s="226">
        <v>21.0</v>
      </c>
      <c r="HR36" s="225">
        <v>36.0</v>
      </c>
      <c r="HS36" s="225">
        <v>48.0</v>
      </c>
      <c r="HT36" s="225">
        <v>56.0</v>
      </c>
      <c r="HU36" s="225">
        <v>46.0</v>
      </c>
      <c r="HV36" s="225">
        <v>37.0</v>
      </c>
      <c r="HW36" s="225">
        <v>70.0</v>
      </c>
      <c r="HX36" s="225">
        <v>79.0</v>
      </c>
      <c r="HY36" s="225">
        <v>90.0</v>
      </c>
      <c r="HZ36" s="225">
        <v>98.0</v>
      </c>
      <c r="IA36" s="226">
        <v>87.0</v>
      </c>
      <c r="IB36" s="225">
        <v>15.0</v>
      </c>
      <c r="IC36" s="225">
        <v>4.0</v>
      </c>
      <c r="ID36" s="225">
        <v>15.0</v>
      </c>
      <c r="IE36" s="225">
        <v>3.0</v>
      </c>
      <c r="IF36" s="225">
        <v>-8.0</v>
      </c>
      <c r="IG36" s="225">
        <v>-20.0</v>
      </c>
      <c r="IH36" s="225">
        <v>-31.0</v>
      </c>
      <c r="II36" s="225">
        <v>-42.0</v>
      </c>
      <c r="IJ36" s="225">
        <v>-33.0</v>
      </c>
      <c r="IK36" s="226">
        <v>-24.0</v>
      </c>
      <c r="IL36" s="225">
        <v>14.0</v>
      </c>
      <c r="IM36" s="225">
        <v>5.0</v>
      </c>
      <c r="IN36" s="225">
        <v>17.0</v>
      </c>
      <c r="IO36" s="225">
        <v>8.0</v>
      </c>
      <c r="IP36" s="225">
        <v>20.0</v>
      </c>
      <c r="IQ36" s="225">
        <v>29.0</v>
      </c>
      <c r="IR36" s="225">
        <v>38.0</v>
      </c>
      <c r="IS36" s="225">
        <v>26.0</v>
      </c>
      <c r="IT36" s="225">
        <v>59.0</v>
      </c>
      <c r="IU36" s="226">
        <v>49.0</v>
      </c>
      <c r="IV36" s="237">
        <f t="shared" ref="IV36:JE36" si="70">AVERAGE(IL36,IB36,HR36,HH36,GN36,GX36,GD36,FT36,FJ36,EZ36,EP36,EF36,DV36,DL36,DB36,CR36,CH36,BX36,BN36,BD36,AT36,AJ36,Z36,P36,F36)</f>
        <v>25.4</v>
      </c>
      <c r="IW36" s="238">
        <f t="shared" si="70"/>
        <v>21.16</v>
      </c>
      <c r="IX36" s="238">
        <f t="shared" si="70"/>
        <v>24.4</v>
      </c>
      <c r="IY36" s="238">
        <f t="shared" si="70"/>
        <v>19.76</v>
      </c>
      <c r="IZ36" s="238">
        <f t="shared" si="70"/>
        <v>18.36</v>
      </c>
      <c r="JA36" s="238">
        <f t="shared" si="70"/>
        <v>18.32</v>
      </c>
      <c r="JB36" s="238">
        <f t="shared" si="70"/>
        <v>19.92</v>
      </c>
      <c r="JC36" s="238">
        <f t="shared" si="70"/>
        <v>21.8</v>
      </c>
      <c r="JD36" s="238">
        <f t="shared" si="70"/>
        <v>25.52</v>
      </c>
      <c r="JE36" s="239">
        <f t="shared" si="70"/>
        <v>32.04</v>
      </c>
      <c r="JF36" s="225">
        <f t="shared" si="65"/>
        <v>206</v>
      </c>
      <c r="JG36" s="225">
        <f t="shared" si="66"/>
        <v>53</v>
      </c>
      <c r="JH36" s="231">
        <f t="shared" si="67"/>
        <v>0.7953667954</v>
      </c>
      <c r="JI36" s="225"/>
      <c r="JJ36" s="225"/>
      <c r="JK36" s="225"/>
      <c r="JL36" s="225"/>
      <c r="JM36" s="225"/>
      <c r="JN36" s="225"/>
      <c r="JO36" s="225"/>
      <c r="JP36" s="225"/>
      <c r="JQ36" s="225"/>
      <c r="JR36" s="225"/>
      <c r="JS36" s="311"/>
      <c r="JT36" s="232"/>
      <c r="JU36" s="240">
        <f>11/25</f>
        <v>0.44</v>
      </c>
      <c r="JV36" s="225"/>
      <c r="JW36" s="225"/>
      <c r="JX36" s="225"/>
      <c r="JY36" s="225"/>
      <c r="JZ36" s="225"/>
      <c r="KA36" s="225"/>
      <c r="KB36" s="225"/>
      <c r="KC36" s="225"/>
      <c r="KD36" s="225"/>
      <c r="KE36" s="225"/>
      <c r="KF36" s="225"/>
      <c r="KG36" s="225"/>
      <c r="KH36" s="225"/>
      <c r="KI36" s="225"/>
      <c r="KJ36" s="225"/>
    </row>
    <row r="37">
      <c r="A37" s="182" t="s">
        <v>25</v>
      </c>
      <c r="B37" s="18" t="s">
        <v>26</v>
      </c>
      <c r="C37" s="19" t="s">
        <v>28</v>
      </c>
      <c r="D37" s="17" t="s">
        <v>29</v>
      </c>
      <c r="E37" s="224">
        <v>15.0</v>
      </c>
      <c r="F37" s="225">
        <v>34.0</v>
      </c>
      <c r="G37" s="225">
        <v>39.0</v>
      </c>
      <c r="H37" s="225">
        <v>34.0</v>
      </c>
      <c r="I37" s="225">
        <v>44.0</v>
      </c>
      <c r="J37" s="225">
        <v>36.0</v>
      </c>
      <c r="K37" s="225">
        <v>31.0</v>
      </c>
      <c r="L37" s="225">
        <v>26.0</v>
      </c>
      <c r="M37" s="225">
        <v>15.0</v>
      </c>
      <c r="N37" s="225">
        <v>5.0</v>
      </c>
      <c r="O37" s="226">
        <v>-6.0</v>
      </c>
      <c r="P37" s="225">
        <v>20.0</v>
      </c>
      <c r="Q37" s="225">
        <v>25.0</v>
      </c>
      <c r="R37" s="225">
        <v>19.0</v>
      </c>
      <c r="S37" s="225">
        <v>14.0</v>
      </c>
      <c r="T37" s="225">
        <v>23.0</v>
      </c>
      <c r="U37" s="225">
        <v>19.0</v>
      </c>
      <c r="V37" s="225">
        <v>25.0</v>
      </c>
      <c r="W37" s="225">
        <v>15.0</v>
      </c>
      <c r="X37" s="225">
        <v>25.0</v>
      </c>
      <c r="Y37" s="226">
        <v>20.0</v>
      </c>
      <c r="Z37" s="225">
        <v>30.0</v>
      </c>
      <c r="AA37" s="225">
        <v>20.0</v>
      </c>
      <c r="AB37" s="225">
        <v>17.0</v>
      </c>
      <c r="AC37" s="225">
        <v>11.0</v>
      </c>
      <c r="AD37" s="225">
        <v>17.0</v>
      </c>
      <c r="AE37" s="225">
        <v>23.0</v>
      </c>
      <c r="AF37" s="225">
        <v>33.0</v>
      </c>
      <c r="AG37" s="225">
        <v>24.0</v>
      </c>
      <c r="AH37" s="225">
        <v>18.0</v>
      </c>
      <c r="AI37" s="226">
        <v>10.0</v>
      </c>
      <c r="AJ37" s="225">
        <v>21.0</v>
      </c>
      <c r="AK37" s="225">
        <v>16.0</v>
      </c>
      <c r="AL37" s="225">
        <v>10.0</v>
      </c>
      <c r="AM37" s="225">
        <v>21.0</v>
      </c>
      <c r="AN37" s="225">
        <v>17.0</v>
      </c>
      <c r="AO37" s="225">
        <v>11.0</v>
      </c>
      <c r="AP37" s="225">
        <v>7.0</v>
      </c>
      <c r="AQ37" s="225">
        <v>12.0</v>
      </c>
      <c r="AR37" s="225">
        <v>6.0</v>
      </c>
      <c r="AS37" s="226">
        <v>-5.0</v>
      </c>
      <c r="AT37" s="225">
        <v>31.0</v>
      </c>
      <c r="AU37" s="225">
        <v>25.0</v>
      </c>
      <c r="AV37" s="225">
        <v>30.0</v>
      </c>
      <c r="AW37" s="225">
        <v>20.0</v>
      </c>
      <c r="AX37" s="225">
        <v>26.0</v>
      </c>
      <c r="AY37" s="225">
        <v>30.0</v>
      </c>
      <c r="AZ37" s="225">
        <v>22.0</v>
      </c>
      <c r="BA37" s="225">
        <v>14.0</v>
      </c>
      <c r="BB37" s="225">
        <v>19.0</v>
      </c>
      <c r="BC37" s="226">
        <v>25.0</v>
      </c>
      <c r="BD37" s="225">
        <v>20.0</v>
      </c>
      <c r="BE37" s="225">
        <v>18.0</v>
      </c>
      <c r="BF37" s="225">
        <v>13.0</v>
      </c>
      <c r="BG37" s="225">
        <v>21.0</v>
      </c>
      <c r="BH37" s="225">
        <v>23.0</v>
      </c>
      <c r="BI37" s="225">
        <v>28.0</v>
      </c>
      <c r="BJ37" s="225">
        <v>23.0</v>
      </c>
      <c r="BK37" s="225">
        <v>21.0</v>
      </c>
      <c r="BL37" s="225">
        <v>32.0</v>
      </c>
      <c r="BM37" s="226">
        <v>42.0</v>
      </c>
      <c r="BN37" s="225">
        <v>22.0</v>
      </c>
      <c r="BO37" s="225">
        <v>17.0</v>
      </c>
      <c r="BP37" s="225">
        <v>12.0</v>
      </c>
      <c r="BQ37" s="225">
        <v>16.0</v>
      </c>
      <c r="BR37" s="225">
        <v>20.0</v>
      </c>
      <c r="BS37" s="225">
        <v>14.0</v>
      </c>
      <c r="BT37" s="225">
        <v>8.0</v>
      </c>
      <c r="BU37" s="225">
        <v>10.0</v>
      </c>
      <c r="BV37" s="225">
        <v>14.0</v>
      </c>
      <c r="BW37" s="226">
        <v>19.0</v>
      </c>
      <c r="BX37" s="225">
        <v>29.0</v>
      </c>
      <c r="BY37" s="225">
        <v>27.0</v>
      </c>
      <c r="BZ37" s="225">
        <v>32.0</v>
      </c>
      <c r="CA37" s="225">
        <v>23.0</v>
      </c>
      <c r="CB37" s="225">
        <v>20.0</v>
      </c>
      <c r="CC37" s="225">
        <v>25.0</v>
      </c>
      <c r="CD37" s="225">
        <v>30.0</v>
      </c>
      <c r="CE37" s="225">
        <v>35.0</v>
      </c>
      <c r="CF37" s="225">
        <v>29.0</v>
      </c>
      <c r="CG37" s="226">
        <v>39.0</v>
      </c>
      <c r="CH37" s="225">
        <v>20.0</v>
      </c>
      <c r="CI37" s="225">
        <v>13.0</v>
      </c>
      <c r="CJ37" s="225">
        <v>6.0</v>
      </c>
      <c r="CK37" s="225">
        <v>11.0</v>
      </c>
      <c r="CL37" s="225">
        <v>1.0</v>
      </c>
      <c r="CM37" s="225">
        <v>9.0</v>
      </c>
      <c r="CN37" s="225">
        <v>19.0</v>
      </c>
      <c r="CO37" s="225">
        <v>12.0</v>
      </c>
      <c r="CP37" s="225">
        <v>22.0</v>
      </c>
      <c r="CQ37" s="226">
        <v>28.0</v>
      </c>
      <c r="CR37" s="225">
        <v>30.0</v>
      </c>
      <c r="CS37" s="225">
        <v>41.0</v>
      </c>
      <c r="CT37" s="225">
        <v>35.0</v>
      </c>
      <c r="CU37" s="225">
        <v>30.0</v>
      </c>
      <c r="CV37" s="225">
        <v>34.0</v>
      </c>
      <c r="CW37" s="225">
        <v>38.0</v>
      </c>
      <c r="CX37" s="225">
        <v>32.0</v>
      </c>
      <c r="CY37" s="225">
        <v>42.0</v>
      </c>
      <c r="CZ37" s="225">
        <v>47.0</v>
      </c>
      <c r="DA37" s="226">
        <v>57.0</v>
      </c>
      <c r="DB37" s="225">
        <v>27.0</v>
      </c>
      <c r="DC37" s="225">
        <v>23.0</v>
      </c>
      <c r="DD37" s="225">
        <v>14.0</v>
      </c>
      <c r="DE37" s="225">
        <v>20.0</v>
      </c>
      <c r="DF37" s="225">
        <v>17.0</v>
      </c>
      <c r="DG37" s="225">
        <v>11.0</v>
      </c>
      <c r="DH37" s="225">
        <v>16.0</v>
      </c>
      <c r="DI37" s="225">
        <v>13.0</v>
      </c>
      <c r="DJ37" s="225">
        <v>8.0</v>
      </c>
      <c r="DK37" s="226">
        <v>-1.0</v>
      </c>
      <c r="DL37" s="225">
        <v>34.0</v>
      </c>
      <c r="DM37" s="225">
        <v>32.0</v>
      </c>
      <c r="DN37" s="225">
        <v>37.0</v>
      </c>
      <c r="DO37" s="225">
        <v>41.0</v>
      </c>
      <c r="DP37" s="225">
        <v>46.0</v>
      </c>
      <c r="DQ37" s="225">
        <v>51.0</v>
      </c>
      <c r="DR37" s="225">
        <v>57.0</v>
      </c>
      <c r="DS37" s="225">
        <v>62.0</v>
      </c>
      <c r="DT37" s="225">
        <v>67.0</v>
      </c>
      <c r="DU37" s="226">
        <v>75.0</v>
      </c>
      <c r="DV37" s="225">
        <v>17.0</v>
      </c>
      <c r="DW37" s="225">
        <v>21.0</v>
      </c>
      <c r="DX37" s="225">
        <v>16.0</v>
      </c>
      <c r="DY37" s="225">
        <v>26.0</v>
      </c>
      <c r="DZ37" s="225">
        <v>16.0</v>
      </c>
      <c r="EA37" s="225">
        <v>24.0</v>
      </c>
      <c r="EB37" s="225">
        <v>29.0</v>
      </c>
      <c r="EC37" s="225">
        <v>31.0</v>
      </c>
      <c r="ED37" s="225">
        <v>26.0</v>
      </c>
      <c r="EE37" s="226">
        <v>31.0</v>
      </c>
      <c r="EF37" s="225">
        <v>22.0</v>
      </c>
      <c r="EG37" s="225">
        <v>17.0</v>
      </c>
      <c r="EH37" s="225">
        <v>9.0</v>
      </c>
      <c r="EI37" s="225">
        <v>11.0</v>
      </c>
      <c r="EJ37" s="225">
        <v>7.0</v>
      </c>
      <c r="EK37" s="225">
        <v>1.0</v>
      </c>
      <c r="EL37" s="225">
        <v>-2.0</v>
      </c>
      <c r="EM37" s="225">
        <v>-6.0</v>
      </c>
      <c r="EN37" s="225">
        <v>2.0</v>
      </c>
      <c r="EO37" s="226">
        <v>7.0</v>
      </c>
      <c r="EP37" s="225">
        <v>27.0</v>
      </c>
      <c r="EQ37" s="225">
        <v>32.0</v>
      </c>
      <c r="ER37" s="225">
        <v>37.0</v>
      </c>
      <c r="ES37" s="225">
        <v>31.0</v>
      </c>
      <c r="ET37" s="225">
        <v>39.0</v>
      </c>
      <c r="EU37" s="225">
        <v>33.0</v>
      </c>
      <c r="EV37" s="225">
        <v>41.0</v>
      </c>
      <c r="EW37" s="225">
        <v>46.0</v>
      </c>
      <c r="EX37" s="225">
        <v>56.0</v>
      </c>
      <c r="EY37" s="226">
        <v>62.0</v>
      </c>
      <c r="EZ37" s="225">
        <v>27.0</v>
      </c>
      <c r="FA37" s="225">
        <v>22.0</v>
      </c>
      <c r="FB37" s="225">
        <v>13.0</v>
      </c>
      <c r="FC37" s="225">
        <v>5.0</v>
      </c>
      <c r="FD37" s="225">
        <v>-1.0</v>
      </c>
      <c r="FE37" s="225">
        <v>-9.0</v>
      </c>
      <c r="FF37" s="225">
        <v>-14.0</v>
      </c>
      <c r="FG37" s="225">
        <v>-16.0</v>
      </c>
      <c r="FH37" s="225">
        <v>-11.0</v>
      </c>
      <c r="FI37" s="226">
        <v>-5.0</v>
      </c>
      <c r="FJ37" s="225">
        <v>20.0</v>
      </c>
      <c r="FK37" s="225">
        <v>14.0</v>
      </c>
      <c r="FL37" s="225">
        <v>19.0</v>
      </c>
      <c r="FM37" s="225">
        <v>25.0</v>
      </c>
      <c r="FN37" s="225">
        <v>27.0</v>
      </c>
      <c r="FO37" s="225">
        <v>35.0</v>
      </c>
      <c r="FP37" s="225">
        <v>41.0</v>
      </c>
      <c r="FQ37" s="225">
        <v>43.0</v>
      </c>
      <c r="FR37" s="225">
        <v>38.0</v>
      </c>
      <c r="FS37" s="226">
        <v>43.0</v>
      </c>
      <c r="FT37" s="225">
        <v>27.0</v>
      </c>
      <c r="FU37" s="225">
        <v>22.0</v>
      </c>
      <c r="FV37" s="225">
        <v>25.0</v>
      </c>
      <c r="FW37" s="225">
        <v>28.0</v>
      </c>
      <c r="FX37" s="225">
        <v>26.0</v>
      </c>
      <c r="FY37" s="225">
        <v>20.0</v>
      </c>
      <c r="FZ37" s="225">
        <v>28.0</v>
      </c>
      <c r="GA37" s="225">
        <v>23.0</v>
      </c>
      <c r="GB37" s="225">
        <v>25.0</v>
      </c>
      <c r="GC37" s="226">
        <v>20.0</v>
      </c>
      <c r="GD37" s="225">
        <v>15.0</v>
      </c>
      <c r="GE37" s="225">
        <v>11.0</v>
      </c>
      <c r="GF37" s="225">
        <v>6.0</v>
      </c>
      <c r="GG37" s="225">
        <v>0.0</v>
      </c>
      <c r="GH37" s="225">
        <v>-5.0</v>
      </c>
      <c r="GI37" s="225">
        <v>-1.0</v>
      </c>
      <c r="GJ37" s="225">
        <v>-7.0</v>
      </c>
      <c r="GK37" s="225">
        <v>-9.0</v>
      </c>
      <c r="GL37" s="225">
        <v>-17.0</v>
      </c>
      <c r="GM37" s="226">
        <v>-23.0</v>
      </c>
      <c r="GN37" s="225">
        <v>30.0</v>
      </c>
      <c r="GO37" s="225">
        <v>38.0</v>
      </c>
      <c r="GP37" s="225">
        <v>32.0</v>
      </c>
      <c r="GQ37" s="225">
        <v>27.0</v>
      </c>
      <c r="GR37" s="225">
        <v>35.0</v>
      </c>
      <c r="GS37" s="225">
        <v>27.0</v>
      </c>
      <c r="GT37" s="225">
        <v>31.0</v>
      </c>
      <c r="GU37" s="225">
        <v>35.0</v>
      </c>
      <c r="GV37" s="225">
        <v>40.0</v>
      </c>
      <c r="GW37" s="226">
        <v>45.0</v>
      </c>
      <c r="GX37" s="225">
        <v>29.0</v>
      </c>
      <c r="GY37" s="225">
        <v>25.0</v>
      </c>
      <c r="GZ37" s="225">
        <v>35.0</v>
      </c>
      <c r="HA37" s="225">
        <v>41.0</v>
      </c>
      <c r="HB37" s="225">
        <v>34.0</v>
      </c>
      <c r="HC37" s="225">
        <v>36.0</v>
      </c>
      <c r="HD37" s="225">
        <v>27.0</v>
      </c>
      <c r="HE37" s="225">
        <v>37.0</v>
      </c>
      <c r="HF37" s="225">
        <v>27.0</v>
      </c>
      <c r="HG37" s="226">
        <v>32.0</v>
      </c>
      <c r="HH37" s="225">
        <v>17.0</v>
      </c>
      <c r="HI37" s="225">
        <v>22.0</v>
      </c>
      <c r="HJ37" s="225">
        <v>18.0</v>
      </c>
      <c r="HK37" s="225">
        <v>8.0</v>
      </c>
      <c r="HL37" s="225">
        <v>12.0</v>
      </c>
      <c r="HM37" s="225">
        <v>9.0</v>
      </c>
      <c r="HN37" s="225">
        <v>-1.0</v>
      </c>
      <c r="HO37" s="225">
        <v>-6.0</v>
      </c>
      <c r="HP37" s="225">
        <v>1.0</v>
      </c>
      <c r="HQ37" s="226">
        <v>-10.0</v>
      </c>
      <c r="HR37" s="225">
        <v>19.0</v>
      </c>
      <c r="HS37" s="225">
        <v>29.0</v>
      </c>
      <c r="HT37" s="225">
        <v>27.0</v>
      </c>
      <c r="HU37" s="225">
        <v>18.0</v>
      </c>
      <c r="HV37" s="225">
        <v>14.0</v>
      </c>
      <c r="HW37" s="225">
        <v>3.0</v>
      </c>
      <c r="HX37" s="225">
        <v>8.0</v>
      </c>
      <c r="HY37" s="225">
        <v>3.0</v>
      </c>
      <c r="HZ37" s="225">
        <v>1.0</v>
      </c>
      <c r="IA37" s="226">
        <v>9.0</v>
      </c>
      <c r="IB37" s="225">
        <v>16.0</v>
      </c>
      <c r="IC37" s="225">
        <v>6.0</v>
      </c>
      <c r="ID37" s="225">
        <v>16.0</v>
      </c>
      <c r="IE37" s="225">
        <v>6.0</v>
      </c>
      <c r="IF37" s="225">
        <v>11.0</v>
      </c>
      <c r="IG37" s="225">
        <v>5.0</v>
      </c>
      <c r="IH37" s="225">
        <v>0.0</v>
      </c>
      <c r="II37" s="225">
        <v>-10.0</v>
      </c>
      <c r="IJ37" s="225">
        <v>-18.0</v>
      </c>
      <c r="IK37" s="226">
        <v>-21.0</v>
      </c>
      <c r="IL37" s="225">
        <v>15.0</v>
      </c>
      <c r="IM37" s="225">
        <v>23.0</v>
      </c>
      <c r="IN37" s="225">
        <v>33.0</v>
      </c>
      <c r="IO37" s="225">
        <v>36.0</v>
      </c>
      <c r="IP37" s="225">
        <v>42.0</v>
      </c>
      <c r="IQ37" s="225">
        <v>47.0</v>
      </c>
      <c r="IR37" s="225">
        <v>51.0</v>
      </c>
      <c r="IS37" s="225">
        <v>41.0</v>
      </c>
      <c r="IT37" s="225">
        <v>30.0</v>
      </c>
      <c r="IU37" s="226">
        <v>21.0</v>
      </c>
      <c r="IV37" s="237">
        <f t="shared" ref="IV37:JE37" si="71">AVERAGE(IL37,IB37,HR37,HH37,GN37,GX37,GD37,FT37,FJ37,EZ37,EP37,EF37,DV37,DL37,DB37,CR37,CH37,BX37,BN37,BD37,AT37,AJ37,Z37,P37,F37)</f>
        <v>23.96</v>
      </c>
      <c r="IW37" s="238">
        <f t="shared" si="71"/>
        <v>23.12</v>
      </c>
      <c r="IX37" s="238">
        <f t="shared" si="71"/>
        <v>21.8</v>
      </c>
      <c r="IY37" s="238">
        <f t="shared" si="71"/>
        <v>21.36</v>
      </c>
      <c r="IZ37" s="238">
        <f t="shared" si="71"/>
        <v>21.48</v>
      </c>
      <c r="JA37" s="238">
        <f t="shared" si="71"/>
        <v>20.8</v>
      </c>
      <c r="JB37" s="238">
        <f t="shared" si="71"/>
        <v>21.2</v>
      </c>
      <c r="JC37" s="238">
        <f t="shared" si="71"/>
        <v>19.48</v>
      </c>
      <c r="JD37" s="238">
        <f t="shared" si="71"/>
        <v>19.68</v>
      </c>
      <c r="JE37" s="239">
        <f t="shared" si="71"/>
        <v>20.56</v>
      </c>
      <c r="JF37" s="225">
        <f t="shared" si="65"/>
        <v>235</v>
      </c>
      <c r="JG37" s="225">
        <f t="shared" si="66"/>
        <v>23</v>
      </c>
      <c r="JH37" s="231">
        <f t="shared" si="67"/>
        <v>0.9108527132</v>
      </c>
      <c r="JI37" s="225"/>
      <c r="JJ37" s="225"/>
      <c r="JK37" s="225"/>
      <c r="JL37" s="225"/>
      <c r="JM37" s="225"/>
      <c r="JN37" s="225"/>
      <c r="JO37" s="225"/>
      <c r="JP37" s="225"/>
      <c r="JQ37" s="225"/>
      <c r="JR37" s="225"/>
      <c r="JS37" s="311"/>
      <c r="JT37" s="232"/>
      <c r="JU37" s="240">
        <f>8/25</f>
        <v>0.32</v>
      </c>
      <c r="JV37" s="225"/>
      <c r="JW37" s="225"/>
      <c r="JX37" s="225"/>
      <c r="JY37" s="225"/>
      <c r="JZ37" s="225"/>
      <c r="KA37" s="225"/>
      <c r="KB37" s="225"/>
      <c r="KC37" s="225"/>
      <c r="KD37" s="225"/>
      <c r="KE37" s="225"/>
      <c r="KF37" s="225"/>
      <c r="KG37" s="225"/>
      <c r="KH37" s="225"/>
      <c r="KI37" s="225"/>
      <c r="KJ37" s="225"/>
    </row>
    <row r="38">
      <c r="A38" s="182" t="s">
        <v>11</v>
      </c>
      <c r="B38" s="18" t="s">
        <v>12</v>
      </c>
      <c r="C38" s="19" t="s">
        <v>17</v>
      </c>
      <c r="D38" s="17" t="s">
        <v>18</v>
      </c>
      <c r="E38" s="224">
        <v>35.0</v>
      </c>
      <c r="F38" s="225">
        <v>39.0</v>
      </c>
      <c r="G38" s="225">
        <v>29.0</v>
      </c>
      <c r="H38" s="225">
        <v>41.0</v>
      </c>
      <c r="I38" s="225">
        <v>29.0</v>
      </c>
      <c r="J38" s="225">
        <v>42.0</v>
      </c>
      <c r="K38" s="225">
        <v>33.0</v>
      </c>
      <c r="L38" s="225">
        <v>45.0</v>
      </c>
      <c r="M38" s="225">
        <v>69.0</v>
      </c>
      <c r="N38" s="225">
        <v>78.0</v>
      </c>
      <c r="O38" s="226">
        <v>102.0</v>
      </c>
      <c r="P38" s="225">
        <v>37.0</v>
      </c>
      <c r="Q38" s="225">
        <v>46.0</v>
      </c>
      <c r="R38" s="225">
        <v>35.0</v>
      </c>
      <c r="S38" s="225">
        <v>26.0</v>
      </c>
      <c r="T38" s="225">
        <v>40.0</v>
      </c>
      <c r="U38" s="225">
        <v>48.0</v>
      </c>
      <c r="V38" s="225">
        <v>36.0</v>
      </c>
      <c r="W38" s="225">
        <v>48.0</v>
      </c>
      <c r="X38" s="225">
        <v>39.0</v>
      </c>
      <c r="Y38" s="226">
        <v>49.0</v>
      </c>
      <c r="Z38" s="225">
        <v>18.0</v>
      </c>
      <c r="AA38" s="225">
        <v>27.0</v>
      </c>
      <c r="AB38" s="225">
        <v>36.0</v>
      </c>
      <c r="AC38" s="225">
        <v>24.0</v>
      </c>
      <c r="AD38" s="225">
        <v>36.0</v>
      </c>
      <c r="AE38" s="225">
        <v>24.0</v>
      </c>
      <c r="AF38" s="225">
        <v>15.0</v>
      </c>
      <c r="AG38" s="225">
        <v>1.0</v>
      </c>
      <c r="AH38" s="225">
        <v>-11.0</v>
      </c>
      <c r="AI38" s="226">
        <v>2.0</v>
      </c>
      <c r="AJ38" s="225">
        <v>33.0</v>
      </c>
      <c r="AK38" s="225">
        <v>24.0</v>
      </c>
      <c r="AL38" s="225">
        <v>12.0</v>
      </c>
      <c r="AM38" s="225">
        <v>-12.0</v>
      </c>
      <c r="AN38" s="225">
        <v>-4.0</v>
      </c>
      <c r="AO38" s="225">
        <v>8.0</v>
      </c>
      <c r="AP38" s="225">
        <v>16.0</v>
      </c>
      <c r="AQ38" s="225">
        <v>25.0</v>
      </c>
      <c r="AR38" s="225">
        <v>37.0</v>
      </c>
      <c r="AS38" s="226">
        <v>61.0</v>
      </c>
      <c r="AT38" s="225">
        <v>36.0</v>
      </c>
      <c r="AU38" s="225">
        <v>48.0</v>
      </c>
      <c r="AV38" s="225">
        <v>36.0</v>
      </c>
      <c r="AW38" s="225">
        <v>45.0</v>
      </c>
      <c r="AX38" s="225">
        <v>56.0</v>
      </c>
      <c r="AY38" s="225">
        <v>48.0</v>
      </c>
      <c r="AZ38" s="225">
        <v>61.0</v>
      </c>
      <c r="BA38" s="225">
        <v>74.0</v>
      </c>
      <c r="BB38" s="225">
        <v>67.0</v>
      </c>
      <c r="BC38" s="226">
        <v>55.0</v>
      </c>
      <c r="BD38" s="225">
        <v>16.0</v>
      </c>
      <c r="BE38" s="225">
        <v>23.0</v>
      </c>
      <c r="BF38" s="225">
        <v>30.0</v>
      </c>
      <c r="BG38" s="225">
        <v>17.0</v>
      </c>
      <c r="BH38" s="225">
        <v>10.0</v>
      </c>
      <c r="BI38" s="225">
        <v>-2.0</v>
      </c>
      <c r="BJ38" s="225">
        <v>-11.0</v>
      </c>
      <c r="BK38" s="225">
        <v>-4.0</v>
      </c>
      <c r="BL38" s="225">
        <v>-28.0</v>
      </c>
      <c r="BM38" s="226">
        <v>-40.0</v>
      </c>
      <c r="BN38" s="225">
        <v>34.0</v>
      </c>
      <c r="BO38" s="225">
        <v>25.0</v>
      </c>
      <c r="BP38" s="225">
        <v>35.0</v>
      </c>
      <c r="BQ38" s="225">
        <v>27.0</v>
      </c>
      <c r="BR38" s="225">
        <v>19.0</v>
      </c>
      <c r="BS38" s="225">
        <v>7.0</v>
      </c>
      <c r="BT38" s="225">
        <v>19.0</v>
      </c>
      <c r="BU38" s="225">
        <v>24.0</v>
      </c>
      <c r="BV38" s="225">
        <v>16.0</v>
      </c>
      <c r="BW38" s="226">
        <v>6.0</v>
      </c>
      <c r="BX38" s="225">
        <v>17.0</v>
      </c>
      <c r="BY38" s="225">
        <v>12.0</v>
      </c>
      <c r="BZ38" s="225">
        <v>2.0</v>
      </c>
      <c r="CA38" s="225">
        <v>-12.0</v>
      </c>
      <c r="CB38" s="225">
        <v>-3.0</v>
      </c>
      <c r="CC38" s="225">
        <v>-10.0</v>
      </c>
      <c r="CD38" s="225">
        <v>-20.0</v>
      </c>
      <c r="CE38" s="225">
        <v>-11.0</v>
      </c>
      <c r="CF38" s="225">
        <v>-22.0</v>
      </c>
      <c r="CG38" s="226">
        <v>-34.0</v>
      </c>
      <c r="CH38" s="225">
        <v>16.0</v>
      </c>
      <c r="CI38" s="225">
        <v>3.0</v>
      </c>
      <c r="CJ38" s="225">
        <v>-10.0</v>
      </c>
      <c r="CK38" s="225">
        <v>-20.0</v>
      </c>
      <c r="CL38" s="225">
        <v>-11.0</v>
      </c>
      <c r="CM38" s="225">
        <v>-20.0</v>
      </c>
      <c r="CN38" s="225">
        <v>-32.0</v>
      </c>
      <c r="CO38" s="225">
        <v>-45.0</v>
      </c>
      <c r="CP38" s="225">
        <v>-54.0</v>
      </c>
      <c r="CQ38" s="226">
        <v>-42.0</v>
      </c>
      <c r="CR38" s="225">
        <v>34.0</v>
      </c>
      <c r="CS38" s="225">
        <v>10.0</v>
      </c>
      <c r="CT38" s="225">
        <v>22.0</v>
      </c>
      <c r="CU38" s="225">
        <v>29.0</v>
      </c>
      <c r="CV38" s="225">
        <v>21.0</v>
      </c>
      <c r="CW38" s="225">
        <v>13.0</v>
      </c>
      <c r="CX38" s="225">
        <v>2.0</v>
      </c>
      <c r="CY38" s="225">
        <v>-10.0</v>
      </c>
      <c r="CZ38" s="225">
        <v>-17.0</v>
      </c>
      <c r="DA38" s="226">
        <v>-29.0</v>
      </c>
      <c r="DB38" s="225">
        <v>30.0</v>
      </c>
      <c r="DC38" s="225">
        <v>38.0</v>
      </c>
      <c r="DD38" s="225">
        <v>24.0</v>
      </c>
      <c r="DE38" s="225">
        <v>35.0</v>
      </c>
      <c r="DF38" s="225">
        <v>44.0</v>
      </c>
      <c r="DG38" s="225">
        <v>56.0</v>
      </c>
      <c r="DH38" s="225">
        <v>65.0</v>
      </c>
      <c r="DI38" s="225">
        <v>74.0</v>
      </c>
      <c r="DJ38" s="225">
        <v>65.0</v>
      </c>
      <c r="DK38" s="226">
        <v>51.0</v>
      </c>
      <c r="DL38" s="225">
        <v>39.0</v>
      </c>
      <c r="DM38" s="225">
        <v>46.0</v>
      </c>
      <c r="DN38" s="225">
        <v>34.0</v>
      </c>
      <c r="DO38" s="225">
        <v>26.0</v>
      </c>
      <c r="DP38" s="225">
        <v>19.0</v>
      </c>
      <c r="DQ38" s="225">
        <v>7.0</v>
      </c>
      <c r="DR38" s="225">
        <v>19.0</v>
      </c>
      <c r="DS38" s="225">
        <v>28.0</v>
      </c>
      <c r="DT38" s="225">
        <v>21.0</v>
      </c>
      <c r="DU38" s="226">
        <v>12.0</v>
      </c>
      <c r="DV38" s="225">
        <v>38.0</v>
      </c>
      <c r="DW38" s="225">
        <v>30.0</v>
      </c>
      <c r="DX38" s="225">
        <v>42.0</v>
      </c>
      <c r="DY38" s="225">
        <v>33.0</v>
      </c>
      <c r="DZ38" s="225">
        <v>45.0</v>
      </c>
      <c r="EA38" s="225">
        <v>36.0</v>
      </c>
      <c r="EB38" s="225">
        <v>29.0</v>
      </c>
      <c r="EC38" s="225">
        <v>22.0</v>
      </c>
      <c r="ED38" s="225">
        <v>34.0</v>
      </c>
      <c r="EE38" s="226">
        <v>43.0</v>
      </c>
      <c r="EF38" s="225">
        <v>34.0</v>
      </c>
      <c r="EG38" s="225">
        <v>44.0</v>
      </c>
      <c r="EH38" s="225">
        <v>57.0</v>
      </c>
      <c r="EI38" s="225">
        <v>50.0</v>
      </c>
      <c r="EJ38" s="225">
        <v>58.0</v>
      </c>
      <c r="EK38" s="225">
        <v>70.0</v>
      </c>
      <c r="EL38" s="225">
        <v>79.0</v>
      </c>
      <c r="EM38" s="225">
        <v>87.0</v>
      </c>
      <c r="EN38" s="225">
        <v>78.0</v>
      </c>
      <c r="EO38" s="226">
        <v>66.0</v>
      </c>
      <c r="EP38" s="225">
        <v>30.0</v>
      </c>
      <c r="EQ38" s="225">
        <v>18.0</v>
      </c>
      <c r="ER38" s="225">
        <v>27.0</v>
      </c>
      <c r="ES38" s="225">
        <v>16.0</v>
      </c>
      <c r="ET38" s="225">
        <v>7.0</v>
      </c>
      <c r="EU38" s="225">
        <v>19.0</v>
      </c>
      <c r="EV38" s="225">
        <v>10.0</v>
      </c>
      <c r="EW38" s="225">
        <v>-2.0</v>
      </c>
      <c r="EX38" s="225">
        <v>-11.0</v>
      </c>
      <c r="EY38" s="226">
        <v>-23.0</v>
      </c>
      <c r="EZ38" s="225">
        <v>18.0</v>
      </c>
      <c r="FA38" s="225">
        <v>9.0</v>
      </c>
      <c r="FB38" s="225">
        <v>-5.0</v>
      </c>
      <c r="FC38" s="225">
        <v>8.0</v>
      </c>
      <c r="FD38" s="225">
        <v>20.0</v>
      </c>
      <c r="FE38" s="225">
        <v>33.0</v>
      </c>
      <c r="FF38" s="225">
        <v>24.0</v>
      </c>
      <c r="FG38" s="225">
        <v>31.0</v>
      </c>
      <c r="FH38" s="225">
        <v>24.0</v>
      </c>
      <c r="FI38" s="226">
        <v>12.0</v>
      </c>
      <c r="FJ38" s="225">
        <v>35.0</v>
      </c>
      <c r="FK38" s="225">
        <v>24.0</v>
      </c>
      <c r="FL38" s="225">
        <v>33.0</v>
      </c>
      <c r="FM38" s="225">
        <v>45.0</v>
      </c>
      <c r="FN38" s="225">
        <v>50.0</v>
      </c>
      <c r="FO38" s="225">
        <v>41.0</v>
      </c>
      <c r="FP38" s="225">
        <v>29.0</v>
      </c>
      <c r="FQ38" s="225">
        <v>22.0</v>
      </c>
      <c r="FR38" s="225">
        <v>32.0</v>
      </c>
      <c r="FS38" s="226">
        <v>41.0</v>
      </c>
      <c r="FT38" s="225">
        <v>30.0</v>
      </c>
      <c r="FU38" s="225">
        <v>21.0</v>
      </c>
      <c r="FV38" s="225">
        <v>12.0</v>
      </c>
      <c r="FW38" s="225">
        <v>3.0</v>
      </c>
      <c r="FX38" s="225">
        <v>-2.0</v>
      </c>
      <c r="FY38" s="225">
        <v>-13.0</v>
      </c>
      <c r="FZ38" s="225">
        <v>-22.0</v>
      </c>
      <c r="GA38" s="225">
        <v>-31.0</v>
      </c>
      <c r="GB38" s="225">
        <v>-38.0</v>
      </c>
      <c r="GC38" s="226">
        <v>-26.0</v>
      </c>
      <c r="GD38" s="225">
        <v>34.0</v>
      </c>
      <c r="GE38" s="225">
        <v>42.0</v>
      </c>
      <c r="GF38" s="225">
        <v>54.0</v>
      </c>
      <c r="GG38" s="225">
        <v>42.0</v>
      </c>
      <c r="GH38" s="225">
        <v>33.0</v>
      </c>
      <c r="GI38" s="225">
        <v>25.0</v>
      </c>
      <c r="GJ38" s="225">
        <v>13.0</v>
      </c>
      <c r="GK38" s="225">
        <v>8.0</v>
      </c>
      <c r="GL38" s="225">
        <v>17.0</v>
      </c>
      <c r="GM38" s="226">
        <v>5.0</v>
      </c>
      <c r="GN38" s="225">
        <v>13.0</v>
      </c>
      <c r="GO38" s="225">
        <v>0.0</v>
      </c>
      <c r="GP38" s="225">
        <v>-11.0</v>
      </c>
      <c r="GQ38" s="225">
        <v>-20.0</v>
      </c>
      <c r="GR38" s="225">
        <v>-29.0</v>
      </c>
      <c r="GS38" s="225">
        <v>-20.0</v>
      </c>
      <c r="GT38" s="225">
        <v>-28.0</v>
      </c>
      <c r="GU38" s="225">
        <v>-36.0</v>
      </c>
      <c r="GV38" s="225">
        <v>-43.0</v>
      </c>
      <c r="GW38" s="226">
        <v>-55.0</v>
      </c>
      <c r="GX38" s="225">
        <v>17.0</v>
      </c>
      <c r="GY38" s="225">
        <v>25.0</v>
      </c>
      <c r="GZ38" s="225">
        <v>13.0</v>
      </c>
      <c r="HA38" s="225">
        <v>25.0</v>
      </c>
      <c r="HB38" s="225">
        <v>12.0</v>
      </c>
      <c r="HC38" s="225">
        <v>5.0</v>
      </c>
      <c r="HD38" s="225">
        <v>-9.0</v>
      </c>
      <c r="HE38" s="225">
        <v>-18.0</v>
      </c>
      <c r="HF38" s="225">
        <v>-9.0</v>
      </c>
      <c r="HG38" s="226">
        <v>-16.0</v>
      </c>
      <c r="HH38" s="225">
        <v>34.0</v>
      </c>
      <c r="HI38" s="225">
        <v>22.0</v>
      </c>
      <c r="HJ38" s="225">
        <v>30.0</v>
      </c>
      <c r="HK38" s="225">
        <v>39.0</v>
      </c>
      <c r="HL38" s="225">
        <v>31.0</v>
      </c>
      <c r="HM38" s="225">
        <v>40.0</v>
      </c>
      <c r="HN38" s="225">
        <v>52.0</v>
      </c>
      <c r="HO38" s="225">
        <v>43.0</v>
      </c>
      <c r="HP38" s="225">
        <v>56.0</v>
      </c>
      <c r="HQ38" s="226">
        <v>80.0</v>
      </c>
      <c r="HR38" s="225">
        <v>13.0</v>
      </c>
      <c r="HS38" s="225">
        <v>4.0</v>
      </c>
      <c r="HT38" s="225">
        <v>-1.0</v>
      </c>
      <c r="HU38" s="225">
        <v>-15.0</v>
      </c>
      <c r="HV38" s="225">
        <v>-7.0</v>
      </c>
      <c r="HW38" s="225">
        <v>17.0</v>
      </c>
      <c r="HX38" s="225">
        <v>26.0</v>
      </c>
      <c r="HY38" s="225">
        <v>36.0</v>
      </c>
      <c r="HZ38" s="225">
        <v>31.0</v>
      </c>
      <c r="IA38" s="226">
        <v>18.0</v>
      </c>
      <c r="IB38" s="225">
        <v>11.0</v>
      </c>
      <c r="IC38" s="225">
        <v>23.0</v>
      </c>
      <c r="ID38" s="225">
        <v>11.0</v>
      </c>
      <c r="IE38" s="225">
        <v>20.0</v>
      </c>
      <c r="IF38" s="225">
        <v>10.0</v>
      </c>
      <c r="IG38" s="225">
        <v>22.0</v>
      </c>
      <c r="IH38" s="225">
        <v>13.0</v>
      </c>
      <c r="II38" s="225">
        <v>25.0</v>
      </c>
      <c r="IJ38" s="225">
        <v>34.0</v>
      </c>
      <c r="IK38" s="226">
        <v>43.0</v>
      </c>
      <c r="IL38" s="225">
        <v>37.0</v>
      </c>
      <c r="IM38" s="225">
        <v>28.0</v>
      </c>
      <c r="IN38" s="225">
        <v>19.0</v>
      </c>
      <c r="IO38" s="225">
        <v>10.0</v>
      </c>
      <c r="IP38" s="225">
        <v>-2.0</v>
      </c>
      <c r="IQ38" s="225">
        <v>-9.0</v>
      </c>
      <c r="IR38" s="225">
        <v>-17.0</v>
      </c>
      <c r="IS38" s="225">
        <v>-8.0</v>
      </c>
      <c r="IT38" s="225">
        <v>16.0</v>
      </c>
      <c r="IU38" s="226">
        <v>2.0</v>
      </c>
      <c r="IV38" s="237">
        <f t="shared" ref="IV38:JE38" si="72">AVERAGE(IL38,IB38,HR38,HH38,GN38,GX38,GD38,FT38,FJ38,EZ38,EP38,EF38,DV38,DL38,DB38,CR38,CH38,BX38,BN38,BD38,AT38,AJ38,Z38,P38,F38)</f>
        <v>27.72</v>
      </c>
      <c r="IW38" s="238">
        <f t="shared" si="72"/>
        <v>24.84</v>
      </c>
      <c r="IX38" s="238">
        <f t="shared" si="72"/>
        <v>23.12</v>
      </c>
      <c r="IY38" s="238">
        <f t="shared" si="72"/>
        <v>18.8</v>
      </c>
      <c r="IZ38" s="238">
        <f t="shared" si="72"/>
        <v>19.8</v>
      </c>
      <c r="JA38" s="238">
        <f t="shared" si="72"/>
        <v>19.12</v>
      </c>
      <c r="JB38" s="238">
        <f t="shared" si="72"/>
        <v>16.56</v>
      </c>
      <c r="JC38" s="238">
        <f t="shared" si="72"/>
        <v>18.08</v>
      </c>
      <c r="JD38" s="238">
        <f t="shared" si="72"/>
        <v>16.48</v>
      </c>
      <c r="JE38" s="239">
        <f t="shared" si="72"/>
        <v>15.32</v>
      </c>
      <c r="JF38" s="225">
        <f t="shared" si="65"/>
        <v>204</v>
      </c>
      <c r="JG38" s="225">
        <f t="shared" si="66"/>
        <v>55</v>
      </c>
      <c r="JH38" s="231">
        <f t="shared" si="67"/>
        <v>0.7876447876</v>
      </c>
      <c r="JI38" s="225"/>
      <c r="JJ38" s="225"/>
      <c r="JK38" s="225"/>
      <c r="JL38" s="225"/>
      <c r="JM38" s="225"/>
      <c r="JN38" s="225"/>
      <c r="JO38" s="225"/>
      <c r="JP38" s="225"/>
      <c r="JQ38" s="225"/>
      <c r="JR38" s="225"/>
      <c r="JS38" s="311"/>
      <c r="JT38" s="232"/>
      <c r="JU38" s="240">
        <f>13/25</f>
        <v>0.52</v>
      </c>
      <c r="JV38" s="225"/>
      <c r="JW38" s="225"/>
      <c r="JX38" s="225"/>
      <c r="JY38" s="225"/>
      <c r="JZ38" s="225"/>
      <c r="KA38" s="225"/>
      <c r="KB38" s="225"/>
      <c r="KC38" s="225"/>
      <c r="KD38" s="225"/>
      <c r="KE38" s="225"/>
      <c r="KF38" s="225"/>
      <c r="KG38" s="225"/>
      <c r="KH38" s="225"/>
      <c r="KI38" s="225"/>
      <c r="KJ38" s="225"/>
    </row>
    <row r="39">
      <c r="A39" s="186" t="s">
        <v>25</v>
      </c>
      <c r="B39" s="187" t="s">
        <v>26</v>
      </c>
      <c r="C39" s="188" t="s">
        <v>30</v>
      </c>
      <c r="D39" s="189" t="s">
        <v>18</v>
      </c>
      <c r="E39" s="275">
        <v>20.0</v>
      </c>
      <c r="F39" s="225">
        <v>15.0</v>
      </c>
      <c r="G39" s="225">
        <v>23.0</v>
      </c>
      <c r="H39" s="225">
        <v>29.0</v>
      </c>
      <c r="I39" s="225">
        <v>36.0</v>
      </c>
      <c r="J39" s="225">
        <v>27.0</v>
      </c>
      <c r="K39" s="225">
        <v>21.0</v>
      </c>
      <c r="L39" s="225">
        <v>27.0</v>
      </c>
      <c r="M39" s="225">
        <v>13.0</v>
      </c>
      <c r="N39" s="225">
        <v>6.0</v>
      </c>
      <c r="O39" s="226">
        <v>-8.0</v>
      </c>
      <c r="P39" s="225">
        <v>31.0</v>
      </c>
      <c r="Q39" s="225">
        <v>37.0</v>
      </c>
      <c r="R39" s="225">
        <v>31.0</v>
      </c>
      <c r="S39" s="225">
        <v>25.0</v>
      </c>
      <c r="T39" s="225">
        <v>15.0</v>
      </c>
      <c r="U39" s="225">
        <v>12.0</v>
      </c>
      <c r="V39" s="225">
        <v>6.0</v>
      </c>
      <c r="W39" s="225">
        <v>-1.0</v>
      </c>
      <c r="X39" s="225">
        <v>6.0</v>
      </c>
      <c r="Y39" s="226">
        <v>-2.0</v>
      </c>
      <c r="Z39" s="225">
        <v>28.0</v>
      </c>
      <c r="AA39" s="225">
        <v>21.0</v>
      </c>
      <c r="AB39" s="225">
        <v>17.0</v>
      </c>
      <c r="AC39" s="225">
        <v>10.0</v>
      </c>
      <c r="AD39" s="225">
        <v>17.0</v>
      </c>
      <c r="AE39" s="225">
        <v>11.0</v>
      </c>
      <c r="AF39" s="225">
        <v>18.0</v>
      </c>
      <c r="AG39" s="225">
        <v>28.0</v>
      </c>
      <c r="AH39" s="225">
        <v>21.0</v>
      </c>
      <c r="AI39" s="226">
        <v>12.0</v>
      </c>
      <c r="AJ39" s="225">
        <v>22.0</v>
      </c>
      <c r="AK39" s="225">
        <v>16.0</v>
      </c>
      <c r="AL39" s="225">
        <v>9.0</v>
      </c>
      <c r="AM39" s="225">
        <v>23.0</v>
      </c>
      <c r="AN39" s="225">
        <v>19.0</v>
      </c>
      <c r="AO39" s="225">
        <v>25.0</v>
      </c>
      <c r="AP39" s="225">
        <v>22.0</v>
      </c>
      <c r="AQ39" s="225">
        <v>25.0</v>
      </c>
      <c r="AR39" s="225">
        <v>31.0</v>
      </c>
      <c r="AS39" s="226">
        <v>17.0</v>
      </c>
      <c r="AT39" s="225">
        <v>31.0</v>
      </c>
      <c r="AU39" s="225">
        <v>37.0</v>
      </c>
      <c r="AV39" s="225">
        <v>31.0</v>
      </c>
      <c r="AW39" s="225">
        <v>24.0</v>
      </c>
      <c r="AX39" s="225">
        <v>30.0</v>
      </c>
      <c r="AY39" s="225">
        <v>34.0</v>
      </c>
      <c r="AZ39" s="225">
        <v>25.0</v>
      </c>
      <c r="BA39" s="225">
        <v>16.0</v>
      </c>
      <c r="BB39" s="225">
        <v>19.0</v>
      </c>
      <c r="BC39" s="226">
        <v>13.0</v>
      </c>
      <c r="BD39" s="225">
        <v>19.0</v>
      </c>
      <c r="BE39" s="225">
        <v>24.0</v>
      </c>
      <c r="BF39" s="225">
        <v>21.0</v>
      </c>
      <c r="BG39" s="225">
        <v>30.0</v>
      </c>
      <c r="BH39" s="225">
        <v>25.0</v>
      </c>
      <c r="BI39" s="225">
        <v>19.0</v>
      </c>
      <c r="BJ39" s="225">
        <v>16.0</v>
      </c>
      <c r="BK39" s="225">
        <v>21.0</v>
      </c>
      <c r="BL39" s="225">
        <v>35.0</v>
      </c>
      <c r="BM39" s="226">
        <v>42.0</v>
      </c>
      <c r="BN39" s="225">
        <v>21.0</v>
      </c>
      <c r="BO39" s="225">
        <v>18.0</v>
      </c>
      <c r="BP39" s="225">
        <v>10.0</v>
      </c>
      <c r="BQ39" s="225">
        <v>14.0</v>
      </c>
      <c r="BR39" s="225">
        <v>17.0</v>
      </c>
      <c r="BS39" s="225">
        <v>10.0</v>
      </c>
      <c r="BT39" s="225">
        <v>16.0</v>
      </c>
      <c r="BU39" s="225">
        <v>19.0</v>
      </c>
      <c r="BV39" s="225">
        <v>22.0</v>
      </c>
      <c r="BW39" s="226">
        <v>30.0</v>
      </c>
      <c r="BX39" s="225">
        <v>29.0</v>
      </c>
      <c r="BY39" s="225">
        <v>26.0</v>
      </c>
      <c r="BZ39" s="225">
        <v>34.0</v>
      </c>
      <c r="CA39" s="225">
        <v>44.0</v>
      </c>
      <c r="CB39" s="225">
        <v>40.0</v>
      </c>
      <c r="CC39" s="225">
        <v>43.0</v>
      </c>
      <c r="CD39" s="225">
        <v>51.0</v>
      </c>
      <c r="CE39" s="225">
        <v>54.0</v>
      </c>
      <c r="CF39" s="225">
        <v>48.0</v>
      </c>
      <c r="CG39" s="226">
        <v>55.0</v>
      </c>
      <c r="CH39" s="225">
        <v>22.0</v>
      </c>
      <c r="CI39" s="225">
        <v>31.0</v>
      </c>
      <c r="CJ39" s="225">
        <v>40.0</v>
      </c>
      <c r="CK39" s="225">
        <v>48.0</v>
      </c>
      <c r="CL39" s="225">
        <v>41.0</v>
      </c>
      <c r="CM39" s="225">
        <v>47.0</v>
      </c>
      <c r="CN39" s="225">
        <v>54.0</v>
      </c>
      <c r="CO39" s="225">
        <v>63.0</v>
      </c>
      <c r="CP39" s="225">
        <v>70.0</v>
      </c>
      <c r="CQ39" s="226">
        <v>77.0</v>
      </c>
      <c r="CR39" s="225">
        <v>28.0</v>
      </c>
      <c r="CS39" s="225">
        <v>42.0</v>
      </c>
      <c r="CT39" s="225">
        <v>48.0</v>
      </c>
      <c r="CU39" s="225">
        <v>45.0</v>
      </c>
      <c r="CV39" s="225">
        <v>48.0</v>
      </c>
      <c r="CW39" s="225">
        <v>51.0</v>
      </c>
      <c r="CX39" s="225">
        <v>45.0</v>
      </c>
      <c r="CY39" s="225">
        <v>52.0</v>
      </c>
      <c r="CZ39" s="225">
        <v>55.0</v>
      </c>
      <c r="DA39" s="226">
        <v>62.0</v>
      </c>
      <c r="DB39" s="225">
        <v>28.0</v>
      </c>
      <c r="DC39" s="225">
        <v>25.0</v>
      </c>
      <c r="DD39" s="225">
        <v>35.0</v>
      </c>
      <c r="DE39" s="225">
        <v>41.0</v>
      </c>
      <c r="DF39" s="225">
        <v>37.0</v>
      </c>
      <c r="DG39" s="225">
        <v>43.0</v>
      </c>
      <c r="DH39" s="225">
        <v>49.0</v>
      </c>
      <c r="DI39" s="225">
        <v>45.0</v>
      </c>
      <c r="DJ39" s="225">
        <v>42.0</v>
      </c>
      <c r="DK39" s="226">
        <v>52.0</v>
      </c>
      <c r="DL39" s="225">
        <v>15.0</v>
      </c>
      <c r="DM39" s="225">
        <v>20.0</v>
      </c>
      <c r="DN39" s="225">
        <v>14.0</v>
      </c>
      <c r="DO39" s="225">
        <v>18.0</v>
      </c>
      <c r="DP39" s="225">
        <v>21.0</v>
      </c>
      <c r="DQ39" s="225">
        <v>15.0</v>
      </c>
      <c r="DR39" s="225">
        <v>22.0</v>
      </c>
      <c r="DS39" s="225">
        <v>25.0</v>
      </c>
      <c r="DT39" s="225">
        <v>28.0</v>
      </c>
      <c r="DU39" s="226">
        <v>34.0</v>
      </c>
      <c r="DV39" s="225">
        <v>16.0</v>
      </c>
      <c r="DW39" s="225">
        <v>19.0</v>
      </c>
      <c r="DX39" s="225">
        <v>25.0</v>
      </c>
      <c r="DY39" s="225">
        <v>32.0</v>
      </c>
      <c r="DZ39" s="225">
        <v>25.0</v>
      </c>
      <c r="EA39" s="225">
        <v>31.0</v>
      </c>
      <c r="EB39" s="225">
        <v>34.0</v>
      </c>
      <c r="EC39" s="225">
        <v>29.0</v>
      </c>
      <c r="ED39" s="225">
        <v>35.0</v>
      </c>
      <c r="EE39" s="226">
        <v>38.0</v>
      </c>
      <c r="EF39" s="225">
        <v>21.0</v>
      </c>
      <c r="EG39" s="225">
        <v>13.0</v>
      </c>
      <c r="EH39" s="225">
        <v>4.0</v>
      </c>
      <c r="EI39" s="225">
        <v>-1.0</v>
      </c>
      <c r="EJ39" s="225">
        <v>-5.0</v>
      </c>
      <c r="EK39" s="225">
        <v>1.0</v>
      </c>
      <c r="EL39" s="225">
        <v>-3.0</v>
      </c>
      <c r="EM39" s="225">
        <v>-7.0</v>
      </c>
      <c r="EN39" s="225">
        <v>-1.0</v>
      </c>
      <c r="EO39" s="226">
        <v>-7.0</v>
      </c>
      <c r="EP39" s="225">
        <v>28.0</v>
      </c>
      <c r="EQ39" s="225">
        <v>22.0</v>
      </c>
      <c r="ER39" s="225">
        <v>25.0</v>
      </c>
      <c r="ES39" s="225">
        <v>19.0</v>
      </c>
      <c r="ET39" s="225">
        <v>25.0</v>
      </c>
      <c r="EU39" s="225">
        <v>31.0</v>
      </c>
      <c r="EV39" s="225">
        <v>37.0</v>
      </c>
      <c r="EW39" s="225">
        <v>31.0</v>
      </c>
      <c r="EX39" s="225">
        <v>38.0</v>
      </c>
      <c r="EY39" s="226">
        <v>32.0</v>
      </c>
      <c r="EZ39" s="225">
        <v>20.0</v>
      </c>
      <c r="FA39" s="225">
        <v>17.0</v>
      </c>
      <c r="FB39" s="225">
        <v>27.0</v>
      </c>
      <c r="FC39" s="225">
        <v>18.0</v>
      </c>
      <c r="FD39" s="225">
        <v>24.0</v>
      </c>
      <c r="FE39" s="225">
        <v>15.0</v>
      </c>
      <c r="FF39" s="225">
        <v>12.0</v>
      </c>
      <c r="FG39" s="225">
        <v>17.0</v>
      </c>
      <c r="FH39" s="225">
        <v>20.0</v>
      </c>
      <c r="FI39" s="226">
        <v>14.0</v>
      </c>
      <c r="FJ39" s="225">
        <v>17.0</v>
      </c>
      <c r="FK39" s="225">
        <v>11.0</v>
      </c>
      <c r="FL39" s="225">
        <v>17.0</v>
      </c>
      <c r="FM39" s="225">
        <v>24.0</v>
      </c>
      <c r="FN39" s="225">
        <v>27.0</v>
      </c>
      <c r="FO39" s="225">
        <v>33.0</v>
      </c>
      <c r="FP39" s="225">
        <v>27.0</v>
      </c>
      <c r="FQ39" s="225">
        <v>22.0</v>
      </c>
      <c r="FR39" s="225">
        <v>14.0</v>
      </c>
      <c r="FS39" s="226">
        <v>20.0</v>
      </c>
      <c r="FT39" s="225">
        <v>28.0</v>
      </c>
      <c r="FU39" s="225">
        <v>22.0</v>
      </c>
      <c r="FV39" s="225">
        <v>26.0</v>
      </c>
      <c r="FW39" s="225">
        <v>30.0</v>
      </c>
      <c r="FX39" s="225">
        <v>27.0</v>
      </c>
      <c r="FY39" s="225">
        <v>21.0</v>
      </c>
      <c r="FZ39" s="225">
        <v>27.0</v>
      </c>
      <c r="GA39" s="225">
        <v>24.0</v>
      </c>
      <c r="GB39" s="225">
        <v>19.0</v>
      </c>
      <c r="GC39" s="226">
        <v>25.0</v>
      </c>
      <c r="GD39" s="225">
        <v>18.0</v>
      </c>
      <c r="GE39" s="225">
        <v>14.0</v>
      </c>
      <c r="GF39" s="225">
        <v>20.0</v>
      </c>
      <c r="GG39" s="225">
        <v>13.0</v>
      </c>
      <c r="GH39" s="225">
        <v>10.0</v>
      </c>
      <c r="GI39" s="225">
        <v>13.0</v>
      </c>
      <c r="GJ39" s="225">
        <v>6.0</v>
      </c>
      <c r="GK39" s="225">
        <v>3.0</v>
      </c>
      <c r="GL39" s="225">
        <v>-3.0</v>
      </c>
      <c r="GM39" s="226">
        <v>-10.0</v>
      </c>
      <c r="GN39" s="225">
        <v>19.0</v>
      </c>
      <c r="GO39" s="225">
        <v>28.0</v>
      </c>
      <c r="GP39" s="225">
        <v>22.0</v>
      </c>
      <c r="GQ39" s="225">
        <v>16.0</v>
      </c>
      <c r="GR39" s="225">
        <v>22.0</v>
      </c>
      <c r="GS39" s="225">
        <v>16.0</v>
      </c>
      <c r="GT39" s="225">
        <v>19.0</v>
      </c>
      <c r="GU39" s="225">
        <v>22.0</v>
      </c>
      <c r="GV39" s="225">
        <v>25.0</v>
      </c>
      <c r="GW39" s="226">
        <v>19.0</v>
      </c>
      <c r="GX39" s="225">
        <v>28.0</v>
      </c>
      <c r="GY39" s="225">
        <v>24.0</v>
      </c>
      <c r="GZ39" s="225">
        <v>31.0</v>
      </c>
      <c r="HA39" s="225">
        <v>38.0</v>
      </c>
      <c r="HB39" s="225">
        <v>47.0</v>
      </c>
      <c r="HC39" s="225">
        <v>42.0</v>
      </c>
      <c r="HD39" s="225">
        <v>52.0</v>
      </c>
      <c r="HE39" s="225">
        <v>59.0</v>
      </c>
      <c r="HF39" s="225">
        <v>52.0</v>
      </c>
      <c r="HG39" s="226">
        <v>55.0</v>
      </c>
      <c r="HH39" s="225">
        <v>19.0</v>
      </c>
      <c r="HI39" s="225">
        <v>13.0</v>
      </c>
      <c r="HJ39" s="225">
        <v>10.0</v>
      </c>
      <c r="HK39" s="225">
        <v>3.0</v>
      </c>
      <c r="HL39" s="225">
        <v>7.0</v>
      </c>
      <c r="HM39" s="225">
        <v>3.0</v>
      </c>
      <c r="HN39" s="225">
        <v>-4.0</v>
      </c>
      <c r="HO39" s="225">
        <v>-7.0</v>
      </c>
      <c r="HP39" s="225">
        <v>-16.0</v>
      </c>
      <c r="HQ39" s="226">
        <v>-30.0</v>
      </c>
      <c r="HR39" s="225">
        <v>18.0</v>
      </c>
      <c r="HS39" s="225">
        <v>25.0</v>
      </c>
      <c r="HT39" s="225">
        <v>22.0</v>
      </c>
      <c r="HU39" s="225">
        <v>32.0</v>
      </c>
      <c r="HV39" s="225">
        <v>28.0</v>
      </c>
      <c r="HW39" s="225">
        <v>14.0</v>
      </c>
      <c r="HX39" s="225">
        <v>17.0</v>
      </c>
      <c r="HY39" s="225">
        <v>9.0</v>
      </c>
      <c r="HZ39" s="225">
        <v>6.0</v>
      </c>
      <c r="IA39" s="226">
        <v>15.0</v>
      </c>
      <c r="IB39" s="225">
        <v>35.0</v>
      </c>
      <c r="IC39" s="225">
        <v>28.0</v>
      </c>
      <c r="ID39" s="225">
        <v>35.0</v>
      </c>
      <c r="IE39" s="225">
        <v>28.0</v>
      </c>
      <c r="IF39" s="225">
        <v>36.0</v>
      </c>
      <c r="IG39" s="225">
        <v>42.0</v>
      </c>
      <c r="IH39" s="225">
        <v>36.0</v>
      </c>
      <c r="II39" s="225">
        <v>29.0</v>
      </c>
      <c r="IJ39" s="225">
        <v>23.0</v>
      </c>
      <c r="IK39" s="226">
        <v>19.0</v>
      </c>
      <c r="IL39" s="225">
        <v>18.0</v>
      </c>
      <c r="IM39" s="225">
        <v>24.0</v>
      </c>
      <c r="IN39" s="225">
        <v>31.0</v>
      </c>
      <c r="IO39" s="225">
        <v>35.0</v>
      </c>
      <c r="IP39" s="225">
        <v>29.0</v>
      </c>
      <c r="IQ39" s="225">
        <v>32.0</v>
      </c>
      <c r="IR39" s="225">
        <v>36.0</v>
      </c>
      <c r="IS39" s="225">
        <v>29.0</v>
      </c>
      <c r="IT39" s="225">
        <v>15.0</v>
      </c>
      <c r="IU39" s="226">
        <v>25.0</v>
      </c>
      <c r="IV39" s="237">
        <f t="shared" ref="IV39:JE39" si="73">AVERAGE(IL39,IB39,HR39,HH39,GN39,GX39,GD39,FT39,FJ39,EZ39,EP39,EF39,DV39,DL39,DB39,CR39,CH39,BX39,BN39,BD39,AT39,AJ39,Z39,P39,F39)</f>
        <v>22.96</v>
      </c>
      <c r="IW39" s="238">
        <f t="shared" si="73"/>
        <v>23.2</v>
      </c>
      <c r="IX39" s="238">
        <f t="shared" si="73"/>
        <v>24.56</v>
      </c>
      <c r="IY39" s="238">
        <f t="shared" si="73"/>
        <v>25.8</v>
      </c>
      <c r="IZ39" s="238">
        <f t="shared" si="73"/>
        <v>25.56</v>
      </c>
      <c r="JA39" s="238">
        <f t="shared" si="73"/>
        <v>25</v>
      </c>
      <c r="JB39" s="238">
        <f t="shared" si="73"/>
        <v>25.88</v>
      </c>
      <c r="JC39" s="238">
        <f t="shared" si="73"/>
        <v>24.8</v>
      </c>
      <c r="JD39" s="238">
        <f t="shared" si="73"/>
        <v>24.4</v>
      </c>
      <c r="JE39" s="239">
        <f t="shared" si="73"/>
        <v>23.96</v>
      </c>
      <c r="JF39" s="225">
        <f t="shared" si="65"/>
        <v>245</v>
      </c>
      <c r="JG39" s="225">
        <f t="shared" si="66"/>
        <v>15</v>
      </c>
      <c r="JH39" s="231">
        <f t="shared" si="67"/>
        <v>0.9423076923</v>
      </c>
      <c r="JI39" s="225"/>
      <c r="JJ39" s="225"/>
      <c r="JK39" s="225"/>
      <c r="JL39" s="225"/>
      <c r="JM39" s="225"/>
      <c r="JN39" s="225"/>
      <c r="JO39" s="225"/>
      <c r="JP39" s="225"/>
      <c r="JQ39" s="225"/>
      <c r="JR39" s="225"/>
      <c r="JS39" s="311"/>
      <c r="JT39" s="232"/>
      <c r="JU39" s="240">
        <f>5/25</f>
        <v>0.2</v>
      </c>
      <c r="JV39" s="225"/>
      <c r="JW39" s="225"/>
      <c r="JX39" s="225"/>
      <c r="JY39" s="225"/>
      <c r="JZ39" s="225"/>
      <c r="KA39" s="225"/>
      <c r="KB39" s="225"/>
      <c r="KC39" s="225"/>
      <c r="KD39" s="225"/>
      <c r="KE39" s="225"/>
      <c r="KF39" s="225"/>
      <c r="KG39" s="225"/>
      <c r="KH39" s="225"/>
      <c r="KI39" s="225"/>
      <c r="KJ39" s="225"/>
    </row>
    <row r="40">
      <c r="A40" s="182" t="s">
        <v>35</v>
      </c>
      <c r="B40" s="18" t="s">
        <v>26</v>
      </c>
      <c r="C40" s="19" t="s">
        <v>39</v>
      </c>
      <c r="D40" s="17" t="s">
        <v>18</v>
      </c>
      <c r="E40" s="224">
        <v>20.0</v>
      </c>
      <c r="F40" s="225">
        <v>15.0</v>
      </c>
      <c r="G40" s="225">
        <v>7.0</v>
      </c>
      <c r="H40" s="225">
        <v>16.0</v>
      </c>
      <c r="I40" s="225">
        <v>8.0</v>
      </c>
      <c r="J40" s="225">
        <v>21.0</v>
      </c>
      <c r="K40" s="225">
        <v>30.0</v>
      </c>
      <c r="L40" s="225">
        <v>39.0</v>
      </c>
      <c r="M40" s="225">
        <v>24.0</v>
      </c>
      <c r="N40" s="225">
        <v>33.0</v>
      </c>
      <c r="O40" s="226">
        <v>18.0</v>
      </c>
      <c r="P40" s="225">
        <v>34.0</v>
      </c>
      <c r="Q40" s="225">
        <v>25.0</v>
      </c>
      <c r="R40" s="225">
        <v>17.0</v>
      </c>
      <c r="S40" s="225">
        <v>26.0</v>
      </c>
      <c r="T40" s="225">
        <v>16.0</v>
      </c>
      <c r="U40" s="225">
        <v>21.0</v>
      </c>
      <c r="V40" s="225">
        <v>12.0</v>
      </c>
      <c r="W40" s="225">
        <v>20.0</v>
      </c>
      <c r="X40" s="225">
        <v>11.0</v>
      </c>
      <c r="Y40" s="226">
        <v>19.0</v>
      </c>
      <c r="Z40" s="225">
        <v>31.0</v>
      </c>
      <c r="AA40" s="225">
        <v>40.0</v>
      </c>
      <c r="AB40" s="225">
        <v>35.0</v>
      </c>
      <c r="AC40" s="225">
        <v>27.0</v>
      </c>
      <c r="AD40" s="225">
        <v>35.0</v>
      </c>
      <c r="AE40" s="225">
        <v>26.0</v>
      </c>
      <c r="AF40" s="225">
        <v>17.0</v>
      </c>
      <c r="AG40" s="225">
        <v>27.0</v>
      </c>
      <c r="AH40" s="225">
        <v>19.0</v>
      </c>
      <c r="AI40" s="226">
        <v>32.0</v>
      </c>
      <c r="AJ40" s="225">
        <v>30.0</v>
      </c>
      <c r="AK40" s="225">
        <v>39.0</v>
      </c>
      <c r="AL40" s="225">
        <v>31.0</v>
      </c>
      <c r="AM40" s="225">
        <v>46.0</v>
      </c>
      <c r="AN40" s="225">
        <v>52.0</v>
      </c>
      <c r="AO40" s="225">
        <v>61.0</v>
      </c>
      <c r="AP40" s="225">
        <v>66.0</v>
      </c>
      <c r="AQ40" s="225">
        <v>71.0</v>
      </c>
      <c r="AR40" s="225">
        <v>80.0</v>
      </c>
      <c r="AS40" s="226">
        <v>65.0</v>
      </c>
      <c r="AT40" s="225">
        <v>33.0</v>
      </c>
      <c r="AU40" s="225">
        <v>42.0</v>
      </c>
      <c r="AV40" s="225">
        <v>33.0</v>
      </c>
      <c r="AW40" s="225">
        <v>42.0</v>
      </c>
      <c r="AX40" s="225">
        <v>50.0</v>
      </c>
      <c r="AY40" s="225">
        <v>44.0</v>
      </c>
      <c r="AZ40" s="225">
        <v>57.0</v>
      </c>
      <c r="BA40" s="225">
        <v>70.0</v>
      </c>
      <c r="BB40" s="225">
        <v>76.0</v>
      </c>
      <c r="BC40" s="226">
        <v>67.0</v>
      </c>
      <c r="BD40" s="225">
        <v>34.0</v>
      </c>
      <c r="BE40" s="225">
        <v>28.0</v>
      </c>
      <c r="BF40" s="225">
        <v>22.0</v>
      </c>
      <c r="BG40" s="225">
        <v>9.0</v>
      </c>
      <c r="BH40" s="225">
        <v>15.0</v>
      </c>
      <c r="BI40" s="225">
        <v>6.0</v>
      </c>
      <c r="BJ40" s="225">
        <v>1.0</v>
      </c>
      <c r="BK40" s="225">
        <v>-5.0</v>
      </c>
      <c r="BL40" s="225">
        <v>10.0</v>
      </c>
      <c r="BM40" s="226">
        <v>2.0</v>
      </c>
      <c r="BN40" s="225">
        <v>20.0</v>
      </c>
      <c r="BO40" s="225">
        <v>15.0</v>
      </c>
      <c r="BP40" s="225">
        <v>23.0</v>
      </c>
      <c r="BQ40" s="225">
        <v>17.0</v>
      </c>
      <c r="BR40" s="225">
        <v>12.0</v>
      </c>
      <c r="BS40" s="225">
        <v>4.0</v>
      </c>
      <c r="BT40" s="225">
        <v>13.0</v>
      </c>
      <c r="BU40" s="225">
        <v>17.0</v>
      </c>
      <c r="BV40" s="225">
        <v>12.0</v>
      </c>
      <c r="BW40" s="226">
        <v>4.0</v>
      </c>
      <c r="BX40" s="225">
        <v>19.0</v>
      </c>
      <c r="BY40" s="225">
        <v>15.0</v>
      </c>
      <c r="BZ40" s="225">
        <v>7.0</v>
      </c>
      <c r="CA40" s="225">
        <v>17.0</v>
      </c>
      <c r="CB40" s="225">
        <v>12.0</v>
      </c>
      <c r="CC40" s="225">
        <v>18.0</v>
      </c>
      <c r="CD40" s="225">
        <v>10.0</v>
      </c>
      <c r="CE40" s="225">
        <v>15.0</v>
      </c>
      <c r="CF40" s="225">
        <v>7.0</v>
      </c>
      <c r="CG40" s="226">
        <v>-1.0</v>
      </c>
      <c r="CH40" s="225">
        <v>20.0</v>
      </c>
      <c r="CI40" s="225">
        <v>9.0</v>
      </c>
      <c r="CJ40" s="225">
        <v>-2.0</v>
      </c>
      <c r="CK40" s="225">
        <v>-10.0</v>
      </c>
      <c r="CL40" s="225">
        <v>-1.0</v>
      </c>
      <c r="CM40" s="225">
        <v>-10.0</v>
      </c>
      <c r="CN40" s="225">
        <v>-18.0</v>
      </c>
      <c r="CO40" s="225">
        <v>-29.0</v>
      </c>
      <c r="CP40" s="225">
        <v>-38.0</v>
      </c>
      <c r="CQ40" s="226">
        <v>-30.0</v>
      </c>
      <c r="CR40" s="225">
        <v>30.0</v>
      </c>
      <c r="CS40" s="225">
        <v>45.0</v>
      </c>
      <c r="CT40" s="225">
        <v>54.0</v>
      </c>
      <c r="CU40" s="225">
        <v>48.0</v>
      </c>
      <c r="CV40" s="225">
        <v>43.0</v>
      </c>
      <c r="CW40" s="225">
        <v>38.0</v>
      </c>
      <c r="CX40" s="225">
        <v>30.0</v>
      </c>
      <c r="CY40" s="225">
        <v>22.0</v>
      </c>
      <c r="CZ40" s="225">
        <v>28.0</v>
      </c>
      <c r="DA40" s="226">
        <v>20.0</v>
      </c>
      <c r="DB40" s="225">
        <v>29.0</v>
      </c>
      <c r="DC40" s="225">
        <v>34.0</v>
      </c>
      <c r="DD40" s="225">
        <v>44.0</v>
      </c>
      <c r="DE40" s="225">
        <v>52.0</v>
      </c>
      <c r="DF40" s="225">
        <v>47.0</v>
      </c>
      <c r="DG40" s="225">
        <v>56.0</v>
      </c>
      <c r="DH40" s="225">
        <v>47.0</v>
      </c>
      <c r="DI40" s="225">
        <v>42.0</v>
      </c>
      <c r="DJ40" s="225">
        <v>37.0</v>
      </c>
      <c r="DK40" s="226">
        <v>47.0</v>
      </c>
      <c r="DL40" s="225">
        <v>15.0</v>
      </c>
      <c r="DM40" s="225">
        <v>9.0</v>
      </c>
      <c r="DN40" s="225">
        <v>0.0</v>
      </c>
      <c r="DO40" s="225">
        <v>-6.0</v>
      </c>
      <c r="DP40" s="225">
        <v>0.0</v>
      </c>
      <c r="DQ40" s="225">
        <v>-9.0</v>
      </c>
      <c r="DR40" s="225">
        <v>-1.0</v>
      </c>
      <c r="DS40" s="225">
        <v>4.0</v>
      </c>
      <c r="DT40" s="225">
        <v>10.0</v>
      </c>
      <c r="DU40" s="226">
        <v>1.0</v>
      </c>
      <c r="DV40" s="225">
        <v>38.0</v>
      </c>
      <c r="DW40" s="225">
        <v>33.0</v>
      </c>
      <c r="DX40" s="225">
        <v>42.0</v>
      </c>
      <c r="DY40" s="225">
        <v>33.0</v>
      </c>
      <c r="DZ40" s="225">
        <v>41.0</v>
      </c>
      <c r="EA40" s="225">
        <v>32.0</v>
      </c>
      <c r="EB40" s="225">
        <v>38.0</v>
      </c>
      <c r="EC40" s="225">
        <v>44.0</v>
      </c>
      <c r="ED40" s="225">
        <v>53.0</v>
      </c>
      <c r="EE40" s="226">
        <v>58.0</v>
      </c>
      <c r="EF40" s="225">
        <v>20.0</v>
      </c>
      <c r="EG40" s="225">
        <v>28.0</v>
      </c>
      <c r="EH40" s="225">
        <v>41.0</v>
      </c>
      <c r="EI40" s="225">
        <v>47.0</v>
      </c>
      <c r="EJ40" s="225">
        <v>53.0</v>
      </c>
      <c r="EK40" s="225">
        <v>62.0</v>
      </c>
      <c r="EL40" s="225">
        <v>57.0</v>
      </c>
      <c r="EM40" s="225">
        <v>63.0</v>
      </c>
      <c r="EN40" s="225">
        <v>54.0</v>
      </c>
      <c r="EO40" s="226">
        <v>45.0</v>
      </c>
      <c r="EP40" s="225">
        <v>29.0</v>
      </c>
      <c r="EQ40" s="225">
        <v>20.0</v>
      </c>
      <c r="ER40" s="225">
        <v>25.0</v>
      </c>
      <c r="ES40" s="225">
        <v>17.0</v>
      </c>
      <c r="ET40" s="225">
        <v>8.0</v>
      </c>
      <c r="EU40" s="225">
        <v>17.0</v>
      </c>
      <c r="EV40" s="225">
        <v>8.0</v>
      </c>
      <c r="EW40" s="225">
        <v>-1.0</v>
      </c>
      <c r="EX40" s="225">
        <v>-10.0</v>
      </c>
      <c r="EY40" s="226">
        <v>-19.0</v>
      </c>
      <c r="EZ40" s="225">
        <v>31.0</v>
      </c>
      <c r="FA40" s="225">
        <v>26.0</v>
      </c>
      <c r="FB40" s="225">
        <v>36.0</v>
      </c>
      <c r="FC40" s="225">
        <v>49.0</v>
      </c>
      <c r="FD40" s="225">
        <v>58.0</v>
      </c>
      <c r="FE40" s="225">
        <v>71.0</v>
      </c>
      <c r="FF40" s="225">
        <v>66.0</v>
      </c>
      <c r="FG40" s="225">
        <v>60.0</v>
      </c>
      <c r="FH40" s="225">
        <v>66.0</v>
      </c>
      <c r="FI40" s="226">
        <v>57.0</v>
      </c>
      <c r="FJ40" s="225">
        <v>33.0</v>
      </c>
      <c r="FK40" s="225">
        <v>25.0</v>
      </c>
      <c r="FL40" s="225">
        <v>16.0</v>
      </c>
      <c r="FM40" s="225">
        <v>24.0</v>
      </c>
      <c r="FN40" s="225">
        <v>28.0</v>
      </c>
      <c r="FO40" s="225">
        <v>19.0</v>
      </c>
      <c r="FP40" s="225">
        <v>10.0</v>
      </c>
      <c r="FQ40" s="225">
        <v>16.0</v>
      </c>
      <c r="FR40" s="225">
        <v>24.0</v>
      </c>
      <c r="FS40" s="226">
        <v>15.0</v>
      </c>
      <c r="FT40" s="225">
        <v>29.0</v>
      </c>
      <c r="FU40" s="225">
        <v>38.0</v>
      </c>
      <c r="FV40" s="225">
        <v>43.0</v>
      </c>
      <c r="FW40" s="225">
        <v>48.0</v>
      </c>
      <c r="FX40" s="225">
        <v>44.0</v>
      </c>
      <c r="FY40" s="225">
        <v>36.0</v>
      </c>
      <c r="FZ40" s="225">
        <v>27.0</v>
      </c>
      <c r="GA40" s="225">
        <v>22.0</v>
      </c>
      <c r="GB40" s="225">
        <v>28.0</v>
      </c>
      <c r="GC40" s="226">
        <v>37.0</v>
      </c>
      <c r="GD40" s="225">
        <v>34.0</v>
      </c>
      <c r="GE40" s="225">
        <v>40.0</v>
      </c>
      <c r="GF40" s="225">
        <v>49.0</v>
      </c>
      <c r="GG40" s="225">
        <v>41.0</v>
      </c>
      <c r="GH40" s="225">
        <v>36.0</v>
      </c>
      <c r="GI40" s="225">
        <v>31.0</v>
      </c>
      <c r="GJ40" s="225">
        <v>23.0</v>
      </c>
      <c r="GK40" s="225">
        <v>19.0</v>
      </c>
      <c r="GL40" s="225">
        <v>28.0</v>
      </c>
      <c r="GM40" s="226">
        <v>20.0</v>
      </c>
      <c r="GN40" s="225">
        <v>16.0</v>
      </c>
      <c r="GO40" s="225">
        <v>3.0</v>
      </c>
      <c r="GP40" s="225">
        <v>-5.0</v>
      </c>
      <c r="GQ40" s="225">
        <v>4.0</v>
      </c>
      <c r="GR40" s="225">
        <v>-5.0</v>
      </c>
      <c r="GS40" s="225">
        <v>4.0</v>
      </c>
      <c r="GT40" s="225">
        <v>-1.0</v>
      </c>
      <c r="GU40" s="225">
        <v>-6.0</v>
      </c>
      <c r="GV40" s="225">
        <v>0.0</v>
      </c>
      <c r="GW40" s="226">
        <v>-9.0</v>
      </c>
      <c r="GX40" s="225">
        <v>20.0</v>
      </c>
      <c r="GY40" s="225">
        <v>26.0</v>
      </c>
      <c r="GZ40" s="225">
        <v>18.0</v>
      </c>
      <c r="HA40" s="225">
        <v>26.0</v>
      </c>
      <c r="HB40" s="225">
        <v>15.0</v>
      </c>
      <c r="HC40" s="225">
        <v>21.0</v>
      </c>
      <c r="HD40" s="225">
        <v>31.0</v>
      </c>
      <c r="HE40" s="225">
        <v>22.0</v>
      </c>
      <c r="HF40" s="225">
        <v>31.0</v>
      </c>
      <c r="HG40" s="226">
        <v>37.0</v>
      </c>
      <c r="HH40" s="225">
        <v>34.0</v>
      </c>
      <c r="HI40" s="225">
        <v>25.0</v>
      </c>
      <c r="HJ40" s="225">
        <v>30.0</v>
      </c>
      <c r="HK40" s="225">
        <v>39.0</v>
      </c>
      <c r="HL40" s="225">
        <v>33.0</v>
      </c>
      <c r="HM40" s="225">
        <v>28.0</v>
      </c>
      <c r="HN40" s="225">
        <v>36.0</v>
      </c>
      <c r="HO40" s="225">
        <v>31.0</v>
      </c>
      <c r="HP40" s="225">
        <v>42.0</v>
      </c>
      <c r="HQ40" s="226">
        <v>27.0</v>
      </c>
      <c r="HR40" s="225">
        <v>17.0</v>
      </c>
      <c r="HS40" s="225">
        <v>8.0</v>
      </c>
      <c r="HT40" s="225">
        <v>4.0</v>
      </c>
      <c r="HU40" s="225">
        <v>14.0</v>
      </c>
      <c r="HV40" s="225">
        <v>20.0</v>
      </c>
      <c r="HW40" s="225">
        <v>5.0</v>
      </c>
      <c r="HX40" s="225">
        <v>10.0</v>
      </c>
      <c r="HY40" s="225">
        <v>18.0</v>
      </c>
      <c r="HZ40" s="225">
        <v>14.0</v>
      </c>
      <c r="IA40" s="226">
        <v>1.0</v>
      </c>
      <c r="IB40" s="225">
        <v>35.0</v>
      </c>
      <c r="IC40" s="225">
        <v>43.0</v>
      </c>
      <c r="ID40" s="225">
        <v>35.0</v>
      </c>
      <c r="IE40" s="225">
        <v>44.0</v>
      </c>
      <c r="IF40" s="225">
        <v>36.0</v>
      </c>
      <c r="IG40" s="225">
        <v>45.0</v>
      </c>
      <c r="IH40" s="225">
        <v>54.0</v>
      </c>
      <c r="II40" s="225">
        <v>62.0</v>
      </c>
      <c r="IJ40" s="225">
        <v>71.0</v>
      </c>
      <c r="IK40" s="226">
        <v>66.0</v>
      </c>
      <c r="IL40" s="225">
        <v>33.0</v>
      </c>
      <c r="IM40" s="225">
        <v>24.0</v>
      </c>
      <c r="IN40" s="225">
        <v>15.0</v>
      </c>
      <c r="IO40" s="225">
        <v>20.0</v>
      </c>
      <c r="IP40" s="225">
        <v>11.0</v>
      </c>
      <c r="IQ40" s="225">
        <v>17.0</v>
      </c>
      <c r="IR40" s="225">
        <v>11.0</v>
      </c>
      <c r="IS40" s="225">
        <v>20.0</v>
      </c>
      <c r="IT40" s="225">
        <v>5.0</v>
      </c>
      <c r="IU40" s="226">
        <v>15.0</v>
      </c>
      <c r="IV40" s="237">
        <f t="shared" ref="IV40:JE40" si="74">AVERAGE(IL40,IB40,HR40,HH40,GN40,GX40,GD40,FT40,FJ40,EZ40,EP40,EF40,DV40,DL40,DB40,CR40,CH40,BX40,BN40,BD40,AT40,AJ40,Z40,P40,F40)</f>
        <v>27.16</v>
      </c>
      <c r="IW40" s="238">
        <f t="shared" si="74"/>
        <v>25.88</v>
      </c>
      <c r="IX40" s="238">
        <f t="shared" si="74"/>
        <v>25.16</v>
      </c>
      <c r="IY40" s="238">
        <f t="shared" si="74"/>
        <v>27.28</v>
      </c>
      <c r="IZ40" s="238">
        <f t="shared" si="74"/>
        <v>27.2</v>
      </c>
      <c r="JA40" s="238">
        <f t="shared" si="74"/>
        <v>26.92</v>
      </c>
      <c r="JB40" s="238">
        <f t="shared" si="74"/>
        <v>25.72</v>
      </c>
      <c r="JC40" s="238">
        <f t="shared" si="74"/>
        <v>25.92</v>
      </c>
      <c r="JD40" s="238">
        <f t="shared" si="74"/>
        <v>27.64</v>
      </c>
      <c r="JE40" s="239">
        <f t="shared" si="74"/>
        <v>23.76</v>
      </c>
      <c r="JF40" s="225">
        <f t="shared" si="65"/>
        <v>236</v>
      </c>
      <c r="JG40" s="225">
        <f t="shared" si="66"/>
        <v>21</v>
      </c>
      <c r="JH40" s="231">
        <f t="shared" si="67"/>
        <v>0.9182879377</v>
      </c>
      <c r="JI40" s="225"/>
      <c r="JJ40" s="225"/>
      <c r="JK40" s="225"/>
      <c r="JL40" s="225"/>
      <c r="JM40" s="225"/>
      <c r="JN40" s="225"/>
      <c r="JO40" s="225"/>
      <c r="JP40" s="225"/>
      <c r="JQ40" s="225"/>
      <c r="JR40" s="225"/>
      <c r="JS40" s="311"/>
      <c r="JT40" s="232"/>
      <c r="JU40" s="240">
        <f>6/25</f>
        <v>0.24</v>
      </c>
      <c r="JV40" s="225"/>
      <c r="JW40" s="225"/>
      <c r="JX40" s="225"/>
      <c r="JY40" s="225"/>
      <c r="JZ40" s="225"/>
      <c r="KA40" s="225"/>
      <c r="KB40" s="225"/>
      <c r="KC40" s="225"/>
      <c r="KD40" s="225"/>
      <c r="KE40" s="225"/>
      <c r="KF40" s="225"/>
      <c r="KG40" s="225"/>
      <c r="KH40" s="225"/>
      <c r="KI40" s="225"/>
      <c r="KJ40" s="225"/>
    </row>
    <row r="41">
      <c r="A41" s="182" t="s">
        <v>35</v>
      </c>
      <c r="B41" s="18" t="s">
        <v>19</v>
      </c>
      <c r="C41" s="19" t="s">
        <v>40</v>
      </c>
      <c r="D41" s="17" t="s">
        <v>38</v>
      </c>
      <c r="E41" s="224">
        <v>25.0</v>
      </c>
      <c r="F41" s="225">
        <v>33.0</v>
      </c>
      <c r="G41" s="225">
        <v>28.0</v>
      </c>
      <c r="H41" s="225">
        <v>38.0</v>
      </c>
      <c r="I41" s="225">
        <v>28.0</v>
      </c>
      <c r="J41" s="225">
        <v>16.0</v>
      </c>
      <c r="K41" s="225">
        <v>25.0</v>
      </c>
      <c r="L41" s="225">
        <v>35.0</v>
      </c>
      <c r="M41" s="225">
        <v>15.0</v>
      </c>
      <c r="N41" s="225">
        <v>6.0</v>
      </c>
      <c r="O41" s="226">
        <v>-14.0</v>
      </c>
      <c r="P41" s="225">
        <v>35.0</v>
      </c>
      <c r="Q41" s="225">
        <v>26.0</v>
      </c>
      <c r="R41" s="225">
        <v>35.0</v>
      </c>
      <c r="S41" s="225">
        <v>44.0</v>
      </c>
      <c r="T41" s="225">
        <v>52.0</v>
      </c>
      <c r="U41" s="225">
        <v>46.0</v>
      </c>
      <c r="V41" s="225">
        <v>56.0</v>
      </c>
      <c r="W41" s="225">
        <v>66.0</v>
      </c>
      <c r="X41" s="225">
        <v>75.0</v>
      </c>
      <c r="Y41" s="226">
        <v>80.0</v>
      </c>
      <c r="Z41" s="225">
        <v>31.0</v>
      </c>
      <c r="AA41" s="225">
        <v>22.0</v>
      </c>
      <c r="AB41" s="225">
        <v>15.0</v>
      </c>
      <c r="AC41" s="225">
        <v>24.0</v>
      </c>
      <c r="AD41" s="225">
        <v>15.0</v>
      </c>
      <c r="AE41" s="225">
        <v>25.0</v>
      </c>
      <c r="AF41" s="225">
        <v>34.0</v>
      </c>
      <c r="AG41" s="225">
        <v>26.0</v>
      </c>
      <c r="AH41" s="225">
        <v>35.0</v>
      </c>
      <c r="AI41" s="226">
        <v>23.0</v>
      </c>
      <c r="AJ41" s="225">
        <v>19.0</v>
      </c>
      <c r="AK41" s="225">
        <v>28.0</v>
      </c>
      <c r="AL41" s="225">
        <v>37.0</v>
      </c>
      <c r="AM41" s="225">
        <v>57.0</v>
      </c>
      <c r="AN41" s="225">
        <v>51.0</v>
      </c>
      <c r="AO41" s="225">
        <v>41.0</v>
      </c>
      <c r="AP41" s="225">
        <v>35.0</v>
      </c>
      <c r="AQ41" s="225">
        <v>31.0</v>
      </c>
      <c r="AR41" s="225">
        <v>21.0</v>
      </c>
      <c r="AS41" s="226">
        <v>1.0</v>
      </c>
      <c r="AT41" s="225">
        <v>16.0</v>
      </c>
      <c r="AU41" s="225">
        <v>6.0</v>
      </c>
      <c r="AV41" s="225">
        <v>-4.0</v>
      </c>
      <c r="AW41" s="225">
        <v>-13.0</v>
      </c>
      <c r="AX41" s="225">
        <v>-22.0</v>
      </c>
      <c r="AY41" s="225">
        <v>-16.0</v>
      </c>
      <c r="AZ41" s="225">
        <v>-28.0</v>
      </c>
      <c r="BA41" s="225">
        <v>-40.0</v>
      </c>
      <c r="BB41" s="225">
        <v>-34.0</v>
      </c>
      <c r="BC41" s="226">
        <v>-24.0</v>
      </c>
      <c r="BD41" s="225">
        <v>34.0</v>
      </c>
      <c r="BE41" s="225">
        <v>29.0</v>
      </c>
      <c r="BF41" s="225">
        <v>23.0</v>
      </c>
      <c r="BG41" s="225">
        <v>35.0</v>
      </c>
      <c r="BH41" s="225">
        <v>40.0</v>
      </c>
      <c r="BI41" s="225">
        <v>30.0</v>
      </c>
      <c r="BJ41" s="225">
        <v>34.0</v>
      </c>
      <c r="BK41" s="225">
        <v>29.0</v>
      </c>
      <c r="BL41" s="225">
        <v>49.0</v>
      </c>
      <c r="BM41" s="226">
        <v>39.0</v>
      </c>
      <c r="BN41" s="225">
        <v>18.0</v>
      </c>
      <c r="BO41" s="225">
        <v>22.0</v>
      </c>
      <c r="BP41" s="225">
        <v>27.0</v>
      </c>
      <c r="BQ41" s="225">
        <v>33.0</v>
      </c>
      <c r="BR41" s="225">
        <v>39.0</v>
      </c>
      <c r="BS41" s="225">
        <v>48.0</v>
      </c>
      <c r="BT41" s="225">
        <v>38.0</v>
      </c>
      <c r="BU41" s="225">
        <v>34.0</v>
      </c>
      <c r="BV41" s="225">
        <v>40.0</v>
      </c>
      <c r="BW41" s="226">
        <v>35.0</v>
      </c>
      <c r="BX41" s="225">
        <v>31.0</v>
      </c>
      <c r="BY41" s="225">
        <v>35.0</v>
      </c>
      <c r="BZ41" s="225">
        <v>30.0</v>
      </c>
      <c r="CA41" s="225">
        <v>22.0</v>
      </c>
      <c r="CB41" s="225">
        <v>15.0</v>
      </c>
      <c r="CC41" s="225">
        <v>21.0</v>
      </c>
      <c r="CD41" s="225">
        <v>16.0</v>
      </c>
      <c r="CE41" s="225">
        <v>12.0</v>
      </c>
      <c r="CF41" s="225">
        <v>21.0</v>
      </c>
      <c r="CG41" s="226">
        <v>11.0</v>
      </c>
      <c r="CH41" s="225">
        <v>29.0</v>
      </c>
      <c r="CI41" s="225">
        <v>18.0</v>
      </c>
      <c r="CJ41" s="225">
        <v>7.0</v>
      </c>
      <c r="CK41" s="225">
        <v>2.0</v>
      </c>
      <c r="CL41" s="225">
        <v>-7.0</v>
      </c>
      <c r="CM41" s="225">
        <v>2.0</v>
      </c>
      <c r="CN41" s="225">
        <v>-8.0</v>
      </c>
      <c r="CO41" s="225">
        <v>-19.0</v>
      </c>
      <c r="CP41" s="225">
        <v>-10.0</v>
      </c>
      <c r="CQ41" s="226">
        <v>-19.0</v>
      </c>
      <c r="CR41" s="225">
        <v>21.0</v>
      </c>
      <c r="CS41" s="225">
        <v>41.0</v>
      </c>
      <c r="CT41" s="225">
        <v>31.0</v>
      </c>
      <c r="CU41" s="225">
        <v>25.0</v>
      </c>
      <c r="CV41" s="225">
        <v>31.0</v>
      </c>
      <c r="CW41" s="225">
        <v>37.0</v>
      </c>
      <c r="CX41" s="225">
        <v>46.0</v>
      </c>
      <c r="CY41" s="225">
        <v>36.0</v>
      </c>
      <c r="CZ41" s="225">
        <v>42.0</v>
      </c>
      <c r="DA41" s="226">
        <v>32.0</v>
      </c>
      <c r="DB41" s="225">
        <v>21.0</v>
      </c>
      <c r="DC41" s="225">
        <v>15.0</v>
      </c>
      <c r="DD41" s="225">
        <v>7.0</v>
      </c>
      <c r="DE41" s="225">
        <v>-2.0</v>
      </c>
      <c r="DF41" s="225">
        <v>-9.0</v>
      </c>
      <c r="DG41" s="225">
        <v>-19.0</v>
      </c>
      <c r="DH41" s="225">
        <v>-28.0</v>
      </c>
      <c r="DI41" s="225">
        <v>-35.0</v>
      </c>
      <c r="DJ41" s="225">
        <v>-31.0</v>
      </c>
      <c r="DK41" s="226">
        <v>-39.0</v>
      </c>
      <c r="DL41" s="225">
        <v>33.0</v>
      </c>
      <c r="DM41" s="225">
        <v>28.0</v>
      </c>
      <c r="DN41" s="225">
        <v>18.0</v>
      </c>
      <c r="DO41" s="225">
        <v>24.0</v>
      </c>
      <c r="DP41" s="225">
        <v>30.0</v>
      </c>
      <c r="DQ41" s="225">
        <v>20.0</v>
      </c>
      <c r="DR41" s="225">
        <v>11.0</v>
      </c>
      <c r="DS41" s="225">
        <v>7.0</v>
      </c>
      <c r="DT41" s="225">
        <v>13.0</v>
      </c>
      <c r="DU41" s="226">
        <v>22.0</v>
      </c>
      <c r="DV41" s="225">
        <v>13.0</v>
      </c>
      <c r="DW41" s="225">
        <v>19.0</v>
      </c>
      <c r="DX41" s="225">
        <v>29.0</v>
      </c>
      <c r="DY41" s="225">
        <v>38.0</v>
      </c>
      <c r="DZ41" s="225">
        <v>48.0</v>
      </c>
      <c r="EA41" s="225">
        <v>57.0</v>
      </c>
      <c r="EB41" s="225">
        <v>63.0</v>
      </c>
      <c r="EC41" s="225">
        <v>68.0</v>
      </c>
      <c r="ED41" s="225">
        <v>78.0</v>
      </c>
      <c r="EE41" s="226">
        <v>74.0</v>
      </c>
      <c r="EF41" s="225">
        <v>18.0</v>
      </c>
      <c r="EG41" s="225">
        <v>23.0</v>
      </c>
      <c r="EH41" s="225">
        <v>11.0</v>
      </c>
      <c r="EI41" s="225">
        <v>16.0</v>
      </c>
      <c r="EJ41" s="225">
        <v>10.0</v>
      </c>
      <c r="EK41" s="225">
        <v>0.0</v>
      </c>
      <c r="EL41" s="225">
        <v>-7.0</v>
      </c>
      <c r="EM41" s="225">
        <v>-13.0</v>
      </c>
      <c r="EN41" s="225">
        <v>-4.0</v>
      </c>
      <c r="EO41" s="226">
        <v>-14.0</v>
      </c>
      <c r="EP41" s="225">
        <v>21.0</v>
      </c>
      <c r="EQ41" s="225">
        <v>11.0</v>
      </c>
      <c r="ER41" s="225">
        <v>7.0</v>
      </c>
      <c r="ES41" s="225">
        <v>16.0</v>
      </c>
      <c r="ET41" s="225">
        <v>25.0</v>
      </c>
      <c r="EU41" s="225">
        <v>15.0</v>
      </c>
      <c r="EV41" s="225">
        <v>24.0</v>
      </c>
      <c r="EW41" s="225">
        <v>14.0</v>
      </c>
      <c r="EX41" s="225">
        <v>23.0</v>
      </c>
      <c r="EY41" s="226">
        <v>33.0</v>
      </c>
      <c r="EZ41" s="225">
        <v>30.0</v>
      </c>
      <c r="FA41" s="225">
        <v>34.0</v>
      </c>
      <c r="FB41" s="225">
        <v>26.0</v>
      </c>
      <c r="FC41" s="225">
        <v>14.0</v>
      </c>
      <c r="FD41" s="225">
        <v>4.0</v>
      </c>
      <c r="FE41" s="225">
        <v>-8.0</v>
      </c>
      <c r="FF41" s="225">
        <v>-4.0</v>
      </c>
      <c r="FG41" s="225">
        <v>-9.0</v>
      </c>
      <c r="FH41" s="225">
        <v>-3.0</v>
      </c>
      <c r="FI41" s="226">
        <v>7.0</v>
      </c>
      <c r="FJ41" s="225">
        <v>30.0</v>
      </c>
      <c r="FK41" s="225">
        <v>39.0</v>
      </c>
      <c r="FL41" s="225">
        <v>30.0</v>
      </c>
      <c r="FM41" s="225">
        <v>21.0</v>
      </c>
      <c r="FN41" s="225">
        <v>17.0</v>
      </c>
      <c r="FO41" s="225">
        <v>26.0</v>
      </c>
      <c r="FP41" s="225">
        <v>36.0</v>
      </c>
      <c r="FQ41" s="225">
        <v>41.0</v>
      </c>
      <c r="FR41" s="225">
        <v>46.0</v>
      </c>
      <c r="FS41" s="226">
        <v>37.0</v>
      </c>
      <c r="FT41" s="225">
        <v>21.0</v>
      </c>
      <c r="FU41" s="225">
        <v>30.0</v>
      </c>
      <c r="FV41" s="225">
        <v>37.0</v>
      </c>
      <c r="FW41" s="225">
        <v>44.0</v>
      </c>
      <c r="FX41" s="225">
        <v>48.0</v>
      </c>
      <c r="FY41" s="225">
        <v>57.0</v>
      </c>
      <c r="FZ41" s="225">
        <v>66.0</v>
      </c>
      <c r="GA41" s="225">
        <v>70.0</v>
      </c>
      <c r="GB41" s="225">
        <v>75.0</v>
      </c>
      <c r="GC41" s="226">
        <v>85.0</v>
      </c>
      <c r="GD41" s="225">
        <v>16.0</v>
      </c>
      <c r="GE41" s="225">
        <v>10.0</v>
      </c>
      <c r="GF41" s="225">
        <v>20.0</v>
      </c>
      <c r="GG41" s="225">
        <v>29.0</v>
      </c>
      <c r="GH41" s="225">
        <v>33.0</v>
      </c>
      <c r="GI41" s="225">
        <v>39.0</v>
      </c>
      <c r="GJ41" s="225">
        <v>48.0</v>
      </c>
      <c r="GK41" s="225">
        <v>52.0</v>
      </c>
      <c r="GL41" s="225">
        <v>43.0</v>
      </c>
      <c r="GM41" s="226">
        <v>52.0</v>
      </c>
      <c r="GN41" s="225">
        <v>15.0</v>
      </c>
      <c r="GO41" s="225">
        <v>27.0</v>
      </c>
      <c r="GP41" s="225">
        <v>36.0</v>
      </c>
      <c r="GQ41" s="225">
        <v>45.0</v>
      </c>
      <c r="GR41" s="225">
        <v>54.0</v>
      </c>
      <c r="GS41" s="225">
        <v>45.0</v>
      </c>
      <c r="GT41" s="225">
        <v>51.0</v>
      </c>
      <c r="GU41" s="225">
        <v>57.0</v>
      </c>
      <c r="GV41" s="225">
        <v>63.0</v>
      </c>
      <c r="GW41" s="226">
        <v>53.0</v>
      </c>
      <c r="GX41" s="225">
        <v>31.0</v>
      </c>
      <c r="GY41" s="225">
        <v>25.0</v>
      </c>
      <c r="GZ41" s="225">
        <v>15.0</v>
      </c>
      <c r="HA41" s="225">
        <v>6.0</v>
      </c>
      <c r="HB41" s="225">
        <v>-5.0</v>
      </c>
      <c r="HC41" s="225">
        <v>0.0</v>
      </c>
      <c r="HD41" s="225">
        <v>-8.0</v>
      </c>
      <c r="HE41" s="225">
        <v>1.0</v>
      </c>
      <c r="HF41" s="225">
        <v>-8.0</v>
      </c>
      <c r="HG41" s="226">
        <v>-2.0</v>
      </c>
      <c r="HH41" s="225">
        <v>16.0</v>
      </c>
      <c r="HI41" s="225">
        <v>6.0</v>
      </c>
      <c r="HJ41" s="225">
        <v>0.0</v>
      </c>
      <c r="HK41" s="225">
        <v>-9.0</v>
      </c>
      <c r="HL41" s="225">
        <v>-3.0</v>
      </c>
      <c r="HM41" s="225">
        <v>-10.0</v>
      </c>
      <c r="HN41" s="225">
        <v>0.0</v>
      </c>
      <c r="HO41" s="225">
        <v>4.0</v>
      </c>
      <c r="HP41" s="225">
        <v>15.0</v>
      </c>
      <c r="HQ41" s="226">
        <v>-5.0</v>
      </c>
      <c r="HR41" s="225">
        <v>34.0</v>
      </c>
      <c r="HS41" s="225">
        <v>43.0</v>
      </c>
      <c r="HT41" s="225">
        <v>47.0</v>
      </c>
      <c r="HU41" s="225">
        <v>39.0</v>
      </c>
      <c r="HV41" s="225">
        <v>33.0</v>
      </c>
      <c r="HW41" s="225">
        <v>13.0</v>
      </c>
      <c r="HX41" s="225">
        <v>9.0</v>
      </c>
      <c r="HY41" s="225">
        <v>14.0</v>
      </c>
      <c r="HZ41" s="225">
        <v>18.0</v>
      </c>
      <c r="IA41" s="226">
        <v>30.0</v>
      </c>
      <c r="IB41" s="225">
        <v>17.0</v>
      </c>
      <c r="IC41" s="225">
        <v>27.0</v>
      </c>
      <c r="ID41" s="225">
        <v>17.0</v>
      </c>
      <c r="IE41" s="225">
        <v>8.0</v>
      </c>
      <c r="IF41" s="225">
        <v>3.0</v>
      </c>
      <c r="IG41" s="225">
        <v>-7.0</v>
      </c>
      <c r="IH41" s="225">
        <v>2.0</v>
      </c>
      <c r="II41" s="225">
        <v>12.0</v>
      </c>
      <c r="IJ41" s="225">
        <v>3.0</v>
      </c>
      <c r="IK41" s="226">
        <v>-4.0</v>
      </c>
      <c r="IL41" s="225">
        <v>35.0</v>
      </c>
      <c r="IM41" s="225">
        <v>44.0</v>
      </c>
      <c r="IN41" s="225">
        <v>53.0</v>
      </c>
      <c r="IO41" s="225">
        <v>60.0</v>
      </c>
      <c r="IP41" s="225">
        <v>70.0</v>
      </c>
      <c r="IQ41" s="225">
        <v>76.0</v>
      </c>
      <c r="IR41" s="225">
        <v>82.0</v>
      </c>
      <c r="IS41" s="225">
        <v>73.0</v>
      </c>
      <c r="IT41" s="225">
        <v>53.0</v>
      </c>
      <c r="IU41" s="226">
        <v>45.0</v>
      </c>
      <c r="IV41" s="237">
        <f t="shared" ref="IV41:JE41" si="75">AVERAGE(IL41,IB41,HR41,HH41,GN41,GX41,GD41,FT41,FJ41,EZ41,EP41,EF41,DV41,DL41,DB41,CR41,CH41,BX41,BN41,BD41,AT41,AJ41,Z41,P41,F41)</f>
        <v>24.72</v>
      </c>
      <c r="IW41" s="238">
        <f t="shared" si="75"/>
        <v>25.44</v>
      </c>
      <c r="IX41" s="238">
        <f t="shared" si="75"/>
        <v>23.68</v>
      </c>
      <c r="IY41" s="238">
        <f t="shared" si="75"/>
        <v>24.24</v>
      </c>
      <c r="IZ41" s="238">
        <f t="shared" si="75"/>
        <v>23.52</v>
      </c>
      <c r="JA41" s="238">
        <f t="shared" si="75"/>
        <v>22.52</v>
      </c>
      <c r="JB41" s="238">
        <f t="shared" si="75"/>
        <v>24.12</v>
      </c>
      <c r="JC41" s="238">
        <f t="shared" si="75"/>
        <v>21.84</v>
      </c>
      <c r="JD41" s="238">
        <f t="shared" si="75"/>
        <v>25.16</v>
      </c>
      <c r="JE41" s="239">
        <f t="shared" si="75"/>
        <v>21.52</v>
      </c>
      <c r="JF41" s="225">
        <f t="shared" si="65"/>
        <v>217</v>
      </c>
      <c r="JG41" s="225">
        <f t="shared" si="66"/>
        <v>39</v>
      </c>
      <c r="JH41" s="231">
        <f t="shared" si="67"/>
        <v>0.84765625</v>
      </c>
      <c r="JI41" s="225"/>
      <c r="JJ41" s="225"/>
      <c r="JK41" s="225"/>
      <c r="JL41" s="225"/>
      <c r="JM41" s="225"/>
      <c r="JN41" s="225"/>
      <c r="JO41" s="225"/>
      <c r="JP41" s="225"/>
      <c r="JQ41" s="225"/>
      <c r="JR41" s="225"/>
      <c r="JS41" s="311"/>
      <c r="JT41" s="232"/>
      <c r="JU41" s="240">
        <f t="shared" ref="JU41:JU42" si="77">9/25</f>
        <v>0.36</v>
      </c>
      <c r="JV41" s="225"/>
      <c r="JW41" s="225"/>
      <c r="JX41" s="225"/>
      <c r="JY41" s="225"/>
      <c r="JZ41" s="225"/>
      <c r="KA41" s="225"/>
      <c r="KB41" s="225"/>
      <c r="KC41" s="225"/>
      <c r="KD41" s="225"/>
      <c r="KE41" s="225"/>
      <c r="KF41" s="225"/>
      <c r="KG41" s="225"/>
      <c r="KH41" s="225"/>
      <c r="KI41" s="225"/>
      <c r="KJ41" s="225"/>
    </row>
    <row r="42">
      <c r="A42" s="182" t="s">
        <v>11</v>
      </c>
      <c r="B42" s="18" t="s">
        <v>19</v>
      </c>
      <c r="C42" s="19" t="s">
        <v>20</v>
      </c>
      <c r="D42" s="17" t="s">
        <v>14</v>
      </c>
      <c r="E42" s="224">
        <v>35.0</v>
      </c>
      <c r="F42" s="225">
        <v>37.0</v>
      </c>
      <c r="G42" s="225">
        <v>28.0</v>
      </c>
      <c r="H42" s="225">
        <v>41.0</v>
      </c>
      <c r="I42" s="225">
        <v>32.0</v>
      </c>
      <c r="J42" s="225">
        <v>18.0</v>
      </c>
      <c r="K42" s="225">
        <v>28.0</v>
      </c>
      <c r="L42" s="225">
        <v>41.0</v>
      </c>
      <c r="M42" s="225">
        <v>15.0</v>
      </c>
      <c r="N42" s="225">
        <v>25.0</v>
      </c>
      <c r="O42" s="226">
        <v>-1.0</v>
      </c>
      <c r="P42" s="225">
        <v>38.0</v>
      </c>
      <c r="Q42" s="225">
        <v>28.0</v>
      </c>
      <c r="R42" s="225">
        <v>39.0</v>
      </c>
      <c r="S42" s="225">
        <v>49.0</v>
      </c>
      <c r="T42" s="225">
        <v>61.0</v>
      </c>
      <c r="U42" s="225">
        <v>52.0</v>
      </c>
      <c r="V42" s="225">
        <v>64.0</v>
      </c>
      <c r="W42" s="225">
        <v>73.0</v>
      </c>
      <c r="X42" s="225">
        <v>63.0</v>
      </c>
      <c r="Y42" s="226">
        <v>72.0</v>
      </c>
      <c r="Z42" s="225">
        <v>17.0</v>
      </c>
      <c r="AA42" s="225">
        <v>27.0</v>
      </c>
      <c r="AB42" s="225">
        <v>35.0</v>
      </c>
      <c r="AC42" s="225">
        <v>44.0</v>
      </c>
      <c r="AD42" s="225">
        <v>35.0</v>
      </c>
      <c r="AE42" s="225">
        <v>47.0</v>
      </c>
      <c r="AF42" s="225">
        <v>37.0</v>
      </c>
      <c r="AG42" s="225">
        <v>25.0</v>
      </c>
      <c r="AH42" s="225">
        <v>34.0</v>
      </c>
      <c r="AI42" s="226">
        <v>20.0</v>
      </c>
      <c r="AJ42" s="225">
        <v>16.0</v>
      </c>
      <c r="AK42" s="225">
        <v>26.0</v>
      </c>
      <c r="AL42" s="225">
        <v>35.0</v>
      </c>
      <c r="AM42" s="225">
        <v>61.0</v>
      </c>
      <c r="AN42" s="225">
        <v>70.0</v>
      </c>
      <c r="AO42" s="225">
        <v>58.0</v>
      </c>
      <c r="AP42" s="225">
        <v>49.0</v>
      </c>
      <c r="AQ42" s="225">
        <v>57.0</v>
      </c>
      <c r="AR42" s="225">
        <v>45.0</v>
      </c>
      <c r="AS42" s="226">
        <v>19.0</v>
      </c>
      <c r="AT42" s="225">
        <v>14.0</v>
      </c>
      <c r="AU42" s="225">
        <v>2.0</v>
      </c>
      <c r="AV42" s="225">
        <v>-11.0</v>
      </c>
      <c r="AW42" s="225">
        <v>-1.0</v>
      </c>
      <c r="AX42" s="225">
        <v>-12.0</v>
      </c>
      <c r="AY42" s="225">
        <v>-21.0</v>
      </c>
      <c r="AZ42" s="225">
        <v>-35.0</v>
      </c>
      <c r="BA42" s="225">
        <v>-49.0</v>
      </c>
      <c r="BB42" s="225">
        <v>-57.0</v>
      </c>
      <c r="BC42" s="226">
        <v>-45.0</v>
      </c>
      <c r="BD42" s="225">
        <v>35.0</v>
      </c>
      <c r="BE42" s="225">
        <v>27.0</v>
      </c>
      <c r="BF42" s="225">
        <v>35.0</v>
      </c>
      <c r="BG42" s="225">
        <v>49.0</v>
      </c>
      <c r="BH42" s="225">
        <v>57.0</v>
      </c>
      <c r="BI42" s="225">
        <v>44.0</v>
      </c>
      <c r="BJ42" s="225">
        <v>36.0</v>
      </c>
      <c r="BK42" s="225">
        <v>28.0</v>
      </c>
      <c r="BL42" s="225">
        <v>54.0</v>
      </c>
      <c r="BM42" s="226">
        <v>45.0</v>
      </c>
      <c r="BN42" s="225">
        <v>33.0</v>
      </c>
      <c r="BO42" s="225">
        <v>25.0</v>
      </c>
      <c r="BP42" s="225">
        <v>34.0</v>
      </c>
      <c r="BQ42" s="225">
        <v>25.0</v>
      </c>
      <c r="BR42" s="225">
        <v>34.0</v>
      </c>
      <c r="BS42" s="225">
        <v>43.0</v>
      </c>
      <c r="BT42" s="225">
        <v>31.0</v>
      </c>
      <c r="BU42" s="225">
        <v>23.0</v>
      </c>
      <c r="BV42" s="225">
        <v>32.0</v>
      </c>
      <c r="BW42" s="226">
        <v>23.0</v>
      </c>
      <c r="BX42" s="225">
        <v>16.0</v>
      </c>
      <c r="BY42" s="225">
        <v>24.0</v>
      </c>
      <c r="BZ42" s="225">
        <v>15.0</v>
      </c>
      <c r="CA42" s="225">
        <v>3.0</v>
      </c>
      <c r="CB42" s="225">
        <v>11.0</v>
      </c>
      <c r="CC42" s="225">
        <v>3.0</v>
      </c>
      <c r="CD42" s="225">
        <v>-6.0</v>
      </c>
      <c r="CE42" s="225">
        <v>2.0</v>
      </c>
      <c r="CF42" s="225">
        <v>13.0</v>
      </c>
      <c r="CG42" s="226">
        <v>4.0</v>
      </c>
      <c r="CH42" s="225">
        <v>17.0</v>
      </c>
      <c r="CI42" s="225">
        <v>7.0</v>
      </c>
      <c r="CJ42" s="225">
        <v>-3.0</v>
      </c>
      <c r="CK42" s="225">
        <v>-12.0</v>
      </c>
      <c r="CL42" s="225">
        <v>-2.0</v>
      </c>
      <c r="CM42" s="225">
        <v>-13.0</v>
      </c>
      <c r="CN42" s="225">
        <v>-22.0</v>
      </c>
      <c r="CO42" s="225">
        <v>-32.0</v>
      </c>
      <c r="CP42" s="225">
        <v>-42.0</v>
      </c>
      <c r="CQ42" s="226">
        <v>-51.0</v>
      </c>
      <c r="CR42" s="225">
        <v>33.0</v>
      </c>
      <c r="CS42" s="225">
        <v>59.0</v>
      </c>
      <c r="CT42" s="225">
        <v>47.0</v>
      </c>
      <c r="CU42" s="225">
        <v>55.0</v>
      </c>
      <c r="CV42" s="225">
        <v>64.0</v>
      </c>
      <c r="CW42" s="225">
        <v>73.0</v>
      </c>
      <c r="CX42" s="225">
        <v>84.0</v>
      </c>
      <c r="CY42" s="225">
        <v>75.0</v>
      </c>
      <c r="CZ42" s="225">
        <v>67.0</v>
      </c>
      <c r="DA42" s="226">
        <v>58.0</v>
      </c>
      <c r="DB42" s="225">
        <v>17.0</v>
      </c>
      <c r="DC42" s="225">
        <v>8.0</v>
      </c>
      <c r="DD42" s="225">
        <v>-4.0</v>
      </c>
      <c r="DE42" s="225">
        <v>-15.0</v>
      </c>
      <c r="DF42" s="225">
        <v>-7.0</v>
      </c>
      <c r="DG42" s="225">
        <v>-19.0</v>
      </c>
      <c r="DH42" s="225">
        <v>-29.0</v>
      </c>
      <c r="DI42" s="225">
        <v>-21.0</v>
      </c>
      <c r="DJ42" s="225">
        <v>-29.0</v>
      </c>
      <c r="DK42" s="226">
        <v>-41.0</v>
      </c>
      <c r="DL42" s="225">
        <v>37.0</v>
      </c>
      <c r="DM42" s="225">
        <v>29.0</v>
      </c>
      <c r="DN42" s="225">
        <v>16.0</v>
      </c>
      <c r="DO42" s="225">
        <v>7.0</v>
      </c>
      <c r="DP42" s="225">
        <v>-1.0</v>
      </c>
      <c r="DQ42" s="225">
        <v>-14.0</v>
      </c>
      <c r="DR42" s="225">
        <v>-23.0</v>
      </c>
      <c r="DS42" s="225">
        <v>-15.0</v>
      </c>
      <c r="DT42" s="225">
        <v>-23.0</v>
      </c>
      <c r="DU42" s="226">
        <v>-34.0</v>
      </c>
      <c r="DV42" s="225">
        <v>11.0</v>
      </c>
      <c r="DW42" s="225">
        <v>20.0</v>
      </c>
      <c r="DX42" s="225">
        <v>33.0</v>
      </c>
      <c r="DY42" s="225">
        <v>23.0</v>
      </c>
      <c r="DZ42" s="225">
        <v>32.0</v>
      </c>
      <c r="EA42" s="225">
        <v>21.0</v>
      </c>
      <c r="EB42" s="225">
        <v>13.0</v>
      </c>
      <c r="EC42" s="225">
        <v>21.0</v>
      </c>
      <c r="ED42" s="225">
        <v>34.0</v>
      </c>
      <c r="EE42" s="226">
        <v>42.0</v>
      </c>
      <c r="EF42" s="225">
        <v>33.0</v>
      </c>
      <c r="EG42" s="225">
        <v>42.0</v>
      </c>
      <c r="EH42" s="225">
        <v>28.0</v>
      </c>
      <c r="EI42" s="225">
        <v>36.0</v>
      </c>
      <c r="EJ42" s="225">
        <v>45.0</v>
      </c>
      <c r="EK42" s="225">
        <v>33.0</v>
      </c>
      <c r="EL42" s="225">
        <v>41.0</v>
      </c>
      <c r="EM42" s="225">
        <v>50.0</v>
      </c>
      <c r="EN42" s="225">
        <v>39.0</v>
      </c>
      <c r="EO42" s="226">
        <v>26.0</v>
      </c>
      <c r="EP42" s="225">
        <v>17.0</v>
      </c>
      <c r="EQ42" s="225">
        <v>4.0</v>
      </c>
      <c r="ER42" s="225">
        <v>12.0</v>
      </c>
      <c r="ES42" s="225">
        <v>23.0</v>
      </c>
      <c r="ET42" s="225">
        <v>12.0</v>
      </c>
      <c r="EU42" s="225">
        <v>0.0</v>
      </c>
      <c r="EV42" s="225">
        <v>-11.0</v>
      </c>
      <c r="EW42" s="225">
        <v>-24.0</v>
      </c>
      <c r="EX42" s="225">
        <v>-34.0</v>
      </c>
      <c r="EY42" s="226">
        <v>-22.0</v>
      </c>
      <c r="EZ42" s="225">
        <v>33.0</v>
      </c>
      <c r="FA42" s="225">
        <v>25.0</v>
      </c>
      <c r="FB42" s="225">
        <v>13.0</v>
      </c>
      <c r="FC42" s="225">
        <v>-1.0</v>
      </c>
      <c r="FD42" s="225">
        <v>-13.0</v>
      </c>
      <c r="FE42" s="225">
        <v>-27.0</v>
      </c>
      <c r="FF42" s="225">
        <v>-35.0</v>
      </c>
      <c r="FG42" s="225">
        <v>-43.0</v>
      </c>
      <c r="FH42" s="225">
        <v>-51.0</v>
      </c>
      <c r="FI42" s="226">
        <v>-39.0</v>
      </c>
      <c r="FJ42" s="225">
        <v>34.0</v>
      </c>
      <c r="FK42" s="225">
        <v>45.0</v>
      </c>
      <c r="FL42" s="225">
        <v>35.0</v>
      </c>
      <c r="FM42" s="225">
        <v>26.0</v>
      </c>
      <c r="FN42" s="225">
        <v>18.0</v>
      </c>
      <c r="FO42" s="225">
        <v>7.0</v>
      </c>
      <c r="FP42" s="225">
        <v>19.0</v>
      </c>
      <c r="FQ42" s="225">
        <v>27.0</v>
      </c>
      <c r="FR42" s="225">
        <v>36.0</v>
      </c>
      <c r="FS42" s="226">
        <v>26.0</v>
      </c>
      <c r="FT42" s="225">
        <v>17.0</v>
      </c>
      <c r="FU42" s="225">
        <v>27.0</v>
      </c>
      <c r="FV42" s="225">
        <v>19.0</v>
      </c>
      <c r="FW42" s="225">
        <v>11.0</v>
      </c>
      <c r="FX42" s="225">
        <v>19.0</v>
      </c>
      <c r="FY42" s="225">
        <v>30.0</v>
      </c>
      <c r="FZ42" s="225">
        <v>19.0</v>
      </c>
      <c r="GA42" s="225">
        <v>11.0</v>
      </c>
      <c r="GB42" s="225">
        <v>19.0</v>
      </c>
      <c r="GC42" s="226">
        <v>32.0</v>
      </c>
      <c r="GD42" s="225">
        <v>35.0</v>
      </c>
      <c r="GE42" s="225">
        <v>44.0</v>
      </c>
      <c r="GF42" s="225">
        <v>57.0</v>
      </c>
      <c r="GG42" s="225">
        <v>66.0</v>
      </c>
      <c r="GH42" s="225">
        <v>58.0</v>
      </c>
      <c r="GI42" s="225">
        <v>67.0</v>
      </c>
      <c r="GJ42" s="225">
        <v>76.0</v>
      </c>
      <c r="GK42" s="225">
        <v>84.0</v>
      </c>
      <c r="GL42" s="225">
        <v>95.0</v>
      </c>
      <c r="GM42" s="226">
        <v>104.0</v>
      </c>
      <c r="GN42" s="225">
        <v>12.0</v>
      </c>
      <c r="GO42" s="225">
        <v>26.0</v>
      </c>
      <c r="GP42" s="225">
        <v>37.0</v>
      </c>
      <c r="GQ42" s="225">
        <v>47.0</v>
      </c>
      <c r="GR42" s="225">
        <v>36.0</v>
      </c>
      <c r="GS42" s="225">
        <v>47.0</v>
      </c>
      <c r="GT42" s="225">
        <v>56.0</v>
      </c>
      <c r="GU42" s="225">
        <v>65.0</v>
      </c>
      <c r="GV42" s="225">
        <v>57.0</v>
      </c>
      <c r="GW42" s="226">
        <v>44.0</v>
      </c>
      <c r="GX42" s="225">
        <v>34.0</v>
      </c>
      <c r="GY42" s="225">
        <v>43.0</v>
      </c>
      <c r="GZ42" s="225">
        <v>34.0</v>
      </c>
      <c r="HA42" s="225">
        <v>25.0</v>
      </c>
      <c r="HB42" s="225">
        <v>15.0</v>
      </c>
      <c r="HC42" s="225">
        <v>23.0</v>
      </c>
      <c r="HD42" s="225">
        <v>11.0</v>
      </c>
      <c r="HE42" s="225">
        <v>1.0</v>
      </c>
      <c r="HF42" s="225">
        <v>11.0</v>
      </c>
      <c r="HG42" s="226">
        <v>3.0</v>
      </c>
      <c r="HH42" s="225">
        <v>36.0</v>
      </c>
      <c r="HI42" s="225">
        <v>23.0</v>
      </c>
      <c r="HJ42" s="225">
        <v>14.0</v>
      </c>
      <c r="HK42" s="225">
        <v>24.0</v>
      </c>
      <c r="HL42" s="225">
        <v>15.0</v>
      </c>
      <c r="HM42" s="225">
        <v>23.0</v>
      </c>
      <c r="HN42" s="225">
        <v>32.0</v>
      </c>
      <c r="HO42" s="225">
        <v>24.0</v>
      </c>
      <c r="HP42" s="225">
        <v>34.0</v>
      </c>
      <c r="HQ42" s="226">
        <v>8.0</v>
      </c>
      <c r="HR42" s="225">
        <v>34.0</v>
      </c>
      <c r="HS42" s="225">
        <v>24.0</v>
      </c>
      <c r="HT42" s="225">
        <v>32.0</v>
      </c>
      <c r="HU42" s="225">
        <v>20.0</v>
      </c>
      <c r="HV42" s="225">
        <v>29.0</v>
      </c>
      <c r="HW42" s="225">
        <v>3.0</v>
      </c>
      <c r="HX42" s="225">
        <v>11.0</v>
      </c>
      <c r="HY42" s="225">
        <v>20.0</v>
      </c>
      <c r="HZ42" s="225">
        <v>28.0</v>
      </c>
      <c r="IA42" s="226">
        <v>42.0</v>
      </c>
      <c r="IB42" s="225">
        <v>13.0</v>
      </c>
      <c r="IC42" s="225">
        <v>22.0</v>
      </c>
      <c r="ID42" s="225">
        <v>13.0</v>
      </c>
      <c r="IE42" s="225">
        <v>23.0</v>
      </c>
      <c r="IF42" s="225">
        <v>14.0</v>
      </c>
      <c r="IG42" s="225">
        <v>2.0</v>
      </c>
      <c r="IH42" s="225">
        <v>12.0</v>
      </c>
      <c r="II42" s="225">
        <v>21.0</v>
      </c>
      <c r="IJ42" s="225">
        <v>32.0</v>
      </c>
      <c r="IK42" s="226">
        <v>40.0</v>
      </c>
      <c r="IL42" s="225">
        <v>34.0</v>
      </c>
      <c r="IM42" s="225">
        <v>23.0</v>
      </c>
      <c r="IN42" s="225">
        <v>13.0</v>
      </c>
      <c r="IO42" s="225">
        <v>5.0</v>
      </c>
      <c r="IP42" s="225">
        <v>17.0</v>
      </c>
      <c r="IQ42" s="225">
        <v>9.0</v>
      </c>
      <c r="IR42" s="225">
        <v>0.0</v>
      </c>
      <c r="IS42" s="225">
        <v>10.0</v>
      </c>
      <c r="IT42" s="225">
        <v>-16.0</v>
      </c>
      <c r="IU42" s="226">
        <v>-28.0</v>
      </c>
      <c r="IV42" s="237">
        <f t="shared" ref="IV42:JE42" si="76">AVERAGE(IL42,IB42,HR42,HH42,GN42,GX42,GD42,FT42,FJ42,EZ42,EP42,EF42,DV42,DL42,DB42,CR42,CH42,BX42,BN42,BD42,AT42,AJ42,Z42,P42,F42)</f>
        <v>26.12</v>
      </c>
      <c r="IW42" s="238">
        <f t="shared" si="76"/>
        <v>26.32</v>
      </c>
      <c r="IX42" s="238">
        <f t="shared" si="76"/>
        <v>24.76</v>
      </c>
      <c r="IY42" s="238">
        <f t="shared" si="76"/>
        <v>25</v>
      </c>
      <c r="IZ42" s="238">
        <f t="shared" si="76"/>
        <v>25</v>
      </c>
      <c r="JA42" s="238">
        <f t="shared" si="76"/>
        <v>20.76</v>
      </c>
      <c r="JB42" s="238">
        <f t="shared" si="76"/>
        <v>18.84</v>
      </c>
      <c r="JC42" s="238">
        <f t="shared" si="76"/>
        <v>17.92</v>
      </c>
      <c r="JD42" s="238">
        <f t="shared" si="76"/>
        <v>18.64</v>
      </c>
      <c r="JE42" s="239">
        <f t="shared" si="76"/>
        <v>13.88</v>
      </c>
      <c r="JF42" s="225">
        <f t="shared" si="65"/>
        <v>213</v>
      </c>
      <c r="JG42" s="225">
        <f t="shared" si="66"/>
        <v>45</v>
      </c>
      <c r="JH42" s="231">
        <f t="shared" si="67"/>
        <v>0.8255813953</v>
      </c>
      <c r="JI42" s="225"/>
      <c r="JJ42" s="225"/>
      <c r="JK42" s="225"/>
      <c r="JL42" s="225"/>
      <c r="JM42" s="225"/>
      <c r="JN42" s="225"/>
      <c r="JO42" s="225"/>
      <c r="JP42" s="225"/>
      <c r="JQ42" s="225"/>
      <c r="JR42" s="225"/>
      <c r="JS42" s="311"/>
      <c r="JT42" s="232"/>
      <c r="JU42" s="240">
        <f t="shared" si="77"/>
        <v>0.36</v>
      </c>
      <c r="JV42" s="225"/>
      <c r="JW42" s="225"/>
      <c r="JX42" s="225"/>
      <c r="JY42" s="225"/>
      <c r="JZ42" s="225"/>
      <c r="KA42" s="225"/>
      <c r="KB42" s="225"/>
      <c r="KC42" s="225"/>
      <c r="KD42" s="225"/>
      <c r="KE42" s="225"/>
      <c r="KF42" s="225"/>
      <c r="KG42" s="225"/>
      <c r="KH42" s="225"/>
      <c r="KI42" s="225"/>
      <c r="KJ42" s="225"/>
    </row>
    <row r="43">
      <c r="A43" s="182" t="s">
        <v>35</v>
      </c>
      <c r="B43" s="18" t="s">
        <v>12</v>
      </c>
      <c r="C43" s="19" t="s">
        <v>41</v>
      </c>
      <c r="D43" s="17" t="s">
        <v>14</v>
      </c>
      <c r="E43" s="224">
        <v>30.0</v>
      </c>
      <c r="F43" s="225">
        <v>34.0</v>
      </c>
      <c r="G43" s="225">
        <v>41.0</v>
      </c>
      <c r="H43" s="225">
        <v>31.0</v>
      </c>
      <c r="I43" s="225">
        <v>21.0</v>
      </c>
      <c r="J43" s="225">
        <v>30.0</v>
      </c>
      <c r="K43" s="225">
        <v>37.0</v>
      </c>
      <c r="L43" s="225">
        <v>27.0</v>
      </c>
      <c r="M43" s="225">
        <v>47.0</v>
      </c>
      <c r="N43" s="225">
        <v>58.0</v>
      </c>
      <c r="O43" s="226">
        <v>78.0</v>
      </c>
      <c r="P43" s="225">
        <v>15.0</v>
      </c>
      <c r="Q43" s="225">
        <v>8.0</v>
      </c>
      <c r="R43" s="225">
        <v>0.0</v>
      </c>
      <c r="S43" s="225">
        <v>7.0</v>
      </c>
      <c r="T43" s="225">
        <v>16.0</v>
      </c>
      <c r="U43" s="225">
        <v>10.0</v>
      </c>
      <c r="V43" s="225">
        <v>18.0</v>
      </c>
      <c r="W43" s="225">
        <v>28.0</v>
      </c>
      <c r="X43" s="225">
        <v>17.0</v>
      </c>
      <c r="Y43" s="226">
        <v>10.0</v>
      </c>
      <c r="Z43" s="225">
        <v>31.0</v>
      </c>
      <c r="AA43" s="225">
        <v>42.0</v>
      </c>
      <c r="AB43" s="225">
        <v>47.0</v>
      </c>
      <c r="AC43" s="225">
        <v>55.0</v>
      </c>
      <c r="AD43" s="225">
        <v>47.0</v>
      </c>
      <c r="AE43" s="225">
        <v>55.0</v>
      </c>
      <c r="AF43" s="225">
        <v>44.0</v>
      </c>
      <c r="AG43" s="225">
        <v>35.0</v>
      </c>
      <c r="AH43" s="225">
        <v>43.0</v>
      </c>
      <c r="AI43" s="226">
        <v>52.0</v>
      </c>
      <c r="AJ43" s="225">
        <v>19.0</v>
      </c>
      <c r="AK43" s="225">
        <v>26.0</v>
      </c>
      <c r="AL43" s="225">
        <v>34.0</v>
      </c>
      <c r="AM43" s="225">
        <v>14.0</v>
      </c>
      <c r="AN43" s="225">
        <v>21.0</v>
      </c>
      <c r="AO43" s="225">
        <v>13.0</v>
      </c>
      <c r="AP43" s="225">
        <v>7.0</v>
      </c>
      <c r="AQ43" s="225">
        <v>2.0</v>
      </c>
      <c r="AR43" s="225">
        <v>-6.0</v>
      </c>
      <c r="AS43" s="226">
        <v>14.0</v>
      </c>
      <c r="AT43" s="225">
        <v>33.0</v>
      </c>
      <c r="AU43" s="225">
        <v>25.0</v>
      </c>
      <c r="AV43" s="225">
        <v>35.0</v>
      </c>
      <c r="AW43" s="225">
        <v>46.0</v>
      </c>
      <c r="AX43" s="225">
        <v>54.0</v>
      </c>
      <c r="AY43" s="225">
        <v>47.0</v>
      </c>
      <c r="AZ43" s="225">
        <v>56.0</v>
      </c>
      <c r="BA43" s="225">
        <v>65.0</v>
      </c>
      <c r="BB43" s="225">
        <v>71.0</v>
      </c>
      <c r="BC43" s="226">
        <v>79.0</v>
      </c>
      <c r="BD43" s="225">
        <v>32.0</v>
      </c>
      <c r="BE43" s="225">
        <v>26.0</v>
      </c>
      <c r="BF43" s="225">
        <v>20.0</v>
      </c>
      <c r="BG43" s="225">
        <v>11.0</v>
      </c>
      <c r="BH43" s="225">
        <v>17.0</v>
      </c>
      <c r="BI43" s="225">
        <v>27.0</v>
      </c>
      <c r="BJ43" s="225">
        <v>32.0</v>
      </c>
      <c r="BK43" s="225">
        <v>26.0</v>
      </c>
      <c r="BL43" s="225">
        <v>6.0</v>
      </c>
      <c r="BM43" s="226">
        <v>-4.0</v>
      </c>
      <c r="BN43" s="225">
        <v>30.0</v>
      </c>
      <c r="BO43" s="225">
        <v>35.0</v>
      </c>
      <c r="BP43" s="225">
        <v>28.0</v>
      </c>
      <c r="BQ43" s="225">
        <v>21.0</v>
      </c>
      <c r="BR43" s="225">
        <v>27.0</v>
      </c>
      <c r="BS43" s="225">
        <v>35.0</v>
      </c>
      <c r="BT43" s="225">
        <v>27.0</v>
      </c>
      <c r="BU43" s="225">
        <v>21.0</v>
      </c>
      <c r="BV43" s="225">
        <v>27.0</v>
      </c>
      <c r="BW43" s="226">
        <v>34.0</v>
      </c>
      <c r="BX43" s="225">
        <v>18.0</v>
      </c>
      <c r="BY43" s="225">
        <v>24.0</v>
      </c>
      <c r="BZ43" s="225">
        <v>31.0</v>
      </c>
      <c r="CA43" s="225">
        <v>22.0</v>
      </c>
      <c r="CB43" s="225">
        <v>27.0</v>
      </c>
      <c r="CC43" s="225">
        <v>33.0</v>
      </c>
      <c r="CD43" s="225">
        <v>40.0</v>
      </c>
      <c r="CE43" s="225">
        <v>35.0</v>
      </c>
      <c r="CF43" s="225">
        <v>27.0</v>
      </c>
      <c r="CG43" s="226">
        <v>17.0</v>
      </c>
      <c r="CH43" s="225">
        <v>30.0</v>
      </c>
      <c r="CI43" s="225">
        <v>39.0</v>
      </c>
      <c r="CJ43" s="225">
        <v>48.0</v>
      </c>
      <c r="CK43" s="225">
        <v>55.0</v>
      </c>
      <c r="CL43" s="225">
        <v>66.0</v>
      </c>
      <c r="CM43" s="225">
        <v>81.0</v>
      </c>
      <c r="CN43" s="225">
        <v>71.0</v>
      </c>
      <c r="CO43" s="225">
        <v>80.0</v>
      </c>
      <c r="CP43" s="225">
        <v>69.0</v>
      </c>
      <c r="CQ43" s="226">
        <v>61.0</v>
      </c>
      <c r="CR43" s="225">
        <v>20.0</v>
      </c>
      <c r="CS43" s="225">
        <v>0.0</v>
      </c>
      <c r="CT43" s="225">
        <v>-8.0</v>
      </c>
      <c r="CU43" s="225">
        <v>-14.0</v>
      </c>
      <c r="CV43" s="225">
        <v>-8.0</v>
      </c>
      <c r="CW43" s="225">
        <v>-2.0</v>
      </c>
      <c r="CX43" s="225">
        <v>-10.0</v>
      </c>
      <c r="CY43" s="225">
        <v>-20.0</v>
      </c>
      <c r="CZ43" s="225">
        <v>-14.0</v>
      </c>
      <c r="DA43" s="226">
        <v>-24.0</v>
      </c>
      <c r="DB43" s="225">
        <v>19.0</v>
      </c>
      <c r="DC43" s="225">
        <v>13.0</v>
      </c>
      <c r="DD43" s="225">
        <v>4.0</v>
      </c>
      <c r="DE43" s="225">
        <v>12.0</v>
      </c>
      <c r="DF43" s="225">
        <v>17.0</v>
      </c>
      <c r="DG43" s="225">
        <v>9.0</v>
      </c>
      <c r="DH43" s="225">
        <v>2.0</v>
      </c>
      <c r="DI43" s="225">
        <v>7.0</v>
      </c>
      <c r="DJ43" s="225">
        <v>12.0</v>
      </c>
      <c r="DK43" s="226">
        <v>3.0</v>
      </c>
      <c r="DL43" s="225">
        <v>34.0</v>
      </c>
      <c r="DM43" s="225">
        <v>28.0</v>
      </c>
      <c r="DN43" s="225">
        <v>38.0</v>
      </c>
      <c r="DO43" s="225">
        <v>31.0</v>
      </c>
      <c r="DP43" s="225">
        <v>37.0</v>
      </c>
      <c r="DQ43" s="225">
        <v>47.0</v>
      </c>
      <c r="DR43" s="225">
        <v>39.0</v>
      </c>
      <c r="DS43" s="225">
        <v>34.0</v>
      </c>
      <c r="DT43" s="225">
        <v>40.0</v>
      </c>
      <c r="DU43" s="226">
        <v>55.0</v>
      </c>
      <c r="DV43" s="225">
        <v>34.0</v>
      </c>
      <c r="DW43" s="225">
        <v>40.0</v>
      </c>
      <c r="DX43" s="225">
        <v>30.0</v>
      </c>
      <c r="DY43" s="225">
        <v>19.0</v>
      </c>
      <c r="DZ43" s="225">
        <v>29.0</v>
      </c>
      <c r="EA43" s="225">
        <v>44.0</v>
      </c>
      <c r="EB43" s="225">
        <v>50.0</v>
      </c>
      <c r="EC43" s="225">
        <v>56.0</v>
      </c>
      <c r="ED43" s="225">
        <v>46.0</v>
      </c>
      <c r="EE43" s="226">
        <v>41.0</v>
      </c>
      <c r="EF43" s="225">
        <v>30.0</v>
      </c>
      <c r="EG43" s="225">
        <v>23.0</v>
      </c>
      <c r="EH43" s="225">
        <v>32.0</v>
      </c>
      <c r="EI43" s="225">
        <v>38.0</v>
      </c>
      <c r="EJ43" s="225">
        <v>45.0</v>
      </c>
      <c r="EK43" s="225">
        <v>37.0</v>
      </c>
      <c r="EL43" s="225">
        <v>42.0</v>
      </c>
      <c r="EM43" s="225">
        <v>49.0</v>
      </c>
      <c r="EN43" s="225">
        <v>64.0</v>
      </c>
      <c r="EO43" s="226">
        <v>74.0</v>
      </c>
      <c r="EP43" s="225">
        <v>19.0</v>
      </c>
      <c r="EQ43" s="225">
        <v>29.0</v>
      </c>
      <c r="ER43" s="225">
        <v>24.0</v>
      </c>
      <c r="ES43" s="225">
        <v>16.0</v>
      </c>
      <c r="ET43" s="225">
        <v>31.0</v>
      </c>
      <c r="EU43" s="225">
        <v>23.0</v>
      </c>
      <c r="EV43" s="225">
        <v>38.0</v>
      </c>
      <c r="EW43" s="225">
        <v>48.0</v>
      </c>
      <c r="EX43" s="225">
        <v>37.0</v>
      </c>
      <c r="EY43" s="226">
        <v>45.0</v>
      </c>
      <c r="EZ43" s="225">
        <v>31.0</v>
      </c>
      <c r="FA43" s="225">
        <v>36.0</v>
      </c>
      <c r="FB43" s="225">
        <v>27.0</v>
      </c>
      <c r="FC43" s="225">
        <v>36.0</v>
      </c>
      <c r="FD43" s="225">
        <v>28.0</v>
      </c>
      <c r="FE43" s="225">
        <v>37.0</v>
      </c>
      <c r="FF43" s="225">
        <v>42.0</v>
      </c>
      <c r="FG43" s="225">
        <v>36.0</v>
      </c>
      <c r="FH43" s="225">
        <v>42.0</v>
      </c>
      <c r="FI43" s="226">
        <v>50.0</v>
      </c>
      <c r="FJ43" s="225">
        <v>18.0</v>
      </c>
      <c r="FK43" s="225">
        <v>10.0</v>
      </c>
      <c r="FL43" s="225">
        <v>3.0</v>
      </c>
      <c r="FM43" s="225">
        <v>-5.0</v>
      </c>
      <c r="FN43" s="225">
        <v>-11.0</v>
      </c>
      <c r="FO43" s="225">
        <v>4.0</v>
      </c>
      <c r="FP43" s="225">
        <v>12.0</v>
      </c>
      <c r="FQ43" s="225">
        <v>18.0</v>
      </c>
      <c r="FR43" s="225">
        <v>11.0</v>
      </c>
      <c r="FS43" s="226">
        <v>4.0</v>
      </c>
      <c r="FT43" s="225">
        <v>19.0</v>
      </c>
      <c r="FU43" s="225">
        <v>26.0</v>
      </c>
      <c r="FV43" s="225">
        <v>21.0</v>
      </c>
      <c r="FW43" s="225">
        <v>16.0</v>
      </c>
      <c r="FX43" s="225">
        <v>22.0</v>
      </c>
      <c r="FY43" s="225">
        <v>14.0</v>
      </c>
      <c r="FZ43" s="225">
        <v>29.0</v>
      </c>
      <c r="GA43" s="225">
        <v>34.0</v>
      </c>
      <c r="GB43" s="225">
        <v>40.0</v>
      </c>
      <c r="GC43" s="226">
        <v>30.0</v>
      </c>
      <c r="GD43" s="225">
        <v>36.0</v>
      </c>
      <c r="GE43" s="225">
        <v>43.0</v>
      </c>
      <c r="GF43" s="225">
        <v>33.0</v>
      </c>
      <c r="GG43" s="225">
        <v>41.0</v>
      </c>
      <c r="GH43" s="225">
        <v>46.0</v>
      </c>
      <c r="GI43" s="225">
        <v>52.0</v>
      </c>
      <c r="GJ43" s="225">
        <v>60.0</v>
      </c>
      <c r="GK43" s="225">
        <v>66.0</v>
      </c>
      <c r="GL43" s="225">
        <v>51.0</v>
      </c>
      <c r="GM43" s="226">
        <v>59.0</v>
      </c>
      <c r="GN43" s="225">
        <v>35.0</v>
      </c>
      <c r="GO43" s="225">
        <v>26.0</v>
      </c>
      <c r="GP43" s="225">
        <v>18.0</v>
      </c>
      <c r="GQ43" s="225">
        <v>25.0</v>
      </c>
      <c r="GR43" s="225">
        <v>40.0</v>
      </c>
      <c r="GS43" s="225">
        <v>25.0</v>
      </c>
      <c r="GT43" s="225">
        <v>31.0</v>
      </c>
      <c r="GU43" s="225">
        <v>37.0</v>
      </c>
      <c r="GV43" s="225">
        <v>43.0</v>
      </c>
      <c r="GW43" s="226">
        <v>53.0</v>
      </c>
      <c r="GX43" s="225">
        <v>31.0</v>
      </c>
      <c r="GY43" s="225">
        <v>38.0</v>
      </c>
      <c r="GZ43" s="225">
        <v>28.0</v>
      </c>
      <c r="HA43" s="225">
        <v>20.0</v>
      </c>
      <c r="HB43" s="225">
        <v>29.0</v>
      </c>
      <c r="HC43" s="225">
        <v>35.0</v>
      </c>
      <c r="HD43" s="225">
        <v>26.0</v>
      </c>
      <c r="HE43" s="225">
        <v>15.0</v>
      </c>
      <c r="HF43" s="225">
        <v>26.0</v>
      </c>
      <c r="HG43" s="226">
        <v>32.0</v>
      </c>
      <c r="HH43" s="225">
        <v>10.0</v>
      </c>
      <c r="HI43" s="225">
        <v>20.0</v>
      </c>
      <c r="HJ43" s="225">
        <v>14.0</v>
      </c>
      <c r="HK43" s="225">
        <v>25.0</v>
      </c>
      <c r="HL43" s="225">
        <v>18.0</v>
      </c>
      <c r="HM43" s="225">
        <v>23.0</v>
      </c>
      <c r="HN43" s="225">
        <v>33.0</v>
      </c>
      <c r="HO43" s="225">
        <v>38.0</v>
      </c>
      <c r="HP43" s="225">
        <v>29.0</v>
      </c>
      <c r="HQ43" s="226">
        <v>49.0</v>
      </c>
      <c r="HR43" s="225">
        <v>33.0</v>
      </c>
      <c r="HS43" s="225">
        <v>22.0</v>
      </c>
      <c r="HT43" s="225">
        <v>28.0</v>
      </c>
      <c r="HU43" s="225">
        <v>19.0</v>
      </c>
      <c r="HV43" s="225">
        <v>26.0</v>
      </c>
      <c r="HW43" s="225">
        <v>46.0</v>
      </c>
      <c r="HX43" s="225">
        <v>41.0</v>
      </c>
      <c r="HY43" s="225">
        <v>34.0</v>
      </c>
      <c r="HZ43" s="225">
        <v>40.0</v>
      </c>
      <c r="IA43" s="226">
        <v>31.0</v>
      </c>
      <c r="IB43" s="225">
        <v>16.0</v>
      </c>
      <c r="IC43" s="225">
        <v>26.0</v>
      </c>
      <c r="ID43" s="225">
        <v>16.0</v>
      </c>
      <c r="IE43" s="225">
        <v>27.0</v>
      </c>
      <c r="IF43" s="225">
        <v>34.0</v>
      </c>
      <c r="IG43" s="225">
        <v>26.0</v>
      </c>
      <c r="IH43" s="225">
        <v>33.0</v>
      </c>
      <c r="II43" s="225">
        <v>43.0</v>
      </c>
      <c r="IJ43" s="225">
        <v>28.0</v>
      </c>
      <c r="IK43" s="226">
        <v>33.0</v>
      </c>
      <c r="IL43" s="225">
        <v>35.0</v>
      </c>
      <c r="IM43" s="225">
        <v>50.0</v>
      </c>
      <c r="IN43" s="225">
        <v>39.0</v>
      </c>
      <c r="IO43" s="225">
        <v>34.0</v>
      </c>
      <c r="IP43" s="225">
        <v>42.0</v>
      </c>
      <c r="IQ43" s="225">
        <v>48.0</v>
      </c>
      <c r="IR43" s="225">
        <v>41.0</v>
      </c>
      <c r="IS43" s="225">
        <v>52.0</v>
      </c>
      <c r="IT43" s="225">
        <v>72.0</v>
      </c>
      <c r="IU43" s="226">
        <v>63.0</v>
      </c>
      <c r="IV43" s="237">
        <f t="shared" ref="IV43:JE43" si="78">AVERAGE(IL43,IB43,HR43,HH43,GN43,GX43,GD43,FT43,FJ43,EZ43,EP43,EF43,DV43,DL43,DB43,CR43,CH43,BX43,BN43,BD43,AT43,AJ43,Z43,P43,F43)</f>
        <v>26.48</v>
      </c>
      <c r="IW43" s="238">
        <f t="shared" si="78"/>
        <v>27.84</v>
      </c>
      <c r="IX43" s="238">
        <f t="shared" si="78"/>
        <v>24.84</v>
      </c>
      <c r="IY43" s="238">
        <f t="shared" si="78"/>
        <v>23.68</v>
      </c>
      <c r="IZ43" s="238">
        <f t="shared" si="78"/>
        <v>29.2</v>
      </c>
      <c r="JA43" s="238">
        <f t="shared" si="78"/>
        <v>32.24</v>
      </c>
      <c r="JB43" s="238">
        <f t="shared" si="78"/>
        <v>33.24</v>
      </c>
      <c r="JC43" s="238">
        <f t="shared" si="78"/>
        <v>35.44</v>
      </c>
      <c r="JD43" s="238">
        <f t="shared" si="78"/>
        <v>35.16</v>
      </c>
      <c r="JE43" s="239">
        <f t="shared" si="78"/>
        <v>37.56</v>
      </c>
      <c r="JF43" s="225">
        <f t="shared" si="65"/>
        <v>246</v>
      </c>
      <c r="JG43" s="225">
        <f t="shared" si="66"/>
        <v>12</v>
      </c>
      <c r="JH43" s="231">
        <f t="shared" si="67"/>
        <v>0.9534883721</v>
      </c>
      <c r="JI43" s="225"/>
      <c r="JJ43" s="225"/>
      <c r="JK43" s="225"/>
      <c r="JL43" s="225"/>
      <c r="JM43" s="225"/>
      <c r="JN43" s="225"/>
      <c r="JO43" s="225"/>
      <c r="JP43" s="225"/>
      <c r="JQ43" s="225"/>
      <c r="JR43" s="225"/>
      <c r="JS43" s="311"/>
      <c r="JT43" s="232"/>
      <c r="JU43" s="240">
        <f>4/25</f>
        <v>0.16</v>
      </c>
      <c r="JV43" s="225"/>
      <c r="JW43" s="225"/>
      <c r="JX43" s="225"/>
      <c r="JY43" s="225"/>
      <c r="JZ43" s="225"/>
      <c r="KA43" s="225"/>
      <c r="KB43" s="225"/>
      <c r="KC43" s="225"/>
      <c r="KD43" s="225"/>
      <c r="KE43" s="225"/>
      <c r="KF43" s="225"/>
      <c r="KG43" s="225"/>
      <c r="KH43" s="225"/>
      <c r="KI43" s="225"/>
      <c r="KJ43" s="225"/>
    </row>
    <row r="44">
      <c r="A44" s="182" t="s">
        <v>11</v>
      </c>
      <c r="B44" s="18" t="s">
        <v>19</v>
      </c>
      <c r="C44" s="19" t="s">
        <v>21</v>
      </c>
      <c r="D44" s="17" t="s">
        <v>18</v>
      </c>
      <c r="E44" s="224">
        <v>40.0</v>
      </c>
      <c r="F44" s="225">
        <v>39.0</v>
      </c>
      <c r="G44" s="225">
        <v>48.0</v>
      </c>
      <c r="H44" s="225">
        <v>62.0</v>
      </c>
      <c r="I44" s="225">
        <v>50.0</v>
      </c>
      <c r="J44" s="225">
        <v>59.0</v>
      </c>
      <c r="K44" s="225">
        <v>50.0</v>
      </c>
      <c r="L44" s="225">
        <v>64.0</v>
      </c>
      <c r="M44" s="225">
        <v>35.0</v>
      </c>
      <c r="N44" s="225">
        <v>19.0</v>
      </c>
      <c r="O44" s="226">
        <v>-10.0</v>
      </c>
      <c r="P44" s="225">
        <v>39.0</v>
      </c>
      <c r="Q44" s="225">
        <v>48.0</v>
      </c>
      <c r="R44" s="225">
        <v>35.0</v>
      </c>
      <c r="S44" s="225">
        <v>26.0</v>
      </c>
      <c r="T44" s="225">
        <v>40.0</v>
      </c>
      <c r="U44" s="225">
        <v>49.0</v>
      </c>
      <c r="V44" s="225">
        <v>60.0</v>
      </c>
      <c r="W44" s="225">
        <v>72.0</v>
      </c>
      <c r="X44" s="225">
        <v>88.0</v>
      </c>
      <c r="Y44" s="226">
        <v>79.0</v>
      </c>
      <c r="Z44" s="225">
        <v>33.0</v>
      </c>
      <c r="AA44" s="225">
        <v>17.0</v>
      </c>
      <c r="AB44" s="225">
        <v>9.0</v>
      </c>
      <c r="AC44" s="225">
        <v>22.0</v>
      </c>
      <c r="AD44" s="225">
        <v>9.0</v>
      </c>
      <c r="AE44" s="225">
        <v>20.0</v>
      </c>
      <c r="AF44" s="225">
        <v>36.0</v>
      </c>
      <c r="AG44" s="225">
        <v>22.0</v>
      </c>
      <c r="AH44" s="225">
        <v>35.0</v>
      </c>
      <c r="AI44" s="226">
        <v>44.0</v>
      </c>
      <c r="AJ44" s="225">
        <v>34.0</v>
      </c>
      <c r="AK44" s="225">
        <v>25.0</v>
      </c>
      <c r="AL44" s="225">
        <v>38.0</v>
      </c>
      <c r="AM44" s="225">
        <v>67.0</v>
      </c>
      <c r="AN44" s="225">
        <v>76.0</v>
      </c>
      <c r="AO44" s="225">
        <v>65.0</v>
      </c>
      <c r="AP44" s="225">
        <v>74.0</v>
      </c>
      <c r="AQ44" s="225">
        <v>66.0</v>
      </c>
      <c r="AR44" s="225">
        <v>55.0</v>
      </c>
      <c r="AS44" s="226">
        <v>26.0</v>
      </c>
      <c r="AT44" s="225">
        <v>38.0</v>
      </c>
      <c r="AU44" s="225">
        <v>27.0</v>
      </c>
      <c r="AV44" s="225">
        <v>13.0</v>
      </c>
      <c r="AW44" s="225">
        <v>-3.0</v>
      </c>
      <c r="AX44" s="225">
        <v>10.0</v>
      </c>
      <c r="AY44" s="225">
        <v>1.0</v>
      </c>
      <c r="AZ44" s="225">
        <v>10.0</v>
      </c>
      <c r="BA44" s="225">
        <v>19.0</v>
      </c>
      <c r="BB44" s="225">
        <v>27.0</v>
      </c>
      <c r="BC44" s="226">
        <v>38.0</v>
      </c>
      <c r="BD44" s="225">
        <v>16.0</v>
      </c>
      <c r="BE44" s="225">
        <v>23.0</v>
      </c>
      <c r="BF44" s="225">
        <v>15.0</v>
      </c>
      <c r="BG44" s="225">
        <v>6.0</v>
      </c>
      <c r="BH44" s="225">
        <v>-1.0</v>
      </c>
      <c r="BI44" s="225">
        <v>-15.0</v>
      </c>
      <c r="BJ44" s="225">
        <v>-7.0</v>
      </c>
      <c r="BK44" s="225">
        <v>0.0</v>
      </c>
      <c r="BL44" s="225">
        <v>29.0</v>
      </c>
      <c r="BM44" s="226">
        <v>17.0</v>
      </c>
      <c r="BN44" s="225">
        <v>17.0</v>
      </c>
      <c r="BO44" s="225">
        <v>25.0</v>
      </c>
      <c r="BP44" s="225">
        <v>16.0</v>
      </c>
      <c r="BQ44" s="225">
        <v>7.0</v>
      </c>
      <c r="BR44" s="225">
        <v>-2.0</v>
      </c>
      <c r="BS44" s="225">
        <v>11.0</v>
      </c>
      <c r="BT44" s="225">
        <v>0.0</v>
      </c>
      <c r="BU44" s="225">
        <v>7.0</v>
      </c>
      <c r="BV44" s="225">
        <v>-2.0</v>
      </c>
      <c r="BW44" s="226">
        <v>7.0</v>
      </c>
      <c r="BX44" s="225">
        <v>16.0</v>
      </c>
      <c r="BY44" s="225">
        <v>9.0</v>
      </c>
      <c r="BZ44" s="225">
        <v>18.0</v>
      </c>
      <c r="CA44" s="225">
        <v>4.0</v>
      </c>
      <c r="CB44" s="225">
        <v>-4.0</v>
      </c>
      <c r="CC44" s="225">
        <v>4.0</v>
      </c>
      <c r="CD44" s="225">
        <v>13.0</v>
      </c>
      <c r="CE44" s="225">
        <v>5.0</v>
      </c>
      <c r="CF44" s="225">
        <v>-8.0</v>
      </c>
      <c r="CG44" s="226">
        <v>-20.0</v>
      </c>
      <c r="CH44" s="225">
        <v>33.0</v>
      </c>
      <c r="CI44" s="225">
        <v>24.0</v>
      </c>
      <c r="CJ44" s="225">
        <v>15.0</v>
      </c>
      <c r="CK44" s="225">
        <v>24.0</v>
      </c>
      <c r="CL44" s="225">
        <v>8.0</v>
      </c>
      <c r="CM44" s="225">
        <v>17.0</v>
      </c>
      <c r="CN44" s="225">
        <v>5.0</v>
      </c>
      <c r="CO44" s="225">
        <v>-4.0</v>
      </c>
      <c r="CP44" s="225">
        <v>12.0</v>
      </c>
      <c r="CQ44" s="226">
        <v>-1.0</v>
      </c>
      <c r="CR44" s="225">
        <v>17.0</v>
      </c>
      <c r="CS44" s="225">
        <v>46.0</v>
      </c>
      <c r="CT44" s="225">
        <v>35.0</v>
      </c>
      <c r="CU44" s="225">
        <v>27.0</v>
      </c>
      <c r="CV44" s="225">
        <v>18.0</v>
      </c>
      <c r="CW44" s="225">
        <v>9.0</v>
      </c>
      <c r="CX44" s="225">
        <v>-4.0</v>
      </c>
      <c r="CY44" s="225">
        <v>-16.0</v>
      </c>
      <c r="CZ44" s="225">
        <v>-8.0</v>
      </c>
      <c r="DA44" s="226">
        <v>-20.0</v>
      </c>
      <c r="DB44" s="225">
        <v>32.0</v>
      </c>
      <c r="DC44" s="225">
        <v>41.0</v>
      </c>
      <c r="DD44" s="225">
        <v>27.0</v>
      </c>
      <c r="DE44" s="225">
        <v>40.0</v>
      </c>
      <c r="DF44" s="225">
        <v>32.0</v>
      </c>
      <c r="DG44" s="225">
        <v>21.0</v>
      </c>
      <c r="DH44" s="225">
        <v>30.0</v>
      </c>
      <c r="DI44" s="225">
        <v>22.0</v>
      </c>
      <c r="DJ44" s="225">
        <v>30.0</v>
      </c>
      <c r="DK44" s="226">
        <v>16.0</v>
      </c>
      <c r="DL44" s="225">
        <v>39.0</v>
      </c>
      <c r="DM44" s="225">
        <v>46.0</v>
      </c>
      <c r="DN44" s="225">
        <v>32.0</v>
      </c>
      <c r="DO44" s="225">
        <v>23.0</v>
      </c>
      <c r="DP44" s="225">
        <v>31.0</v>
      </c>
      <c r="DQ44" s="225">
        <v>17.0</v>
      </c>
      <c r="DR44" s="225">
        <v>4.0</v>
      </c>
      <c r="DS44" s="225">
        <v>-4.0</v>
      </c>
      <c r="DT44" s="225">
        <v>4.0</v>
      </c>
      <c r="DU44" s="226">
        <v>13.0</v>
      </c>
      <c r="DV44" s="225">
        <v>34.0</v>
      </c>
      <c r="DW44" s="225">
        <v>25.0</v>
      </c>
      <c r="DX44" s="225">
        <v>39.0</v>
      </c>
      <c r="DY44" s="225">
        <v>55.0</v>
      </c>
      <c r="DZ44" s="225">
        <v>67.0</v>
      </c>
      <c r="EA44" s="225">
        <v>76.0</v>
      </c>
      <c r="EB44" s="225">
        <v>84.0</v>
      </c>
      <c r="EC44" s="225">
        <v>77.0</v>
      </c>
      <c r="ED44" s="225">
        <v>91.0</v>
      </c>
      <c r="EE44" s="226">
        <v>83.0</v>
      </c>
      <c r="EF44" s="225">
        <v>17.0</v>
      </c>
      <c r="EG44" s="225">
        <v>8.0</v>
      </c>
      <c r="EH44" s="225">
        <v>17.0</v>
      </c>
      <c r="EI44" s="225">
        <v>10.0</v>
      </c>
      <c r="EJ44" s="225">
        <v>19.0</v>
      </c>
      <c r="EK44" s="225">
        <v>8.0</v>
      </c>
      <c r="EL44" s="225">
        <v>0.0</v>
      </c>
      <c r="EM44" s="225">
        <v>9.0</v>
      </c>
      <c r="EN44" s="225">
        <v>18.0</v>
      </c>
      <c r="EO44" s="226">
        <v>4.0</v>
      </c>
      <c r="EP44" s="225">
        <v>32.0</v>
      </c>
      <c r="EQ44" s="225">
        <v>18.0</v>
      </c>
      <c r="ER44" s="225">
        <v>10.0</v>
      </c>
      <c r="ES44" s="225">
        <v>-3.0</v>
      </c>
      <c r="ET44" s="225">
        <v>6.0</v>
      </c>
      <c r="EU44" s="225">
        <v>-5.0</v>
      </c>
      <c r="EV44" s="225">
        <v>4.0</v>
      </c>
      <c r="EW44" s="225">
        <v>-10.0</v>
      </c>
      <c r="EX44" s="225">
        <v>6.0</v>
      </c>
      <c r="EY44" s="226">
        <v>17.0</v>
      </c>
      <c r="EZ44" s="225">
        <v>18.0</v>
      </c>
      <c r="FA44" s="225">
        <v>26.0</v>
      </c>
      <c r="FB44" s="225">
        <v>12.0</v>
      </c>
      <c r="FC44" s="225">
        <v>21.0</v>
      </c>
      <c r="FD44" s="225">
        <v>10.0</v>
      </c>
      <c r="FE44" s="225">
        <v>19.0</v>
      </c>
      <c r="FF44" s="225">
        <v>27.0</v>
      </c>
      <c r="FG44" s="225">
        <v>34.0</v>
      </c>
      <c r="FH44" s="225">
        <v>42.0</v>
      </c>
      <c r="FI44" s="226">
        <v>53.0</v>
      </c>
      <c r="FJ44" s="225">
        <v>16.0</v>
      </c>
      <c r="FK44" s="225">
        <v>3.0</v>
      </c>
      <c r="FL44" s="225">
        <v>12.0</v>
      </c>
      <c r="FM44" s="225">
        <v>-1.0</v>
      </c>
      <c r="FN44" s="225">
        <v>6.0</v>
      </c>
      <c r="FO44" s="225">
        <v>15.0</v>
      </c>
      <c r="FP44" s="225">
        <v>26.0</v>
      </c>
      <c r="FQ44" s="225">
        <v>19.0</v>
      </c>
      <c r="FR44" s="225">
        <v>10.0</v>
      </c>
      <c r="FS44" s="226">
        <v>19.0</v>
      </c>
      <c r="FT44" s="225">
        <v>32.0</v>
      </c>
      <c r="FU44" s="225">
        <v>23.0</v>
      </c>
      <c r="FV44" s="225">
        <v>31.0</v>
      </c>
      <c r="FW44" s="225">
        <v>39.0</v>
      </c>
      <c r="FX44" s="225">
        <v>32.0</v>
      </c>
      <c r="FY44" s="225">
        <v>19.0</v>
      </c>
      <c r="FZ44" s="225">
        <v>28.0</v>
      </c>
      <c r="GA44" s="225">
        <v>36.0</v>
      </c>
      <c r="GB44" s="225">
        <v>29.0</v>
      </c>
      <c r="GC44" s="226">
        <v>43.0</v>
      </c>
      <c r="GD44" s="225">
        <v>9.0</v>
      </c>
      <c r="GE44" s="225">
        <v>18.0</v>
      </c>
      <c r="GF44" s="225">
        <v>32.0</v>
      </c>
      <c r="GG44" s="225">
        <v>45.0</v>
      </c>
      <c r="GH44" s="225">
        <v>53.0</v>
      </c>
      <c r="GI44" s="225">
        <v>44.0</v>
      </c>
      <c r="GJ44" s="225">
        <v>57.0</v>
      </c>
      <c r="GK44" s="225">
        <v>50.0</v>
      </c>
      <c r="GL44" s="225">
        <v>41.0</v>
      </c>
      <c r="GM44" s="226">
        <v>54.0</v>
      </c>
      <c r="GN44" s="225">
        <v>11.0</v>
      </c>
      <c r="GO44" s="225">
        <v>2.0</v>
      </c>
      <c r="GP44" s="225">
        <v>-11.0</v>
      </c>
      <c r="GQ44" s="225">
        <v>-20.0</v>
      </c>
      <c r="GR44" s="225">
        <v>-11.0</v>
      </c>
      <c r="GS44" s="225">
        <v>-20.0</v>
      </c>
      <c r="GT44" s="225">
        <v>-29.0</v>
      </c>
      <c r="GU44" s="225">
        <v>-38.0</v>
      </c>
      <c r="GV44" s="225">
        <v>-30.0</v>
      </c>
      <c r="GW44" s="226">
        <v>-44.0</v>
      </c>
      <c r="GX44" s="225">
        <v>16.0</v>
      </c>
      <c r="GY44" s="225">
        <v>25.0</v>
      </c>
      <c r="GZ44" s="225">
        <v>13.0</v>
      </c>
      <c r="HA44" s="225">
        <v>0.0</v>
      </c>
      <c r="HB44" s="225">
        <v>-9.0</v>
      </c>
      <c r="HC44" s="225">
        <v>-16.0</v>
      </c>
      <c r="HD44" s="225">
        <v>-30.0</v>
      </c>
      <c r="HE44" s="225">
        <v>-14.0</v>
      </c>
      <c r="HF44" s="225">
        <v>-30.0</v>
      </c>
      <c r="HG44" s="226">
        <v>-22.0</v>
      </c>
      <c r="HH44" s="225">
        <v>16.0</v>
      </c>
      <c r="HI44" s="225">
        <v>2.0</v>
      </c>
      <c r="HJ44" s="225">
        <v>11.0</v>
      </c>
      <c r="HK44" s="225">
        <v>-5.0</v>
      </c>
      <c r="HL44" s="225">
        <v>-14.0</v>
      </c>
      <c r="HM44" s="225">
        <v>-22.0</v>
      </c>
      <c r="HN44" s="225">
        <v>-10.0</v>
      </c>
      <c r="HO44" s="225">
        <v>-2.0</v>
      </c>
      <c r="HP44" s="225">
        <v>7.0</v>
      </c>
      <c r="HQ44" s="226">
        <v>-22.0</v>
      </c>
      <c r="HR44" s="225">
        <v>38.0</v>
      </c>
      <c r="HS44" s="225">
        <v>54.0</v>
      </c>
      <c r="HT44" s="225">
        <v>47.0</v>
      </c>
      <c r="HU44" s="225">
        <v>33.0</v>
      </c>
      <c r="HV44" s="225">
        <v>42.0</v>
      </c>
      <c r="HW44" s="225">
        <v>13.0</v>
      </c>
      <c r="HX44" s="225">
        <v>5.0</v>
      </c>
      <c r="HY44" s="225">
        <v>-4.0</v>
      </c>
      <c r="HZ44" s="225">
        <v>-11.0</v>
      </c>
      <c r="IA44" s="226">
        <v>-20.0</v>
      </c>
      <c r="IB44" s="225">
        <v>11.0</v>
      </c>
      <c r="IC44" s="225">
        <v>23.0</v>
      </c>
      <c r="ID44" s="225">
        <v>11.0</v>
      </c>
      <c r="IE44" s="225">
        <v>-5.0</v>
      </c>
      <c r="IF44" s="225">
        <v>4.0</v>
      </c>
      <c r="IG44" s="225">
        <v>-7.0</v>
      </c>
      <c r="IH44" s="225">
        <v>-16.0</v>
      </c>
      <c r="II44" s="225">
        <v>-4.0</v>
      </c>
      <c r="IJ44" s="225">
        <v>-13.0</v>
      </c>
      <c r="IK44" s="226">
        <v>-21.0</v>
      </c>
      <c r="IL44" s="225">
        <v>37.0</v>
      </c>
      <c r="IM44" s="225">
        <v>46.0</v>
      </c>
      <c r="IN44" s="225">
        <v>62.0</v>
      </c>
      <c r="IO44" s="225">
        <v>70.0</v>
      </c>
      <c r="IP44" s="225">
        <v>81.0</v>
      </c>
      <c r="IQ44" s="225">
        <v>89.0</v>
      </c>
      <c r="IR44" s="225">
        <v>80.0</v>
      </c>
      <c r="IS44" s="225">
        <v>64.0</v>
      </c>
      <c r="IT44" s="225">
        <v>35.0</v>
      </c>
      <c r="IU44" s="226">
        <v>21.0</v>
      </c>
      <c r="IV44" s="237">
        <f t="shared" ref="IV44:JE44" si="79">AVERAGE(IL44,IB44,HR44,HH44,GN44,GX44,GD44,FT44,FJ44,EZ44,EP44,EF44,DV44,DL44,DB44,CR44,CH44,BX44,BN44,BD44,AT44,AJ44,Z44,P44,F44)</f>
        <v>25.6</v>
      </c>
      <c r="IW44" s="238">
        <f t="shared" si="79"/>
        <v>26.08</v>
      </c>
      <c r="IX44" s="238">
        <f t="shared" si="79"/>
        <v>24.04</v>
      </c>
      <c r="IY44" s="238">
        <f t="shared" si="79"/>
        <v>21.28</v>
      </c>
      <c r="IZ44" s="238">
        <f t="shared" si="79"/>
        <v>22.48</v>
      </c>
      <c r="JA44" s="238">
        <f t="shared" si="79"/>
        <v>18.48</v>
      </c>
      <c r="JB44" s="238">
        <f t="shared" si="79"/>
        <v>20.44</v>
      </c>
      <c r="JC44" s="238">
        <f t="shared" si="79"/>
        <v>17.64</v>
      </c>
      <c r="JD44" s="238">
        <f t="shared" si="79"/>
        <v>19.04</v>
      </c>
      <c r="JE44" s="239">
        <f t="shared" si="79"/>
        <v>14.16</v>
      </c>
      <c r="JF44" s="225">
        <f t="shared" si="65"/>
        <v>206</v>
      </c>
      <c r="JG44" s="225">
        <f t="shared" si="66"/>
        <v>50</v>
      </c>
      <c r="JH44" s="231">
        <f t="shared" si="67"/>
        <v>0.8046875</v>
      </c>
      <c r="JI44" s="225"/>
      <c r="JJ44" s="225"/>
      <c r="JK44" s="225"/>
      <c r="JL44" s="225"/>
      <c r="JM44" s="225"/>
      <c r="JN44" s="225"/>
      <c r="JO44" s="225"/>
      <c r="JP44" s="225"/>
      <c r="JQ44" s="225"/>
      <c r="JR44" s="225"/>
      <c r="JS44" s="311"/>
      <c r="JT44" s="232"/>
      <c r="JU44" s="240">
        <f>15/25</f>
        <v>0.6</v>
      </c>
      <c r="JV44" s="225"/>
      <c r="JW44" s="225"/>
      <c r="JX44" s="225"/>
      <c r="JY44" s="225"/>
      <c r="JZ44" s="225"/>
      <c r="KA44" s="225"/>
      <c r="KB44" s="225"/>
      <c r="KC44" s="225"/>
      <c r="KD44" s="225"/>
      <c r="KE44" s="225"/>
      <c r="KF44" s="225"/>
      <c r="KG44" s="225"/>
      <c r="KH44" s="225"/>
      <c r="KI44" s="225"/>
      <c r="KJ44" s="225"/>
    </row>
    <row r="45">
      <c r="A45" s="191" t="s">
        <v>25</v>
      </c>
      <c r="B45" s="192" t="s">
        <v>26</v>
      </c>
      <c r="C45" s="193" t="s">
        <v>31</v>
      </c>
      <c r="D45" s="194" t="s">
        <v>29</v>
      </c>
      <c r="E45" s="280">
        <v>10.0</v>
      </c>
      <c r="F45" s="225">
        <v>14.0</v>
      </c>
      <c r="G45" s="225">
        <v>10.0</v>
      </c>
      <c r="H45" s="225">
        <v>4.0</v>
      </c>
      <c r="I45" s="225">
        <v>12.0</v>
      </c>
      <c r="J45" s="225">
        <v>6.0</v>
      </c>
      <c r="K45" s="225">
        <v>11.0</v>
      </c>
      <c r="L45" s="225">
        <v>5.0</v>
      </c>
      <c r="M45" s="225">
        <v>-5.0</v>
      </c>
      <c r="N45" s="225">
        <v>-12.0</v>
      </c>
      <c r="O45" s="226">
        <v>-22.0</v>
      </c>
      <c r="P45" s="225">
        <v>19.0</v>
      </c>
      <c r="Q45" s="225">
        <v>14.0</v>
      </c>
      <c r="R45" s="225">
        <v>9.0</v>
      </c>
      <c r="S45" s="225">
        <v>14.0</v>
      </c>
      <c r="T45" s="225">
        <v>3.0</v>
      </c>
      <c r="U45" s="225">
        <v>0.0</v>
      </c>
      <c r="V45" s="225">
        <v>-6.0</v>
      </c>
      <c r="W45" s="225">
        <v>-14.0</v>
      </c>
      <c r="X45" s="225">
        <v>-7.0</v>
      </c>
      <c r="Y45" s="226">
        <v>-3.0</v>
      </c>
      <c r="Z45" s="225">
        <v>28.0</v>
      </c>
      <c r="AA45" s="225">
        <v>21.0</v>
      </c>
      <c r="AB45" s="225">
        <v>18.0</v>
      </c>
      <c r="AC45" s="225">
        <v>13.0</v>
      </c>
      <c r="AD45" s="225">
        <v>18.0</v>
      </c>
      <c r="AE45" s="225">
        <v>12.0</v>
      </c>
      <c r="AF45" s="225">
        <v>19.0</v>
      </c>
      <c r="AG45" s="225">
        <v>30.0</v>
      </c>
      <c r="AH45" s="225">
        <v>25.0</v>
      </c>
      <c r="AI45" s="226">
        <v>19.0</v>
      </c>
      <c r="AJ45" s="225">
        <v>22.0</v>
      </c>
      <c r="AK45" s="225">
        <v>27.0</v>
      </c>
      <c r="AL45" s="225">
        <v>22.0</v>
      </c>
      <c r="AM45" s="225">
        <v>32.0</v>
      </c>
      <c r="AN45" s="225">
        <v>35.0</v>
      </c>
      <c r="AO45" s="225">
        <v>41.0</v>
      </c>
      <c r="AP45" s="225">
        <v>38.0</v>
      </c>
      <c r="AQ45" s="225">
        <v>41.0</v>
      </c>
      <c r="AR45" s="225">
        <v>47.0</v>
      </c>
      <c r="AS45" s="226">
        <v>37.0</v>
      </c>
      <c r="AT45" s="225">
        <v>30.0</v>
      </c>
      <c r="AU45" s="225">
        <v>36.0</v>
      </c>
      <c r="AV45" s="225">
        <v>42.0</v>
      </c>
      <c r="AW45" s="225">
        <v>35.0</v>
      </c>
      <c r="AX45" s="225">
        <v>40.0</v>
      </c>
      <c r="AY45" s="225">
        <v>37.0</v>
      </c>
      <c r="AZ45" s="225">
        <v>31.0</v>
      </c>
      <c r="BA45" s="225">
        <v>25.0</v>
      </c>
      <c r="BB45" s="225">
        <v>28.0</v>
      </c>
      <c r="BC45" s="226">
        <v>22.0</v>
      </c>
      <c r="BD45" s="225">
        <v>30.0</v>
      </c>
      <c r="BE45" s="225">
        <v>26.0</v>
      </c>
      <c r="BF45" s="225">
        <v>23.0</v>
      </c>
      <c r="BG45" s="225">
        <v>29.0</v>
      </c>
      <c r="BH45" s="225">
        <v>33.0</v>
      </c>
      <c r="BI45" s="225">
        <v>39.0</v>
      </c>
      <c r="BJ45" s="225">
        <v>36.0</v>
      </c>
      <c r="BK45" s="225">
        <v>32.0</v>
      </c>
      <c r="BL45" s="225">
        <v>42.0</v>
      </c>
      <c r="BM45" s="226">
        <v>50.0</v>
      </c>
      <c r="BN45" s="225">
        <v>22.0</v>
      </c>
      <c r="BO45" s="225">
        <v>19.0</v>
      </c>
      <c r="BP45" s="225">
        <v>23.0</v>
      </c>
      <c r="BQ45" s="225">
        <v>20.0</v>
      </c>
      <c r="BR45" s="225">
        <v>23.0</v>
      </c>
      <c r="BS45" s="225">
        <v>18.0</v>
      </c>
      <c r="BT45" s="225">
        <v>24.0</v>
      </c>
      <c r="BU45" s="225">
        <v>25.0</v>
      </c>
      <c r="BV45" s="225">
        <v>28.0</v>
      </c>
      <c r="BW45" s="226">
        <v>24.0</v>
      </c>
      <c r="BX45" s="225">
        <v>22.0</v>
      </c>
      <c r="BY45" s="225">
        <v>21.0</v>
      </c>
      <c r="BZ45" s="225">
        <v>17.0</v>
      </c>
      <c r="CA45" s="225">
        <v>28.0</v>
      </c>
      <c r="CB45" s="225">
        <v>25.0</v>
      </c>
      <c r="CC45" s="225">
        <v>28.0</v>
      </c>
      <c r="CD45" s="225">
        <v>24.0</v>
      </c>
      <c r="CE45" s="225">
        <v>27.0</v>
      </c>
      <c r="CF45" s="225">
        <v>22.0</v>
      </c>
      <c r="CG45" s="226">
        <v>30.0</v>
      </c>
      <c r="CH45" s="225">
        <v>22.0</v>
      </c>
      <c r="CI45" s="225">
        <v>13.0</v>
      </c>
      <c r="CJ45" s="225">
        <v>4.0</v>
      </c>
      <c r="CK45" s="225">
        <v>0.0</v>
      </c>
      <c r="CL45" s="225">
        <v>-7.0</v>
      </c>
      <c r="CM45" s="225">
        <v>1.0</v>
      </c>
      <c r="CN45" s="225">
        <v>9.0</v>
      </c>
      <c r="CO45" s="225">
        <v>0.0</v>
      </c>
      <c r="CP45" s="225">
        <v>7.0</v>
      </c>
      <c r="CQ45" s="226">
        <v>12.0</v>
      </c>
      <c r="CR45" s="225">
        <v>28.0</v>
      </c>
      <c r="CS45" s="225">
        <v>38.0</v>
      </c>
      <c r="CT45" s="225">
        <v>44.0</v>
      </c>
      <c r="CU45" s="225">
        <v>41.0</v>
      </c>
      <c r="CV45" s="225">
        <v>44.0</v>
      </c>
      <c r="CW45" s="225">
        <v>47.0</v>
      </c>
      <c r="CX45" s="225">
        <v>42.0</v>
      </c>
      <c r="CY45" s="225">
        <v>50.0</v>
      </c>
      <c r="CZ45" s="225">
        <v>53.0</v>
      </c>
      <c r="DA45" s="226">
        <v>61.0</v>
      </c>
      <c r="DB45" s="225">
        <v>26.0</v>
      </c>
      <c r="DC45" s="225">
        <v>23.0</v>
      </c>
      <c r="DD45" s="225">
        <v>34.0</v>
      </c>
      <c r="DE45" s="225">
        <v>39.0</v>
      </c>
      <c r="DF45" s="225">
        <v>36.0</v>
      </c>
      <c r="DG45" s="225">
        <v>42.0</v>
      </c>
      <c r="DH45" s="225">
        <v>37.0</v>
      </c>
      <c r="DI45" s="225">
        <v>34.0</v>
      </c>
      <c r="DJ45" s="225">
        <v>31.0</v>
      </c>
      <c r="DK45" s="226">
        <v>42.0</v>
      </c>
      <c r="DL45" s="225">
        <v>14.0</v>
      </c>
      <c r="DM45" s="225">
        <v>10.0</v>
      </c>
      <c r="DN45" s="225">
        <v>16.0</v>
      </c>
      <c r="DO45" s="225">
        <v>13.0</v>
      </c>
      <c r="DP45" s="225">
        <v>16.0</v>
      </c>
      <c r="DQ45" s="225">
        <v>22.0</v>
      </c>
      <c r="DR45" s="225">
        <v>27.0</v>
      </c>
      <c r="DS45" s="225">
        <v>30.0</v>
      </c>
      <c r="DT45" s="225">
        <v>33.0</v>
      </c>
      <c r="DU45" s="226">
        <v>41.0</v>
      </c>
      <c r="DV45" s="225">
        <v>19.0</v>
      </c>
      <c r="DW45" s="225">
        <v>22.0</v>
      </c>
      <c r="DX45" s="225">
        <v>16.0</v>
      </c>
      <c r="DY45" s="225">
        <v>23.0</v>
      </c>
      <c r="DZ45" s="225">
        <v>15.0</v>
      </c>
      <c r="EA45" s="225">
        <v>23.0</v>
      </c>
      <c r="EB45" s="225">
        <v>26.0</v>
      </c>
      <c r="EC45" s="225">
        <v>30.0</v>
      </c>
      <c r="ED45" s="225">
        <v>24.0</v>
      </c>
      <c r="EE45" s="226">
        <v>27.0</v>
      </c>
      <c r="EF45" s="225">
        <v>22.0</v>
      </c>
      <c r="EG45" s="225">
        <v>26.0</v>
      </c>
      <c r="EH45" s="225">
        <v>20.0</v>
      </c>
      <c r="EI45" s="225">
        <v>24.0</v>
      </c>
      <c r="EJ45" s="225">
        <v>27.0</v>
      </c>
      <c r="EK45" s="225">
        <v>33.0</v>
      </c>
      <c r="EL45" s="225">
        <v>30.0</v>
      </c>
      <c r="EM45" s="225">
        <v>33.0</v>
      </c>
      <c r="EN45" s="225">
        <v>41.0</v>
      </c>
      <c r="EO45" s="226">
        <v>47.0</v>
      </c>
      <c r="EP45" s="225">
        <v>26.0</v>
      </c>
      <c r="EQ45" s="225">
        <v>32.0</v>
      </c>
      <c r="ER45" s="225">
        <v>35.0</v>
      </c>
      <c r="ES45" s="225">
        <v>30.0</v>
      </c>
      <c r="ET45" s="225">
        <v>38.0</v>
      </c>
      <c r="EU45" s="225">
        <v>44.0</v>
      </c>
      <c r="EV45" s="225">
        <v>52.0</v>
      </c>
      <c r="EW45" s="225">
        <v>58.0</v>
      </c>
      <c r="EX45" s="225">
        <v>65.0</v>
      </c>
      <c r="EY45" s="226">
        <v>59.0</v>
      </c>
      <c r="EZ45" s="225">
        <v>29.0</v>
      </c>
      <c r="FA45" s="225">
        <v>26.0</v>
      </c>
      <c r="FB45" s="225">
        <v>37.0</v>
      </c>
      <c r="FC45" s="225">
        <v>31.0</v>
      </c>
      <c r="FD45" s="225">
        <v>37.0</v>
      </c>
      <c r="FE45" s="225">
        <v>31.0</v>
      </c>
      <c r="FF45" s="225">
        <v>28.0</v>
      </c>
      <c r="FG45" s="225">
        <v>24.0</v>
      </c>
      <c r="FH45" s="225">
        <v>27.0</v>
      </c>
      <c r="FI45" s="226">
        <v>21.0</v>
      </c>
      <c r="FJ45" s="225">
        <v>29.0</v>
      </c>
      <c r="FK45" s="225">
        <v>24.0</v>
      </c>
      <c r="FL45" s="225">
        <v>19.0</v>
      </c>
      <c r="FM45" s="225">
        <v>24.0</v>
      </c>
      <c r="FN45" s="225">
        <v>25.0</v>
      </c>
      <c r="FO45" s="225">
        <v>33.0</v>
      </c>
      <c r="FP45" s="225">
        <v>27.0</v>
      </c>
      <c r="FQ45" s="225">
        <v>31.0</v>
      </c>
      <c r="FR45" s="225">
        <v>35.0</v>
      </c>
      <c r="FS45" s="226">
        <v>30.0</v>
      </c>
      <c r="FT45" s="225">
        <v>26.0</v>
      </c>
      <c r="FU45" s="225">
        <v>31.0</v>
      </c>
      <c r="FV45" s="225">
        <v>34.0</v>
      </c>
      <c r="FW45" s="225">
        <v>37.0</v>
      </c>
      <c r="FX45" s="225">
        <v>36.0</v>
      </c>
      <c r="FY45" s="225">
        <v>31.0</v>
      </c>
      <c r="FZ45" s="225">
        <v>39.0</v>
      </c>
      <c r="GA45" s="225">
        <v>36.0</v>
      </c>
      <c r="GB45" s="225">
        <v>40.0</v>
      </c>
      <c r="GC45" s="226">
        <v>34.0</v>
      </c>
      <c r="GD45" s="225">
        <v>18.0</v>
      </c>
      <c r="GE45" s="225">
        <v>21.0</v>
      </c>
      <c r="GF45" s="225">
        <v>15.0</v>
      </c>
      <c r="GG45" s="225">
        <v>10.0</v>
      </c>
      <c r="GH45" s="225">
        <v>7.0</v>
      </c>
      <c r="GI45" s="225">
        <v>10.0</v>
      </c>
      <c r="GJ45" s="225">
        <v>5.0</v>
      </c>
      <c r="GK45" s="225">
        <v>4.0</v>
      </c>
      <c r="GL45" s="225">
        <v>-4.0</v>
      </c>
      <c r="GM45" s="226">
        <v>-9.0</v>
      </c>
      <c r="GN45" s="225">
        <v>31.0</v>
      </c>
      <c r="GO45" s="225">
        <v>37.0</v>
      </c>
      <c r="GP45" s="225">
        <v>32.0</v>
      </c>
      <c r="GQ45" s="225">
        <v>37.0</v>
      </c>
      <c r="GR45" s="225">
        <v>45.0</v>
      </c>
      <c r="GS45" s="225">
        <v>37.0</v>
      </c>
      <c r="GT45" s="225">
        <v>40.0</v>
      </c>
      <c r="GU45" s="225">
        <v>43.0</v>
      </c>
      <c r="GV45" s="225">
        <v>46.0</v>
      </c>
      <c r="GW45" s="226">
        <v>52.0</v>
      </c>
      <c r="GX45" s="225">
        <v>28.0</v>
      </c>
      <c r="GY45" s="225">
        <v>31.0</v>
      </c>
      <c r="GZ45" s="225">
        <v>39.0</v>
      </c>
      <c r="HA45" s="225">
        <v>44.0</v>
      </c>
      <c r="HB45" s="225">
        <v>35.0</v>
      </c>
      <c r="HC45" s="225">
        <v>39.0</v>
      </c>
      <c r="HD45" s="225">
        <v>50.0</v>
      </c>
      <c r="HE45" s="225">
        <v>57.0</v>
      </c>
      <c r="HF45" s="225">
        <v>50.0</v>
      </c>
      <c r="HG45" s="226">
        <v>53.0</v>
      </c>
      <c r="HH45" s="225">
        <v>17.0</v>
      </c>
      <c r="HI45" s="225">
        <v>23.0</v>
      </c>
      <c r="HJ45" s="225">
        <v>20.0</v>
      </c>
      <c r="HK45" s="225">
        <v>13.0</v>
      </c>
      <c r="HL45" s="225">
        <v>10.0</v>
      </c>
      <c r="HM45" s="225">
        <v>7.0</v>
      </c>
      <c r="HN45" s="225">
        <v>-1.0</v>
      </c>
      <c r="HO45" s="225">
        <v>-4.0</v>
      </c>
      <c r="HP45" s="225">
        <v>5.0</v>
      </c>
      <c r="HQ45" s="226">
        <v>-5.0</v>
      </c>
      <c r="HR45" s="225">
        <v>20.0</v>
      </c>
      <c r="HS45" s="225">
        <v>27.0</v>
      </c>
      <c r="HT45" s="225">
        <v>26.0</v>
      </c>
      <c r="HU45" s="225">
        <v>37.0</v>
      </c>
      <c r="HV45" s="225">
        <v>40.0</v>
      </c>
      <c r="HW45" s="225">
        <v>30.0</v>
      </c>
      <c r="HX45" s="225">
        <v>33.0</v>
      </c>
      <c r="HY45" s="225">
        <v>37.0</v>
      </c>
      <c r="HZ45" s="225">
        <v>36.0</v>
      </c>
      <c r="IA45" s="226">
        <v>42.0</v>
      </c>
      <c r="IB45" s="225">
        <v>36.0</v>
      </c>
      <c r="IC45" s="225">
        <v>28.0</v>
      </c>
      <c r="ID45" s="225">
        <v>36.0</v>
      </c>
      <c r="IE45" s="225">
        <v>29.0</v>
      </c>
      <c r="IF45" s="225">
        <v>25.0</v>
      </c>
      <c r="IG45" s="225">
        <v>31.0</v>
      </c>
      <c r="IH45" s="225">
        <v>36.0</v>
      </c>
      <c r="II45" s="225">
        <v>28.0</v>
      </c>
      <c r="IJ45" s="225">
        <v>20.0</v>
      </c>
      <c r="IK45" s="226">
        <v>17.0</v>
      </c>
      <c r="IL45" s="225">
        <v>17.0</v>
      </c>
      <c r="IM45" s="225">
        <v>25.0</v>
      </c>
      <c r="IN45" s="225">
        <v>32.0</v>
      </c>
      <c r="IO45" s="225">
        <v>35.0</v>
      </c>
      <c r="IP45" s="225">
        <v>29.0</v>
      </c>
      <c r="IQ45" s="225">
        <v>32.0</v>
      </c>
      <c r="IR45" s="225">
        <v>29.0</v>
      </c>
      <c r="IS45" s="225">
        <v>22.0</v>
      </c>
      <c r="IT45" s="225">
        <v>12.0</v>
      </c>
      <c r="IU45" s="226">
        <v>23.0</v>
      </c>
      <c r="IV45" s="237">
        <f t="shared" ref="IV45:JE45" si="80">AVERAGE(IL45,IB45,HR45,HH45,GN45,GX45,GD45,FT45,FJ45,EZ45,EP45,EF45,DV45,DL45,DB45,CR45,CH45,BX45,BN45,BD45,AT45,AJ45,Z45,P45,F45)</f>
        <v>23.8</v>
      </c>
      <c r="IW45" s="238">
        <f t="shared" si="80"/>
        <v>24.44</v>
      </c>
      <c r="IX45" s="238">
        <f t="shared" si="80"/>
        <v>24.68</v>
      </c>
      <c r="IY45" s="238">
        <f t="shared" si="80"/>
        <v>26</v>
      </c>
      <c r="IZ45" s="238">
        <f t="shared" si="80"/>
        <v>25.64</v>
      </c>
      <c r="JA45" s="238">
        <f t="shared" si="80"/>
        <v>27.16</v>
      </c>
      <c r="JB45" s="238">
        <f t="shared" si="80"/>
        <v>27.2</v>
      </c>
      <c r="JC45" s="238">
        <f t="shared" si="80"/>
        <v>26.96</v>
      </c>
      <c r="JD45" s="238">
        <f t="shared" si="80"/>
        <v>27.76</v>
      </c>
      <c r="JE45" s="239">
        <f t="shared" si="80"/>
        <v>28.16</v>
      </c>
      <c r="JF45" s="225">
        <f t="shared" si="65"/>
        <v>244</v>
      </c>
      <c r="JG45" s="225">
        <f t="shared" si="66"/>
        <v>13</v>
      </c>
      <c r="JH45" s="231">
        <f t="shared" si="67"/>
        <v>0.9494163424</v>
      </c>
      <c r="JI45" s="225"/>
      <c r="JJ45" s="225"/>
      <c r="JK45" s="225"/>
      <c r="JL45" s="225"/>
      <c r="JM45" s="225"/>
      <c r="JN45" s="225"/>
      <c r="JO45" s="225"/>
      <c r="JP45" s="225"/>
      <c r="JQ45" s="225"/>
      <c r="JR45" s="225"/>
      <c r="JS45" s="311"/>
      <c r="JT45" s="232"/>
      <c r="JU45" s="240">
        <f>5/25</f>
        <v>0.2</v>
      </c>
      <c r="JV45" s="225"/>
      <c r="JW45" s="225"/>
      <c r="JX45" s="225"/>
      <c r="JY45" s="225"/>
      <c r="JZ45" s="225"/>
      <c r="KA45" s="225"/>
      <c r="KB45" s="225"/>
      <c r="KC45" s="225"/>
      <c r="KD45" s="225"/>
      <c r="KE45" s="225"/>
      <c r="KF45" s="225"/>
      <c r="KG45" s="225"/>
      <c r="KH45" s="225"/>
      <c r="KI45" s="225"/>
      <c r="KJ45" s="225"/>
    </row>
    <row r="46">
      <c r="A46" s="182" t="s">
        <v>35</v>
      </c>
      <c r="B46" s="18" t="s">
        <v>12</v>
      </c>
      <c r="C46" s="19" t="s">
        <v>42</v>
      </c>
      <c r="D46" s="17" t="s">
        <v>38</v>
      </c>
      <c r="E46" s="224">
        <v>30.0</v>
      </c>
      <c r="F46" s="225">
        <v>38.0</v>
      </c>
      <c r="G46" s="225">
        <v>45.0</v>
      </c>
      <c r="H46" s="225">
        <v>55.0</v>
      </c>
      <c r="I46" s="225">
        <v>44.0</v>
      </c>
      <c r="J46" s="225">
        <v>56.0</v>
      </c>
      <c r="K46" s="225">
        <v>62.0</v>
      </c>
      <c r="L46" s="225">
        <v>72.0</v>
      </c>
      <c r="M46" s="225">
        <v>92.0</v>
      </c>
      <c r="N46" s="225">
        <v>81.0</v>
      </c>
      <c r="O46" s="226">
        <v>101.0</v>
      </c>
      <c r="P46" s="225">
        <v>35.0</v>
      </c>
      <c r="Q46" s="225">
        <v>29.0</v>
      </c>
      <c r="R46" s="225">
        <v>21.0</v>
      </c>
      <c r="S46" s="225">
        <v>27.0</v>
      </c>
      <c r="T46" s="225">
        <v>40.0</v>
      </c>
      <c r="U46" s="225">
        <v>35.0</v>
      </c>
      <c r="V46" s="225">
        <v>25.0</v>
      </c>
      <c r="W46" s="225">
        <v>36.0</v>
      </c>
      <c r="X46" s="225">
        <v>47.0</v>
      </c>
      <c r="Y46" s="226">
        <v>40.0</v>
      </c>
      <c r="Z46" s="225">
        <v>31.0</v>
      </c>
      <c r="AA46" s="225">
        <v>20.0</v>
      </c>
      <c r="AB46" s="225">
        <v>26.0</v>
      </c>
      <c r="AC46" s="225">
        <v>18.0</v>
      </c>
      <c r="AD46" s="225">
        <v>26.0</v>
      </c>
      <c r="AE46" s="225">
        <v>16.0</v>
      </c>
      <c r="AF46" s="225">
        <v>27.0</v>
      </c>
      <c r="AG46" s="225">
        <v>14.0</v>
      </c>
      <c r="AH46" s="225">
        <v>6.0</v>
      </c>
      <c r="AI46" s="226">
        <v>18.0</v>
      </c>
      <c r="AJ46" s="225">
        <v>20.0</v>
      </c>
      <c r="AK46" s="225">
        <v>26.0</v>
      </c>
      <c r="AL46" s="225">
        <v>18.0</v>
      </c>
      <c r="AM46" s="225">
        <v>-2.0</v>
      </c>
      <c r="AN46" s="225">
        <v>-6.0</v>
      </c>
      <c r="AO46" s="225">
        <v>4.0</v>
      </c>
      <c r="AP46" s="225">
        <v>-1.0</v>
      </c>
      <c r="AQ46" s="225">
        <v>-6.0</v>
      </c>
      <c r="AR46" s="225">
        <v>4.0</v>
      </c>
      <c r="AS46" s="226">
        <v>24.0</v>
      </c>
      <c r="AT46" s="225">
        <v>33.0</v>
      </c>
      <c r="AU46" s="225">
        <v>43.0</v>
      </c>
      <c r="AV46" s="225">
        <v>33.0</v>
      </c>
      <c r="AW46" s="225">
        <v>22.0</v>
      </c>
      <c r="AX46" s="225">
        <v>30.0</v>
      </c>
      <c r="AY46" s="225">
        <v>34.0</v>
      </c>
      <c r="AZ46" s="225">
        <v>46.0</v>
      </c>
      <c r="BA46" s="225">
        <v>58.0</v>
      </c>
      <c r="BB46" s="225">
        <v>64.0</v>
      </c>
      <c r="BC46" s="226">
        <v>54.0</v>
      </c>
      <c r="BD46" s="225">
        <v>31.0</v>
      </c>
      <c r="BE46" s="225">
        <v>24.0</v>
      </c>
      <c r="BF46" s="225">
        <v>18.0</v>
      </c>
      <c r="BG46" s="225">
        <v>6.0</v>
      </c>
      <c r="BH46" s="225">
        <v>13.0</v>
      </c>
      <c r="BI46" s="225">
        <v>3.0</v>
      </c>
      <c r="BJ46" s="225">
        <v>8.0</v>
      </c>
      <c r="BK46" s="225">
        <v>1.0</v>
      </c>
      <c r="BL46" s="225">
        <v>-19.0</v>
      </c>
      <c r="BM46" s="226">
        <v>-30.0</v>
      </c>
      <c r="BN46" s="225">
        <v>31.0</v>
      </c>
      <c r="BO46" s="225">
        <v>36.0</v>
      </c>
      <c r="BP46" s="225">
        <v>29.0</v>
      </c>
      <c r="BQ46" s="225">
        <v>33.0</v>
      </c>
      <c r="BR46" s="225">
        <v>38.0</v>
      </c>
      <c r="BS46" s="225">
        <v>30.0</v>
      </c>
      <c r="BT46" s="225">
        <v>40.0</v>
      </c>
      <c r="BU46" s="225">
        <v>36.0</v>
      </c>
      <c r="BV46" s="225">
        <v>41.0</v>
      </c>
      <c r="BW46" s="226">
        <v>48.0</v>
      </c>
      <c r="BX46" s="225">
        <v>29.0</v>
      </c>
      <c r="BY46" s="225">
        <v>33.0</v>
      </c>
      <c r="BZ46" s="225">
        <v>40.0</v>
      </c>
      <c r="CA46" s="225">
        <v>27.0</v>
      </c>
      <c r="CB46" s="225">
        <v>33.0</v>
      </c>
      <c r="CC46" s="225">
        <v>39.0</v>
      </c>
      <c r="CD46" s="225">
        <v>46.0</v>
      </c>
      <c r="CE46" s="225">
        <v>41.0</v>
      </c>
      <c r="CF46" s="225">
        <v>33.0</v>
      </c>
      <c r="CG46" s="226">
        <v>22.0</v>
      </c>
      <c r="CH46" s="225">
        <v>30.0</v>
      </c>
      <c r="CI46" s="225">
        <v>40.0</v>
      </c>
      <c r="CJ46" s="225">
        <v>50.0</v>
      </c>
      <c r="CK46" s="225">
        <v>57.0</v>
      </c>
      <c r="CL46" s="225">
        <v>46.0</v>
      </c>
      <c r="CM46" s="225">
        <v>55.0</v>
      </c>
      <c r="CN46" s="225">
        <v>44.0</v>
      </c>
      <c r="CO46" s="225">
        <v>54.0</v>
      </c>
      <c r="CP46" s="225">
        <v>65.0</v>
      </c>
      <c r="CQ46" s="226">
        <v>73.0</v>
      </c>
      <c r="CR46" s="225">
        <v>20.0</v>
      </c>
      <c r="CS46" s="225">
        <v>0.0</v>
      </c>
      <c r="CT46" s="225">
        <v>10.0</v>
      </c>
      <c r="CU46" s="225">
        <v>4.0</v>
      </c>
      <c r="CV46" s="225">
        <v>9.0</v>
      </c>
      <c r="CW46" s="225">
        <v>14.0</v>
      </c>
      <c r="CX46" s="225">
        <v>6.0</v>
      </c>
      <c r="CY46" s="225">
        <v>-5.0</v>
      </c>
      <c r="CZ46" s="225">
        <v>1.0</v>
      </c>
      <c r="DA46" s="226">
        <v>-10.0</v>
      </c>
      <c r="DB46" s="225">
        <v>21.0</v>
      </c>
      <c r="DC46" s="225">
        <v>16.0</v>
      </c>
      <c r="DD46" s="225">
        <v>3.0</v>
      </c>
      <c r="DE46" s="225">
        <v>11.0</v>
      </c>
      <c r="DF46" s="225">
        <v>17.0</v>
      </c>
      <c r="DG46" s="225">
        <v>27.0</v>
      </c>
      <c r="DH46" s="225">
        <v>21.0</v>
      </c>
      <c r="DI46" s="225">
        <v>27.0</v>
      </c>
      <c r="DJ46" s="225">
        <v>32.0</v>
      </c>
      <c r="DK46" s="226">
        <v>19.0</v>
      </c>
      <c r="DL46" s="225">
        <v>38.0</v>
      </c>
      <c r="DM46" s="225">
        <v>31.0</v>
      </c>
      <c r="DN46" s="225">
        <v>21.0</v>
      </c>
      <c r="DO46" s="225">
        <v>25.0</v>
      </c>
      <c r="DP46" s="225">
        <v>31.0</v>
      </c>
      <c r="DQ46" s="225">
        <v>21.0</v>
      </c>
      <c r="DR46" s="225">
        <v>29.0</v>
      </c>
      <c r="DS46" s="225">
        <v>24.0</v>
      </c>
      <c r="DT46" s="225">
        <v>30.0</v>
      </c>
      <c r="DU46" s="226">
        <v>39.0</v>
      </c>
      <c r="DV46" s="225">
        <v>37.0</v>
      </c>
      <c r="DW46" s="225">
        <v>42.0</v>
      </c>
      <c r="DX46" s="225">
        <v>52.0</v>
      </c>
      <c r="DY46" s="225">
        <v>63.0</v>
      </c>
      <c r="DZ46" s="225">
        <v>74.0</v>
      </c>
      <c r="EA46" s="225">
        <v>83.0</v>
      </c>
      <c r="EB46" s="225">
        <v>89.0</v>
      </c>
      <c r="EC46" s="225">
        <v>96.0</v>
      </c>
      <c r="ED46" s="225">
        <v>106.0</v>
      </c>
      <c r="EE46" s="226">
        <v>101.0</v>
      </c>
      <c r="EF46" s="225">
        <v>31.0</v>
      </c>
      <c r="EG46" s="225">
        <v>24.0</v>
      </c>
      <c r="EH46" s="225">
        <v>36.0</v>
      </c>
      <c r="EI46" s="225">
        <v>43.0</v>
      </c>
      <c r="EJ46" s="225">
        <v>39.0</v>
      </c>
      <c r="EK46" s="225">
        <v>49.0</v>
      </c>
      <c r="EL46" s="225">
        <v>55.0</v>
      </c>
      <c r="EM46" s="225">
        <v>51.0</v>
      </c>
      <c r="EN46" s="225">
        <v>60.0</v>
      </c>
      <c r="EO46" s="226">
        <v>50.0</v>
      </c>
      <c r="EP46" s="225">
        <v>21.0</v>
      </c>
      <c r="EQ46" s="225">
        <v>11.0</v>
      </c>
      <c r="ER46" s="225">
        <v>6.0</v>
      </c>
      <c r="ES46" s="225">
        <v>-2.0</v>
      </c>
      <c r="ET46" s="225">
        <v>7.0</v>
      </c>
      <c r="EU46" s="225">
        <v>17.0</v>
      </c>
      <c r="EV46" s="225">
        <v>26.0</v>
      </c>
      <c r="EW46" s="225">
        <v>16.0</v>
      </c>
      <c r="EX46" s="225">
        <v>27.0</v>
      </c>
      <c r="EY46" s="226">
        <v>17.0</v>
      </c>
      <c r="EZ46" s="225">
        <v>32.0</v>
      </c>
      <c r="FA46" s="225">
        <v>37.0</v>
      </c>
      <c r="FB46" s="225">
        <v>24.0</v>
      </c>
      <c r="FC46" s="225">
        <v>36.0</v>
      </c>
      <c r="FD46" s="225">
        <v>46.0</v>
      </c>
      <c r="FE46" s="225">
        <v>58.0</v>
      </c>
      <c r="FF46" s="225">
        <v>63.0</v>
      </c>
      <c r="FG46" s="225">
        <v>56.0</v>
      </c>
      <c r="FH46" s="225">
        <v>62.0</v>
      </c>
      <c r="FI46" s="226">
        <v>52.0</v>
      </c>
      <c r="FJ46" s="225">
        <v>18.0</v>
      </c>
      <c r="FK46" s="225">
        <v>10.0</v>
      </c>
      <c r="FL46" s="225">
        <v>4.0</v>
      </c>
      <c r="FM46" s="225">
        <v>12.0</v>
      </c>
      <c r="FN46" s="225">
        <v>8.0</v>
      </c>
      <c r="FO46" s="225">
        <v>17.0</v>
      </c>
      <c r="FP46" s="225">
        <v>7.0</v>
      </c>
      <c r="FQ46" s="225">
        <v>14.0</v>
      </c>
      <c r="FR46" s="225">
        <v>7.0</v>
      </c>
      <c r="FS46" s="226">
        <v>1.0</v>
      </c>
      <c r="FT46" s="225">
        <v>21.0</v>
      </c>
      <c r="FU46" s="225">
        <v>27.0</v>
      </c>
      <c r="FV46" s="225">
        <v>21.0</v>
      </c>
      <c r="FW46" s="225">
        <v>15.0</v>
      </c>
      <c r="FX46" s="225">
        <v>19.0</v>
      </c>
      <c r="FY46" s="225">
        <v>11.0</v>
      </c>
      <c r="FZ46" s="225">
        <v>20.0</v>
      </c>
      <c r="GA46" s="225">
        <v>25.0</v>
      </c>
      <c r="GB46" s="225">
        <v>32.0</v>
      </c>
      <c r="GC46" s="226">
        <v>42.0</v>
      </c>
      <c r="GD46" s="225">
        <v>14.0</v>
      </c>
      <c r="GE46" s="225">
        <v>10.0</v>
      </c>
      <c r="GF46" s="225">
        <v>20.0</v>
      </c>
      <c r="GG46" s="225">
        <v>12.0</v>
      </c>
      <c r="GH46" s="225">
        <v>17.0</v>
      </c>
      <c r="GI46" s="225">
        <v>22.0</v>
      </c>
      <c r="GJ46" s="225">
        <v>14.0</v>
      </c>
      <c r="GK46" s="225">
        <v>18.0</v>
      </c>
      <c r="GL46" s="225">
        <v>9.0</v>
      </c>
      <c r="GM46" s="226">
        <v>1.0</v>
      </c>
      <c r="GN46" s="225">
        <v>15.0</v>
      </c>
      <c r="GO46" s="225">
        <v>3.0</v>
      </c>
      <c r="GP46" s="225">
        <v>-5.0</v>
      </c>
      <c r="GQ46" s="225">
        <v>1.0</v>
      </c>
      <c r="GR46" s="225">
        <v>10.0</v>
      </c>
      <c r="GS46" s="225">
        <v>1.0</v>
      </c>
      <c r="GT46" s="225">
        <v>6.0</v>
      </c>
      <c r="GU46" s="225">
        <v>11.0</v>
      </c>
      <c r="GV46" s="225">
        <v>17.0</v>
      </c>
      <c r="GW46" s="226">
        <v>7.0</v>
      </c>
      <c r="GX46" s="225">
        <v>30.0</v>
      </c>
      <c r="GY46" s="225">
        <v>26.0</v>
      </c>
      <c r="GZ46" s="225">
        <v>15.0</v>
      </c>
      <c r="HA46" s="225">
        <v>23.0</v>
      </c>
      <c r="HB46" s="225">
        <v>33.0</v>
      </c>
      <c r="HC46" s="225">
        <v>40.0</v>
      </c>
      <c r="HD46" s="225">
        <v>27.0</v>
      </c>
      <c r="HE46" s="225">
        <v>38.0</v>
      </c>
      <c r="HF46" s="225">
        <v>27.0</v>
      </c>
      <c r="HG46" s="226">
        <v>33.0</v>
      </c>
      <c r="HH46" s="225">
        <v>16.0</v>
      </c>
      <c r="HI46" s="225">
        <v>6.0</v>
      </c>
      <c r="HJ46" s="225">
        <v>1.0</v>
      </c>
      <c r="HK46" s="225">
        <v>-10.0</v>
      </c>
      <c r="HL46" s="225">
        <v>-6.0</v>
      </c>
      <c r="HM46" s="225">
        <v>0.0</v>
      </c>
      <c r="HN46" s="225">
        <v>11.0</v>
      </c>
      <c r="HO46" s="225">
        <v>16.0</v>
      </c>
      <c r="HP46" s="225">
        <v>6.0</v>
      </c>
      <c r="HQ46" s="226">
        <v>26.0</v>
      </c>
      <c r="HR46" s="225">
        <v>17.0</v>
      </c>
      <c r="HS46" s="225">
        <v>28.0</v>
      </c>
      <c r="HT46" s="225">
        <v>32.0</v>
      </c>
      <c r="HU46" s="225">
        <v>19.0</v>
      </c>
      <c r="HV46" s="225">
        <v>15.0</v>
      </c>
      <c r="HW46" s="225">
        <v>35.0</v>
      </c>
      <c r="HX46" s="225">
        <v>30.0</v>
      </c>
      <c r="HY46" s="225">
        <v>23.0</v>
      </c>
      <c r="HZ46" s="225">
        <v>27.0</v>
      </c>
      <c r="IA46" s="226">
        <v>15.0</v>
      </c>
      <c r="IB46" s="225">
        <v>12.0</v>
      </c>
      <c r="IC46" s="225">
        <v>23.0</v>
      </c>
      <c r="ID46" s="225">
        <v>12.0</v>
      </c>
      <c r="IE46" s="225">
        <v>1.0</v>
      </c>
      <c r="IF46" s="225">
        <v>8.0</v>
      </c>
      <c r="IG46" s="225">
        <v>18.0</v>
      </c>
      <c r="IH46" s="225">
        <v>24.0</v>
      </c>
      <c r="II46" s="225">
        <v>35.0</v>
      </c>
      <c r="IJ46" s="225">
        <v>26.0</v>
      </c>
      <c r="IK46" s="226">
        <v>32.0</v>
      </c>
      <c r="IL46" s="225">
        <v>36.0</v>
      </c>
      <c r="IM46" s="225">
        <v>45.0</v>
      </c>
      <c r="IN46" s="225">
        <v>56.0</v>
      </c>
      <c r="IO46" s="225">
        <v>50.0</v>
      </c>
      <c r="IP46" s="225">
        <v>40.0</v>
      </c>
      <c r="IQ46" s="225">
        <v>46.0</v>
      </c>
      <c r="IR46" s="225">
        <v>50.0</v>
      </c>
      <c r="IS46" s="225">
        <v>39.0</v>
      </c>
      <c r="IT46" s="225">
        <v>59.0</v>
      </c>
      <c r="IU46" s="226">
        <v>46.0</v>
      </c>
      <c r="IV46" s="237">
        <f t="shared" ref="IV46:JE46" si="81">AVERAGE(IL46,IB46,HR46,HH46,GN46,GX46,GD46,FT46,FJ46,EZ46,EP46,EF46,DV46,DL46,DB46,CR46,CH46,BX46,BN46,BD46,AT46,AJ46,Z46,P46,F46)</f>
        <v>26.28</v>
      </c>
      <c r="IW46" s="238">
        <f t="shared" si="81"/>
        <v>25.4</v>
      </c>
      <c r="IX46" s="238">
        <f t="shared" si="81"/>
        <v>23.92</v>
      </c>
      <c r="IY46" s="238">
        <f t="shared" si="81"/>
        <v>21.4</v>
      </c>
      <c r="IZ46" s="238">
        <f t="shared" si="81"/>
        <v>25.72</v>
      </c>
      <c r="JA46" s="238">
        <f t="shared" si="81"/>
        <v>29.48</v>
      </c>
      <c r="JB46" s="238">
        <f t="shared" si="81"/>
        <v>31.4</v>
      </c>
      <c r="JC46" s="238">
        <f t="shared" si="81"/>
        <v>32.4</v>
      </c>
      <c r="JD46" s="238">
        <f t="shared" si="81"/>
        <v>34</v>
      </c>
      <c r="JE46" s="239">
        <f t="shared" si="81"/>
        <v>32.84</v>
      </c>
      <c r="JF46" s="225">
        <f t="shared" si="65"/>
        <v>246</v>
      </c>
      <c r="JG46" s="225">
        <f t="shared" si="66"/>
        <v>12</v>
      </c>
      <c r="JH46" s="231">
        <f t="shared" si="67"/>
        <v>0.9534883721</v>
      </c>
      <c r="JI46" s="225"/>
      <c r="JJ46" s="225"/>
      <c r="JK46" s="225"/>
      <c r="JL46" s="225"/>
      <c r="JM46" s="225"/>
      <c r="JN46" s="225"/>
      <c r="JO46" s="225"/>
      <c r="JP46" s="225"/>
      <c r="JQ46" s="225"/>
      <c r="JR46" s="225"/>
      <c r="JS46" s="311"/>
      <c r="JT46" s="232"/>
      <c r="JU46" s="240">
        <f>6/25</f>
        <v>0.24</v>
      </c>
      <c r="JV46" s="225"/>
      <c r="JW46" s="225"/>
      <c r="JX46" s="225"/>
      <c r="JY46" s="225"/>
      <c r="JZ46" s="225"/>
      <c r="KA46" s="225"/>
      <c r="KB46" s="225"/>
      <c r="KC46" s="225"/>
      <c r="KD46" s="225"/>
      <c r="KE46" s="225"/>
      <c r="KF46" s="225"/>
      <c r="KG46" s="225"/>
      <c r="KH46" s="225"/>
      <c r="KI46" s="225"/>
      <c r="KJ46" s="225"/>
    </row>
    <row r="47">
      <c r="A47" s="182" t="s">
        <v>25</v>
      </c>
      <c r="B47" s="18" t="s">
        <v>26</v>
      </c>
      <c r="C47" s="19" t="s">
        <v>32</v>
      </c>
      <c r="D47" s="17" t="s">
        <v>16</v>
      </c>
      <c r="E47" s="224">
        <v>15.0</v>
      </c>
      <c r="F47" s="225">
        <v>16.0</v>
      </c>
      <c r="G47" s="225">
        <v>10.0</v>
      </c>
      <c r="H47" s="225">
        <v>4.0</v>
      </c>
      <c r="I47" s="225">
        <v>-3.0</v>
      </c>
      <c r="J47" s="225">
        <v>-10.0</v>
      </c>
      <c r="K47" s="225">
        <v>-4.0</v>
      </c>
      <c r="L47" s="225">
        <v>-10.0</v>
      </c>
      <c r="M47" s="225">
        <v>-22.0</v>
      </c>
      <c r="N47" s="225">
        <v>-15.0</v>
      </c>
      <c r="O47" s="226">
        <v>-27.0</v>
      </c>
      <c r="P47" s="225">
        <v>19.0</v>
      </c>
      <c r="Q47" s="225">
        <v>13.0</v>
      </c>
      <c r="R47" s="225">
        <v>8.0</v>
      </c>
      <c r="S47" s="225">
        <v>14.0</v>
      </c>
      <c r="T47" s="225">
        <v>5.0</v>
      </c>
      <c r="U47" s="225">
        <v>2.0</v>
      </c>
      <c r="V47" s="225">
        <v>-6.0</v>
      </c>
      <c r="W47" s="225">
        <v>1.0</v>
      </c>
      <c r="X47" s="225">
        <v>-6.0</v>
      </c>
      <c r="Y47" s="226">
        <v>0.0</v>
      </c>
      <c r="Z47" s="225">
        <v>30.0</v>
      </c>
      <c r="AA47" s="225">
        <v>37.0</v>
      </c>
      <c r="AB47" s="225">
        <v>40.0</v>
      </c>
      <c r="AC47" s="225">
        <v>35.0</v>
      </c>
      <c r="AD47" s="225">
        <v>40.0</v>
      </c>
      <c r="AE47" s="225">
        <v>32.0</v>
      </c>
      <c r="AF47" s="225">
        <v>25.0</v>
      </c>
      <c r="AG47" s="225">
        <v>34.0</v>
      </c>
      <c r="AH47" s="225">
        <v>29.0</v>
      </c>
      <c r="AI47" s="226">
        <v>22.0</v>
      </c>
      <c r="AJ47" s="225">
        <v>22.0</v>
      </c>
      <c r="AK47" s="225">
        <v>28.0</v>
      </c>
      <c r="AL47" s="225">
        <v>23.0</v>
      </c>
      <c r="AM47" s="225">
        <v>35.0</v>
      </c>
      <c r="AN47" s="225">
        <v>38.0</v>
      </c>
      <c r="AO47" s="225">
        <v>46.0</v>
      </c>
      <c r="AP47" s="225">
        <v>43.0</v>
      </c>
      <c r="AQ47" s="225">
        <v>38.0</v>
      </c>
      <c r="AR47" s="225">
        <v>46.0</v>
      </c>
      <c r="AS47" s="226">
        <v>34.0</v>
      </c>
      <c r="AT47" s="225">
        <v>30.0</v>
      </c>
      <c r="AU47" s="225">
        <v>38.0</v>
      </c>
      <c r="AV47" s="225">
        <v>44.0</v>
      </c>
      <c r="AW47" s="225">
        <v>51.0</v>
      </c>
      <c r="AX47" s="225">
        <v>56.0</v>
      </c>
      <c r="AY47" s="225">
        <v>53.0</v>
      </c>
      <c r="AZ47" s="225">
        <v>46.0</v>
      </c>
      <c r="BA47" s="225">
        <v>39.0</v>
      </c>
      <c r="BB47" s="225">
        <v>44.0</v>
      </c>
      <c r="BC47" s="226">
        <v>36.0</v>
      </c>
      <c r="BD47" s="225">
        <v>31.0</v>
      </c>
      <c r="BE47" s="225">
        <v>27.0</v>
      </c>
      <c r="BF47" s="225">
        <v>22.0</v>
      </c>
      <c r="BG47" s="225">
        <v>29.0</v>
      </c>
      <c r="BH47" s="225">
        <v>33.0</v>
      </c>
      <c r="BI47" s="225">
        <v>39.0</v>
      </c>
      <c r="BJ47" s="225">
        <v>44.0</v>
      </c>
      <c r="BK47" s="225">
        <v>40.0</v>
      </c>
      <c r="BL47" s="225">
        <v>52.0</v>
      </c>
      <c r="BM47" s="226">
        <v>45.0</v>
      </c>
      <c r="BN47" s="225">
        <v>28.0</v>
      </c>
      <c r="BO47" s="225">
        <v>33.0</v>
      </c>
      <c r="BP47" s="225">
        <v>39.0</v>
      </c>
      <c r="BQ47" s="225">
        <v>36.0</v>
      </c>
      <c r="BR47" s="225">
        <v>39.0</v>
      </c>
      <c r="BS47" s="225">
        <v>34.0</v>
      </c>
      <c r="BT47" s="225">
        <v>42.0</v>
      </c>
      <c r="BU47" s="225">
        <v>45.0</v>
      </c>
      <c r="BV47" s="225">
        <v>48.0</v>
      </c>
      <c r="BW47" s="226">
        <v>42.0</v>
      </c>
      <c r="BX47" s="225">
        <v>22.0</v>
      </c>
      <c r="BY47" s="225">
        <v>19.0</v>
      </c>
      <c r="BZ47" s="225">
        <v>13.0</v>
      </c>
      <c r="CA47" s="225">
        <v>22.0</v>
      </c>
      <c r="CB47" s="225">
        <v>25.0</v>
      </c>
      <c r="CC47" s="225">
        <v>30.0</v>
      </c>
      <c r="CD47" s="225">
        <v>24.0</v>
      </c>
      <c r="CE47" s="225">
        <v>19.0</v>
      </c>
      <c r="CF47" s="225">
        <v>14.0</v>
      </c>
      <c r="CG47" s="226">
        <v>7.0</v>
      </c>
      <c r="CH47" s="225">
        <v>30.0</v>
      </c>
      <c r="CI47" s="225">
        <v>21.0</v>
      </c>
      <c r="CJ47" s="225">
        <v>12.0</v>
      </c>
      <c r="CK47" s="225">
        <v>6.0</v>
      </c>
      <c r="CL47" s="225">
        <v>13.0</v>
      </c>
      <c r="CM47" s="225">
        <v>20.0</v>
      </c>
      <c r="CN47" s="225">
        <v>13.0</v>
      </c>
      <c r="CO47" s="225">
        <v>4.0</v>
      </c>
      <c r="CP47" s="225">
        <v>-3.0</v>
      </c>
      <c r="CQ47" s="226">
        <v>2.0</v>
      </c>
      <c r="CR47" s="225">
        <v>20.0</v>
      </c>
      <c r="CS47" s="225">
        <v>32.0</v>
      </c>
      <c r="CT47" s="225">
        <v>40.0</v>
      </c>
      <c r="CU47" s="225">
        <v>35.0</v>
      </c>
      <c r="CV47" s="225">
        <v>38.0</v>
      </c>
      <c r="CW47" s="225">
        <v>41.0</v>
      </c>
      <c r="CX47" s="225">
        <v>36.0</v>
      </c>
      <c r="CY47" s="225">
        <v>29.0</v>
      </c>
      <c r="CZ47" s="225">
        <v>34.0</v>
      </c>
      <c r="DA47" s="226">
        <v>27.0</v>
      </c>
      <c r="DB47" s="225">
        <v>28.0</v>
      </c>
      <c r="DC47" s="225">
        <v>25.0</v>
      </c>
      <c r="DD47" s="225">
        <v>34.0</v>
      </c>
      <c r="DE47" s="225">
        <v>39.0</v>
      </c>
      <c r="DF47" s="225">
        <v>42.0</v>
      </c>
      <c r="DG47" s="225">
        <v>50.0</v>
      </c>
      <c r="DH47" s="225">
        <v>44.0</v>
      </c>
      <c r="DI47" s="225">
        <v>47.0</v>
      </c>
      <c r="DJ47" s="225">
        <v>52.0</v>
      </c>
      <c r="DK47" s="226">
        <v>61.0</v>
      </c>
      <c r="DL47" s="225">
        <v>16.0</v>
      </c>
      <c r="DM47" s="225">
        <v>12.0</v>
      </c>
      <c r="DN47" s="225">
        <v>18.0</v>
      </c>
      <c r="DO47" s="225">
        <v>15.0</v>
      </c>
      <c r="DP47" s="225">
        <v>20.0</v>
      </c>
      <c r="DQ47" s="225">
        <v>26.0</v>
      </c>
      <c r="DR47" s="225">
        <v>31.0</v>
      </c>
      <c r="DS47" s="225">
        <v>26.0</v>
      </c>
      <c r="DT47" s="225">
        <v>31.0</v>
      </c>
      <c r="DU47" s="226">
        <v>38.0</v>
      </c>
      <c r="DV47" s="225">
        <v>18.0</v>
      </c>
      <c r="DW47" s="225">
        <v>21.0</v>
      </c>
      <c r="DX47" s="225">
        <v>15.0</v>
      </c>
      <c r="DY47" s="225">
        <v>8.0</v>
      </c>
      <c r="DZ47" s="225">
        <v>15.0</v>
      </c>
      <c r="EA47" s="225">
        <v>22.0</v>
      </c>
      <c r="EB47" s="225">
        <v>27.0</v>
      </c>
      <c r="EC47" s="225">
        <v>31.0</v>
      </c>
      <c r="ED47" s="225">
        <v>25.0</v>
      </c>
      <c r="EE47" s="226">
        <v>20.0</v>
      </c>
      <c r="EF47" s="225">
        <v>28.0</v>
      </c>
      <c r="EG47" s="225">
        <v>34.0</v>
      </c>
      <c r="EH47" s="225">
        <v>27.0</v>
      </c>
      <c r="EI47" s="225">
        <v>31.0</v>
      </c>
      <c r="EJ47" s="225">
        <v>34.0</v>
      </c>
      <c r="EK47" s="225">
        <v>42.0</v>
      </c>
      <c r="EL47" s="225">
        <v>45.0</v>
      </c>
      <c r="EM47" s="225">
        <v>48.0</v>
      </c>
      <c r="EN47" s="225">
        <v>55.0</v>
      </c>
      <c r="EO47" s="226">
        <v>61.0</v>
      </c>
      <c r="EP47" s="225">
        <v>28.0</v>
      </c>
      <c r="EQ47" s="225">
        <v>34.0</v>
      </c>
      <c r="ER47" s="225">
        <v>29.0</v>
      </c>
      <c r="ES47" s="225">
        <v>24.0</v>
      </c>
      <c r="ET47" s="225">
        <v>31.0</v>
      </c>
      <c r="EU47" s="225">
        <v>39.0</v>
      </c>
      <c r="EV47" s="225">
        <v>46.0</v>
      </c>
      <c r="EW47" s="225">
        <v>52.0</v>
      </c>
      <c r="EX47" s="225">
        <v>45.0</v>
      </c>
      <c r="EY47" s="226">
        <v>37.0</v>
      </c>
      <c r="EZ47" s="225">
        <v>29.0</v>
      </c>
      <c r="FA47" s="225">
        <v>34.0</v>
      </c>
      <c r="FB47" s="225">
        <v>43.0</v>
      </c>
      <c r="FC47" s="225">
        <v>36.0</v>
      </c>
      <c r="FD47" s="225">
        <v>44.0</v>
      </c>
      <c r="FE47" s="225">
        <v>37.0</v>
      </c>
      <c r="FF47" s="225">
        <v>42.0</v>
      </c>
      <c r="FG47" s="225">
        <v>38.0</v>
      </c>
      <c r="FH47" s="225">
        <v>43.0</v>
      </c>
      <c r="FI47" s="226">
        <v>35.0</v>
      </c>
      <c r="FJ47" s="225">
        <v>31.0</v>
      </c>
      <c r="FK47" s="225">
        <v>26.0</v>
      </c>
      <c r="FL47" s="225">
        <v>20.0</v>
      </c>
      <c r="FM47" s="225">
        <v>25.0</v>
      </c>
      <c r="FN47" s="225">
        <v>28.0</v>
      </c>
      <c r="FO47" s="225">
        <v>35.0</v>
      </c>
      <c r="FP47" s="225">
        <v>27.0</v>
      </c>
      <c r="FQ47" s="225">
        <v>31.0</v>
      </c>
      <c r="FR47" s="225">
        <v>37.0</v>
      </c>
      <c r="FS47" s="226">
        <v>31.0</v>
      </c>
      <c r="FT47" s="225">
        <v>28.0</v>
      </c>
      <c r="FU47" s="225">
        <v>34.0</v>
      </c>
      <c r="FV47" s="225">
        <v>31.0</v>
      </c>
      <c r="FW47" s="225">
        <v>28.0</v>
      </c>
      <c r="FX47" s="225">
        <v>25.0</v>
      </c>
      <c r="FY47" s="225">
        <v>20.0</v>
      </c>
      <c r="FZ47" s="225">
        <v>27.0</v>
      </c>
      <c r="GA47" s="225">
        <v>32.0</v>
      </c>
      <c r="GB47" s="225">
        <v>36.0</v>
      </c>
      <c r="GC47" s="226">
        <v>30.0</v>
      </c>
      <c r="GD47" s="225">
        <v>32.0</v>
      </c>
      <c r="GE47" s="225">
        <v>35.0</v>
      </c>
      <c r="GF47" s="225">
        <v>29.0</v>
      </c>
      <c r="GG47" s="225">
        <v>24.0</v>
      </c>
      <c r="GH47" s="225">
        <v>29.0</v>
      </c>
      <c r="GI47" s="225">
        <v>32.0</v>
      </c>
      <c r="GJ47" s="225">
        <v>27.0</v>
      </c>
      <c r="GK47" s="225">
        <v>24.0</v>
      </c>
      <c r="GL47" s="225">
        <v>17.0</v>
      </c>
      <c r="GM47" s="226">
        <v>12.0</v>
      </c>
      <c r="GN47" s="225">
        <v>31.0</v>
      </c>
      <c r="GO47" s="225">
        <v>38.0</v>
      </c>
      <c r="GP47" s="225">
        <v>33.0</v>
      </c>
      <c r="GQ47" s="225">
        <v>39.0</v>
      </c>
      <c r="GR47" s="225">
        <v>46.0</v>
      </c>
      <c r="GS47" s="225">
        <v>39.0</v>
      </c>
      <c r="GT47" s="225">
        <v>42.0</v>
      </c>
      <c r="GU47" s="225">
        <v>45.0</v>
      </c>
      <c r="GV47" s="225">
        <v>50.0</v>
      </c>
      <c r="GW47" s="226">
        <v>56.0</v>
      </c>
      <c r="GX47" s="225">
        <v>28.0</v>
      </c>
      <c r="GY47" s="225">
        <v>31.0</v>
      </c>
      <c r="GZ47" s="225">
        <v>24.0</v>
      </c>
      <c r="HA47" s="225">
        <v>29.0</v>
      </c>
      <c r="HB47" s="225">
        <v>20.0</v>
      </c>
      <c r="HC47" s="225">
        <v>24.0</v>
      </c>
      <c r="HD47" s="225">
        <v>33.0</v>
      </c>
      <c r="HE47" s="225">
        <v>26.0</v>
      </c>
      <c r="HF47" s="225">
        <v>33.0</v>
      </c>
      <c r="HG47" s="226">
        <v>38.0</v>
      </c>
      <c r="HH47" s="225">
        <v>18.0</v>
      </c>
      <c r="HI47" s="225">
        <v>24.0</v>
      </c>
      <c r="HJ47" s="225">
        <v>21.0</v>
      </c>
      <c r="HK47" s="225">
        <v>28.0</v>
      </c>
      <c r="HL47" s="225">
        <v>25.0</v>
      </c>
      <c r="HM47" s="225">
        <v>28.0</v>
      </c>
      <c r="HN47" s="225">
        <v>35.0</v>
      </c>
      <c r="HO47" s="225">
        <v>40.0</v>
      </c>
      <c r="HP47" s="225">
        <v>49.0</v>
      </c>
      <c r="HQ47" s="226">
        <v>37.0</v>
      </c>
      <c r="HR47" s="225">
        <v>20.0</v>
      </c>
      <c r="HS47" s="225">
        <v>13.0</v>
      </c>
      <c r="HT47" s="225">
        <v>10.0</v>
      </c>
      <c r="HU47" s="225">
        <v>19.0</v>
      </c>
      <c r="HV47" s="225">
        <v>22.0</v>
      </c>
      <c r="HW47" s="225">
        <v>10.0</v>
      </c>
      <c r="HX47" s="225">
        <v>5.0</v>
      </c>
      <c r="HY47" s="225">
        <v>11.0</v>
      </c>
      <c r="HZ47" s="225">
        <v>8.0</v>
      </c>
      <c r="IA47" s="226">
        <v>15.0</v>
      </c>
      <c r="IB47" s="225">
        <v>34.0</v>
      </c>
      <c r="IC47" s="225">
        <v>41.0</v>
      </c>
      <c r="ID47" s="225">
        <v>34.0</v>
      </c>
      <c r="IE47" s="225">
        <v>41.0</v>
      </c>
      <c r="IF47" s="225">
        <v>35.0</v>
      </c>
      <c r="IG47" s="225">
        <v>43.0</v>
      </c>
      <c r="IH47" s="225">
        <v>49.0</v>
      </c>
      <c r="II47" s="225">
        <v>56.0</v>
      </c>
      <c r="IJ47" s="225">
        <v>49.0</v>
      </c>
      <c r="IK47" s="226">
        <v>52.0</v>
      </c>
      <c r="IL47" s="225">
        <v>32.0</v>
      </c>
      <c r="IM47" s="225">
        <v>39.0</v>
      </c>
      <c r="IN47" s="225">
        <v>32.0</v>
      </c>
      <c r="IO47" s="225">
        <v>29.0</v>
      </c>
      <c r="IP47" s="225">
        <v>21.0</v>
      </c>
      <c r="IQ47" s="225">
        <v>26.0</v>
      </c>
      <c r="IR47" s="225">
        <v>23.0</v>
      </c>
      <c r="IS47" s="225">
        <v>30.0</v>
      </c>
      <c r="IT47" s="225">
        <v>18.0</v>
      </c>
      <c r="IU47" s="226">
        <v>27.0</v>
      </c>
      <c r="IV47" s="237">
        <f t="shared" ref="IV47:JE47" si="82">AVERAGE(IL47,IB47,HR47,HH47,GN47,GX47,GD47,FT47,FJ47,EZ47,EP47,EF47,DV47,DL47,DB47,CR47,CH47,BX47,BN47,BD47,AT47,AJ47,Z47,P47,F47)</f>
        <v>25.96</v>
      </c>
      <c r="IW47" s="238">
        <f t="shared" si="82"/>
        <v>27.96</v>
      </c>
      <c r="IX47" s="238">
        <f t="shared" si="82"/>
        <v>25.8</v>
      </c>
      <c r="IY47" s="238">
        <f t="shared" si="82"/>
        <v>27</v>
      </c>
      <c r="IZ47" s="238">
        <f t="shared" si="82"/>
        <v>28.56</v>
      </c>
      <c r="JA47" s="238">
        <f t="shared" si="82"/>
        <v>30.64</v>
      </c>
      <c r="JB47" s="238">
        <f t="shared" si="82"/>
        <v>30.4</v>
      </c>
      <c r="JC47" s="238">
        <f t="shared" si="82"/>
        <v>30.56</v>
      </c>
      <c r="JD47" s="238">
        <f t="shared" si="82"/>
        <v>31.64</v>
      </c>
      <c r="JE47" s="239">
        <f t="shared" si="82"/>
        <v>29.52</v>
      </c>
      <c r="JF47" s="225">
        <f t="shared" si="65"/>
        <v>249</v>
      </c>
      <c r="JG47" s="225">
        <f t="shared" si="66"/>
        <v>10</v>
      </c>
      <c r="JH47" s="231">
        <f t="shared" si="67"/>
        <v>0.9613899614</v>
      </c>
      <c r="JI47" s="225"/>
      <c r="JJ47" s="225"/>
      <c r="JK47" s="225"/>
      <c r="JL47" s="225"/>
      <c r="JM47" s="225"/>
      <c r="JN47" s="225"/>
      <c r="JO47" s="225"/>
      <c r="JP47" s="225"/>
      <c r="JQ47" s="225"/>
      <c r="JR47" s="225"/>
      <c r="JS47" s="311"/>
      <c r="JT47" s="232"/>
      <c r="JU47" s="240">
        <f>3/25</f>
        <v>0.12</v>
      </c>
      <c r="JV47" s="225"/>
      <c r="JW47" s="225"/>
      <c r="JX47" s="225"/>
      <c r="JY47" s="225"/>
      <c r="JZ47" s="225"/>
      <c r="KA47" s="225"/>
      <c r="KB47" s="225"/>
      <c r="KC47" s="225"/>
      <c r="KD47" s="225"/>
      <c r="KE47" s="225"/>
      <c r="KF47" s="225"/>
      <c r="KG47" s="225"/>
      <c r="KH47" s="225"/>
      <c r="KI47" s="225"/>
      <c r="KJ47" s="225"/>
    </row>
    <row r="48">
      <c r="A48" s="196" t="s">
        <v>35</v>
      </c>
      <c r="B48" s="197" t="s">
        <v>19</v>
      </c>
      <c r="C48" s="198" t="s">
        <v>43</v>
      </c>
      <c r="D48" s="199" t="s">
        <v>29</v>
      </c>
      <c r="E48" s="285">
        <v>30.0</v>
      </c>
      <c r="F48" s="225">
        <v>14.0</v>
      </c>
      <c r="G48" s="225">
        <v>24.0</v>
      </c>
      <c r="H48" s="225">
        <v>35.0</v>
      </c>
      <c r="I48" s="225">
        <v>44.0</v>
      </c>
      <c r="J48" s="225">
        <v>53.0</v>
      </c>
      <c r="K48" s="225">
        <v>45.0</v>
      </c>
      <c r="L48" s="225">
        <v>56.0</v>
      </c>
      <c r="M48" s="225">
        <v>38.0</v>
      </c>
      <c r="N48" s="225">
        <v>29.0</v>
      </c>
      <c r="O48" s="226">
        <v>11.0</v>
      </c>
      <c r="P48" s="225">
        <v>36.0</v>
      </c>
      <c r="Q48" s="225">
        <v>44.0</v>
      </c>
      <c r="R48" s="225">
        <v>35.0</v>
      </c>
      <c r="S48" s="225">
        <v>27.0</v>
      </c>
      <c r="T48" s="225">
        <v>16.0</v>
      </c>
      <c r="U48" s="225">
        <v>23.0</v>
      </c>
      <c r="V48" s="225">
        <v>14.0</v>
      </c>
      <c r="W48" s="225">
        <v>5.0</v>
      </c>
      <c r="X48" s="225">
        <v>14.0</v>
      </c>
      <c r="Y48" s="226">
        <v>4.0</v>
      </c>
      <c r="Z48" s="225">
        <v>18.0</v>
      </c>
      <c r="AA48" s="225">
        <v>9.0</v>
      </c>
      <c r="AB48" s="225">
        <v>4.0</v>
      </c>
      <c r="AC48" s="225">
        <v>-3.0</v>
      </c>
      <c r="AD48" s="225">
        <v>4.0</v>
      </c>
      <c r="AE48" s="225">
        <v>-5.0</v>
      </c>
      <c r="AF48" s="225">
        <v>4.0</v>
      </c>
      <c r="AG48" s="225">
        <v>15.0</v>
      </c>
      <c r="AH48" s="225">
        <v>8.0</v>
      </c>
      <c r="AI48" s="226">
        <v>17.0</v>
      </c>
      <c r="AJ48" s="225">
        <v>32.0</v>
      </c>
      <c r="AK48" s="225">
        <v>24.0</v>
      </c>
      <c r="AL48" s="225">
        <v>17.0</v>
      </c>
      <c r="AM48" s="225">
        <v>35.0</v>
      </c>
      <c r="AN48" s="225">
        <v>39.0</v>
      </c>
      <c r="AO48" s="225">
        <v>48.0</v>
      </c>
      <c r="AP48" s="225">
        <v>55.0</v>
      </c>
      <c r="AQ48" s="225">
        <v>61.0</v>
      </c>
      <c r="AR48" s="225">
        <v>70.0</v>
      </c>
      <c r="AS48" s="226">
        <v>52.0</v>
      </c>
      <c r="AT48" s="225">
        <v>34.0</v>
      </c>
      <c r="AU48" s="225">
        <v>43.0</v>
      </c>
      <c r="AV48" s="225">
        <v>32.0</v>
      </c>
      <c r="AW48" s="225">
        <v>23.0</v>
      </c>
      <c r="AX48" s="225">
        <v>32.0</v>
      </c>
      <c r="AY48" s="225">
        <v>28.0</v>
      </c>
      <c r="AZ48" s="225">
        <v>37.0</v>
      </c>
      <c r="BA48" s="225">
        <v>46.0</v>
      </c>
      <c r="BB48" s="225">
        <v>39.0</v>
      </c>
      <c r="BC48" s="226">
        <v>30.0</v>
      </c>
      <c r="BD48" s="225">
        <v>17.0</v>
      </c>
      <c r="BE48" s="225">
        <v>11.0</v>
      </c>
      <c r="BF48" s="225">
        <v>18.0</v>
      </c>
      <c r="BG48" s="225">
        <v>9.0</v>
      </c>
      <c r="BH48" s="225">
        <v>15.0</v>
      </c>
      <c r="BI48" s="225">
        <v>4.0</v>
      </c>
      <c r="BJ48" s="225">
        <v>-2.0</v>
      </c>
      <c r="BK48" s="225">
        <v>-8.0</v>
      </c>
      <c r="BL48" s="225">
        <v>10.0</v>
      </c>
      <c r="BM48" s="226">
        <v>19.0</v>
      </c>
      <c r="BN48" s="225">
        <v>20.0</v>
      </c>
      <c r="BO48" s="225">
        <v>14.0</v>
      </c>
      <c r="BP48" s="225">
        <v>4.0</v>
      </c>
      <c r="BQ48" s="225">
        <v>0.0</v>
      </c>
      <c r="BR48" s="225">
        <v>-7.0</v>
      </c>
      <c r="BS48" s="225">
        <v>-14.0</v>
      </c>
      <c r="BT48" s="225">
        <v>-5.0</v>
      </c>
      <c r="BU48" s="225">
        <v>1.0</v>
      </c>
      <c r="BV48" s="225">
        <v>-6.0</v>
      </c>
      <c r="BW48" s="226">
        <v>4.0</v>
      </c>
      <c r="BX48" s="225">
        <v>21.0</v>
      </c>
      <c r="BY48" s="225">
        <v>15.0</v>
      </c>
      <c r="BZ48" s="225">
        <v>25.0</v>
      </c>
      <c r="CA48" s="225">
        <v>36.0</v>
      </c>
      <c r="CB48" s="225">
        <v>31.0</v>
      </c>
      <c r="CC48" s="225">
        <v>24.0</v>
      </c>
      <c r="CD48" s="225">
        <v>34.0</v>
      </c>
      <c r="CE48" s="225">
        <v>40.0</v>
      </c>
      <c r="CF48" s="225">
        <v>31.0</v>
      </c>
      <c r="CG48" s="226">
        <v>40.0</v>
      </c>
      <c r="CH48" s="225">
        <v>19.0</v>
      </c>
      <c r="CI48" s="225">
        <v>7.0</v>
      </c>
      <c r="CJ48" s="225">
        <v>-5.0</v>
      </c>
      <c r="CK48" s="225">
        <v>5.0</v>
      </c>
      <c r="CL48" s="225">
        <v>-4.0</v>
      </c>
      <c r="CM48" s="225">
        <v>-14.0</v>
      </c>
      <c r="CN48" s="225">
        <v>-5.0</v>
      </c>
      <c r="CO48" s="225">
        <v>-17.0</v>
      </c>
      <c r="CP48" s="225">
        <v>-8.0</v>
      </c>
      <c r="CQ48" s="226">
        <v>-1.0</v>
      </c>
      <c r="CR48" s="225">
        <v>31.0</v>
      </c>
      <c r="CS48" s="225">
        <v>49.0</v>
      </c>
      <c r="CT48" s="225">
        <v>58.0</v>
      </c>
      <c r="CU48" s="225">
        <v>65.0</v>
      </c>
      <c r="CV48" s="225">
        <v>58.0</v>
      </c>
      <c r="CW48" s="225">
        <v>51.0</v>
      </c>
      <c r="CX48" s="225">
        <v>42.0</v>
      </c>
      <c r="CY48" s="225">
        <v>51.0</v>
      </c>
      <c r="CZ48" s="225">
        <v>44.0</v>
      </c>
      <c r="DA48" s="226">
        <v>53.0</v>
      </c>
      <c r="DB48" s="225">
        <v>31.0</v>
      </c>
      <c r="DC48" s="225">
        <v>38.0</v>
      </c>
      <c r="DD48" s="225">
        <v>49.0</v>
      </c>
      <c r="DE48" s="225">
        <v>58.0</v>
      </c>
      <c r="DF48" s="225">
        <v>53.0</v>
      </c>
      <c r="DG48" s="225">
        <v>62.0</v>
      </c>
      <c r="DH48" s="225">
        <v>70.0</v>
      </c>
      <c r="DI48" s="225">
        <v>65.0</v>
      </c>
      <c r="DJ48" s="225">
        <v>59.0</v>
      </c>
      <c r="DK48" s="226">
        <v>70.0</v>
      </c>
      <c r="DL48" s="225">
        <v>14.0</v>
      </c>
      <c r="DM48" s="225">
        <v>8.0</v>
      </c>
      <c r="DN48" s="225">
        <v>-3.0</v>
      </c>
      <c r="DO48" s="225">
        <v>-7.0</v>
      </c>
      <c r="DP48" s="225">
        <v>-14.0</v>
      </c>
      <c r="DQ48" s="225">
        <v>-25.0</v>
      </c>
      <c r="DR48" s="225">
        <v>-18.0</v>
      </c>
      <c r="DS48" s="225">
        <v>-12.0</v>
      </c>
      <c r="DT48" s="225">
        <v>-19.0</v>
      </c>
      <c r="DU48" s="226">
        <v>-29.0</v>
      </c>
      <c r="DV48" s="225">
        <v>34.0</v>
      </c>
      <c r="DW48" s="225">
        <v>27.0</v>
      </c>
      <c r="DX48" s="225">
        <v>38.0</v>
      </c>
      <c r="DY48" s="225">
        <v>47.0</v>
      </c>
      <c r="DZ48" s="225">
        <v>38.0</v>
      </c>
      <c r="EA48" s="225">
        <v>28.0</v>
      </c>
      <c r="EB48" s="225">
        <v>21.0</v>
      </c>
      <c r="EC48" s="225">
        <v>27.0</v>
      </c>
      <c r="ED48" s="225">
        <v>38.0</v>
      </c>
      <c r="EE48" s="226">
        <v>44.0</v>
      </c>
      <c r="EF48" s="225">
        <v>20.0</v>
      </c>
      <c r="EG48" s="225">
        <v>10.0</v>
      </c>
      <c r="EH48" s="225">
        <v>19.0</v>
      </c>
      <c r="EI48" s="225">
        <v>25.0</v>
      </c>
      <c r="EJ48" s="225">
        <v>29.0</v>
      </c>
      <c r="EK48" s="225">
        <v>38.0</v>
      </c>
      <c r="EL48" s="225">
        <v>33.0</v>
      </c>
      <c r="EM48" s="225">
        <v>37.0</v>
      </c>
      <c r="EN48" s="225">
        <v>27.0</v>
      </c>
      <c r="EO48" s="226">
        <v>16.0</v>
      </c>
      <c r="EP48" s="225">
        <v>31.0</v>
      </c>
      <c r="EQ48" s="225">
        <v>20.0</v>
      </c>
      <c r="ER48" s="225">
        <v>26.0</v>
      </c>
      <c r="ES48" s="225">
        <v>17.0</v>
      </c>
      <c r="ET48" s="225">
        <v>7.0</v>
      </c>
      <c r="EU48" s="225">
        <v>16.0</v>
      </c>
      <c r="EV48" s="225">
        <v>6.0</v>
      </c>
      <c r="EW48" s="225">
        <v>-5.0</v>
      </c>
      <c r="EX48" s="225">
        <v>4.0</v>
      </c>
      <c r="EY48" s="226">
        <v>-5.0</v>
      </c>
      <c r="EZ48" s="225">
        <v>31.0</v>
      </c>
      <c r="FA48" s="225">
        <v>25.0</v>
      </c>
      <c r="FB48" s="225">
        <v>36.0</v>
      </c>
      <c r="FC48" s="225">
        <v>45.0</v>
      </c>
      <c r="FD48" s="225">
        <v>54.0</v>
      </c>
      <c r="FE48" s="225">
        <v>63.0</v>
      </c>
      <c r="FF48" s="225">
        <v>57.0</v>
      </c>
      <c r="FG48" s="225">
        <v>51.0</v>
      </c>
      <c r="FH48" s="225">
        <v>44.0</v>
      </c>
      <c r="FI48" s="226">
        <v>35.0</v>
      </c>
      <c r="FJ48" s="225">
        <v>15.0</v>
      </c>
      <c r="FK48" s="225">
        <v>6.0</v>
      </c>
      <c r="FL48" s="225">
        <v>14.0</v>
      </c>
      <c r="FM48" s="225">
        <v>21.0</v>
      </c>
      <c r="FN48" s="225">
        <v>27.0</v>
      </c>
      <c r="FO48" s="225">
        <v>17.0</v>
      </c>
      <c r="FP48" s="225">
        <v>8.0</v>
      </c>
      <c r="FQ48" s="225">
        <v>14.0</v>
      </c>
      <c r="FR48" s="225">
        <v>4.0</v>
      </c>
      <c r="FS48" s="226">
        <v>12.0</v>
      </c>
      <c r="FT48" s="225">
        <v>31.0</v>
      </c>
      <c r="FU48" s="225">
        <v>23.0</v>
      </c>
      <c r="FV48" s="225">
        <v>28.0</v>
      </c>
      <c r="FW48" s="225">
        <v>33.0</v>
      </c>
      <c r="FX48" s="225">
        <v>27.0</v>
      </c>
      <c r="FY48" s="225">
        <v>18.0</v>
      </c>
      <c r="FZ48" s="225">
        <v>8.0</v>
      </c>
      <c r="GA48" s="225">
        <v>2.0</v>
      </c>
      <c r="GB48" s="225">
        <v>8.0</v>
      </c>
      <c r="GC48" s="226">
        <v>19.0</v>
      </c>
      <c r="GD48" s="225">
        <v>16.0</v>
      </c>
      <c r="GE48" s="225">
        <v>20.0</v>
      </c>
      <c r="GF48" s="225">
        <v>31.0</v>
      </c>
      <c r="GG48" s="225">
        <v>24.0</v>
      </c>
      <c r="GH48" s="225">
        <v>18.0</v>
      </c>
      <c r="GI48" s="225">
        <v>11.0</v>
      </c>
      <c r="GJ48" s="225">
        <v>4.0</v>
      </c>
      <c r="GK48" s="225">
        <v>-2.0</v>
      </c>
      <c r="GL48" s="225">
        <v>8.0</v>
      </c>
      <c r="GM48" s="226">
        <v>1.0</v>
      </c>
      <c r="GN48" s="225">
        <v>14.0</v>
      </c>
      <c r="GO48" s="225">
        <v>5.0</v>
      </c>
      <c r="GP48" s="225">
        <v>-4.0</v>
      </c>
      <c r="GQ48" s="225">
        <v>-12.0</v>
      </c>
      <c r="GR48" s="225">
        <v>-22.0</v>
      </c>
      <c r="GS48" s="225">
        <v>-12.0</v>
      </c>
      <c r="GT48" s="225">
        <v>-19.0</v>
      </c>
      <c r="GU48" s="225">
        <v>-26.0</v>
      </c>
      <c r="GV48" s="225">
        <v>-33.0</v>
      </c>
      <c r="GW48" s="226">
        <v>-44.0</v>
      </c>
      <c r="GX48" s="225">
        <v>18.0</v>
      </c>
      <c r="GY48" s="225">
        <v>22.0</v>
      </c>
      <c r="GZ48" s="225">
        <v>31.0</v>
      </c>
      <c r="HA48" s="225">
        <v>38.0</v>
      </c>
      <c r="HB48" s="225">
        <v>26.0</v>
      </c>
      <c r="HC48" s="225">
        <v>32.0</v>
      </c>
      <c r="HD48" s="225">
        <v>43.0</v>
      </c>
      <c r="HE48" s="225">
        <v>52.0</v>
      </c>
      <c r="HF48" s="225">
        <v>43.0</v>
      </c>
      <c r="HG48" s="226">
        <v>36.0</v>
      </c>
      <c r="HH48" s="225">
        <v>35.0</v>
      </c>
      <c r="HI48" s="225">
        <v>24.0</v>
      </c>
      <c r="HJ48" s="225">
        <v>31.0</v>
      </c>
      <c r="HK48" s="225">
        <v>22.0</v>
      </c>
      <c r="HL48" s="225">
        <v>18.0</v>
      </c>
      <c r="HM48" s="225">
        <v>13.0</v>
      </c>
      <c r="HN48" s="225">
        <v>4.0</v>
      </c>
      <c r="HO48" s="225">
        <v>-2.0</v>
      </c>
      <c r="HP48" s="225">
        <v>10.0</v>
      </c>
      <c r="HQ48" s="226">
        <v>-8.0</v>
      </c>
      <c r="HR48" s="225">
        <v>18.0</v>
      </c>
      <c r="HS48" s="225">
        <v>27.0</v>
      </c>
      <c r="HT48" s="225">
        <v>21.0</v>
      </c>
      <c r="HU48" s="225">
        <v>32.0</v>
      </c>
      <c r="HV48" s="225">
        <v>36.0</v>
      </c>
      <c r="HW48" s="225">
        <v>18.0</v>
      </c>
      <c r="HX48" s="225">
        <v>24.0</v>
      </c>
      <c r="HY48" s="225">
        <v>14.0</v>
      </c>
      <c r="HZ48" s="225">
        <v>8.0</v>
      </c>
      <c r="IA48" s="226">
        <v>-1.0</v>
      </c>
      <c r="IB48" s="225">
        <v>36.0</v>
      </c>
      <c r="IC48" s="225">
        <v>27.0</v>
      </c>
      <c r="ID48" s="225">
        <v>36.0</v>
      </c>
      <c r="IE48" s="225">
        <v>27.0</v>
      </c>
      <c r="IF48" s="225">
        <v>37.0</v>
      </c>
      <c r="IG48" s="225">
        <v>46.0</v>
      </c>
      <c r="IH48" s="225">
        <v>38.0</v>
      </c>
      <c r="II48" s="225">
        <v>29.0</v>
      </c>
      <c r="IJ48" s="225">
        <v>39.0</v>
      </c>
      <c r="IK48" s="226">
        <v>34.0</v>
      </c>
      <c r="IL48" s="225">
        <v>16.0</v>
      </c>
      <c r="IM48" s="225">
        <v>6.0</v>
      </c>
      <c r="IN48" s="225">
        <v>15.0</v>
      </c>
      <c r="IO48" s="225">
        <v>20.0</v>
      </c>
      <c r="IP48" s="225">
        <v>11.0</v>
      </c>
      <c r="IQ48" s="225">
        <v>4.0</v>
      </c>
      <c r="IR48" s="225">
        <v>0.0</v>
      </c>
      <c r="IS48" s="225">
        <v>-9.0</v>
      </c>
      <c r="IT48" s="225">
        <v>-27.0</v>
      </c>
      <c r="IU48" s="226">
        <v>-16.0</v>
      </c>
      <c r="IV48" s="237">
        <f t="shared" ref="IV48:JE48" si="83">AVERAGE(IL48,IB48,HR48,HH48,GN48,GX48,GD48,FT48,FJ48,EZ48,EP48,EF48,DV48,DL48,DB48,CR48,CH48,BX48,BN48,BD48,AT48,AJ48,Z48,P48,F48)</f>
        <v>24.08</v>
      </c>
      <c r="IW48" s="238">
        <f t="shared" si="83"/>
        <v>21.12</v>
      </c>
      <c r="IX48" s="238">
        <f t="shared" si="83"/>
        <v>23.64</v>
      </c>
      <c r="IY48" s="238">
        <f t="shared" si="83"/>
        <v>25.24</v>
      </c>
      <c r="IZ48" s="238">
        <f t="shared" si="83"/>
        <v>23.28</v>
      </c>
      <c r="JA48" s="238">
        <f t="shared" si="83"/>
        <v>20.76</v>
      </c>
      <c r="JB48" s="238">
        <f t="shared" si="83"/>
        <v>20.36</v>
      </c>
      <c r="JC48" s="238">
        <f t="shared" si="83"/>
        <v>18.68</v>
      </c>
      <c r="JD48" s="238">
        <f t="shared" si="83"/>
        <v>17.76</v>
      </c>
      <c r="JE48" s="239">
        <f t="shared" si="83"/>
        <v>15.72</v>
      </c>
      <c r="JF48" s="225">
        <f t="shared" si="65"/>
        <v>218</v>
      </c>
      <c r="JG48" s="225">
        <f t="shared" si="66"/>
        <v>40</v>
      </c>
      <c r="JH48" s="231">
        <f t="shared" si="67"/>
        <v>0.8449612403</v>
      </c>
      <c r="JI48" s="225"/>
      <c r="JJ48" s="225"/>
      <c r="JK48" s="225"/>
      <c r="JL48" s="225"/>
      <c r="JM48" s="225"/>
      <c r="JN48" s="225"/>
      <c r="JO48" s="225"/>
      <c r="JP48" s="225"/>
      <c r="JQ48" s="225"/>
      <c r="JR48" s="225"/>
      <c r="JS48" s="311"/>
      <c r="JT48" s="232"/>
      <c r="JU48" s="240">
        <f>11/25</f>
        <v>0.44</v>
      </c>
      <c r="JV48" s="225"/>
      <c r="JW48" s="225"/>
      <c r="JX48" s="225"/>
      <c r="JY48" s="225"/>
      <c r="JZ48" s="225"/>
      <c r="KA48" s="225"/>
      <c r="KB48" s="225"/>
      <c r="KC48" s="225"/>
      <c r="KD48" s="225"/>
      <c r="KE48" s="225"/>
      <c r="KF48" s="225"/>
      <c r="KG48" s="225"/>
      <c r="KH48" s="225"/>
      <c r="KI48" s="225"/>
      <c r="KJ48" s="225"/>
    </row>
    <row r="49">
      <c r="A49" s="182" t="s">
        <v>35</v>
      </c>
      <c r="B49" s="18" t="s">
        <v>19</v>
      </c>
      <c r="C49" s="19" t="s">
        <v>44</v>
      </c>
      <c r="D49" s="17" t="s">
        <v>38</v>
      </c>
      <c r="E49" s="224">
        <v>20.0</v>
      </c>
      <c r="F49" s="225">
        <v>33.0</v>
      </c>
      <c r="G49" s="225">
        <v>40.0</v>
      </c>
      <c r="H49" s="225">
        <v>47.0</v>
      </c>
      <c r="I49" s="225">
        <v>38.0</v>
      </c>
      <c r="J49" s="225">
        <v>28.0</v>
      </c>
      <c r="K49" s="225">
        <v>37.0</v>
      </c>
      <c r="L49" s="225">
        <v>44.0</v>
      </c>
      <c r="M49" s="225">
        <v>27.0</v>
      </c>
      <c r="N49" s="225">
        <v>36.0</v>
      </c>
      <c r="O49" s="226">
        <v>19.0</v>
      </c>
      <c r="P49" s="225">
        <v>32.0</v>
      </c>
      <c r="Q49" s="225">
        <v>23.0</v>
      </c>
      <c r="R49" s="225">
        <v>33.0</v>
      </c>
      <c r="S49" s="225">
        <v>42.0</v>
      </c>
      <c r="T49" s="225">
        <v>50.0</v>
      </c>
      <c r="U49" s="225">
        <v>45.0</v>
      </c>
      <c r="V49" s="225">
        <v>55.0</v>
      </c>
      <c r="W49" s="225">
        <v>64.0</v>
      </c>
      <c r="X49" s="225">
        <v>55.0</v>
      </c>
      <c r="Y49" s="226">
        <v>48.0</v>
      </c>
      <c r="Z49" s="225">
        <v>30.0</v>
      </c>
      <c r="AA49" s="225">
        <v>39.0</v>
      </c>
      <c r="AB49" s="225">
        <v>34.0</v>
      </c>
      <c r="AC49" s="225">
        <v>45.0</v>
      </c>
      <c r="AD49" s="225">
        <v>34.0</v>
      </c>
      <c r="AE49" s="225">
        <v>44.0</v>
      </c>
      <c r="AF49" s="225">
        <v>35.0</v>
      </c>
      <c r="AG49" s="225">
        <v>27.0</v>
      </c>
      <c r="AH49" s="225">
        <v>38.0</v>
      </c>
      <c r="AI49" s="226">
        <v>28.0</v>
      </c>
      <c r="AJ49" s="225">
        <v>20.0</v>
      </c>
      <c r="AK49" s="225">
        <v>29.0</v>
      </c>
      <c r="AL49" s="225">
        <v>40.0</v>
      </c>
      <c r="AM49" s="225">
        <v>57.0</v>
      </c>
      <c r="AN49" s="225">
        <v>53.0</v>
      </c>
      <c r="AO49" s="225">
        <v>43.0</v>
      </c>
      <c r="AP49" s="225">
        <v>38.0</v>
      </c>
      <c r="AQ49" s="225">
        <v>33.0</v>
      </c>
      <c r="AR49" s="225">
        <v>23.0</v>
      </c>
      <c r="AS49" s="226">
        <v>6.0</v>
      </c>
      <c r="AT49" s="225">
        <v>15.0</v>
      </c>
      <c r="AU49" s="225">
        <v>5.0</v>
      </c>
      <c r="AV49" s="225">
        <v>-2.0</v>
      </c>
      <c r="AW49" s="225">
        <v>7.0</v>
      </c>
      <c r="AX49" s="225">
        <v>-3.0</v>
      </c>
      <c r="AY49" s="225">
        <v>1.0</v>
      </c>
      <c r="AZ49" s="225">
        <v>-9.0</v>
      </c>
      <c r="BA49" s="225">
        <v>-19.0</v>
      </c>
      <c r="BB49" s="225">
        <v>-14.0</v>
      </c>
      <c r="BC49" s="226">
        <v>-4.0</v>
      </c>
      <c r="BD49" s="225">
        <v>34.0</v>
      </c>
      <c r="BE49" s="225">
        <v>38.0</v>
      </c>
      <c r="BF49" s="225">
        <v>33.0</v>
      </c>
      <c r="BG49" s="225">
        <v>43.0</v>
      </c>
      <c r="BH49" s="225">
        <v>39.0</v>
      </c>
      <c r="BI49" s="225">
        <v>32.0</v>
      </c>
      <c r="BJ49" s="225">
        <v>37.0</v>
      </c>
      <c r="BK49" s="225">
        <v>41.0</v>
      </c>
      <c r="BL49" s="225">
        <v>58.0</v>
      </c>
      <c r="BM49" s="226">
        <v>49.0</v>
      </c>
      <c r="BN49" s="225">
        <v>20.0</v>
      </c>
      <c r="BO49" s="225">
        <v>25.0</v>
      </c>
      <c r="BP49" s="225">
        <v>18.0</v>
      </c>
      <c r="BQ49" s="225">
        <v>22.0</v>
      </c>
      <c r="BR49" s="225">
        <v>27.0</v>
      </c>
      <c r="BS49" s="225">
        <v>38.0</v>
      </c>
      <c r="BT49" s="225">
        <v>28.0</v>
      </c>
      <c r="BU49" s="225">
        <v>24.0</v>
      </c>
      <c r="BV49" s="225">
        <v>29.0</v>
      </c>
      <c r="BW49" s="226">
        <v>36.0</v>
      </c>
      <c r="BX49" s="225">
        <v>29.0</v>
      </c>
      <c r="BY49" s="225">
        <v>33.0</v>
      </c>
      <c r="BZ49" s="225">
        <v>40.0</v>
      </c>
      <c r="CA49" s="225">
        <v>32.0</v>
      </c>
      <c r="CB49" s="225">
        <v>27.0</v>
      </c>
      <c r="CC49" s="225">
        <v>32.0</v>
      </c>
      <c r="CD49" s="225">
        <v>39.0</v>
      </c>
      <c r="CE49" s="225">
        <v>34.0</v>
      </c>
      <c r="CF49" s="225">
        <v>44.0</v>
      </c>
      <c r="CG49" s="226">
        <v>35.0</v>
      </c>
      <c r="CH49" s="225">
        <v>30.0</v>
      </c>
      <c r="CI49" s="225">
        <v>18.0</v>
      </c>
      <c r="CJ49" s="225">
        <v>6.0</v>
      </c>
      <c r="CK49" s="225">
        <v>13.0</v>
      </c>
      <c r="CL49" s="225">
        <v>22.0</v>
      </c>
      <c r="CM49" s="225">
        <v>11.0</v>
      </c>
      <c r="CN49" s="225">
        <v>2.0</v>
      </c>
      <c r="CO49" s="225">
        <v>-10.0</v>
      </c>
      <c r="CP49" s="225">
        <v>-19.0</v>
      </c>
      <c r="CQ49" s="226">
        <v>-30.0</v>
      </c>
      <c r="CR49" s="225">
        <v>20.0</v>
      </c>
      <c r="CS49" s="225">
        <v>37.0</v>
      </c>
      <c r="CT49" s="225">
        <v>27.0</v>
      </c>
      <c r="CU49" s="225">
        <v>22.0</v>
      </c>
      <c r="CV49" s="225">
        <v>27.0</v>
      </c>
      <c r="CW49" s="225">
        <v>32.0</v>
      </c>
      <c r="CX49" s="225">
        <v>42.0</v>
      </c>
      <c r="CY49" s="225">
        <v>33.0</v>
      </c>
      <c r="CZ49" s="225">
        <v>38.0</v>
      </c>
      <c r="DA49" s="226">
        <v>29.0</v>
      </c>
      <c r="DB49" s="225">
        <v>21.0</v>
      </c>
      <c r="DC49" s="225">
        <v>16.0</v>
      </c>
      <c r="DD49" s="225">
        <v>8.0</v>
      </c>
      <c r="DE49" s="225">
        <v>-2.0</v>
      </c>
      <c r="DF49" s="225">
        <v>-7.0</v>
      </c>
      <c r="DG49" s="225">
        <v>-17.0</v>
      </c>
      <c r="DH49" s="225">
        <v>-26.0</v>
      </c>
      <c r="DI49" s="225">
        <v>-31.0</v>
      </c>
      <c r="DJ49" s="225">
        <v>-26.0</v>
      </c>
      <c r="DK49" s="226">
        <v>-34.0</v>
      </c>
      <c r="DL49" s="225">
        <v>33.0</v>
      </c>
      <c r="DM49" s="225">
        <v>37.0</v>
      </c>
      <c r="DN49" s="225">
        <v>30.0</v>
      </c>
      <c r="DO49" s="225">
        <v>34.0</v>
      </c>
      <c r="DP49" s="225">
        <v>39.0</v>
      </c>
      <c r="DQ49" s="225">
        <v>32.0</v>
      </c>
      <c r="DR49" s="225">
        <v>21.0</v>
      </c>
      <c r="DS49" s="225">
        <v>16.0</v>
      </c>
      <c r="DT49" s="225">
        <v>21.0</v>
      </c>
      <c r="DU49" s="226">
        <v>10.0</v>
      </c>
      <c r="DV49" s="225">
        <v>15.0</v>
      </c>
      <c r="DW49" s="225">
        <v>20.0</v>
      </c>
      <c r="DX49" s="225">
        <v>27.0</v>
      </c>
      <c r="DY49" s="225">
        <v>18.0</v>
      </c>
      <c r="DZ49" s="225">
        <v>27.0</v>
      </c>
      <c r="EA49" s="225">
        <v>16.0</v>
      </c>
      <c r="EB49" s="225">
        <v>21.0</v>
      </c>
      <c r="EC49" s="225">
        <v>17.0</v>
      </c>
      <c r="ED49" s="225">
        <v>24.0</v>
      </c>
      <c r="EE49" s="226">
        <v>19.0</v>
      </c>
      <c r="EF49" s="225">
        <v>20.0</v>
      </c>
      <c r="EG49" s="225">
        <v>13.0</v>
      </c>
      <c r="EH49" s="225">
        <v>3.0</v>
      </c>
      <c r="EI49" s="225">
        <v>-1.0</v>
      </c>
      <c r="EJ49" s="225">
        <v>-5.0</v>
      </c>
      <c r="EK49" s="225">
        <v>-15.0</v>
      </c>
      <c r="EL49" s="225">
        <v>-20.0</v>
      </c>
      <c r="EM49" s="225">
        <v>-24.0</v>
      </c>
      <c r="EN49" s="225">
        <v>-35.0</v>
      </c>
      <c r="EO49" s="226">
        <v>-42.0</v>
      </c>
      <c r="EP49" s="225">
        <v>21.0</v>
      </c>
      <c r="EQ49" s="225">
        <v>14.0</v>
      </c>
      <c r="ER49" s="225">
        <v>9.0</v>
      </c>
      <c r="ES49" s="225">
        <v>19.0</v>
      </c>
      <c r="ET49" s="225">
        <v>8.0</v>
      </c>
      <c r="EU49" s="225">
        <v>-2.0</v>
      </c>
      <c r="EV49" s="225">
        <v>-13.0</v>
      </c>
      <c r="EW49" s="225">
        <v>-20.0</v>
      </c>
      <c r="EX49" s="225">
        <v>-29.0</v>
      </c>
      <c r="EY49" s="226">
        <v>-19.0</v>
      </c>
      <c r="EZ49" s="225">
        <v>21.0</v>
      </c>
      <c r="FA49" s="225">
        <v>26.0</v>
      </c>
      <c r="FB49" s="225">
        <v>18.0</v>
      </c>
      <c r="FC49" s="225">
        <v>8.0</v>
      </c>
      <c r="FD49" s="225">
        <v>-2.0</v>
      </c>
      <c r="FE49" s="225">
        <v>-12.0</v>
      </c>
      <c r="FF49" s="225">
        <v>-7.0</v>
      </c>
      <c r="FG49" s="225">
        <v>-3.0</v>
      </c>
      <c r="FH49" s="225">
        <v>2.0</v>
      </c>
      <c r="FI49" s="226">
        <v>12.0</v>
      </c>
      <c r="FJ49" s="225">
        <v>18.0</v>
      </c>
      <c r="FK49" s="225">
        <v>28.0</v>
      </c>
      <c r="FL49" s="225">
        <v>19.0</v>
      </c>
      <c r="FM49" s="225">
        <v>8.0</v>
      </c>
      <c r="FN49" s="225">
        <v>4.0</v>
      </c>
      <c r="FO49" s="225">
        <v>-7.0</v>
      </c>
      <c r="FP49" s="225">
        <v>3.0</v>
      </c>
      <c r="FQ49" s="225">
        <v>-1.0</v>
      </c>
      <c r="FR49" s="225">
        <v>-8.0</v>
      </c>
      <c r="FS49" s="226">
        <v>-17.0</v>
      </c>
      <c r="FT49" s="225">
        <v>21.0</v>
      </c>
      <c r="FU49" s="225">
        <v>30.0</v>
      </c>
      <c r="FV49" s="225">
        <v>35.0</v>
      </c>
      <c r="FW49" s="225">
        <v>40.0</v>
      </c>
      <c r="FX49" s="225">
        <v>44.0</v>
      </c>
      <c r="FY49" s="225">
        <v>54.0</v>
      </c>
      <c r="FZ49" s="225">
        <v>43.0</v>
      </c>
      <c r="GA49" s="225">
        <v>48.0</v>
      </c>
      <c r="GB49" s="225">
        <v>44.0</v>
      </c>
      <c r="GC49" s="226">
        <v>51.0</v>
      </c>
      <c r="GD49" s="225">
        <v>34.0</v>
      </c>
      <c r="GE49" s="225">
        <v>30.0</v>
      </c>
      <c r="GF49" s="225">
        <v>37.0</v>
      </c>
      <c r="GG49" s="225">
        <v>48.0</v>
      </c>
      <c r="GH49" s="225">
        <v>53.0</v>
      </c>
      <c r="GI49" s="225">
        <v>58.0</v>
      </c>
      <c r="GJ49" s="225">
        <v>69.0</v>
      </c>
      <c r="GK49" s="225">
        <v>73.0</v>
      </c>
      <c r="GL49" s="225">
        <v>84.0</v>
      </c>
      <c r="GM49" s="226">
        <v>95.0</v>
      </c>
      <c r="GN49" s="225">
        <v>18.0</v>
      </c>
      <c r="GO49" s="225">
        <v>28.0</v>
      </c>
      <c r="GP49" s="225">
        <v>38.0</v>
      </c>
      <c r="GQ49" s="225">
        <v>47.0</v>
      </c>
      <c r="GR49" s="225">
        <v>36.0</v>
      </c>
      <c r="GS49" s="225">
        <v>47.0</v>
      </c>
      <c r="GT49" s="225">
        <v>52.0</v>
      </c>
      <c r="GU49" s="225">
        <v>57.0</v>
      </c>
      <c r="GV49" s="225">
        <v>62.0</v>
      </c>
      <c r="GW49" s="226">
        <v>55.0</v>
      </c>
      <c r="GX49" s="225">
        <v>30.0</v>
      </c>
      <c r="GY49" s="225">
        <v>26.0</v>
      </c>
      <c r="GZ49" s="225">
        <v>17.0</v>
      </c>
      <c r="HA49" s="225">
        <v>6.0</v>
      </c>
      <c r="HB49" s="225">
        <v>-6.0</v>
      </c>
      <c r="HC49" s="225">
        <v>-10.0</v>
      </c>
      <c r="HD49" s="225">
        <v>-18.0</v>
      </c>
      <c r="HE49" s="225">
        <v>-27.0</v>
      </c>
      <c r="HF49" s="225">
        <v>-18.0</v>
      </c>
      <c r="HG49" s="226">
        <v>-13.0</v>
      </c>
      <c r="HH49" s="225">
        <v>36.0</v>
      </c>
      <c r="HI49" s="225">
        <v>29.0</v>
      </c>
      <c r="HJ49" s="225">
        <v>24.0</v>
      </c>
      <c r="HK49" s="225">
        <v>33.0</v>
      </c>
      <c r="HL49" s="225">
        <v>37.0</v>
      </c>
      <c r="HM49" s="225">
        <v>32.0</v>
      </c>
      <c r="HN49" s="225">
        <v>41.0</v>
      </c>
      <c r="HO49" s="225">
        <v>46.0</v>
      </c>
      <c r="HP49" s="225">
        <v>58.0</v>
      </c>
      <c r="HQ49" s="226">
        <v>41.0</v>
      </c>
      <c r="HR49" s="225">
        <v>36.0</v>
      </c>
      <c r="HS49" s="225">
        <v>27.0</v>
      </c>
      <c r="HT49" s="225">
        <v>31.0</v>
      </c>
      <c r="HU49" s="225">
        <v>23.0</v>
      </c>
      <c r="HV49" s="225">
        <v>19.0</v>
      </c>
      <c r="HW49" s="225">
        <v>2.0</v>
      </c>
      <c r="HX49" s="225">
        <v>-3.0</v>
      </c>
      <c r="HY49" s="225">
        <v>-10.0</v>
      </c>
      <c r="HZ49" s="225">
        <v>-6.0</v>
      </c>
      <c r="IA49" s="226">
        <v>4.0</v>
      </c>
      <c r="IB49" s="225">
        <v>17.0</v>
      </c>
      <c r="IC49" s="225">
        <v>26.0</v>
      </c>
      <c r="ID49" s="225">
        <v>17.0</v>
      </c>
      <c r="IE49" s="225">
        <v>26.0</v>
      </c>
      <c r="IF49" s="225">
        <v>33.0</v>
      </c>
      <c r="IG49" s="225">
        <v>23.0</v>
      </c>
      <c r="IH49" s="225">
        <v>32.0</v>
      </c>
      <c r="II49" s="225">
        <v>41.0</v>
      </c>
      <c r="IJ49" s="225">
        <v>52.0</v>
      </c>
      <c r="IK49" s="226">
        <v>47.0</v>
      </c>
      <c r="IL49" s="225">
        <v>34.0</v>
      </c>
      <c r="IM49" s="225">
        <v>23.0</v>
      </c>
      <c r="IN49" s="225">
        <v>14.0</v>
      </c>
      <c r="IO49" s="225">
        <v>19.0</v>
      </c>
      <c r="IP49" s="225">
        <v>29.0</v>
      </c>
      <c r="IQ49" s="225">
        <v>34.0</v>
      </c>
      <c r="IR49" s="225">
        <v>38.0</v>
      </c>
      <c r="IS49" s="225">
        <v>47.0</v>
      </c>
      <c r="IT49" s="225">
        <v>30.0</v>
      </c>
      <c r="IU49" s="226">
        <v>22.0</v>
      </c>
      <c r="IV49" s="237">
        <f t="shared" ref="IV49:JE49" si="84">AVERAGE(IL49,IB49,HR49,HH49,GN49,GX49,GD49,FT49,FJ49,EZ49,EP49,EF49,DV49,DL49,DB49,CR49,CH49,BX49,BN49,BD49,AT49,AJ49,Z49,P49,F49)</f>
        <v>25.52</v>
      </c>
      <c r="IW49" s="238">
        <f t="shared" si="84"/>
        <v>26.4</v>
      </c>
      <c r="IX49" s="238">
        <f t="shared" si="84"/>
        <v>24.12</v>
      </c>
      <c r="IY49" s="238">
        <f t="shared" si="84"/>
        <v>25.88</v>
      </c>
      <c r="IZ49" s="238">
        <f t="shared" si="84"/>
        <v>24.52</v>
      </c>
      <c r="JA49" s="238">
        <f t="shared" si="84"/>
        <v>22</v>
      </c>
      <c r="JB49" s="238">
        <f t="shared" si="84"/>
        <v>21.76</v>
      </c>
      <c r="JC49" s="238">
        <f t="shared" si="84"/>
        <v>19.32</v>
      </c>
      <c r="JD49" s="238">
        <f t="shared" si="84"/>
        <v>21.72</v>
      </c>
      <c r="JE49" s="239">
        <f t="shared" si="84"/>
        <v>17.88</v>
      </c>
      <c r="JF49" s="225">
        <f t="shared" si="65"/>
        <v>215</v>
      </c>
      <c r="JG49" s="225">
        <f t="shared" si="66"/>
        <v>45</v>
      </c>
      <c r="JH49" s="231">
        <f t="shared" si="67"/>
        <v>0.8269230769</v>
      </c>
      <c r="JI49" s="225"/>
      <c r="JJ49" s="225"/>
      <c r="JK49" s="225"/>
      <c r="JL49" s="225"/>
      <c r="JM49" s="225"/>
      <c r="JN49" s="225"/>
      <c r="JO49" s="225"/>
      <c r="JP49" s="225"/>
      <c r="JQ49" s="225"/>
      <c r="JR49" s="225"/>
      <c r="JS49" s="311"/>
      <c r="JT49" s="232"/>
      <c r="JU49" s="240">
        <f>9/25</f>
        <v>0.36</v>
      </c>
      <c r="JV49" s="225"/>
      <c r="JW49" s="225"/>
      <c r="JX49" s="225"/>
      <c r="JY49" s="225"/>
      <c r="JZ49" s="225"/>
      <c r="KA49" s="225"/>
      <c r="KB49" s="225"/>
      <c r="KC49" s="225"/>
      <c r="KD49" s="225"/>
      <c r="KE49" s="225"/>
      <c r="KF49" s="225"/>
      <c r="KG49" s="225"/>
      <c r="KH49" s="225"/>
      <c r="KI49" s="225"/>
      <c r="KJ49" s="225"/>
    </row>
    <row r="50">
      <c r="A50" s="182" t="s">
        <v>35</v>
      </c>
      <c r="B50" s="18" t="s">
        <v>19</v>
      </c>
      <c r="C50" s="19" t="s">
        <v>45</v>
      </c>
      <c r="D50" s="17" t="s">
        <v>16</v>
      </c>
      <c r="E50" s="224">
        <v>30.0</v>
      </c>
      <c r="F50" s="225">
        <v>15.0</v>
      </c>
      <c r="G50" s="225">
        <v>6.0</v>
      </c>
      <c r="H50" s="225">
        <v>18.0</v>
      </c>
      <c r="I50" s="225">
        <v>9.0</v>
      </c>
      <c r="J50" s="225">
        <v>-1.0</v>
      </c>
      <c r="K50" s="225">
        <v>8.0</v>
      </c>
      <c r="L50" s="225">
        <v>20.0</v>
      </c>
      <c r="M50" s="225">
        <v>3.0</v>
      </c>
      <c r="N50" s="225">
        <v>12.0</v>
      </c>
      <c r="O50" s="226">
        <v>-5.0</v>
      </c>
      <c r="P50" s="225">
        <v>37.0</v>
      </c>
      <c r="Q50" s="225">
        <v>28.0</v>
      </c>
      <c r="R50" s="225">
        <v>38.0</v>
      </c>
      <c r="S50" s="225">
        <v>47.0</v>
      </c>
      <c r="T50" s="225">
        <v>37.0</v>
      </c>
      <c r="U50" s="225">
        <v>31.0</v>
      </c>
      <c r="V50" s="225">
        <v>40.0</v>
      </c>
      <c r="W50" s="225">
        <v>49.0</v>
      </c>
      <c r="X50" s="225">
        <v>40.0</v>
      </c>
      <c r="Y50" s="226">
        <v>49.0</v>
      </c>
      <c r="Z50" s="225">
        <v>17.0</v>
      </c>
      <c r="AA50" s="225">
        <v>26.0</v>
      </c>
      <c r="AB50" s="225">
        <v>33.0</v>
      </c>
      <c r="AC50" s="225">
        <v>41.0</v>
      </c>
      <c r="AD50" s="225">
        <v>33.0</v>
      </c>
      <c r="AE50" s="225">
        <v>42.0</v>
      </c>
      <c r="AF50" s="225">
        <v>33.0</v>
      </c>
      <c r="AG50" s="225">
        <v>43.0</v>
      </c>
      <c r="AH50" s="225">
        <v>51.0</v>
      </c>
      <c r="AI50" s="226">
        <v>41.0</v>
      </c>
      <c r="AJ50" s="225">
        <v>19.0</v>
      </c>
      <c r="AK50" s="225">
        <v>28.0</v>
      </c>
      <c r="AL50" s="225">
        <v>36.0</v>
      </c>
      <c r="AM50" s="225">
        <v>53.0</v>
      </c>
      <c r="AN50" s="225">
        <v>45.0</v>
      </c>
      <c r="AO50" s="225">
        <v>36.0</v>
      </c>
      <c r="AP50" s="225">
        <v>30.0</v>
      </c>
      <c r="AQ50" s="225">
        <v>25.0</v>
      </c>
      <c r="AR50" s="225">
        <v>16.0</v>
      </c>
      <c r="AS50" s="226">
        <v>-1.0</v>
      </c>
      <c r="AT50" s="225">
        <v>15.0</v>
      </c>
      <c r="AU50" s="225">
        <v>6.0</v>
      </c>
      <c r="AV50" s="225">
        <v>-6.0</v>
      </c>
      <c r="AW50" s="225">
        <v>3.0</v>
      </c>
      <c r="AX50" s="225">
        <v>-7.0</v>
      </c>
      <c r="AY50" s="225">
        <v>1.0</v>
      </c>
      <c r="AZ50" s="225">
        <v>-9.0</v>
      </c>
      <c r="BA50" s="225">
        <v>-19.0</v>
      </c>
      <c r="BB50" s="225">
        <v>-27.0</v>
      </c>
      <c r="BC50" s="226">
        <v>-18.0</v>
      </c>
      <c r="BD50" s="225">
        <v>34.0</v>
      </c>
      <c r="BE50" s="225">
        <v>38.0</v>
      </c>
      <c r="BF50" s="225">
        <v>46.0</v>
      </c>
      <c r="BG50" s="225">
        <v>56.0</v>
      </c>
      <c r="BH50" s="225">
        <v>52.0</v>
      </c>
      <c r="BI50" s="225">
        <v>40.0</v>
      </c>
      <c r="BJ50" s="225">
        <v>45.0</v>
      </c>
      <c r="BK50" s="225">
        <v>49.0</v>
      </c>
      <c r="BL50" s="225">
        <v>66.0</v>
      </c>
      <c r="BM50" s="226">
        <v>57.0</v>
      </c>
      <c r="BN50" s="225">
        <v>32.0</v>
      </c>
      <c r="BO50" s="225">
        <v>37.0</v>
      </c>
      <c r="BP50" s="225">
        <v>46.0</v>
      </c>
      <c r="BQ50" s="225">
        <v>54.0</v>
      </c>
      <c r="BR50" s="225">
        <v>60.0</v>
      </c>
      <c r="BS50" s="225">
        <v>68.0</v>
      </c>
      <c r="BT50" s="225">
        <v>59.0</v>
      </c>
      <c r="BU50" s="225">
        <v>64.0</v>
      </c>
      <c r="BV50" s="225">
        <v>70.0</v>
      </c>
      <c r="BW50" s="226">
        <v>61.0</v>
      </c>
      <c r="BX50" s="225">
        <v>33.0</v>
      </c>
      <c r="BY50" s="225">
        <v>28.0</v>
      </c>
      <c r="BZ50" s="225">
        <v>19.0</v>
      </c>
      <c r="CA50" s="225">
        <v>29.0</v>
      </c>
      <c r="CB50" s="225">
        <v>36.0</v>
      </c>
      <c r="CC50" s="225">
        <v>28.0</v>
      </c>
      <c r="CD50" s="225">
        <v>19.0</v>
      </c>
      <c r="CE50" s="225">
        <v>14.0</v>
      </c>
      <c r="CF50" s="225">
        <v>24.0</v>
      </c>
      <c r="CG50" s="226">
        <v>15.0</v>
      </c>
      <c r="CH50" s="225">
        <v>30.0</v>
      </c>
      <c r="CI50" s="225">
        <v>21.0</v>
      </c>
      <c r="CJ50" s="225">
        <v>12.0</v>
      </c>
      <c r="CK50" s="225">
        <v>3.0</v>
      </c>
      <c r="CL50" s="225">
        <v>12.0</v>
      </c>
      <c r="CM50" s="225">
        <v>20.0</v>
      </c>
      <c r="CN50" s="225">
        <v>11.0</v>
      </c>
      <c r="CO50" s="225">
        <v>2.0</v>
      </c>
      <c r="CP50" s="225">
        <v>-7.0</v>
      </c>
      <c r="CQ50" s="226">
        <v>-15.0</v>
      </c>
      <c r="CR50" s="225">
        <v>20.0</v>
      </c>
      <c r="CS50" s="225">
        <v>37.0</v>
      </c>
      <c r="CT50" s="225">
        <v>28.0</v>
      </c>
      <c r="CU50" s="225">
        <v>36.0</v>
      </c>
      <c r="CV50" s="225">
        <v>42.0</v>
      </c>
      <c r="CW50" s="225">
        <v>48.0</v>
      </c>
      <c r="CX50" s="225">
        <v>58.0</v>
      </c>
      <c r="CY50" s="225">
        <v>49.0</v>
      </c>
      <c r="CZ50" s="225">
        <v>41.0</v>
      </c>
      <c r="DA50" s="226">
        <v>32.0</v>
      </c>
      <c r="DB50" s="225">
        <v>30.0</v>
      </c>
      <c r="DC50" s="225">
        <v>24.0</v>
      </c>
      <c r="DD50" s="225">
        <v>34.0</v>
      </c>
      <c r="DE50" s="225">
        <v>24.0</v>
      </c>
      <c r="DF50" s="225">
        <v>31.0</v>
      </c>
      <c r="DG50" s="225">
        <v>22.0</v>
      </c>
      <c r="DH50" s="225">
        <v>13.0</v>
      </c>
      <c r="DI50" s="225">
        <v>20.0</v>
      </c>
      <c r="DJ50" s="225">
        <v>25.0</v>
      </c>
      <c r="DK50" s="226">
        <v>35.0</v>
      </c>
      <c r="DL50" s="225">
        <v>15.0</v>
      </c>
      <c r="DM50" s="225">
        <v>19.0</v>
      </c>
      <c r="DN50" s="225">
        <v>7.0</v>
      </c>
      <c r="DO50" s="225">
        <v>15.0</v>
      </c>
      <c r="DP50" s="225">
        <v>7.0</v>
      </c>
      <c r="DQ50" s="225">
        <v>-5.0</v>
      </c>
      <c r="DR50" s="225">
        <v>-13.0</v>
      </c>
      <c r="DS50" s="225">
        <v>-18.0</v>
      </c>
      <c r="DT50" s="225">
        <v>-26.0</v>
      </c>
      <c r="DU50" s="226">
        <v>-18.0</v>
      </c>
      <c r="DV50" s="225">
        <v>15.0</v>
      </c>
      <c r="DW50" s="225">
        <v>21.0</v>
      </c>
      <c r="DX50" s="225">
        <v>33.0</v>
      </c>
      <c r="DY50" s="225">
        <v>24.0</v>
      </c>
      <c r="DZ50" s="225">
        <v>33.0</v>
      </c>
      <c r="EA50" s="225">
        <v>41.0</v>
      </c>
      <c r="EB50" s="225">
        <v>33.0</v>
      </c>
      <c r="EC50" s="225">
        <v>29.0</v>
      </c>
      <c r="ED50" s="225">
        <v>41.0</v>
      </c>
      <c r="EE50" s="226">
        <v>36.0</v>
      </c>
      <c r="EF50" s="225">
        <v>32.0</v>
      </c>
      <c r="EG50" s="225">
        <v>41.0</v>
      </c>
      <c r="EH50" s="225">
        <v>31.0</v>
      </c>
      <c r="EI50" s="225">
        <v>27.0</v>
      </c>
      <c r="EJ50" s="225">
        <v>19.0</v>
      </c>
      <c r="EK50" s="225">
        <v>10.0</v>
      </c>
      <c r="EL50" s="225">
        <v>17.0</v>
      </c>
      <c r="EM50" s="225">
        <v>9.0</v>
      </c>
      <c r="EN50" s="225">
        <v>17.0</v>
      </c>
      <c r="EO50" s="226">
        <v>5.0</v>
      </c>
      <c r="EP50" s="225">
        <v>30.0</v>
      </c>
      <c r="EQ50" s="225">
        <v>18.0</v>
      </c>
      <c r="ER50" s="225">
        <v>13.0</v>
      </c>
      <c r="ES50" s="225">
        <v>23.0</v>
      </c>
      <c r="ET50" s="225">
        <v>31.0</v>
      </c>
      <c r="EU50" s="225">
        <v>22.0</v>
      </c>
      <c r="EV50" s="225">
        <v>30.0</v>
      </c>
      <c r="EW50" s="225">
        <v>18.0</v>
      </c>
      <c r="EX50" s="225">
        <v>9.0</v>
      </c>
      <c r="EY50" s="226">
        <v>18.0</v>
      </c>
      <c r="EZ50" s="225">
        <v>21.0</v>
      </c>
      <c r="FA50" s="225">
        <v>26.0</v>
      </c>
      <c r="FB50" s="225">
        <v>36.0</v>
      </c>
      <c r="FC50" s="225">
        <v>26.0</v>
      </c>
      <c r="FD50" s="225">
        <v>17.0</v>
      </c>
      <c r="FE50" s="225">
        <v>7.0</v>
      </c>
      <c r="FF50" s="225">
        <v>12.0</v>
      </c>
      <c r="FG50" s="225">
        <v>16.0</v>
      </c>
      <c r="FH50" s="225">
        <v>8.0</v>
      </c>
      <c r="FI50" s="226">
        <v>17.0</v>
      </c>
      <c r="FJ50" s="225">
        <v>34.0</v>
      </c>
      <c r="FK50" s="225">
        <v>44.0</v>
      </c>
      <c r="FL50" s="225">
        <v>35.0</v>
      </c>
      <c r="FM50" s="225">
        <v>27.0</v>
      </c>
      <c r="FN50" s="225">
        <v>32.0</v>
      </c>
      <c r="FO50" s="225">
        <v>40.0</v>
      </c>
      <c r="FP50" s="225">
        <v>49.0</v>
      </c>
      <c r="FQ50" s="225">
        <v>45.0</v>
      </c>
      <c r="FR50" s="225">
        <v>54.0</v>
      </c>
      <c r="FS50" s="226">
        <v>45.0</v>
      </c>
      <c r="FT50" s="225">
        <v>30.0</v>
      </c>
      <c r="FU50" s="225">
        <v>39.0</v>
      </c>
      <c r="FV50" s="225">
        <v>32.0</v>
      </c>
      <c r="FW50" s="225">
        <v>25.0</v>
      </c>
      <c r="FX50" s="225">
        <v>20.0</v>
      </c>
      <c r="FY50" s="225">
        <v>30.0</v>
      </c>
      <c r="FZ50" s="225">
        <v>38.0</v>
      </c>
      <c r="GA50" s="225">
        <v>43.0</v>
      </c>
      <c r="GB50" s="225">
        <v>39.0</v>
      </c>
      <c r="GC50" s="226">
        <v>51.0</v>
      </c>
      <c r="GD50" s="225">
        <v>34.0</v>
      </c>
      <c r="GE50" s="225">
        <v>26.0</v>
      </c>
      <c r="GF50" s="225">
        <v>38.0</v>
      </c>
      <c r="GG50" s="225">
        <v>46.0</v>
      </c>
      <c r="GH50" s="225">
        <v>51.0</v>
      </c>
      <c r="GI50" s="225">
        <v>57.0</v>
      </c>
      <c r="GJ50" s="225">
        <v>65.0</v>
      </c>
      <c r="GK50" s="225">
        <v>60.0</v>
      </c>
      <c r="GL50" s="225">
        <v>52.0</v>
      </c>
      <c r="GM50" s="226">
        <v>60.0</v>
      </c>
      <c r="GN50" s="225">
        <v>13.0</v>
      </c>
      <c r="GO50" s="225">
        <v>23.0</v>
      </c>
      <c r="GP50" s="225">
        <v>33.0</v>
      </c>
      <c r="GQ50" s="225">
        <v>42.0</v>
      </c>
      <c r="GR50" s="225">
        <v>50.0</v>
      </c>
      <c r="GS50" s="225">
        <v>42.0</v>
      </c>
      <c r="GT50" s="225">
        <v>48.0</v>
      </c>
      <c r="GU50" s="225">
        <v>54.0</v>
      </c>
      <c r="GV50" s="225">
        <v>46.0</v>
      </c>
      <c r="GW50" s="226">
        <v>34.0</v>
      </c>
      <c r="GX50" s="225">
        <v>31.0</v>
      </c>
      <c r="GY50" s="225">
        <v>23.0</v>
      </c>
      <c r="GZ50" s="225">
        <v>14.0</v>
      </c>
      <c r="HA50" s="225">
        <v>6.0</v>
      </c>
      <c r="HB50" s="225">
        <v>-3.0</v>
      </c>
      <c r="HC50" s="225">
        <v>-7.0</v>
      </c>
      <c r="HD50" s="225">
        <v>3.0</v>
      </c>
      <c r="HE50" s="225">
        <v>-6.0</v>
      </c>
      <c r="HF50" s="225">
        <v>3.0</v>
      </c>
      <c r="HG50" s="226">
        <v>-5.0</v>
      </c>
      <c r="HH50" s="225">
        <v>17.0</v>
      </c>
      <c r="HI50" s="225">
        <v>5.0</v>
      </c>
      <c r="HJ50" s="225">
        <v>-1.0</v>
      </c>
      <c r="HK50" s="225">
        <v>8.0</v>
      </c>
      <c r="HL50" s="225">
        <v>16.0</v>
      </c>
      <c r="HM50" s="225">
        <v>23.0</v>
      </c>
      <c r="HN50" s="225">
        <v>32.0</v>
      </c>
      <c r="HO50" s="225">
        <v>37.0</v>
      </c>
      <c r="HP50" s="225">
        <v>46.0</v>
      </c>
      <c r="HQ50" s="226">
        <v>29.0</v>
      </c>
      <c r="HR50" s="225">
        <v>33.0</v>
      </c>
      <c r="HS50" s="225">
        <v>24.0</v>
      </c>
      <c r="HT50" s="225">
        <v>19.0</v>
      </c>
      <c r="HU50" s="225">
        <v>29.0</v>
      </c>
      <c r="HV50" s="225">
        <v>21.0</v>
      </c>
      <c r="HW50" s="225">
        <v>4.0</v>
      </c>
      <c r="HX50" s="225">
        <v>-1.0</v>
      </c>
      <c r="HY50" s="225">
        <v>8.0</v>
      </c>
      <c r="HZ50" s="225">
        <v>3.0</v>
      </c>
      <c r="IA50" s="226">
        <v>13.0</v>
      </c>
      <c r="IB50" s="225">
        <v>35.0</v>
      </c>
      <c r="IC50" s="225">
        <v>44.0</v>
      </c>
      <c r="ID50" s="225">
        <v>35.0</v>
      </c>
      <c r="IE50" s="225">
        <v>44.0</v>
      </c>
      <c r="IF50" s="225">
        <v>35.0</v>
      </c>
      <c r="IG50" s="225">
        <v>26.0</v>
      </c>
      <c r="IH50" s="225">
        <v>35.0</v>
      </c>
      <c r="II50" s="225">
        <v>44.0</v>
      </c>
      <c r="IJ50" s="225">
        <v>36.0</v>
      </c>
      <c r="IK50" s="226">
        <v>43.0</v>
      </c>
      <c r="IL50" s="225">
        <v>34.0</v>
      </c>
      <c r="IM50" s="225">
        <v>42.0</v>
      </c>
      <c r="IN50" s="225">
        <v>33.0</v>
      </c>
      <c r="IO50" s="225">
        <v>26.0</v>
      </c>
      <c r="IP50" s="225">
        <v>35.0</v>
      </c>
      <c r="IQ50" s="225">
        <v>27.0</v>
      </c>
      <c r="IR50" s="225">
        <v>35.0</v>
      </c>
      <c r="IS50" s="225">
        <v>44.0</v>
      </c>
      <c r="IT50" s="225">
        <v>27.0</v>
      </c>
      <c r="IU50" s="226">
        <v>37.0</v>
      </c>
      <c r="IV50" s="237">
        <f t="shared" ref="IV50:JE50" si="85">AVERAGE(IL50,IB50,HR50,HH50,GN50,GX50,GD50,FT50,FJ50,EZ50,EP50,EF50,DV50,DL50,DB50,CR50,CH50,BX50,BN50,BD50,AT50,AJ50,Z50,P50,F50)</f>
        <v>26.24</v>
      </c>
      <c r="IW50" s="238">
        <f t="shared" si="85"/>
        <v>26.96</v>
      </c>
      <c r="IX50" s="238">
        <f t="shared" si="85"/>
        <v>26.48</v>
      </c>
      <c r="IY50" s="238">
        <f t="shared" si="85"/>
        <v>28.92</v>
      </c>
      <c r="IZ50" s="238">
        <f t="shared" si="85"/>
        <v>28.16</v>
      </c>
      <c r="JA50" s="238">
        <f t="shared" si="85"/>
        <v>26.44</v>
      </c>
      <c r="JB50" s="238">
        <f t="shared" si="85"/>
        <v>28.08</v>
      </c>
      <c r="JC50" s="238">
        <f t="shared" si="85"/>
        <v>27.28</v>
      </c>
      <c r="JD50" s="238">
        <f t="shared" si="85"/>
        <v>26.64</v>
      </c>
      <c r="JE50" s="239">
        <f t="shared" si="85"/>
        <v>24.64</v>
      </c>
      <c r="JF50" s="225">
        <f t="shared" si="65"/>
        <v>238</v>
      </c>
      <c r="JG50" s="225">
        <f t="shared" si="66"/>
        <v>22</v>
      </c>
      <c r="JH50" s="231">
        <f t="shared" si="67"/>
        <v>0.9153846154</v>
      </c>
      <c r="JI50" s="225"/>
      <c r="JJ50" s="225"/>
      <c r="JK50" s="225"/>
      <c r="JL50" s="225"/>
      <c r="JM50" s="225"/>
      <c r="JN50" s="225"/>
      <c r="JO50" s="225"/>
      <c r="JP50" s="225"/>
      <c r="JQ50" s="225"/>
      <c r="JR50" s="225"/>
      <c r="JS50" s="311"/>
      <c r="JT50" s="232"/>
      <c r="JU50" s="240">
        <f t="shared" ref="JU50:JU51" si="87">8/25</f>
        <v>0.32</v>
      </c>
      <c r="JV50" s="225"/>
      <c r="JW50" s="225"/>
      <c r="JX50" s="225"/>
      <c r="JY50" s="225"/>
      <c r="JZ50" s="225"/>
      <c r="KA50" s="225"/>
      <c r="KB50" s="225"/>
      <c r="KC50" s="225"/>
      <c r="KD50" s="225"/>
      <c r="KE50" s="225"/>
      <c r="KF50" s="225"/>
      <c r="KG50" s="225"/>
      <c r="KH50" s="225"/>
      <c r="KI50" s="225"/>
      <c r="KJ50" s="225"/>
    </row>
    <row r="51">
      <c r="A51" s="182" t="s">
        <v>35</v>
      </c>
      <c r="B51" s="18" t="s">
        <v>12</v>
      </c>
      <c r="C51" s="19" t="s">
        <v>46</v>
      </c>
      <c r="D51" s="17" t="s">
        <v>38</v>
      </c>
      <c r="E51" s="224">
        <v>25.0</v>
      </c>
      <c r="F51" s="225">
        <v>15.0</v>
      </c>
      <c r="G51" s="225">
        <v>22.0</v>
      </c>
      <c r="H51" s="225">
        <v>13.0</v>
      </c>
      <c r="I51" s="225">
        <v>22.0</v>
      </c>
      <c r="J51" s="225">
        <v>33.0</v>
      </c>
      <c r="K51" s="225">
        <v>26.0</v>
      </c>
      <c r="L51" s="225">
        <v>17.0</v>
      </c>
      <c r="M51" s="225">
        <v>36.0</v>
      </c>
      <c r="N51" s="225">
        <v>46.0</v>
      </c>
      <c r="O51" s="226">
        <v>65.0</v>
      </c>
      <c r="P51" s="225">
        <v>16.0</v>
      </c>
      <c r="Q51" s="225">
        <v>23.0</v>
      </c>
      <c r="R51" s="225">
        <v>15.0</v>
      </c>
      <c r="S51" s="225">
        <v>8.0</v>
      </c>
      <c r="T51" s="225">
        <v>-2.0</v>
      </c>
      <c r="U51" s="225">
        <v>5.0</v>
      </c>
      <c r="V51" s="225">
        <v>14.0</v>
      </c>
      <c r="W51" s="225">
        <v>5.0</v>
      </c>
      <c r="X51" s="225">
        <v>-5.0</v>
      </c>
      <c r="Y51" s="226">
        <v>-12.0</v>
      </c>
      <c r="Z51" s="225">
        <v>31.0</v>
      </c>
      <c r="AA51" s="225">
        <v>41.0</v>
      </c>
      <c r="AB51" s="225">
        <v>36.0</v>
      </c>
      <c r="AC51" s="225">
        <v>28.0</v>
      </c>
      <c r="AD51" s="225">
        <v>36.0</v>
      </c>
      <c r="AE51" s="225">
        <v>45.0</v>
      </c>
      <c r="AF51" s="225">
        <v>35.0</v>
      </c>
      <c r="AG51" s="225">
        <v>45.0</v>
      </c>
      <c r="AH51" s="225">
        <v>37.0</v>
      </c>
      <c r="AI51" s="226">
        <v>48.0</v>
      </c>
      <c r="AJ51" s="225">
        <v>32.0</v>
      </c>
      <c r="AK51" s="225">
        <v>25.0</v>
      </c>
      <c r="AL51" s="225">
        <v>17.0</v>
      </c>
      <c r="AM51" s="225">
        <v>-2.0</v>
      </c>
      <c r="AN51" s="225">
        <v>-9.0</v>
      </c>
      <c r="AO51" s="225">
        <v>-18.0</v>
      </c>
      <c r="AP51" s="225">
        <v>-11.0</v>
      </c>
      <c r="AQ51" s="225">
        <v>-17.0</v>
      </c>
      <c r="AR51" s="225">
        <v>-26.0</v>
      </c>
      <c r="AS51" s="226">
        <v>-7.0</v>
      </c>
      <c r="AT51" s="225">
        <v>33.0</v>
      </c>
      <c r="AU51" s="225">
        <v>24.0</v>
      </c>
      <c r="AV51" s="225">
        <v>33.0</v>
      </c>
      <c r="AW51" s="225">
        <v>43.0</v>
      </c>
      <c r="AX51" s="225">
        <v>51.0</v>
      </c>
      <c r="AY51" s="225">
        <v>58.0</v>
      </c>
      <c r="AZ51" s="225">
        <v>69.0</v>
      </c>
      <c r="BA51" s="225">
        <v>80.0</v>
      </c>
      <c r="BB51" s="225">
        <v>86.0</v>
      </c>
      <c r="BC51" s="226">
        <v>95.0</v>
      </c>
      <c r="BD51" s="225">
        <v>18.0</v>
      </c>
      <c r="BE51" s="225">
        <v>24.0</v>
      </c>
      <c r="BF51" s="225">
        <v>18.0</v>
      </c>
      <c r="BG51" s="225">
        <v>7.0</v>
      </c>
      <c r="BH51" s="225">
        <v>1.0</v>
      </c>
      <c r="BI51" s="225">
        <v>10.0</v>
      </c>
      <c r="BJ51" s="225">
        <v>16.0</v>
      </c>
      <c r="BK51" s="225">
        <v>22.0</v>
      </c>
      <c r="BL51" s="225">
        <v>3.0</v>
      </c>
      <c r="BM51" s="226">
        <v>12.0</v>
      </c>
      <c r="BN51" s="225">
        <v>20.0</v>
      </c>
      <c r="BO51" s="225">
        <v>26.0</v>
      </c>
      <c r="BP51" s="225">
        <v>19.0</v>
      </c>
      <c r="BQ51" s="225">
        <v>26.0</v>
      </c>
      <c r="BR51" s="225">
        <v>19.0</v>
      </c>
      <c r="BS51" s="225">
        <v>11.0</v>
      </c>
      <c r="BT51" s="225">
        <v>2.0</v>
      </c>
      <c r="BU51" s="225">
        <v>7.0</v>
      </c>
      <c r="BV51" s="225">
        <v>0.0</v>
      </c>
      <c r="BW51" s="226">
        <v>7.0</v>
      </c>
      <c r="BX51" s="225">
        <v>32.0</v>
      </c>
      <c r="BY51" s="225">
        <v>27.0</v>
      </c>
      <c r="BZ51" s="225">
        <v>34.0</v>
      </c>
      <c r="CA51" s="225">
        <v>44.0</v>
      </c>
      <c r="CB51" s="225">
        <v>39.0</v>
      </c>
      <c r="CC51" s="225">
        <v>45.0</v>
      </c>
      <c r="CD51" s="225">
        <v>52.0</v>
      </c>
      <c r="CE51" s="225">
        <v>46.0</v>
      </c>
      <c r="CF51" s="225">
        <v>38.0</v>
      </c>
      <c r="CG51" s="226">
        <v>47.0</v>
      </c>
      <c r="CH51" s="225">
        <v>31.0</v>
      </c>
      <c r="CI51" s="225">
        <v>40.0</v>
      </c>
      <c r="CJ51" s="225">
        <v>49.0</v>
      </c>
      <c r="CK51" s="225">
        <v>56.0</v>
      </c>
      <c r="CL51" s="225">
        <v>66.0</v>
      </c>
      <c r="CM51" s="225">
        <v>76.0</v>
      </c>
      <c r="CN51" s="225">
        <v>85.0</v>
      </c>
      <c r="CO51" s="225">
        <v>94.0</v>
      </c>
      <c r="CP51" s="225">
        <v>84.0</v>
      </c>
      <c r="CQ51" s="226">
        <v>92.0</v>
      </c>
      <c r="CR51" s="225">
        <v>19.0</v>
      </c>
      <c r="CS51" s="225">
        <v>0.0</v>
      </c>
      <c r="CT51" s="225">
        <v>-9.0</v>
      </c>
      <c r="CU51" s="225">
        <v>-15.0</v>
      </c>
      <c r="CV51" s="225">
        <v>-22.0</v>
      </c>
      <c r="CW51" s="225">
        <v>-29.0</v>
      </c>
      <c r="CX51" s="225">
        <v>-37.0</v>
      </c>
      <c r="CY51" s="225">
        <v>-28.0</v>
      </c>
      <c r="CZ51" s="225">
        <v>-22.0</v>
      </c>
      <c r="DA51" s="226">
        <v>-13.0</v>
      </c>
      <c r="DB51" s="225">
        <v>30.0</v>
      </c>
      <c r="DC51" s="225">
        <v>37.0</v>
      </c>
      <c r="DD51" s="225">
        <v>47.0</v>
      </c>
      <c r="DE51" s="225">
        <v>55.0</v>
      </c>
      <c r="DF51" s="225">
        <v>50.0</v>
      </c>
      <c r="DG51" s="225">
        <v>41.0</v>
      </c>
      <c r="DH51" s="225">
        <v>48.0</v>
      </c>
      <c r="DI51" s="225">
        <v>43.0</v>
      </c>
      <c r="DJ51" s="225">
        <v>49.0</v>
      </c>
      <c r="DK51" s="226">
        <v>59.0</v>
      </c>
      <c r="DL51" s="225">
        <v>15.0</v>
      </c>
      <c r="DM51" s="225">
        <v>21.0</v>
      </c>
      <c r="DN51" s="225">
        <v>30.0</v>
      </c>
      <c r="DO51" s="225">
        <v>37.0</v>
      </c>
      <c r="DP51" s="225">
        <v>43.0</v>
      </c>
      <c r="DQ51" s="225">
        <v>52.0</v>
      </c>
      <c r="DR51" s="225">
        <v>60.0</v>
      </c>
      <c r="DS51" s="225">
        <v>54.0</v>
      </c>
      <c r="DT51" s="225">
        <v>60.0</v>
      </c>
      <c r="DU51" s="226">
        <v>70.0</v>
      </c>
      <c r="DV51" s="225">
        <v>36.0</v>
      </c>
      <c r="DW51" s="225">
        <v>29.0</v>
      </c>
      <c r="DX51" s="225">
        <v>20.0</v>
      </c>
      <c r="DY51" s="225">
        <v>10.0</v>
      </c>
      <c r="DZ51" s="225">
        <v>1.0</v>
      </c>
      <c r="EA51" s="225">
        <v>11.0</v>
      </c>
      <c r="EB51" s="225">
        <v>17.0</v>
      </c>
      <c r="EC51" s="225">
        <v>11.0</v>
      </c>
      <c r="ED51" s="225">
        <v>2.0</v>
      </c>
      <c r="EE51" s="226">
        <v>-4.0</v>
      </c>
      <c r="EF51" s="225">
        <v>20.0</v>
      </c>
      <c r="EG51" s="225">
        <v>13.0</v>
      </c>
      <c r="EH51" s="225">
        <v>24.0</v>
      </c>
      <c r="EI51" s="225">
        <v>18.0</v>
      </c>
      <c r="EJ51" s="225">
        <v>11.0</v>
      </c>
      <c r="EK51" s="225">
        <v>2.0</v>
      </c>
      <c r="EL51" s="225">
        <v>-3.0</v>
      </c>
      <c r="EM51" s="225">
        <v>-10.0</v>
      </c>
      <c r="EN51" s="225">
        <v>0.0</v>
      </c>
      <c r="EO51" s="226">
        <v>9.0</v>
      </c>
      <c r="EP51" s="225">
        <v>30.0</v>
      </c>
      <c r="EQ51" s="225">
        <v>39.0</v>
      </c>
      <c r="ER51" s="225">
        <v>33.0</v>
      </c>
      <c r="ES51" s="225">
        <v>25.0</v>
      </c>
      <c r="ET51" s="225">
        <v>35.0</v>
      </c>
      <c r="EU51" s="225">
        <v>26.0</v>
      </c>
      <c r="EV51" s="225">
        <v>36.0</v>
      </c>
      <c r="EW51" s="225">
        <v>45.0</v>
      </c>
      <c r="EX51" s="225">
        <v>35.0</v>
      </c>
      <c r="EY51" s="226">
        <v>44.0</v>
      </c>
      <c r="EZ51" s="225">
        <v>19.0</v>
      </c>
      <c r="FA51" s="225">
        <v>25.0</v>
      </c>
      <c r="FB51" s="225">
        <v>35.0</v>
      </c>
      <c r="FC51" s="225">
        <v>46.0</v>
      </c>
      <c r="FD51" s="225">
        <v>37.0</v>
      </c>
      <c r="FE51" s="225">
        <v>48.0</v>
      </c>
      <c r="FF51" s="225">
        <v>54.0</v>
      </c>
      <c r="FG51" s="225">
        <v>60.0</v>
      </c>
      <c r="FH51" s="225">
        <v>66.0</v>
      </c>
      <c r="FI51" s="226">
        <v>75.0</v>
      </c>
      <c r="FJ51" s="225">
        <v>18.0</v>
      </c>
      <c r="FK51" s="225">
        <v>10.0</v>
      </c>
      <c r="FL51" s="225">
        <v>17.0</v>
      </c>
      <c r="FM51" s="225">
        <v>25.0</v>
      </c>
      <c r="FN51" s="225">
        <v>30.0</v>
      </c>
      <c r="FO51" s="225">
        <v>40.0</v>
      </c>
      <c r="FP51" s="225">
        <v>49.0</v>
      </c>
      <c r="FQ51" s="225">
        <v>43.0</v>
      </c>
      <c r="FR51" s="225">
        <v>36.0</v>
      </c>
      <c r="FS51" s="226">
        <v>43.0</v>
      </c>
      <c r="FT51" s="225">
        <v>30.0</v>
      </c>
      <c r="FU51" s="225">
        <v>23.0</v>
      </c>
      <c r="FV51" s="225">
        <v>28.0</v>
      </c>
      <c r="FW51" s="225">
        <v>33.0</v>
      </c>
      <c r="FX51" s="225">
        <v>28.0</v>
      </c>
      <c r="FY51" s="225">
        <v>20.0</v>
      </c>
      <c r="FZ51" s="225">
        <v>30.0</v>
      </c>
      <c r="GA51" s="225">
        <v>36.0</v>
      </c>
      <c r="GB51" s="225">
        <v>30.0</v>
      </c>
      <c r="GC51" s="226">
        <v>21.0</v>
      </c>
      <c r="GD51" s="225">
        <v>35.0</v>
      </c>
      <c r="GE51" s="225">
        <v>28.0</v>
      </c>
      <c r="GF51" s="225">
        <v>19.0</v>
      </c>
      <c r="GG51" s="225">
        <v>11.0</v>
      </c>
      <c r="GH51" s="225">
        <v>17.0</v>
      </c>
      <c r="GI51" s="225">
        <v>10.0</v>
      </c>
      <c r="GJ51" s="225">
        <v>2.0</v>
      </c>
      <c r="GK51" s="225">
        <v>-3.0</v>
      </c>
      <c r="GL51" s="225">
        <v>-13.0</v>
      </c>
      <c r="GM51" s="226">
        <v>-21.0</v>
      </c>
      <c r="GN51" s="225">
        <v>34.0</v>
      </c>
      <c r="GO51" s="225">
        <v>23.0</v>
      </c>
      <c r="GP51" s="225">
        <v>15.0</v>
      </c>
      <c r="GQ51" s="225">
        <v>8.0</v>
      </c>
      <c r="GR51" s="225">
        <v>18.0</v>
      </c>
      <c r="GS51" s="225">
        <v>8.0</v>
      </c>
      <c r="GT51" s="225">
        <v>1.0</v>
      </c>
      <c r="GU51" s="225">
        <v>-6.0</v>
      </c>
      <c r="GV51" s="225">
        <v>0.0</v>
      </c>
      <c r="GW51" s="226">
        <v>9.0</v>
      </c>
      <c r="GX51" s="225">
        <v>18.0</v>
      </c>
      <c r="GY51" s="225">
        <v>11.0</v>
      </c>
      <c r="GZ51" s="225">
        <v>20.0</v>
      </c>
      <c r="HA51" s="225">
        <v>28.0</v>
      </c>
      <c r="HB51" s="225">
        <v>37.0</v>
      </c>
      <c r="HC51" s="225">
        <v>31.0</v>
      </c>
      <c r="HD51" s="225">
        <v>41.0</v>
      </c>
      <c r="HE51" s="225">
        <v>31.0</v>
      </c>
      <c r="HF51" s="225">
        <v>41.0</v>
      </c>
      <c r="HG51" s="226">
        <v>47.0</v>
      </c>
      <c r="HH51" s="225">
        <v>15.0</v>
      </c>
      <c r="HI51" s="225">
        <v>24.0</v>
      </c>
      <c r="HJ51" s="225">
        <v>31.0</v>
      </c>
      <c r="HK51" s="225">
        <v>41.0</v>
      </c>
      <c r="HL51" s="225">
        <v>48.0</v>
      </c>
      <c r="HM51" s="225">
        <v>43.0</v>
      </c>
      <c r="HN51" s="225">
        <v>34.0</v>
      </c>
      <c r="HO51" s="225">
        <v>40.0</v>
      </c>
      <c r="HP51" s="225">
        <v>31.0</v>
      </c>
      <c r="HQ51" s="226">
        <v>50.0</v>
      </c>
      <c r="HR51" s="225">
        <v>17.0</v>
      </c>
      <c r="HS51" s="225">
        <v>7.0</v>
      </c>
      <c r="HT51" s="225">
        <v>2.0</v>
      </c>
      <c r="HU51" s="225">
        <v>12.0</v>
      </c>
      <c r="HV51" s="225">
        <v>5.0</v>
      </c>
      <c r="HW51" s="225">
        <v>24.0</v>
      </c>
      <c r="HX51" s="225">
        <v>18.0</v>
      </c>
      <c r="HY51" s="225">
        <v>11.0</v>
      </c>
      <c r="HZ51" s="225">
        <v>6.0</v>
      </c>
      <c r="IA51" s="226">
        <v>-5.0</v>
      </c>
      <c r="IB51" s="225">
        <v>35.0</v>
      </c>
      <c r="IC51" s="225">
        <v>26.0</v>
      </c>
      <c r="ID51" s="225">
        <v>35.0</v>
      </c>
      <c r="IE51" s="225">
        <v>45.0</v>
      </c>
      <c r="IF51" s="225">
        <v>52.0</v>
      </c>
      <c r="IG51" s="225">
        <v>43.0</v>
      </c>
      <c r="IH51" s="225">
        <v>36.0</v>
      </c>
      <c r="II51" s="225">
        <v>27.0</v>
      </c>
      <c r="IJ51" s="225">
        <v>17.0</v>
      </c>
      <c r="IK51" s="226">
        <v>12.0</v>
      </c>
      <c r="IL51" s="225">
        <v>16.0</v>
      </c>
      <c r="IM51" s="225">
        <v>26.0</v>
      </c>
      <c r="IN51" s="225">
        <v>16.0</v>
      </c>
      <c r="IO51" s="225">
        <v>21.0</v>
      </c>
      <c r="IP51" s="225">
        <v>30.0</v>
      </c>
      <c r="IQ51" s="225">
        <v>36.0</v>
      </c>
      <c r="IR51" s="225">
        <v>43.0</v>
      </c>
      <c r="IS51" s="225">
        <v>53.0</v>
      </c>
      <c r="IT51" s="225">
        <v>72.0</v>
      </c>
      <c r="IU51" s="226">
        <v>82.0</v>
      </c>
      <c r="IV51" s="237">
        <f t="shared" ref="IV51:JE51" si="86">AVERAGE(IL51,IB51,HR51,HH51,GN51,GX51,GD51,FT51,FJ51,EZ51,EP51,EF51,DV51,DL51,DB51,CR51,CH51,BX51,BN51,BD51,AT51,AJ51,Z51,P51,F51)</f>
        <v>24.6</v>
      </c>
      <c r="IW51" s="238">
        <f t="shared" si="86"/>
        <v>23.76</v>
      </c>
      <c r="IX51" s="238">
        <f t="shared" si="86"/>
        <v>23.88</v>
      </c>
      <c r="IY51" s="238">
        <f t="shared" si="86"/>
        <v>25.28</v>
      </c>
      <c r="IZ51" s="238">
        <f t="shared" si="86"/>
        <v>26.16</v>
      </c>
      <c r="JA51" s="238">
        <f t="shared" si="86"/>
        <v>26.56</v>
      </c>
      <c r="JB51" s="238">
        <f t="shared" si="86"/>
        <v>28.32</v>
      </c>
      <c r="JC51" s="238">
        <f t="shared" si="86"/>
        <v>29</v>
      </c>
      <c r="JD51" s="238">
        <f t="shared" si="86"/>
        <v>26.92</v>
      </c>
      <c r="JE51" s="239">
        <f t="shared" si="86"/>
        <v>33</v>
      </c>
      <c r="JF51" s="225">
        <f t="shared" si="65"/>
        <v>230</v>
      </c>
      <c r="JG51" s="225">
        <f t="shared" si="66"/>
        <v>26</v>
      </c>
      <c r="JH51" s="231">
        <f t="shared" si="67"/>
        <v>0.8984375</v>
      </c>
      <c r="JI51" s="225"/>
      <c r="JJ51" s="225"/>
      <c r="JK51" s="225"/>
      <c r="JL51" s="225"/>
      <c r="JM51" s="225"/>
      <c r="JN51" s="225"/>
      <c r="JO51" s="225"/>
      <c r="JP51" s="225"/>
      <c r="JQ51" s="225"/>
      <c r="JR51" s="225"/>
      <c r="JS51" s="311"/>
      <c r="JT51" s="232"/>
      <c r="JU51" s="240">
        <f t="shared" si="87"/>
        <v>0.32</v>
      </c>
      <c r="JV51" s="225"/>
      <c r="JW51" s="225"/>
      <c r="JX51" s="225"/>
      <c r="JY51" s="225"/>
      <c r="JZ51" s="225"/>
      <c r="KA51" s="225"/>
      <c r="KB51" s="225"/>
      <c r="KC51" s="225"/>
      <c r="KD51" s="225"/>
      <c r="KE51" s="225"/>
      <c r="KF51" s="225"/>
      <c r="KG51" s="225"/>
      <c r="KH51" s="225"/>
      <c r="KI51" s="225"/>
      <c r="KJ51" s="225"/>
    </row>
    <row r="52">
      <c r="A52" s="182" t="s">
        <v>35</v>
      </c>
      <c r="B52" s="18" t="s">
        <v>19</v>
      </c>
      <c r="C52" s="19" t="s">
        <v>47</v>
      </c>
      <c r="D52" s="17" t="s">
        <v>14</v>
      </c>
      <c r="E52" s="224">
        <v>20.0</v>
      </c>
      <c r="F52" s="225">
        <v>16.0</v>
      </c>
      <c r="G52" s="225">
        <v>24.0</v>
      </c>
      <c r="H52" s="225">
        <v>33.0</v>
      </c>
      <c r="I52" s="225">
        <v>25.0</v>
      </c>
      <c r="J52" s="225">
        <v>14.0</v>
      </c>
      <c r="K52" s="225">
        <v>4.0</v>
      </c>
      <c r="L52" s="225">
        <v>13.0</v>
      </c>
      <c r="M52" s="225">
        <v>-6.0</v>
      </c>
      <c r="N52" s="225">
        <v>-16.0</v>
      </c>
      <c r="O52" s="226">
        <v>-35.0</v>
      </c>
      <c r="P52" s="225">
        <v>34.0</v>
      </c>
      <c r="Q52" s="225">
        <v>44.0</v>
      </c>
      <c r="R52" s="225">
        <v>38.0</v>
      </c>
      <c r="S52" s="225">
        <v>28.0</v>
      </c>
      <c r="T52" s="225">
        <v>19.0</v>
      </c>
      <c r="U52" s="225">
        <v>23.0</v>
      </c>
      <c r="V52" s="225">
        <v>15.0</v>
      </c>
      <c r="W52" s="225">
        <v>23.0</v>
      </c>
      <c r="X52" s="225">
        <v>33.0</v>
      </c>
      <c r="Y52" s="226">
        <v>25.0</v>
      </c>
      <c r="Z52" s="225">
        <v>15.0</v>
      </c>
      <c r="AA52" s="225">
        <v>5.0</v>
      </c>
      <c r="AB52" s="225">
        <v>9.0</v>
      </c>
      <c r="AC52" s="225">
        <v>1.0</v>
      </c>
      <c r="AD52" s="225">
        <v>9.0</v>
      </c>
      <c r="AE52" s="225">
        <v>1.0</v>
      </c>
      <c r="AF52" s="225">
        <v>11.0</v>
      </c>
      <c r="AG52" s="225">
        <v>20.0</v>
      </c>
      <c r="AH52" s="225">
        <v>12.0</v>
      </c>
      <c r="AI52" s="226">
        <v>1.0</v>
      </c>
      <c r="AJ52" s="225">
        <v>29.0</v>
      </c>
      <c r="AK52" s="225">
        <v>19.0</v>
      </c>
      <c r="AL52" s="225">
        <v>11.0</v>
      </c>
      <c r="AM52" s="225">
        <v>30.0</v>
      </c>
      <c r="AN52" s="225">
        <v>35.0</v>
      </c>
      <c r="AO52" s="225">
        <v>43.0</v>
      </c>
      <c r="AP52" s="225">
        <v>47.0</v>
      </c>
      <c r="AQ52" s="225">
        <v>53.0</v>
      </c>
      <c r="AR52" s="225">
        <v>61.0</v>
      </c>
      <c r="AS52" s="226">
        <v>42.0</v>
      </c>
      <c r="AT52" s="225">
        <v>31.0</v>
      </c>
      <c r="AU52" s="225">
        <v>39.0</v>
      </c>
      <c r="AV52" s="225">
        <v>30.0</v>
      </c>
      <c r="AW52" s="225">
        <v>20.0</v>
      </c>
      <c r="AX52" s="225">
        <v>26.0</v>
      </c>
      <c r="AY52" s="225">
        <v>21.0</v>
      </c>
      <c r="AZ52" s="225">
        <v>10.0</v>
      </c>
      <c r="BA52" s="225">
        <v>-1.0</v>
      </c>
      <c r="BB52" s="225">
        <v>-11.0</v>
      </c>
      <c r="BC52" s="226">
        <v>-19.0</v>
      </c>
      <c r="BD52" s="225">
        <v>15.0</v>
      </c>
      <c r="BE52" s="225">
        <v>10.0</v>
      </c>
      <c r="BF52" s="225">
        <v>20.0</v>
      </c>
      <c r="BG52" s="225">
        <v>31.0</v>
      </c>
      <c r="BH52" s="225">
        <v>36.0</v>
      </c>
      <c r="BI52" s="225">
        <v>27.0</v>
      </c>
      <c r="BJ52" s="225">
        <v>21.0</v>
      </c>
      <c r="BK52" s="225">
        <v>16.0</v>
      </c>
      <c r="BL52" s="225">
        <v>35.0</v>
      </c>
      <c r="BM52" s="226">
        <v>27.0</v>
      </c>
      <c r="BN52" s="225">
        <v>29.0</v>
      </c>
      <c r="BO52" s="225">
        <v>23.0</v>
      </c>
      <c r="BP52" s="225">
        <v>15.0</v>
      </c>
      <c r="BQ52" s="225">
        <v>10.0</v>
      </c>
      <c r="BR52" s="225">
        <v>6.0</v>
      </c>
      <c r="BS52" s="225">
        <v>-2.0</v>
      </c>
      <c r="BT52" s="225">
        <v>6.0</v>
      </c>
      <c r="BU52" s="225">
        <v>9.0</v>
      </c>
      <c r="BV52" s="225">
        <v>5.0</v>
      </c>
      <c r="BW52" s="226">
        <v>13.0</v>
      </c>
      <c r="BX52" s="225">
        <v>20.0</v>
      </c>
      <c r="BY52" s="225">
        <v>17.0</v>
      </c>
      <c r="BZ52" s="225">
        <v>25.0</v>
      </c>
      <c r="CA52" s="225">
        <v>34.0</v>
      </c>
      <c r="CB52" s="225">
        <v>38.0</v>
      </c>
      <c r="CC52" s="225">
        <v>28.0</v>
      </c>
      <c r="CD52" s="225">
        <v>36.0</v>
      </c>
      <c r="CE52" s="225">
        <v>42.0</v>
      </c>
      <c r="CF52" s="225">
        <v>36.0</v>
      </c>
      <c r="CG52" s="226">
        <v>28.0</v>
      </c>
      <c r="CH52" s="225">
        <v>19.0</v>
      </c>
      <c r="CI52" s="225">
        <v>28.0</v>
      </c>
      <c r="CJ52" s="225">
        <v>37.0</v>
      </c>
      <c r="CK52" s="225">
        <v>45.0</v>
      </c>
      <c r="CL52" s="225">
        <v>35.0</v>
      </c>
      <c r="CM52" s="225">
        <v>23.0</v>
      </c>
      <c r="CN52" s="225">
        <v>15.0</v>
      </c>
      <c r="CO52" s="225">
        <v>24.0</v>
      </c>
      <c r="CP52" s="225">
        <v>34.0</v>
      </c>
      <c r="CQ52" s="226">
        <v>42.0</v>
      </c>
      <c r="CR52" s="225">
        <v>31.0</v>
      </c>
      <c r="CS52" s="225">
        <v>50.0</v>
      </c>
      <c r="CT52" s="225">
        <v>58.0</v>
      </c>
      <c r="CU52" s="225">
        <v>68.0</v>
      </c>
      <c r="CV52" s="225">
        <v>64.0</v>
      </c>
      <c r="CW52" s="225">
        <v>60.0</v>
      </c>
      <c r="CX52" s="225">
        <v>54.0</v>
      </c>
      <c r="CY52" s="225">
        <v>46.0</v>
      </c>
      <c r="CZ52" s="225">
        <v>36.0</v>
      </c>
      <c r="DA52" s="226">
        <v>28.0</v>
      </c>
      <c r="DB52" s="225">
        <v>28.0</v>
      </c>
      <c r="DC52" s="225">
        <v>32.0</v>
      </c>
      <c r="DD52" s="225">
        <v>41.0</v>
      </c>
      <c r="DE52" s="225">
        <v>47.0</v>
      </c>
      <c r="DF52" s="225">
        <v>51.0</v>
      </c>
      <c r="DG52" s="225">
        <v>59.0</v>
      </c>
      <c r="DH52" s="225">
        <v>69.0</v>
      </c>
      <c r="DI52" s="225">
        <v>73.0</v>
      </c>
      <c r="DJ52" s="225">
        <v>67.0</v>
      </c>
      <c r="DK52" s="226">
        <v>76.0</v>
      </c>
      <c r="DL52" s="225">
        <v>16.0</v>
      </c>
      <c r="DM52" s="225">
        <v>11.0</v>
      </c>
      <c r="DN52" s="225">
        <v>2.0</v>
      </c>
      <c r="DO52" s="225">
        <v>-3.0</v>
      </c>
      <c r="DP52" s="225">
        <v>-13.0</v>
      </c>
      <c r="DQ52" s="225">
        <v>-22.0</v>
      </c>
      <c r="DR52" s="225">
        <v>-14.0</v>
      </c>
      <c r="DS52" s="225">
        <v>-8.0</v>
      </c>
      <c r="DT52" s="225">
        <v>-18.0</v>
      </c>
      <c r="DU52" s="226">
        <v>-30.0</v>
      </c>
      <c r="DV52" s="225">
        <v>14.0</v>
      </c>
      <c r="DW52" s="225">
        <v>10.0</v>
      </c>
      <c r="DX52" s="225">
        <v>19.0</v>
      </c>
      <c r="DY52" s="225">
        <v>29.0</v>
      </c>
      <c r="DZ52" s="225">
        <v>37.0</v>
      </c>
      <c r="EA52" s="225">
        <v>25.0</v>
      </c>
      <c r="EB52" s="225">
        <v>15.0</v>
      </c>
      <c r="EC52" s="225">
        <v>20.0</v>
      </c>
      <c r="ED52" s="225">
        <v>29.0</v>
      </c>
      <c r="EE52" s="226">
        <v>35.0</v>
      </c>
      <c r="EF52" s="225">
        <v>29.0</v>
      </c>
      <c r="EG52" s="225">
        <v>21.0</v>
      </c>
      <c r="EH52" s="225">
        <v>10.0</v>
      </c>
      <c r="EI52" s="225">
        <v>15.0</v>
      </c>
      <c r="EJ52" s="225">
        <v>20.0</v>
      </c>
      <c r="EK52" s="225">
        <v>28.0</v>
      </c>
      <c r="EL52" s="225">
        <v>32.0</v>
      </c>
      <c r="EM52" s="225">
        <v>37.0</v>
      </c>
      <c r="EN52" s="225">
        <v>25.0</v>
      </c>
      <c r="EO52" s="226">
        <v>16.0</v>
      </c>
      <c r="EP52" s="225">
        <v>28.0</v>
      </c>
      <c r="EQ52" s="225">
        <v>19.0</v>
      </c>
      <c r="ER52" s="225">
        <v>25.0</v>
      </c>
      <c r="ES52" s="225">
        <v>19.0</v>
      </c>
      <c r="ET52" s="225">
        <v>7.0</v>
      </c>
      <c r="EU52" s="225">
        <v>15.0</v>
      </c>
      <c r="EV52" s="225">
        <v>3.0</v>
      </c>
      <c r="EW52" s="225">
        <v>-6.0</v>
      </c>
      <c r="EX52" s="225">
        <v>4.0</v>
      </c>
      <c r="EY52" s="226">
        <v>-4.0</v>
      </c>
      <c r="EZ52" s="225">
        <v>30.0</v>
      </c>
      <c r="FA52" s="225">
        <v>24.0</v>
      </c>
      <c r="FB52" s="225">
        <v>33.0</v>
      </c>
      <c r="FC52" s="225">
        <v>22.0</v>
      </c>
      <c r="FD52" s="225">
        <v>30.0</v>
      </c>
      <c r="FE52" s="225">
        <v>19.0</v>
      </c>
      <c r="FF52" s="225">
        <v>13.0</v>
      </c>
      <c r="FG52" s="225">
        <v>8.0</v>
      </c>
      <c r="FH52" s="225">
        <v>-2.0</v>
      </c>
      <c r="FI52" s="226">
        <v>-10.0</v>
      </c>
      <c r="FJ52" s="225">
        <v>17.0</v>
      </c>
      <c r="FK52" s="225">
        <v>11.0</v>
      </c>
      <c r="FL52" s="225">
        <v>21.0</v>
      </c>
      <c r="FM52" s="225">
        <v>29.0</v>
      </c>
      <c r="FN52" s="225">
        <v>32.0</v>
      </c>
      <c r="FO52" s="225">
        <v>20.0</v>
      </c>
      <c r="FP52" s="225">
        <v>12.0</v>
      </c>
      <c r="FQ52" s="225">
        <v>17.0</v>
      </c>
      <c r="FR52" s="225">
        <v>9.0</v>
      </c>
      <c r="FS52" s="226">
        <v>19.0</v>
      </c>
      <c r="FT52" s="225">
        <v>28.0</v>
      </c>
      <c r="FU52" s="225">
        <v>18.0</v>
      </c>
      <c r="FV52" s="225">
        <v>14.0</v>
      </c>
      <c r="FW52" s="225">
        <v>10.0</v>
      </c>
      <c r="FX52" s="225">
        <v>7.0</v>
      </c>
      <c r="FY52" s="225">
        <v>1.0</v>
      </c>
      <c r="FZ52" s="225">
        <v>-11.0</v>
      </c>
      <c r="GA52" s="225">
        <v>-17.0</v>
      </c>
      <c r="GB52" s="225">
        <v>-12.0</v>
      </c>
      <c r="GC52" s="226">
        <v>-3.0</v>
      </c>
      <c r="GD52" s="225">
        <v>15.0</v>
      </c>
      <c r="GE52" s="225">
        <v>20.0</v>
      </c>
      <c r="GF52" s="225">
        <v>29.0</v>
      </c>
      <c r="GG52" s="225">
        <v>21.0</v>
      </c>
      <c r="GH52" s="225">
        <v>15.0</v>
      </c>
      <c r="GI52" s="225">
        <v>11.0</v>
      </c>
      <c r="GJ52" s="225">
        <v>3.0</v>
      </c>
      <c r="GK52" s="225">
        <v>0.0</v>
      </c>
      <c r="GL52" s="225">
        <v>12.0</v>
      </c>
      <c r="GM52" s="226">
        <v>4.0</v>
      </c>
      <c r="GN52" s="225">
        <v>16.0</v>
      </c>
      <c r="GO52" s="225">
        <v>27.0</v>
      </c>
      <c r="GP52" s="225">
        <v>21.0</v>
      </c>
      <c r="GQ52" s="225">
        <v>11.0</v>
      </c>
      <c r="GR52" s="225">
        <v>-1.0</v>
      </c>
      <c r="GS52" s="225">
        <v>11.0</v>
      </c>
      <c r="GT52" s="225">
        <v>7.0</v>
      </c>
      <c r="GU52" s="225">
        <v>3.0</v>
      </c>
      <c r="GV52" s="225">
        <v>-7.0</v>
      </c>
      <c r="GW52" s="226">
        <v>-16.0</v>
      </c>
      <c r="GX52" s="225">
        <v>21.0</v>
      </c>
      <c r="GY52" s="225">
        <v>26.0</v>
      </c>
      <c r="GZ52" s="225">
        <v>18.0</v>
      </c>
      <c r="HA52" s="225">
        <v>26.0</v>
      </c>
      <c r="HB52" s="225">
        <v>35.0</v>
      </c>
      <c r="HC52" s="225">
        <v>40.0</v>
      </c>
      <c r="HD52" s="225">
        <v>49.0</v>
      </c>
      <c r="HE52" s="225">
        <v>59.0</v>
      </c>
      <c r="HF52" s="225">
        <v>49.0</v>
      </c>
      <c r="HG52" s="226">
        <v>39.0</v>
      </c>
      <c r="HH52" s="225">
        <v>37.0</v>
      </c>
      <c r="HI52" s="225">
        <v>28.0</v>
      </c>
      <c r="HJ52" s="225">
        <v>32.0</v>
      </c>
      <c r="HK52" s="225">
        <v>22.0</v>
      </c>
      <c r="HL52" s="225">
        <v>17.0</v>
      </c>
      <c r="HM52" s="225">
        <v>21.0</v>
      </c>
      <c r="HN52" s="225">
        <v>29.0</v>
      </c>
      <c r="HO52" s="225">
        <v>23.0</v>
      </c>
      <c r="HP52" s="225">
        <v>14.0</v>
      </c>
      <c r="HQ52" s="226">
        <v>-5.0</v>
      </c>
      <c r="HR52" s="225">
        <v>17.0</v>
      </c>
      <c r="HS52" s="225">
        <v>27.0</v>
      </c>
      <c r="HT52" s="225">
        <v>24.0</v>
      </c>
      <c r="HU52" s="225">
        <v>33.0</v>
      </c>
      <c r="HV52" s="225">
        <v>38.0</v>
      </c>
      <c r="HW52" s="225">
        <v>19.0</v>
      </c>
      <c r="HX52" s="225">
        <v>25.0</v>
      </c>
      <c r="HY52" s="225">
        <v>17.0</v>
      </c>
      <c r="HZ52" s="225">
        <v>14.0</v>
      </c>
      <c r="IA52" s="226">
        <v>25.0</v>
      </c>
      <c r="IB52" s="225">
        <v>34.0</v>
      </c>
      <c r="IC52" s="225">
        <v>42.0</v>
      </c>
      <c r="ID52" s="225">
        <v>34.0</v>
      </c>
      <c r="IE52" s="225">
        <v>24.0</v>
      </c>
      <c r="IF52" s="225">
        <v>32.0</v>
      </c>
      <c r="IG52" s="225">
        <v>40.0</v>
      </c>
      <c r="IH52" s="225">
        <v>30.0</v>
      </c>
      <c r="II52" s="225">
        <v>38.0</v>
      </c>
      <c r="IJ52" s="225">
        <v>50.0</v>
      </c>
      <c r="IK52" s="226">
        <v>54.0</v>
      </c>
      <c r="IL52" s="225">
        <v>33.0</v>
      </c>
      <c r="IM52" s="225">
        <v>21.0</v>
      </c>
      <c r="IN52" s="225">
        <v>31.0</v>
      </c>
      <c r="IO52" s="225">
        <v>27.0</v>
      </c>
      <c r="IP52" s="225">
        <v>19.0</v>
      </c>
      <c r="IQ52" s="225">
        <v>9.0</v>
      </c>
      <c r="IR52" s="225">
        <v>4.0</v>
      </c>
      <c r="IS52" s="225">
        <v>-6.0</v>
      </c>
      <c r="IT52" s="225">
        <v>-25.0</v>
      </c>
      <c r="IU52" s="226">
        <v>-16.0</v>
      </c>
      <c r="IV52" s="237">
        <f t="shared" ref="IV52:JE52" si="88">AVERAGE(IL52,IB52,HR52,HH52,GN52,GX52,GD52,FT52,FJ52,EZ52,EP52,EF52,DV52,DL52,DB52,CR52,CH52,BX52,BN52,BD52,AT52,AJ52,Z52,P52,F52)</f>
        <v>24.08</v>
      </c>
      <c r="IW52" s="238">
        <f t="shared" si="88"/>
        <v>23.84</v>
      </c>
      <c r="IX52" s="238">
        <f t="shared" si="88"/>
        <v>25.2</v>
      </c>
      <c r="IY52" s="238">
        <f t="shared" si="88"/>
        <v>24.96</v>
      </c>
      <c r="IZ52" s="238">
        <f t="shared" si="88"/>
        <v>24.32</v>
      </c>
      <c r="JA52" s="238">
        <f t="shared" si="88"/>
        <v>20.96</v>
      </c>
      <c r="JB52" s="238">
        <f t="shared" si="88"/>
        <v>19.76</v>
      </c>
      <c r="JC52" s="238">
        <f t="shared" si="88"/>
        <v>19.36</v>
      </c>
      <c r="JD52" s="238">
        <f t="shared" si="88"/>
        <v>17.36</v>
      </c>
      <c r="JE52" s="239">
        <f t="shared" si="88"/>
        <v>13.44</v>
      </c>
      <c r="JF52" s="225">
        <f t="shared" si="65"/>
        <v>230</v>
      </c>
      <c r="JG52" s="225">
        <f t="shared" si="66"/>
        <v>29</v>
      </c>
      <c r="JH52" s="231">
        <f t="shared" si="67"/>
        <v>0.888030888</v>
      </c>
      <c r="JI52" s="225"/>
      <c r="JJ52" s="225"/>
      <c r="JK52" s="225"/>
      <c r="JL52" s="225"/>
      <c r="JM52" s="225"/>
      <c r="JN52" s="225"/>
      <c r="JO52" s="225"/>
      <c r="JP52" s="225"/>
      <c r="JQ52" s="225"/>
      <c r="JR52" s="225"/>
      <c r="JS52" s="311"/>
      <c r="JT52" s="232"/>
      <c r="JU52" s="240">
        <f>10/25</f>
        <v>0.4</v>
      </c>
      <c r="JV52" s="225"/>
      <c r="JW52" s="225"/>
      <c r="JX52" s="225"/>
      <c r="JY52" s="225"/>
      <c r="JZ52" s="225"/>
      <c r="KA52" s="225"/>
      <c r="KB52" s="225"/>
      <c r="KC52" s="225"/>
      <c r="KD52" s="225"/>
      <c r="KE52" s="225"/>
      <c r="KF52" s="225"/>
      <c r="KG52" s="225"/>
      <c r="KH52" s="225"/>
      <c r="KI52" s="225"/>
      <c r="KJ52" s="225"/>
    </row>
    <row r="53">
      <c r="A53" s="196" t="s">
        <v>11</v>
      </c>
      <c r="B53" s="197" t="s">
        <v>12</v>
      </c>
      <c r="C53" s="198" t="s">
        <v>22</v>
      </c>
      <c r="D53" s="199" t="s">
        <v>16</v>
      </c>
      <c r="E53" s="285">
        <v>45.0</v>
      </c>
      <c r="F53" s="225">
        <v>34.0</v>
      </c>
      <c r="G53" s="225">
        <v>25.0</v>
      </c>
      <c r="H53" s="225">
        <v>39.0</v>
      </c>
      <c r="I53" s="225">
        <v>29.0</v>
      </c>
      <c r="J53" s="225">
        <v>18.0</v>
      </c>
      <c r="K53" s="225">
        <v>29.0</v>
      </c>
      <c r="L53" s="225">
        <v>43.0</v>
      </c>
      <c r="M53" s="225">
        <v>75.0</v>
      </c>
      <c r="N53" s="225">
        <v>64.0</v>
      </c>
      <c r="O53" s="226">
        <v>96.0</v>
      </c>
      <c r="P53" s="225">
        <v>39.0</v>
      </c>
      <c r="Q53" s="225">
        <v>28.0</v>
      </c>
      <c r="R53" s="225">
        <v>18.0</v>
      </c>
      <c r="S53" s="225">
        <v>29.0</v>
      </c>
      <c r="T53" s="225">
        <v>38.0</v>
      </c>
      <c r="U53" s="225">
        <v>47.0</v>
      </c>
      <c r="V53" s="225">
        <v>57.0</v>
      </c>
      <c r="W53" s="225">
        <v>67.0</v>
      </c>
      <c r="X53" s="225">
        <v>78.0</v>
      </c>
      <c r="Y53" s="226">
        <v>87.0</v>
      </c>
      <c r="Z53" s="225">
        <v>34.0</v>
      </c>
      <c r="AA53" s="225">
        <v>23.0</v>
      </c>
      <c r="AB53" s="225">
        <v>32.0</v>
      </c>
      <c r="AC53" s="225">
        <v>44.0</v>
      </c>
      <c r="AD53" s="225">
        <v>32.0</v>
      </c>
      <c r="AE53" s="225">
        <v>42.0</v>
      </c>
      <c r="AF53" s="225">
        <v>53.0</v>
      </c>
      <c r="AG53" s="225">
        <v>44.0</v>
      </c>
      <c r="AH53" s="225">
        <v>56.0</v>
      </c>
      <c r="AI53" s="226">
        <v>45.0</v>
      </c>
      <c r="AJ53" s="225">
        <v>34.0</v>
      </c>
      <c r="AK53" s="225">
        <v>45.0</v>
      </c>
      <c r="AL53" s="225">
        <v>57.0</v>
      </c>
      <c r="AM53" s="225">
        <v>25.0</v>
      </c>
      <c r="AN53" s="225">
        <v>15.0</v>
      </c>
      <c r="AO53" s="225">
        <v>5.0</v>
      </c>
      <c r="AP53" s="225">
        <v>14.0</v>
      </c>
      <c r="AQ53" s="225">
        <v>4.0</v>
      </c>
      <c r="AR53" s="225">
        <v>-6.0</v>
      </c>
      <c r="AS53" s="226">
        <v>26.0</v>
      </c>
      <c r="AT53" s="225">
        <v>35.0</v>
      </c>
      <c r="AU53" s="225">
        <v>25.0</v>
      </c>
      <c r="AV53" s="225">
        <v>11.0</v>
      </c>
      <c r="AW53" s="225">
        <v>0.0</v>
      </c>
      <c r="AX53" s="225">
        <v>10.0</v>
      </c>
      <c r="AY53" s="225">
        <v>20.0</v>
      </c>
      <c r="AZ53" s="225">
        <v>9.0</v>
      </c>
      <c r="BA53" s="225">
        <v>-2.0</v>
      </c>
      <c r="BB53" s="225">
        <v>7.0</v>
      </c>
      <c r="BC53" s="226">
        <v>17.0</v>
      </c>
      <c r="BD53" s="225">
        <v>36.0</v>
      </c>
      <c r="BE53" s="225">
        <v>26.0</v>
      </c>
      <c r="BF53" s="225">
        <v>17.0</v>
      </c>
      <c r="BG53" s="225">
        <v>28.0</v>
      </c>
      <c r="BH53" s="225">
        <v>38.0</v>
      </c>
      <c r="BI53" s="225">
        <v>24.0</v>
      </c>
      <c r="BJ53" s="225">
        <v>34.0</v>
      </c>
      <c r="BK53" s="225">
        <v>24.0</v>
      </c>
      <c r="BL53" s="225">
        <v>-8.0</v>
      </c>
      <c r="BM53" s="226">
        <v>-18.0</v>
      </c>
      <c r="BN53" s="225">
        <v>34.0</v>
      </c>
      <c r="BO53" s="225">
        <v>44.0</v>
      </c>
      <c r="BP53" s="225">
        <v>53.0</v>
      </c>
      <c r="BQ53" s="225">
        <v>63.0</v>
      </c>
      <c r="BR53" s="225">
        <v>54.0</v>
      </c>
      <c r="BS53" s="225">
        <v>66.0</v>
      </c>
      <c r="BT53" s="225">
        <v>56.0</v>
      </c>
      <c r="BU53" s="225">
        <v>47.0</v>
      </c>
      <c r="BV53" s="225">
        <v>38.0</v>
      </c>
      <c r="BW53" s="226">
        <v>29.0</v>
      </c>
      <c r="BX53" s="225">
        <v>35.0</v>
      </c>
      <c r="BY53" s="225">
        <v>44.0</v>
      </c>
      <c r="BZ53" s="225">
        <v>35.0</v>
      </c>
      <c r="CA53" s="225">
        <v>26.0</v>
      </c>
      <c r="CB53" s="225">
        <v>35.0</v>
      </c>
      <c r="CC53" s="225">
        <v>44.0</v>
      </c>
      <c r="CD53" s="225">
        <v>35.0</v>
      </c>
      <c r="CE53" s="225">
        <v>25.0</v>
      </c>
      <c r="CF53" s="225">
        <v>15.0</v>
      </c>
      <c r="CG53" s="226">
        <v>5.0</v>
      </c>
      <c r="CH53" s="225">
        <v>35.0</v>
      </c>
      <c r="CI53" s="225">
        <v>44.0</v>
      </c>
      <c r="CJ53" s="225">
        <v>53.0</v>
      </c>
      <c r="CK53" s="225">
        <v>44.0</v>
      </c>
      <c r="CL53" s="225">
        <v>33.0</v>
      </c>
      <c r="CM53" s="225">
        <v>42.0</v>
      </c>
      <c r="CN53" s="225">
        <v>32.0</v>
      </c>
      <c r="CO53" s="225">
        <v>41.0</v>
      </c>
      <c r="CP53" s="225">
        <v>52.0</v>
      </c>
      <c r="CQ53" s="226">
        <v>40.0</v>
      </c>
      <c r="CR53" s="225">
        <v>15.0</v>
      </c>
      <c r="CS53" s="225">
        <v>-17.0</v>
      </c>
      <c r="CT53" s="225">
        <v>-27.0</v>
      </c>
      <c r="CU53" s="225">
        <v>-36.0</v>
      </c>
      <c r="CV53" s="225">
        <v>-45.0</v>
      </c>
      <c r="CW53" s="225">
        <v>-54.0</v>
      </c>
      <c r="CX53" s="225">
        <v>-64.0</v>
      </c>
      <c r="CY53" s="225">
        <v>-74.0</v>
      </c>
      <c r="CZ53" s="225">
        <v>-65.0</v>
      </c>
      <c r="DA53" s="226">
        <v>-75.0</v>
      </c>
      <c r="DB53" s="225">
        <v>16.0</v>
      </c>
      <c r="DC53" s="225">
        <v>25.0</v>
      </c>
      <c r="DD53" s="225">
        <v>16.0</v>
      </c>
      <c r="DE53" s="225">
        <v>26.0</v>
      </c>
      <c r="DF53" s="225">
        <v>35.0</v>
      </c>
      <c r="DG53" s="225">
        <v>25.0</v>
      </c>
      <c r="DH53" s="225">
        <v>14.0</v>
      </c>
      <c r="DI53" s="225">
        <v>23.0</v>
      </c>
      <c r="DJ53" s="225">
        <v>33.0</v>
      </c>
      <c r="DK53" s="226">
        <v>24.0</v>
      </c>
      <c r="DL53" s="225">
        <v>34.0</v>
      </c>
      <c r="DM53" s="225">
        <v>24.0</v>
      </c>
      <c r="DN53" s="225">
        <v>10.0</v>
      </c>
      <c r="DO53" s="225">
        <v>20.0</v>
      </c>
      <c r="DP53" s="225">
        <v>29.0</v>
      </c>
      <c r="DQ53" s="225">
        <v>15.0</v>
      </c>
      <c r="DR53" s="225">
        <v>3.0</v>
      </c>
      <c r="DS53" s="225">
        <v>-7.0</v>
      </c>
      <c r="DT53" s="225">
        <v>2.0</v>
      </c>
      <c r="DU53" s="226">
        <v>11.0</v>
      </c>
      <c r="DV53" s="225">
        <v>14.0</v>
      </c>
      <c r="DW53" s="225">
        <v>5.0</v>
      </c>
      <c r="DX53" s="225">
        <v>19.0</v>
      </c>
      <c r="DY53" s="225">
        <v>30.0</v>
      </c>
      <c r="DZ53" s="225">
        <v>40.0</v>
      </c>
      <c r="EA53" s="225">
        <v>49.0</v>
      </c>
      <c r="EB53" s="225">
        <v>58.0</v>
      </c>
      <c r="EC53" s="225">
        <v>68.0</v>
      </c>
      <c r="ED53" s="225">
        <v>82.0</v>
      </c>
      <c r="EE53" s="226">
        <v>72.0</v>
      </c>
      <c r="EF53" s="225">
        <v>34.0</v>
      </c>
      <c r="EG53" s="225">
        <v>43.0</v>
      </c>
      <c r="EH53" s="225">
        <v>32.0</v>
      </c>
      <c r="EI53" s="225">
        <v>42.0</v>
      </c>
      <c r="EJ53" s="225">
        <v>32.0</v>
      </c>
      <c r="EK53" s="225">
        <v>22.0</v>
      </c>
      <c r="EL53" s="225">
        <v>31.0</v>
      </c>
      <c r="EM53" s="225">
        <v>21.0</v>
      </c>
      <c r="EN53" s="225">
        <v>30.0</v>
      </c>
      <c r="EO53" s="226">
        <v>16.0</v>
      </c>
      <c r="EP53" s="225">
        <v>16.0</v>
      </c>
      <c r="EQ53" s="225">
        <v>2.0</v>
      </c>
      <c r="ER53" s="225">
        <v>-8.0</v>
      </c>
      <c r="ES53" s="225">
        <v>-18.0</v>
      </c>
      <c r="ET53" s="225">
        <v>-9.0</v>
      </c>
      <c r="EU53" s="225">
        <v>-19.0</v>
      </c>
      <c r="EV53" s="225">
        <v>-10.0</v>
      </c>
      <c r="EW53" s="225">
        <v>-24.0</v>
      </c>
      <c r="EX53" s="225">
        <v>-13.0</v>
      </c>
      <c r="EY53" s="226">
        <v>-3.0</v>
      </c>
      <c r="EZ53" s="225">
        <v>35.0</v>
      </c>
      <c r="FA53" s="225">
        <v>45.0</v>
      </c>
      <c r="FB53" s="225">
        <v>36.0</v>
      </c>
      <c r="FC53" s="225">
        <v>25.0</v>
      </c>
      <c r="FD53" s="225">
        <v>15.0</v>
      </c>
      <c r="FE53" s="225">
        <v>4.0</v>
      </c>
      <c r="FF53" s="225">
        <v>14.0</v>
      </c>
      <c r="FG53" s="225">
        <v>4.0</v>
      </c>
      <c r="FH53" s="225">
        <v>13.0</v>
      </c>
      <c r="FI53" s="226">
        <v>23.0</v>
      </c>
      <c r="FJ53" s="225">
        <v>34.0</v>
      </c>
      <c r="FK53" s="225">
        <v>24.0</v>
      </c>
      <c r="FL53" s="225">
        <v>13.0</v>
      </c>
      <c r="FM53" s="225">
        <v>1.0</v>
      </c>
      <c r="FN53" s="225">
        <v>-8.0</v>
      </c>
      <c r="FO53" s="225">
        <v>1.0</v>
      </c>
      <c r="FP53" s="225">
        <v>11.0</v>
      </c>
      <c r="FQ53" s="225">
        <v>21.0</v>
      </c>
      <c r="FR53" s="225">
        <v>30.0</v>
      </c>
      <c r="FS53" s="226">
        <v>19.0</v>
      </c>
      <c r="FT53" s="225">
        <v>16.0</v>
      </c>
      <c r="FU53" s="225">
        <v>27.0</v>
      </c>
      <c r="FV53" s="225">
        <v>18.0</v>
      </c>
      <c r="FW53" s="225">
        <v>9.0</v>
      </c>
      <c r="FX53" s="225">
        <v>18.0</v>
      </c>
      <c r="FY53" s="225">
        <v>8.0</v>
      </c>
      <c r="FZ53" s="225">
        <v>17.0</v>
      </c>
      <c r="GA53" s="225">
        <v>27.0</v>
      </c>
      <c r="GB53" s="225">
        <v>37.0</v>
      </c>
      <c r="GC53" s="226">
        <v>51.0</v>
      </c>
      <c r="GD53" s="225">
        <v>14.0</v>
      </c>
      <c r="GE53" s="225">
        <v>4.0</v>
      </c>
      <c r="GF53" s="225">
        <v>18.0</v>
      </c>
      <c r="GG53" s="225">
        <v>30.0</v>
      </c>
      <c r="GH53" s="225">
        <v>40.0</v>
      </c>
      <c r="GI53" s="225">
        <v>31.0</v>
      </c>
      <c r="GJ53" s="225">
        <v>43.0</v>
      </c>
      <c r="GK53" s="225">
        <v>52.0</v>
      </c>
      <c r="GL53" s="225">
        <v>43.0</v>
      </c>
      <c r="GM53" s="226">
        <v>55.0</v>
      </c>
      <c r="GN53" s="225">
        <v>11.0</v>
      </c>
      <c r="GO53" s="225">
        <v>22.0</v>
      </c>
      <c r="GP53" s="225">
        <v>12.0</v>
      </c>
      <c r="GQ53" s="225">
        <v>23.0</v>
      </c>
      <c r="GR53" s="225">
        <v>32.0</v>
      </c>
      <c r="GS53" s="225">
        <v>23.0</v>
      </c>
      <c r="GT53" s="225">
        <v>14.0</v>
      </c>
      <c r="GU53" s="225">
        <v>5.0</v>
      </c>
      <c r="GV53" s="225">
        <v>14.0</v>
      </c>
      <c r="GW53" s="226">
        <v>0.0</v>
      </c>
      <c r="GX53" s="225">
        <v>16.0</v>
      </c>
      <c r="GY53" s="225">
        <v>6.0</v>
      </c>
      <c r="GZ53" s="225">
        <v>-4.0</v>
      </c>
      <c r="HA53" s="225">
        <v>-16.0</v>
      </c>
      <c r="HB53" s="225">
        <v>-7.0</v>
      </c>
      <c r="HC53" s="225">
        <v>3.0</v>
      </c>
      <c r="HD53" s="225">
        <v>-6.0</v>
      </c>
      <c r="HE53" s="225">
        <v>5.0</v>
      </c>
      <c r="HF53" s="225">
        <v>-6.0</v>
      </c>
      <c r="HG53" s="226">
        <v>3.0</v>
      </c>
      <c r="HH53" s="225">
        <v>16.0</v>
      </c>
      <c r="HI53" s="225">
        <v>2.0</v>
      </c>
      <c r="HJ53" s="225">
        <v>11.0</v>
      </c>
      <c r="HK53" s="225">
        <v>0.0</v>
      </c>
      <c r="HL53" s="225">
        <v>10.0</v>
      </c>
      <c r="HM53" s="225">
        <v>19.0</v>
      </c>
      <c r="HN53" s="225">
        <v>29.0</v>
      </c>
      <c r="HO53" s="225">
        <v>39.0</v>
      </c>
      <c r="HP53" s="225">
        <v>30.0</v>
      </c>
      <c r="HQ53" s="226">
        <v>62.0</v>
      </c>
      <c r="HR53" s="225">
        <v>37.0</v>
      </c>
      <c r="HS53" s="225">
        <v>48.0</v>
      </c>
      <c r="HT53" s="225">
        <v>57.0</v>
      </c>
      <c r="HU53" s="225">
        <v>48.0</v>
      </c>
      <c r="HV53" s="225">
        <v>38.0</v>
      </c>
      <c r="HW53" s="225">
        <v>70.0</v>
      </c>
      <c r="HX53" s="225">
        <v>60.0</v>
      </c>
      <c r="HY53" s="225">
        <v>69.0</v>
      </c>
      <c r="HZ53" s="225">
        <v>78.0</v>
      </c>
      <c r="IA53" s="226">
        <v>89.0</v>
      </c>
      <c r="IB53" s="225">
        <v>16.0</v>
      </c>
      <c r="IC53" s="225">
        <v>26.0</v>
      </c>
      <c r="ID53" s="225">
        <v>16.0</v>
      </c>
      <c r="IE53" s="225">
        <v>5.0</v>
      </c>
      <c r="IF53" s="225">
        <v>-4.0</v>
      </c>
      <c r="IG53" s="225">
        <v>-14.0</v>
      </c>
      <c r="IH53" s="225">
        <v>-3.0</v>
      </c>
      <c r="II53" s="225">
        <v>7.0</v>
      </c>
      <c r="IJ53" s="225">
        <v>-2.0</v>
      </c>
      <c r="IK53" s="226">
        <v>7.0</v>
      </c>
      <c r="IL53" s="225">
        <v>35.0</v>
      </c>
      <c r="IM53" s="225">
        <v>44.0</v>
      </c>
      <c r="IN53" s="225">
        <v>55.0</v>
      </c>
      <c r="IO53" s="225">
        <v>46.0</v>
      </c>
      <c r="IP53" s="225">
        <v>56.0</v>
      </c>
      <c r="IQ53" s="225">
        <v>65.0</v>
      </c>
      <c r="IR53" s="225">
        <v>75.0</v>
      </c>
      <c r="IS53" s="225">
        <v>64.0</v>
      </c>
      <c r="IT53" s="225">
        <v>96.0</v>
      </c>
      <c r="IU53" s="226">
        <v>87.0</v>
      </c>
      <c r="IV53" s="237">
        <f t="shared" ref="IV53:JE53" si="89">AVERAGE(IL53,IB53,HR53,HH53,GN53,GX53,GD53,FT53,FJ53,EZ53,EP53,EF53,DV53,DL53,DB53,CR53,CH53,BX53,BN53,BD53,AT53,AJ53,Z53,P53,F53)</f>
        <v>27</v>
      </c>
      <c r="IW53" s="238">
        <f t="shared" si="89"/>
        <v>25.36</v>
      </c>
      <c r="IX53" s="238">
        <f t="shared" si="89"/>
        <v>23.56</v>
      </c>
      <c r="IY53" s="238">
        <f t="shared" si="89"/>
        <v>20.92</v>
      </c>
      <c r="IZ53" s="238">
        <f t="shared" si="89"/>
        <v>21.8</v>
      </c>
      <c r="JA53" s="238">
        <f t="shared" si="89"/>
        <v>22.68</v>
      </c>
      <c r="JB53" s="238">
        <f t="shared" si="89"/>
        <v>24.76</v>
      </c>
      <c r="JC53" s="238">
        <f t="shared" si="89"/>
        <v>25</v>
      </c>
      <c r="JD53" s="238">
        <f t="shared" si="89"/>
        <v>27.92</v>
      </c>
      <c r="JE53" s="239">
        <f t="shared" si="89"/>
        <v>30.72</v>
      </c>
      <c r="JF53" s="225">
        <f t="shared" si="65"/>
        <v>225</v>
      </c>
      <c r="JG53" s="225">
        <f t="shared" si="66"/>
        <v>32</v>
      </c>
      <c r="JH53" s="231">
        <f t="shared" si="67"/>
        <v>0.8754863813</v>
      </c>
      <c r="JI53" s="225"/>
      <c r="JJ53" s="225"/>
      <c r="JK53" s="225"/>
      <c r="JL53" s="225"/>
      <c r="JM53" s="225"/>
      <c r="JN53" s="225"/>
      <c r="JO53" s="225"/>
      <c r="JP53" s="225"/>
      <c r="JQ53" s="225"/>
      <c r="JR53" s="225"/>
      <c r="JS53" s="311"/>
      <c r="JT53" s="232"/>
      <c r="JU53" s="240">
        <f>9/25</f>
        <v>0.36</v>
      </c>
      <c r="JV53" s="225"/>
      <c r="JW53" s="225"/>
      <c r="JX53" s="225"/>
      <c r="JY53" s="225"/>
      <c r="JZ53" s="225"/>
      <c r="KA53" s="225"/>
      <c r="KB53" s="225"/>
      <c r="KC53" s="225"/>
      <c r="KD53" s="225"/>
      <c r="KE53" s="225"/>
      <c r="KF53" s="225"/>
      <c r="KG53" s="225"/>
      <c r="KH53" s="225"/>
      <c r="KI53" s="225"/>
      <c r="KJ53" s="225"/>
    </row>
    <row r="54">
      <c r="A54" s="182" t="s">
        <v>25</v>
      </c>
      <c r="B54" s="18" t="s">
        <v>26</v>
      </c>
      <c r="C54" s="19" t="s">
        <v>33</v>
      </c>
      <c r="D54" s="17" t="s">
        <v>29</v>
      </c>
      <c r="E54" s="224">
        <v>10.0</v>
      </c>
      <c r="F54" s="225">
        <v>16.0</v>
      </c>
      <c r="G54" s="225">
        <v>12.0</v>
      </c>
      <c r="H54" s="225">
        <v>6.0</v>
      </c>
      <c r="I54" s="225">
        <v>13.0</v>
      </c>
      <c r="J54" s="225">
        <v>2.0</v>
      </c>
      <c r="K54" s="225">
        <v>6.0</v>
      </c>
      <c r="L54" s="225">
        <v>0.0</v>
      </c>
      <c r="M54" s="225">
        <v>-10.0</v>
      </c>
      <c r="N54" s="225">
        <v>-18.0</v>
      </c>
      <c r="O54" s="226">
        <v>-28.0</v>
      </c>
      <c r="P54" s="225">
        <v>19.0</v>
      </c>
      <c r="Q54" s="225">
        <v>15.0</v>
      </c>
      <c r="R54" s="225">
        <v>10.0</v>
      </c>
      <c r="S54" s="225">
        <v>14.0</v>
      </c>
      <c r="T54" s="225">
        <v>5.0</v>
      </c>
      <c r="U54" s="225">
        <v>3.0</v>
      </c>
      <c r="V54" s="225">
        <v>-5.0</v>
      </c>
      <c r="W54" s="225">
        <v>-12.0</v>
      </c>
      <c r="X54" s="225">
        <v>-4.0</v>
      </c>
      <c r="Y54" s="226">
        <v>0.0</v>
      </c>
      <c r="Z54" s="225">
        <v>28.0</v>
      </c>
      <c r="AA54" s="225">
        <v>20.0</v>
      </c>
      <c r="AB54" s="225">
        <v>18.0</v>
      </c>
      <c r="AC54" s="225">
        <v>13.0</v>
      </c>
      <c r="AD54" s="225">
        <v>18.0</v>
      </c>
      <c r="AE54" s="225">
        <v>10.0</v>
      </c>
      <c r="AF54" s="225">
        <v>18.0</v>
      </c>
      <c r="AG54" s="225">
        <v>27.0</v>
      </c>
      <c r="AH54" s="225">
        <v>22.0</v>
      </c>
      <c r="AI54" s="226">
        <v>11.0</v>
      </c>
      <c r="AJ54" s="225">
        <v>23.0</v>
      </c>
      <c r="AK54" s="225">
        <v>27.0</v>
      </c>
      <c r="AL54" s="225">
        <v>22.0</v>
      </c>
      <c r="AM54" s="225">
        <v>32.0</v>
      </c>
      <c r="AN54" s="225">
        <v>35.0</v>
      </c>
      <c r="AO54" s="225">
        <v>43.0</v>
      </c>
      <c r="AP54" s="225">
        <v>41.0</v>
      </c>
      <c r="AQ54" s="225">
        <v>45.0</v>
      </c>
      <c r="AR54" s="225">
        <v>53.0</v>
      </c>
      <c r="AS54" s="226">
        <v>43.0</v>
      </c>
      <c r="AT54" s="225">
        <v>30.0</v>
      </c>
      <c r="AU54" s="225">
        <v>38.0</v>
      </c>
      <c r="AV54" s="225">
        <v>44.0</v>
      </c>
      <c r="AW54" s="225">
        <v>36.0</v>
      </c>
      <c r="AX54" s="225">
        <v>41.0</v>
      </c>
      <c r="AY54" s="225">
        <v>38.0</v>
      </c>
      <c r="AZ54" s="225">
        <v>27.0</v>
      </c>
      <c r="BA54" s="225">
        <v>16.0</v>
      </c>
      <c r="BB54" s="225">
        <v>19.0</v>
      </c>
      <c r="BC54" s="226">
        <v>11.0</v>
      </c>
      <c r="BD54" s="225">
        <v>29.0</v>
      </c>
      <c r="BE54" s="225">
        <v>26.0</v>
      </c>
      <c r="BF54" s="225">
        <v>23.0</v>
      </c>
      <c r="BG54" s="225">
        <v>34.0</v>
      </c>
      <c r="BH54" s="225">
        <v>37.0</v>
      </c>
      <c r="BI54" s="225">
        <v>43.0</v>
      </c>
      <c r="BJ54" s="225">
        <v>39.0</v>
      </c>
      <c r="BK54" s="225">
        <v>36.0</v>
      </c>
      <c r="BL54" s="225">
        <v>46.0</v>
      </c>
      <c r="BM54" s="226">
        <v>53.0</v>
      </c>
      <c r="BN54" s="225">
        <v>23.0</v>
      </c>
      <c r="BO54" s="225">
        <v>19.0</v>
      </c>
      <c r="BP54" s="225">
        <v>23.0</v>
      </c>
      <c r="BQ54" s="225">
        <v>20.0</v>
      </c>
      <c r="BR54" s="225">
        <v>22.0</v>
      </c>
      <c r="BS54" s="225">
        <v>17.0</v>
      </c>
      <c r="BT54" s="225">
        <v>25.0</v>
      </c>
      <c r="BU54" s="225">
        <v>27.0</v>
      </c>
      <c r="BV54" s="225">
        <v>29.0</v>
      </c>
      <c r="BW54" s="226">
        <v>25.0</v>
      </c>
      <c r="BX54" s="225">
        <v>22.0</v>
      </c>
      <c r="BY54" s="225">
        <v>20.0</v>
      </c>
      <c r="BZ54" s="225">
        <v>16.0</v>
      </c>
      <c r="CA54" s="225">
        <v>25.0</v>
      </c>
      <c r="CB54" s="225">
        <v>23.0</v>
      </c>
      <c r="CC54" s="225">
        <v>26.0</v>
      </c>
      <c r="CD54" s="225">
        <v>22.0</v>
      </c>
      <c r="CE54" s="225">
        <v>26.0</v>
      </c>
      <c r="CF54" s="225">
        <v>21.0</v>
      </c>
      <c r="CG54" s="226">
        <v>28.0</v>
      </c>
      <c r="CH54" s="225">
        <v>21.0</v>
      </c>
      <c r="CI54" s="225">
        <v>14.0</v>
      </c>
      <c r="CJ54" s="225">
        <v>7.0</v>
      </c>
      <c r="CK54" s="225">
        <v>3.0</v>
      </c>
      <c r="CL54" s="225">
        <v>-5.0</v>
      </c>
      <c r="CM54" s="225">
        <v>2.0</v>
      </c>
      <c r="CN54" s="225">
        <v>9.0</v>
      </c>
      <c r="CO54" s="225">
        <v>2.0</v>
      </c>
      <c r="CP54" s="225">
        <v>10.0</v>
      </c>
      <c r="CQ54" s="226">
        <v>15.0</v>
      </c>
      <c r="CR54" s="225">
        <v>29.0</v>
      </c>
      <c r="CS54" s="225">
        <v>39.0</v>
      </c>
      <c r="CT54" s="225">
        <v>47.0</v>
      </c>
      <c r="CU54" s="225">
        <v>44.0</v>
      </c>
      <c r="CV54" s="225">
        <v>46.0</v>
      </c>
      <c r="CW54" s="225">
        <v>48.0</v>
      </c>
      <c r="CX54" s="225">
        <v>43.0</v>
      </c>
      <c r="CY54" s="225">
        <v>50.0</v>
      </c>
      <c r="CZ54" s="225">
        <v>53.0</v>
      </c>
      <c r="DA54" s="226">
        <v>60.0</v>
      </c>
      <c r="DB54" s="225">
        <v>27.0</v>
      </c>
      <c r="DC54" s="225">
        <v>25.0</v>
      </c>
      <c r="DD54" s="225">
        <v>34.0</v>
      </c>
      <c r="DE54" s="225">
        <v>39.0</v>
      </c>
      <c r="DF54" s="225">
        <v>37.0</v>
      </c>
      <c r="DG54" s="225">
        <v>45.0</v>
      </c>
      <c r="DH54" s="225">
        <v>41.0</v>
      </c>
      <c r="DI54" s="225">
        <v>39.0</v>
      </c>
      <c r="DJ54" s="225">
        <v>35.0</v>
      </c>
      <c r="DK54" s="226">
        <v>44.0</v>
      </c>
      <c r="DL54" s="225">
        <v>16.0</v>
      </c>
      <c r="DM54" s="225">
        <v>13.0</v>
      </c>
      <c r="DN54" s="225">
        <v>19.0</v>
      </c>
      <c r="DO54" s="225">
        <v>16.0</v>
      </c>
      <c r="DP54" s="225">
        <v>19.0</v>
      </c>
      <c r="DQ54" s="225">
        <v>25.0</v>
      </c>
      <c r="DR54" s="225">
        <v>30.0</v>
      </c>
      <c r="DS54" s="225">
        <v>34.0</v>
      </c>
      <c r="DT54" s="225">
        <v>37.0</v>
      </c>
      <c r="DU54" s="226">
        <v>44.0</v>
      </c>
      <c r="DV54" s="225">
        <v>14.0</v>
      </c>
      <c r="DW54" s="225">
        <v>16.0</v>
      </c>
      <c r="DX54" s="225">
        <v>10.0</v>
      </c>
      <c r="DY54" s="225">
        <v>18.0</v>
      </c>
      <c r="DZ54" s="225">
        <v>11.0</v>
      </c>
      <c r="EA54" s="225">
        <v>18.0</v>
      </c>
      <c r="EB54" s="225">
        <v>21.0</v>
      </c>
      <c r="EC54" s="225">
        <v>24.0</v>
      </c>
      <c r="ED54" s="225">
        <v>18.0</v>
      </c>
      <c r="EE54" s="226">
        <v>22.0</v>
      </c>
      <c r="EF54" s="225">
        <v>23.0</v>
      </c>
      <c r="EG54" s="225">
        <v>27.0</v>
      </c>
      <c r="EH54" s="225">
        <v>16.0</v>
      </c>
      <c r="EI54" s="225">
        <v>19.0</v>
      </c>
      <c r="EJ54" s="225">
        <v>22.0</v>
      </c>
      <c r="EK54" s="225">
        <v>30.0</v>
      </c>
      <c r="EL54" s="225">
        <v>28.0</v>
      </c>
      <c r="EM54" s="225">
        <v>31.0</v>
      </c>
      <c r="EN54" s="225">
        <v>38.0</v>
      </c>
      <c r="EO54" s="226">
        <v>44.0</v>
      </c>
      <c r="EP54" s="225">
        <v>27.0</v>
      </c>
      <c r="EQ54" s="225">
        <v>33.0</v>
      </c>
      <c r="ER54" s="225">
        <v>37.0</v>
      </c>
      <c r="ES54" s="225">
        <v>32.0</v>
      </c>
      <c r="ET54" s="225">
        <v>39.0</v>
      </c>
      <c r="EU54" s="225">
        <v>47.0</v>
      </c>
      <c r="EV54" s="225">
        <v>54.0</v>
      </c>
      <c r="EW54" s="225">
        <v>60.0</v>
      </c>
      <c r="EX54" s="225">
        <v>68.0</v>
      </c>
      <c r="EY54" s="226">
        <v>60.0</v>
      </c>
      <c r="EZ54" s="225">
        <v>28.0</v>
      </c>
      <c r="FA54" s="225">
        <v>24.0</v>
      </c>
      <c r="FB54" s="225">
        <v>33.0</v>
      </c>
      <c r="FC54" s="225">
        <v>22.0</v>
      </c>
      <c r="FD54" s="225">
        <v>30.0</v>
      </c>
      <c r="FE54" s="225">
        <v>19.0</v>
      </c>
      <c r="FF54" s="225">
        <v>15.0</v>
      </c>
      <c r="FG54" s="225">
        <v>12.0</v>
      </c>
      <c r="FH54" s="225">
        <v>15.0</v>
      </c>
      <c r="FI54" s="226">
        <v>7.0</v>
      </c>
      <c r="FJ54" s="225">
        <v>29.0</v>
      </c>
      <c r="FK54" s="225">
        <v>24.0</v>
      </c>
      <c r="FL54" s="225">
        <v>20.0</v>
      </c>
      <c r="FM54" s="225">
        <v>25.0</v>
      </c>
      <c r="FN54" s="225">
        <v>27.0</v>
      </c>
      <c r="FO54" s="225">
        <v>34.0</v>
      </c>
      <c r="FP54" s="225">
        <v>26.0</v>
      </c>
      <c r="FQ54" s="225">
        <v>29.0</v>
      </c>
      <c r="FR54" s="225">
        <v>33.0</v>
      </c>
      <c r="FS54" s="226">
        <v>29.0</v>
      </c>
      <c r="FT54" s="225">
        <v>27.0</v>
      </c>
      <c r="FU54" s="225">
        <v>31.0</v>
      </c>
      <c r="FV54" s="225">
        <v>33.0</v>
      </c>
      <c r="FW54" s="225">
        <v>35.0</v>
      </c>
      <c r="FX54" s="225">
        <v>33.0</v>
      </c>
      <c r="FY54" s="225">
        <v>28.0</v>
      </c>
      <c r="FZ54" s="225">
        <v>35.0</v>
      </c>
      <c r="GA54" s="225">
        <v>31.0</v>
      </c>
      <c r="GB54" s="225">
        <v>34.0</v>
      </c>
      <c r="GC54" s="226">
        <v>28.0</v>
      </c>
      <c r="GD54" s="225">
        <v>17.0</v>
      </c>
      <c r="GE54" s="225">
        <v>20.0</v>
      </c>
      <c r="GF54" s="225">
        <v>14.0</v>
      </c>
      <c r="GG54" s="225">
        <v>9.0</v>
      </c>
      <c r="GH54" s="225">
        <v>5.0</v>
      </c>
      <c r="GI54" s="225">
        <v>7.0</v>
      </c>
      <c r="GJ54" s="225">
        <v>2.0</v>
      </c>
      <c r="GK54" s="225">
        <v>0.0</v>
      </c>
      <c r="GL54" s="225">
        <v>-7.0</v>
      </c>
      <c r="GM54" s="226">
        <v>-12.0</v>
      </c>
      <c r="GN54" s="225">
        <v>31.0</v>
      </c>
      <c r="GO54" s="225">
        <v>42.0</v>
      </c>
      <c r="GP54" s="225">
        <v>37.0</v>
      </c>
      <c r="GQ54" s="225">
        <v>41.0</v>
      </c>
      <c r="GR54" s="225">
        <v>48.0</v>
      </c>
      <c r="GS54" s="225">
        <v>41.0</v>
      </c>
      <c r="GT54" s="225">
        <v>43.0</v>
      </c>
      <c r="GU54" s="225">
        <v>45.0</v>
      </c>
      <c r="GV54" s="225">
        <v>48.0</v>
      </c>
      <c r="GW54" s="226">
        <v>54.0</v>
      </c>
      <c r="GX54" s="225">
        <v>27.0</v>
      </c>
      <c r="GY54" s="225">
        <v>30.0</v>
      </c>
      <c r="GZ54" s="225">
        <v>37.0</v>
      </c>
      <c r="HA54" s="225">
        <v>42.0</v>
      </c>
      <c r="HB54" s="225">
        <v>35.0</v>
      </c>
      <c r="HC54" s="225">
        <v>38.0</v>
      </c>
      <c r="HD54" s="225">
        <v>47.0</v>
      </c>
      <c r="HE54" s="225">
        <v>55.0</v>
      </c>
      <c r="HF54" s="225">
        <v>47.0</v>
      </c>
      <c r="HG54" s="226">
        <v>50.0</v>
      </c>
      <c r="HH54" s="225">
        <v>18.0</v>
      </c>
      <c r="HI54" s="225">
        <v>24.0</v>
      </c>
      <c r="HJ54" s="225">
        <v>22.0</v>
      </c>
      <c r="HK54" s="225">
        <v>14.0</v>
      </c>
      <c r="HL54" s="225">
        <v>11.0</v>
      </c>
      <c r="HM54" s="225">
        <v>9.0</v>
      </c>
      <c r="HN54" s="225">
        <v>2.0</v>
      </c>
      <c r="HO54" s="225">
        <v>-2.0</v>
      </c>
      <c r="HP54" s="225">
        <v>5.0</v>
      </c>
      <c r="HQ54" s="226">
        <v>-5.0</v>
      </c>
      <c r="HR54" s="225">
        <v>20.0</v>
      </c>
      <c r="HS54" s="225">
        <v>28.0</v>
      </c>
      <c r="HT54" s="225">
        <v>26.0</v>
      </c>
      <c r="HU54" s="225">
        <v>35.0</v>
      </c>
      <c r="HV54" s="225">
        <v>38.0</v>
      </c>
      <c r="HW54" s="225">
        <v>28.0</v>
      </c>
      <c r="HX54" s="225">
        <v>32.0</v>
      </c>
      <c r="HY54" s="225">
        <v>36.0</v>
      </c>
      <c r="HZ54" s="225">
        <v>34.0</v>
      </c>
      <c r="IA54" s="226">
        <v>45.0</v>
      </c>
      <c r="IB54" s="225">
        <v>34.0</v>
      </c>
      <c r="IC54" s="225">
        <v>27.0</v>
      </c>
      <c r="ID54" s="225">
        <v>34.0</v>
      </c>
      <c r="IE54" s="225">
        <v>26.0</v>
      </c>
      <c r="IF54" s="225">
        <v>22.0</v>
      </c>
      <c r="IG54" s="225">
        <v>30.0</v>
      </c>
      <c r="IH54" s="225">
        <v>34.0</v>
      </c>
      <c r="II54" s="225">
        <v>27.0</v>
      </c>
      <c r="IJ54" s="225">
        <v>20.0</v>
      </c>
      <c r="IK54" s="226">
        <v>18.0</v>
      </c>
      <c r="IL54" s="225">
        <v>18.0</v>
      </c>
      <c r="IM54" s="225">
        <v>25.0</v>
      </c>
      <c r="IN54" s="225">
        <v>33.0</v>
      </c>
      <c r="IO54" s="225">
        <v>35.0</v>
      </c>
      <c r="IP54" s="225">
        <v>27.0</v>
      </c>
      <c r="IQ54" s="225">
        <v>30.0</v>
      </c>
      <c r="IR54" s="225">
        <v>27.0</v>
      </c>
      <c r="IS54" s="225">
        <v>19.0</v>
      </c>
      <c r="IT54" s="225">
        <v>9.0</v>
      </c>
      <c r="IU54" s="226">
        <v>18.0</v>
      </c>
      <c r="IV54" s="237">
        <f t="shared" ref="IV54:JE54" si="90">AVERAGE(IL54,IB54,HR54,HH54,GN54,GX54,GD54,FT54,FJ54,EZ54,EP54,EF54,DV54,DL54,DB54,CR54,CH54,BX54,BN54,BD54,AT54,AJ54,Z54,P54,F54)</f>
        <v>23.84</v>
      </c>
      <c r="IW54" s="238">
        <f t="shared" si="90"/>
        <v>24.76</v>
      </c>
      <c r="IX54" s="238">
        <f t="shared" si="90"/>
        <v>24.84</v>
      </c>
      <c r="IY54" s="238">
        <f t="shared" si="90"/>
        <v>25.68</v>
      </c>
      <c r="IZ54" s="238">
        <f t="shared" si="90"/>
        <v>25.12</v>
      </c>
      <c r="JA54" s="238">
        <f t="shared" si="90"/>
        <v>26.6</v>
      </c>
      <c r="JB54" s="238">
        <f t="shared" si="90"/>
        <v>26.24</v>
      </c>
      <c r="JC54" s="238">
        <f t="shared" si="90"/>
        <v>25.88</v>
      </c>
      <c r="JD54" s="238">
        <f t="shared" si="90"/>
        <v>26.6</v>
      </c>
      <c r="JE54" s="239">
        <f t="shared" si="90"/>
        <v>26.56</v>
      </c>
      <c r="JF54" s="225">
        <f t="shared" si="65"/>
        <v>246</v>
      </c>
      <c r="JG54" s="225">
        <f t="shared" si="66"/>
        <v>11</v>
      </c>
      <c r="JH54" s="231">
        <f t="shared" si="67"/>
        <v>0.9571984436</v>
      </c>
      <c r="JI54" s="225"/>
      <c r="JJ54" s="225"/>
      <c r="JK54" s="225"/>
      <c r="JL54" s="225"/>
      <c r="JM54" s="225"/>
      <c r="JN54" s="225"/>
      <c r="JO54" s="225"/>
      <c r="JP54" s="225"/>
      <c r="JQ54" s="225"/>
      <c r="JR54" s="225"/>
      <c r="JS54" s="311"/>
      <c r="JT54" s="232"/>
      <c r="JU54" s="240">
        <f>5/25</f>
        <v>0.2</v>
      </c>
      <c r="JV54" s="225"/>
      <c r="JW54" s="225"/>
      <c r="JX54" s="225"/>
      <c r="JY54" s="225"/>
      <c r="JZ54" s="225"/>
      <c r="KA54" s="225"/>
      <c r="KB54" s="225"/>
      <c r="KC54" s="225"/>
      <c r="KD54" s="225"/>
      <c r="KE54" s="225"/>
      <c r="KF54" s="225"/>
      <c r="KG54" s="225"/>
      <c r="KH54" s="225"/>
      <c r="KI54" s="225"/>
      <c r="KJ54" s="225"/>
    </row>
    <row r="55">
      <c r="A55" s="182" t="s">
        <v>11</v>
      </c>
      <c r="B55" s="18" t="s">
        <v>19</v>
      </c>
      <c r="C55" s="19" t="s">
        <v>23</v>
      </c>
      <c r="D55" s="17" t="s">
        <v>18</v>
      </c>
      <c r="E55" s="224">
        <v>35.0</v>
      </c>
      <c r="F55" s="225">
        <v>12.0</v>
      </c>
      <c r="G55" s="225">
        <v>21.0</v>
      </c>
      <c r="H55" s="225">
        <v>33.0</v>
      </c>
      <c r="I55" s="225">
        <v>22.0</v>
      </c>
      <c r="J55" s="225">
        <v>9.0</v>
      </c>
      <c r="K55" s="225">
        <v>0.0</v>
      </c>
      <c r="L55" s="225">
        <v>12.0</v>
      </c>
      <c r="M55" s="225">
        <v>-9.0</v>
      </c>
      <c r="N55" s="225">
        <v>-21.0</v>
      </c>
      <c r="O55" s="226">
        <v>-42.0</v>
      </c>
      <c r="P55" s="225">
        <v>37.0</v>
      </c>
      <c r="Q55" s="225">
        <v>46.0</v>
      </c>
      <c r="R55" s="225">
        <v>59.0</v>
      </c>
      <c r="S55" s="225">
        <v>50.0</v>
      </c>
      <c r="T55" s="225">
        <v>37.0</v>
      </c>
      <c r="U55" s="225">
        <v>28.0</v>
      </c>
      <c r="V55" s="225">
        <v>39.0</v>
      </c>
      <c r="W55" s="225">
        <v>50.0</v>
      </c>
      <c r="X55" s="225">
        <v>62.0</v>
      </c>
      <c r="Y55" s="226">
        <v>53.0</v>
      </c>
      <c r="Z55" s="225">
        <v>15.0</v>
      </c>
      <c r="AA55" s="225">
        <v>3.0</v>
      </c>
      <c r="AB55" s="225">
        <v>12.0</v>
      </c>
      <c r="AC55" s="225">
        <v>1.0</v>
      </c>
      <c r="AD55" s="225">
        <v>12.0</v>
      </c>
      <c r="AE55" s="225">
        <v>23.0</v>
      </c>
      <c r="AF55" s="225">
        <v>35.0</v>
      </c>
      <c r="AG55" s="225">
        <v>48.0</v>
      </c>
      <c r="AH55" s="225">
        <v>37.0</v>
      </c>
      <c r="AI55" s="226">
        <v>24.0</v>
      </c>
      <c r="AJ55" s="225">
        <v>16.0</v>
      </c>
      <c r="AK55" s="225">
        <v>7.0</v>
      </c>
      <c r="AL55" s="225">
        <v>-4.0</v>
      </c>
      <c r="AM55" s="225">
        <v>17.0</v>
      </c>
      <c r="AN55" s="225">
        <v>24.0</v>
      </c>
      <c r="AO55" s="225">
        <v>13.0</v>
      </c>
      <c r="AP55" s="225">
        <v>4.0</v>
      </c>
      <c r="AQ55" s="225">
        <v>12.0</v>
      </c>
      <c r="AR55" s="225">
        <v>1.0</v>
      </c>
      <c r="AS55" s="226">
        <v>-20.0</v>
      </c>
      <c r="AT55" s="225">
        <v>12.0</v>
      </c>
      <c r="AU55" s="225">
        <v>1.0</v>
      </c>
      <c r="AV55" s="225">
        <v>-11.0</v>
      </c>
      <c r="AW55" s="225">
        <v>-23.0</v>
      </c>
      <c r="AX55" s="225">
        <v>-36.0</v>
      </c>
      <c r="AY55" s="225">
        <v>-43.0</v>
      </c>
      <c r="AZ55" s="225">
        <v>-56.0</v>
      </c>
      <c r="BA55" s="225">
        <v>-69.0</v>
      </c>
      <c r="BB55" s="225">
        <v>-79.0</v>
      </c>
      <c r="BC55" s="226">
        <v>-68.0</v>
      </c>
      <c r="BD55" s="225">
        <v>16.0</v>
      </c>
      <c r="BE55" s="225">
        <v>24.0</v>
      </c>
      <c r="BF55" s="225">
        <v>34.0</v>
      </c>
      <c r="BG55" s="225">
        <v>47.0</v>
      </c>
      <c r="BH55" s="225">
        <v>39.0</v>
      </c>
      <c r="BI55" s="225">
        <v>27.0</v>
      </c>
      <c r="BJ55" s="225">
        <v>19.0</v>
      </c>
      <c r="BK55" s="225">
        <v>27.0</v>
      </c>
      <c r="BL55" s="225">
        <v>48.0</v>
      </c>
      <c r="BM55" s="226">
        <v>37.0</v>
      </c>
      <c r="BN55" s="225">
        <v>34.0</v>
      </c>
      <c r="BO55" s="225">
        <v>26.0</v>
      </c>
      <c r="BP55" s="225">
        <v>17.0</v>
      </c>
      <c r="BQ55" s="225">
        <v>10.0</v>
      </c>
      <c r="BR55" s="225">
        <v>19.0</v>
      </c>
      <c r="BS55" s="225">
        <v>8.0</v>
      </c>
      <c r="BT55" s="225">
        <v>-3.0</v>
      </c>
      <c r="BU55" s="225">
        <v>-10.0</v>
      </c>
      <c r="BV55" s="225">
        <v>-1.0</v>
      </c>
      <c r="BW55" s="226">
        <v>8.0</v>
      </c>
      <c r="BX55" s="225">
        <v>18.0</v>
      </c>
      <c r="BY55" s="225">
        <v>25.0</v>
      </c>
      <c r="BZ55" s="225">
        <v>34.0</v>
      </c>
      <c r="CA55" s="225">
        <v>47.0</v>
      </c>
      <c r="CB55" s="225">
        <v>56.0</v>
      </c>
      <c r="CC55" s="225">
        <v>46.0</v>
      </c>
      <c r="CD55" s="225">
        <v>55.0</v>
      </c>
      <c r="CE55" s="225">
        <v>63.0</v>
      </c>
      <c r="CF55" s="225">
        <v>76.0</v>
      </c>
      <c r="CG55" s="226">
        <v>65.0</v>
      </c>
      <c r="CH55" s="225">
        <v>17.0</v>
      </c>
      <c r="CI55" s="225">
        <v>31.0</v>
      </c>
      <c r="CJ55" s="225">
        <v>45.0</v>
      </c>
      <c r="CK55" s="225">
        <v>54.0</v>
      </c>
      <c r="CL55" s="225">
        <v>42.0</v>
      </c>
      <c r="CM55" s="225">
        <v>51.0</v>
      </c>
      <c r="CN55" s="225">
        <v>40.0</v>
      </c>
      <c r="CO55" s="225">
        <v>54.0</v>
      </c>
      <c r="CP55" s="225">
        <v>66.0</v>
      </c>
      <c r="CQ55" s="226">
        <v>77.0</v>
      </c>
      <c r="CR55" s="225">
        <v>33.0</v>
      </c>
      <c r="CS55" s="225">
        <v>54.0</v>
      </c>
      <c r="CT55" s="225">
        <v>43.0</v>
      </c>
      <c r="CU55" s="225">
        <v>53.0</v>
      </c>
      <c r="CV55" s="225">
        <v>62.0</v>
      </c>
      <c r="CW55" s="225">
        <v>71.0</v>
      </c>
      <c r="CX55" s="225">
        <v>84.0</v>
      </c>
      <c r="CY55" s="225">
        <v>73.0</v>
      </c>
      <c r="CZ55" s="225">
        <v>63.0</v>
      </c>
      <c r="DA55" s="226">
        <v>52.0</v>
      </c>
      <c r="DB55" s="225">
        <v>18.0</v>
      </c>
      <c r="DC55" s="225">
        <v>9.0</v>
      </c>
      <c r="DD55" s="225">
        <v>22.0</v>
      </c>
      <c r="DE55" s="225">
        <v>9.0</v>
      </c>
      <c r="DF55" s="225">
        <v>18.0</v>
      </c>
      <c r="DG55" s="225">
        <v>7.0</v>
      </c>
      <c r="DH55" s="225">
        <v>16.0</v>
      </c>
      <c r="DI55" s="225">
        <v>25.0</v>
      </c>
      <c r="DJ55" s="225">
        <v>17.0</v>
      </c>
      <c r="DK55" s="226">
        <v>30.0</v>
      </c>
      <c r="DL55" s="225">
        <v>12.0</v>
      </c>
      <c r="DM55" s="225">
        <v>20.0</v>
      </c>
      <c r="DN55" s="225">
        <v>8.0</v>
      </c>
      <c r="DO55" s="225">
        <v>1.0</v>
      </c>
      <c r="DP55" s="225">
        <v>-9.0</v>
      </c>
      <c r="DQ55" s="225">
        <v>-21.0</v>
      </c>
      <c r="DR55" s="225">
        <v>-10.0</v>
      </c>
      <c r="DS55" s="225">
        <v>-2.0</v>
      </c>
      <c r="DT55" s="225">
        <v>-12.0</v>
      </c>
      <c r="DU55" s="226">
        <v>-3.0</v>
      </c>
      <c r="DV55" s="225">
        <v>12.0</v>
      </c>
      <c r="DW55" s="225">
        <v>21.0</v>
      </c>
      <c r="DX55" s="225">
        <v>33.0</v>
      </c>
      <c r="DY55" s="225">
        <v>45.0</v>
      </c>
      <c r="DZ55" s="225">
        <v>56.0</v>
      </c>
      <c r="EA55" s="225">
        <v>65.0</v>
      </c>
      <c r="EB55" s="225">
        <v>55.0</v>
      </c>
      <c r="EC55" s="225">
        <v>47.0</v>
      </c>
      <c r="ED55" s="225">
        <v>59.0</v>
      </c>
      <c r="EE55" s="226">
        <v>67.0</v>
      </c>
      <c r="EF55" s="225">
        <v>34.0</v>
      </c>
      <c r="EG55" s="225">
        <v>25.0</v>
      </c>
      <c r="EH55" s="225">
        <v>12.0</v>
      </c>
      <c r="EI55" s="225">
        <v>4.0</v>
      </c>
      <c r="EJ55" s="225">
        <v>11.0</v>
      </c>
      <c r="EK55" s="225">
        <v>0.0</v>
      </c>
      <c r="EL55" s="225">
        <v>9.0</v>
      </c>
      <c r="EM55" s="225">
        <v>16.0</v>
      </c>
      <c r="EN55" s="225">
        <v>25.0</v>
      </c>
      <c r="EO55" s="226">
        <v>13.0</v>
      </c>
      <c r="EP55" s="225">
        <v>18.0</v>
      </c>
      <c r="EQ55" s="225">
        <v>6.0</v>
      </c>
      <c r="ER55" s="225">
        <v>14.0</v>
      </c>
      <c r="ES55" s="225">
        <v>27.0</v>
      </c>
      <c r="ET55" s="225">
        <v>36.0</v>
      </c>
      <c r="EU55" s="225">
        <v>25.0</v>
      </c>
      <c r="EV55" s="225">
        <v>34.0</v>
      </c>
      <c r="EW55" s="225">
        <v>22.0</v>
      </c>
      <c r="EX55" s="225">
        <v>34.0</v>
      </c>
      <c r="EY55" s="226">
        <v>45.0</v>
      </c>
      <c r="EZ55" s="225">
        <v>17.0</v>
      </c>
      <c r="FA55" s="225">
        <v>9.0</v>
      </c>
      <c r="FB55" s="225">
        <v>22.0</v>
      </c>
      <c r="FC55" s="225">
        <v>9.0</v>
      </c>
      <c r="FD55" s="225">
        <v>-2.0</v>
      </c>
      <c r="FE55" s="225">
        <v>-15.0</v>
      </c>
      <c r="FF55" s="225">
        <v>-23.0</v>
      </c>
      <c r="FG55" s="225">
        <v>-15.0</v>
      </c>
      <c r="FH55" s="225">
        <v>-25.0</v>
      </c>
      <c r="FI55" s="226">
        <v>-14.0</v>
      </c>
      <c r="FJ55" s="225">
        <v>16.0</v>
      </c>
      <c r="FK55" s="225">
        <v>29.0</v>
      </c>
      <c r="FL55" s="225">
        <v>38.0</v>
      </c>
      <c r="FM55" s="225">
        <v>49.0</v>
      </c>
      <c r="FN55" s="225">
        <v>42.0</v>
      </c>
      <c r="FO55" s="225">
        <v>51.0</v>
      </c>
      <c r="FP55" s="225">
        <v>62.0</v>
      </c>
      <c r="FQ55" s="225">
        <v>54.0</v>
      </c>
      <c r="FR55" s="225">
        <v>45.0</v>
      </c>
      <c r="FS55" s="226">
        <v>54.0</v>
      </c>
      <c r="FT55" s="225">
        <v>18.0</v>
      </c>
      <c r="FU55" s="225">
        <v>9.0</v>
      </c>
      <c r="FV55" s="225">
        <v>0.0</v>
      </c>
      <c r="FW55" s="225">
        <v>-9.0</v>
      </c>
      <c r="FX55" s="225">
        <v>-2.0</v>
      </c>
      <c r="FY55" s="225">
        <v>11.0</v>
      </c>
      <c r="FZ55" s="225">
        <v>20.0</v>
      </c>
      <c r="GA55" s="225">
        <v>12.0</v>
      </c>
      <c r="GB55" s="225">
        <v>4.0</v>
      </c>
      <c r="GC55" s="226">
        <v>16.0</v>
      </c>
      <c r="GD55" s="225">
        <v>13.0</v>
      </c>
      <c r="GE55" s="225">
        <v>20.0</v>
      </c>
      <c r="GF55" s="225">
        <v>32.0</v>
      </c>
      <c r="GG55" s="225">
        <v>21.0</v>
      </c>
      <c r="GH55" s="225">
        <v>13.0</v>
      </c>
      <c r="GI55" s="225">
        <v>22.0</v>
      </c>
      <c r="GJ55" s="225">
        <v>11.0</v>
      </c>
      <c r="GK55" s="225">
        <v>18.0</v>
      </c>
      <c r="GL55" s="225">
        <v>9.0</v>
      </c>
      <c r="GM55" s="226">
        <v>-2.0</v>
      </c>
      <c r="GN55" s="225">
        <v>13.0</v>
      </c>
      <c r="GO55" s="225">
        <v>26.0</v>
      </c>
      <c r="GP55" s="225">
        <v>39.0</v>
      </c>
      <c r="GQ55" s="225">
        <v>30.0</v>
      </c>
      <c r="GR55" s="225">
        <v>39.0</v>
      </c>
      <c r="GS55" s="225">
        <v>30.0</v>
      </c>
      <c r="GT55" s="225">
        <v>39.0</v>
      </c>
      <c r="GU55" s="225">
        <v>48.0</v>
      </c>
      <c r="GV55" s="225">
        <v>38.0</v>
      </c>
      <c r="GW55" s="226">
        <v>26.0</v>
      </c>
      <c r="GX55" s="225">
        <v>34.0</v>
      </c>
      <c r="GY55" s="225">
        <v>41.0</v>
      </c>
      <c r="GZ55" s="225">
        <v>30.0</v>
      </c>
      <c r="HA55" s="225">
        <v>41.0</v>
      </c>
      <c r="HB55" s="225">
        <v>55.0</v>
      </c>
      <c r="HC55" s="225">
        <v>47.0</v>
      </c>
      <c r="HD55" s="225">
        <v>60.0</v>
      </c>
      <c r="HE55" s="225">
        <v>72.0</v>
      </c>
      <c r="HF55" s="225">
        <v>60.0</v>
      </c>
      <c r="HG55" s="226">
        <v>50.0</v>
      </c>
      <c r="HH55" s="225">
        <v>16.0</v>
      </c>
      <c r="HI55" s="225">
        <v>4.0</v>
      </c>
      <c r="HJ55" s="225">
        <v>-5.0</v>
      </c>
      <c r="HK55" s="225">
        <v>-17.0</v>
      </c>
      <c r="HL55" s="225">
        <v>-24.0</v>
      </c>
      <c r="HM55" s="225">
        <v>-15.0</v>
      </c>
      <c r="HN55" s="225">
        <v>-4.0</v>
      </c>
      <c r="HO55" s="225">
        <v>-12.0</v>
      </c>
      <c r="HP55" s="225">
        <v>-26.0</v>
      </c>
      <c r="HQ55" s="226">
        <v>-47.0</v>
      </c>
      <c r="HR55" s="225">
        <v>14.0</v>
      </c>
      <c r="HS55" s="225">
        <v>26.0</v>
      </c>
      <c r="HT55" s="225">
        <v>33.0</v>
      </c>
      <c r="HU55" s="225">
        <v>46.0</v>
      </c>
      <c r="HV55" s="225">
        <v>53.0</v>
      </c>
      <c r="HW55" s="225">
        <v>32.0</v>
      </c>
      <c r="HX55" s="225">
        <v>40.0</v>
      </c>
      <c r="HY55" s="225">
        <v>31.0</v>
      </c>
      <c r="HZ55" s="225">
        <v>38.0</v>
      </c>
      <c r="IA55" s="226">
        <v>51.0</v>
      </c>
      <c r="IB55" s="225">
        <v>38.0</v>
      </c>
      <c r="IC55" s="225">
        <v>49.0</v>
      </c>
      <c r="ID55" s="225">
        <v>38.0</v>
      </c>
      <c r="IE55" s="225">
        <v>26.0</v>
      </c>
      <c r="IF55" s="225">
        <v>35.0</v>
      </c>
      <c r="IG55" s="225">
        <v>24.0</v>
      </c>
      <c r="IH55" s="225">
        <v>15.0</v>
      </c>
      <c r="II55" s="225">
        <v>26.0</v>
      </c>
      <c r="IJ55" s="225">
        <v>17.0</v>
      </c>
      <c r="IK55" s="226">
        <v>26.0</v>
      </c>
      <c r="IL55" s="225">
        <v>36.0</v>
      </c>
      <c r="IM55" s="225">
        <v>45.0</v>
      </c>
      <c r="IN55" s="225">
        <v>57.0</v>
      </c>
      <c r="IO55" s="225">
        <v>48.0</v>
      </c>
      <c r="IP55" s="225">
        <v>59.0</v>
      </c>
      <c r="IQ55" s="225">
        <v>49.0</v>
      </c>
      <c r="IR55" s="225">
        <v>42.0</v>
      </c>
      <c r="IS55" s="225">
        <v>30.0</v>
      </c>
      <c r="IT55" s="225">
        <v>9.0</v>
      </c>
      <c r="IU55" s="226">
        <v>22.0</v>
      </c>
      <c r="IV55" s="237">
        <f t="shared" ref="IV55:JE55" si="91">AVERAGE(IL55,IB55,HR55,HH55,GN55,GX55,GD55,FT55,FJ55,EZ55,EP55,EF55,DV55,DL55,DB55,CR55,CH55,BX55,BN55,BD55,AT55,AJ55,Z55,P55,F55)</f>
        <v>20.76</v>
      </c>
      <c r="IW55" s="238">
        <f t="shared" si="91"/>
        <v>23.08</v>
      </c>
      <c r="IX55" s="238">
        <f t="shared" si="91"/>
        <v>25.4</v>
      </c>
      <c r="IY55" s="238">
        <f t="shared" si="91"/>
        <v>24.32</v>
      </c>
      <c r="IZ55" s="238">
        <f t="shared" si="91"/>
        <v>25.76</v>
      </c>
      <c r="JA55" s="238">
        <f t="shared" si="91"/>
        <v>21.44</v>
      </c>
      <c r="JB55" s="238">
        <f t="shared" si="91"/>
        <v>23.8</v>
      </c>
      <c r="JC55" s="238">
        <f t="shared" si="91"/>
        <v>24.44</v>
      </c>
      <c r="JD55" s="238">
        <f t="shared" si="91"/>
        <v>21.76</v>
      </c>
      <c r="JE55" s="239">
        <f t="shared" si="91"/>
        <v>20.8</v>
      </c>
      <c r="JF55" s="225">
        <f t="shared" si="65"/>
        <v>218</v>
      </c>
      <c r="JG55" s="225">
        <f t="shared" si="66"/>
        <v>39</v>
      </c>
      <c r="JH55" s="231">
        <f t="shared" si="67"/>
        <v>0.8482490272</v>
      </c>
      <c r="JI55" s="225"/>
      <c r="JJ55" s="225"/>
      <c r="JK55" s="225"/>
      <c r="JL55" s="225"/>
      <c r="JM55" s="225"/>
      <c r="JN55" s="225"/>
      <c r="JO55" s="225"/>
      <c r="JP55" s="225"/>
      <c r="JQ55" s="225"/>
      <c r="JR55" s="225"/>
      <c r="JS55" s="311"/>
      <c r="JT55" s="232"/>
      <c r="JU55" s="240">
        <f>9/25</f>
        <v>0.36</v>
      </c>
      <c r="JV55" s="225"/>
      <c r="JW55" s="225"/>
      <c r="JX55" s="225"/>
      <c r="JY55" s="225"/>
      <c r="JZ55" s="225"/>
      <c r="KA55" s="225"/>
      <c r="KB55" s="225"/>
      <c r="KC55" s="225"/>
      <c r="KD55" s="225"/>
      <c r="KE55" s="225"/>
      <c r="KF55" s="225"/>
      <c r="KG55" s="225"/>
      <c r="KH55" s="225"/>
      <c r="KI55" s="225"/>
      <c r="KJ55" s="225"/>
    </row>
    <row r="56">
      <c r="A56" s="182" t="s">
        <v>25</v>
      </c>
      <c r="B56" s="18" t="s">
        <v>26</v>
      </c>
      <c r="C56" s="19" t="s">
        <v>34</v>
      </c>
      <c r="D56" s="17" t="s">
        <v>16</v>
      </c>
      <c r="E56" s="224">
        <v>15.0</v>
      </c>
      <c r="F56" s="225">
        <v>16.0</v>
      </c>
      <c r="G56" s="225">
        <v>12.0</v>
      </c>
      <c r="H56" s="225">
        <v>6.0</v>
      </c>
      <c r="I56" s="225">
        <v>-4.0</v>
      </c>
      <c r="J56" s="225">
        <v>-14.0</v>
      </c>
      <c r="K56" s="225">
        <v>-10.0</v>
      </c>
      <c r="L56" s="225">
        <v>-16.0</v>
      </c>
      <c r="M56" s="225">
        <v>-27.0</v>
      </c>
      <c r="N56" s="225">
        <v>-35.0</v>
      </c>
      <c r="O56" s="226">
        <v>-46.0</v>
      </c>
      <c r="P56" s="225">
        <v>19.0</v>
      </c>
      <c r="Q56" s="225">
        <v>15.0</v>
      </c>
      <c r="R56" s="225">
        <v>10.0</v>
      </c>
      <c r="S56" s="225">
        <v>14.0</v>
      </c>
      <c r="T56" s="225">
        <v>5.0</v>
      </c>
      <c r="U56" s="225">
        <v>3.0</v>
      </c>
      <c r="V56" s="225">
        <v>-6.0</v>
      </c>
      <c r="W56" s="225">
        <v>4.0</v>
      </c>
      <c r="X56" s="225">
        <v>12.0</v>
      </c>
      <c r="Y56" s="226">
        <v>16.0</v>
      </c>
      <c r="Z56" s="225">
        <v>29.0</v>
      </c>
      <c r="AA56" s="225">
        <v>21.0</v>
      </c>
      <c r="AB56" s="225">
        <v>17.0</v>
      </c>
      <c r="AC56" s="225">
        <v>10.0</v>
      </c>
      <c r="AD56" s="225">
        <v>17.0</v>
      </c>
      <c r="AE56" s="225">
        <v>8.0</v>
      </c>
      <c r="AF56" s="225">
        <v>16.0</v>
      </c>
      <c r="AG56" s="225">
        <v>25.0</v>
      </c>
      <c r="AH56" s="225">
        <v>18.0</v>
      </c>
      <c r="AI56" s="226">
        <v>8.0</v>
      </c>
      <c r="AJ56" s="225">
        <v>23.0</v>
      </c>
      <c r="AK56" s="225">
        <v>27.0</v>
      </c>
      <c r="AL56" s="225">
        <v>20.0</v>
      </c>
      <c r="AM56" s="225">
        <v>31.0</v>
      </c>
      <c r="AN56" s="225">
        <v>34.0</v>
      </c>
      <c r="AO56" s="225">
        <v>43.0</v>
      </c>
      <c r="AP56" s="225">
        <v>41.0</v>
      </c>
      <c r="AQ56" s="225">
        <v>38.0</v>
      </c>
      <c r="AR56" s="225">
        <v>47.0</v>
      </c>
      <c r="AS56" s="226">
        <v>36.0</v>
      </c>
      <c r="AT56" s="225">
        <v>30.0</v>
      </c>
      <c r="AU56" s="225">
        <v>39.0</v>
      </c>
      <c r="AV56" s="225">
        <v>45.0</v>
      </c>
      <c r="AW56" s="225">
        <v>37.0</v>
      </c>
      <c r="AX56" s="225">
        <v>42.0</v>
      </c>
      <c r="AY56" s="225">
        <v>39.0</v>
      </c>
      <c r="AZ56" s="225">
        <v>29.0</v>
      </c>
      <c r="BA56" s="225">
        <v>19.0</v>
      </c>
      <c r="BB56" s="225">
        <v>23.0</v>
      </c>
      <c r="BC56" s="226">
        <v>14.0</v>
      </c>
      <c r="BD56" s="225">
        <v>29.0</v>
      </c>
      <c r="BE56" s="225">
        <v>33.0</v>
      </c>
      <c r="BF56" s="225">
        <v>29.0</v>
      </c>
      <c r="BG56" s="225">
        <v>39.0</v>
      </c>
      <c r="BH56" s="225">
        <v>35.0</v>
      </c>
      <c r="BI56" s="225">
        <v>41.0</v>
      </c>
      <c r="BJ56" s="225">
        <v>44.0</v>
      </c>
      <c r="BK56" s="225">
        <v>48.0</v>
      </c>
      <c r="BL56" s="225">
        <v>59.0</v>
      </c>
      <c r="BM56" s="226">
        <v>49.0</v>
      </c>
      <c r="BN56" s="225">
        <v>21.0</v>
      </c>
      <c r="BO56" s="225">
        <v>24.0</v>
      </c>
      <c r="BP56" s="225">
        <v>28.0</v>
      </c>
      <c r="BQ56" s="225">
        <v>25.0</v>
      </c>
      <c r="BR56" s="225">
        <v>27.0</v>
      </c>
      <c r="BS56" s="225">
        <v>20.0</v>
      </c>
      <c r="BT56" s="225">
        <v>29.0</v>
      </c>
      <c r="BU56" s="225">
        <v>32.0</v>
      </c>
      <c r="BV56" s="225">
        <v>34.0</v>
      </c>
      <c r="BW56" s="226">
        <v>30.0</v>
      </c>
      <c r="BX56" s="225">
        <v>22.0</v>
      </c>
      <c r="BY56" s="225">
        <v>19.0</v>
      </c>
      <c r="BZ56" s="225">
        <v>15.0</v>
      </c>
      <c r="CA56" s="225">
        <v>24.0</v>
      </c>
      <c r="CB56" s="225">
        <v>20.0</v>
      </c>
      <c r="CC56" s="225">
        <v>24.0</v>
      </c>
      <c r="CD56" s="225">
        <v>20.0</v>
      </c>
      <c r="CE56" s="225">
        <v>17.0</v>
      </c>
      <c r="CF56" s="225">
        <v>12.0</v>
      </c>
      <c r="CG56" s="226">
        <v>2.0</v>
      </c>
      <c r="CH56" s="225">
        <v>28.0</v>
      </c>
      <c r="CI56" s="225">
        <v>36.0</v>
      </c>
      <c r="CJ56" s="225">
        <v>44.0</v>
      </c>
      <c r="CK56" s="225">
        <v>40.0</v>
      </c>
      <c r="CL56" s="225">
        <v>32.0</v>
      </c>
      <c r="CM56" s="225">
        <v>40.0</v>
      </c>
      <c r="CN56" s="225">
        <v>30.0</v>
      </c>
      <c r="CO56" s="225">
        <v>38.0</v>
      </c>
      <c r="CP56" s="225">
        <v>46.0</v>
      </c>
      <c r="CQ56" s="226">
        <v>53.0</v>
      </c>
      <c r="CR56" s="225">
        <v>22.0</v>
      </c>
      <c r="CS56" s="225">
        <v>33.0</v>
      </c>
      <c r="CT56" s="225">
        <v>42.0</v>
      </c>
      <c r="CU56" s="225">
        <v>38.0</v>
      </c>
      <c r="CV56" s="225">
        <v>40.0</v>
      </c>
      <c r="CW56" s="225">
        <v>42.0</v>
      </c>
      <c r="CX56" s="225">
        <v>37.0</v>
      </c>
      <c r="CY56" s="225">
        <v>27.0</v>
      </c>
      <c r="CZ56" s="225">
        <v>31.0</v>
      </c>
      <c r="DA56" s="226">
        <v>21.0</v>
      </c>
      <c r="DB56" s="225">
        <v>28.0</v>
      </c>
      <c r="DC56" s="225">
        <v>26.0</v>
      </c>
      <c r="DD56" s="225">
        <v>35.0</v>
      </c>
      <c r="DE56" s="225">
        <v>40.0</v>
      </c>
      <c r="DF56" s="225">
        <v>36.0</v>
      </c>
      <c r="DG56" s="225">
        <v>45.0</v>
      </c>
      <c r="DH56" s="225">
        <v>41.0</v>
      </c>
      <c r="DI56" s="225">
        <v>37.0</v>
      </c>
      <c r="DJ56" s="225">
        <v>40.0</v>
      </c>
      <c r="DK56" s="226">
        <v>49.0</v>
      </c>
      <c r="DL56" s="225">
        <v>16.0</v>
      </c>
      <c r="DM56" s="225">
        <v>20.0</v>
      </c>
      <c r="DN56" s="225">
        <v>26.0</v>
      </c>
      <c r="DO56" s="225">
        <v>23.0</v>
      </c>
      <c r="DP56" s="225">
        <v>27.0</v>
      </c>
      <c r="DQ56" s="225">
        <v>33.0</v>
      </c>
      <c r="DR56" s="225">
        <v>40.0</v>
      </c>
      <c r="DS56" s="225">
        <v>37.0</v>
      </c>
      <c r="DT56" s="225">
        <v>41.0</v>
      </c>
      <c r="DU56" s="226">
        <v>49.0</v>
      </c>
      <c r="DV56" s="225">
        <v>15.0</v>
      </c>
      <c r="DW56" s="225">
        <v>17.0</v>
      </c>
      <c r="DX56" s="225">
        <v>11.0</v>
      </c>
      <c r="DY56" s="225">
        <v>19.0</v>
      </c>
      <c r="DZ56" s="225">
        <v>29.0</v>
      </c>
      <c r="EA56" s="225">
        <v>37.0</v>
      </c>
      <c r="EB56" s="225">
        <v>41.0</v>
      </c>
      <c r="EC56" s="225">
        <v>37.0</v>
      </c>
      <c r="ED56" s="225">
        <v>31.0</v>
      </c>
      <c r="EE56" s="226">
        <v>28.0</v>
      </c>
      <c r="EF56" s="225">
        <v>21.0</v>
      </c>
      <c r="EG56" s="225">
        <v>25.0</v>
      </c>
      <c r="EH56" s="225">
        <v>15.0</v>
      </c>
      <c r="EI56" s="225">
        <v>11.0</v>
      </c>
      <c r="EJ56" s="225">
        <v>14.0</v>
      </c>
      <c r="EK56" s="225">
        <v>23.0</v>
      </c>
      <c r="EL56" s="225">
        <v>19.0</v>
      </c>
      <c r="EM56" s="225">
        <v>22.0</v>
      </c>
      <c r="EN56" s="225">
        <v>30.0</v>
      </c>
      <c r="EO56" s="226">
        <v>36.0</v>
      </c>
      <c r="EP56" s="225">
        <v>28.0</v>
      </c>
      <c r="EQ56" s="225">
        <v>34.0</v>
      </c>
      <c r="ER56" s="225">
        <v>31.0</v>
      </c>
      <c r="ES56" s="225">
        <v>26.0</v>
      </c>
      <c r="ET56" s="225">
        <v>34.0</v>
      </c>
      <c r="EU56" s="225">
        <v>43.0</v>
      </c>
      <c r="EV56" s="225">
        <v>51.0</v>
      </c>
      <c r="EW56" s="225">
        <v>57.0</v>
      </c>
      <c r="EX56" s="225">
        <v>65.0</v>
      </c>
      <c r="EY56" s="226">
        <v>56.0</v>
      </c>
      <c r="EZ56" s="225">
        <v>21.0</v>
      </c>
      <c r="FA56" s="225">
        <v>24.0</v>
      </c>
      <c r="FB56" s="225">
        <v>33.0</v>
      </c>
      <c r="FC56" s="225">
        <v>23.0</v>
      </c>
      <c r="FD56" s="225">
        <v>32.0</v>
      </c>
      <c r="FE56" s="225">
        <v>22.0</v>
      </c>
      <c r="FF56" s="225">
        <v>25.0</v>
      </c>
      <c r="FG56" s="225">
        <v>29.0</v>
      </c>
      <c r="FH56" s="225">
        <v>33.0</v>
      </c>
      <c r="FI56" s="226">
        <v>24.0</v>
      </c>
      <c r="FJ56" s="225">
        <v>29.0</v>
      </c>
      <c r="FK56" s="225">
        <v>24.0</v>
      </c>
      <c r="FL56" s="225">
        <v>20.0</v>
      </c>
      <c r="FM56" s="225">
        <v>27.0</v>
      </c>
      <c r="FN56" s="225">
        <v>30.0</v>
      </c>
      <c r="FO56" s="225">
        <v>38.0</v>
      </c>
      <c r="FP56" s="225">
        <v>29.0</v>
      </c>
      <c r="FQ56" s="225">
        <v>25.0</v>
      </c>
      <c r="FR56" s="225">
        <v>29.0</v>
      </c>
      <c r="FS56" s="226">
        <v>25.0</v>
      </c>
      <c r="FT56" s="225">
        <v>28.0</v>
      </c>
      <c r="FU56" s="225">
        <v>32.0</v>
      </c>
      <c r="FV56" s="225">
        <v>36.0</v>
      </c>
      <c r="FW56" s="225">
        <v>40.0</v>
      </c>
      <c r="FX56" s="225">
        <v>37.0</v>
      </c>
      <c r="FY56" s="225">
        <v>32.0</v>
      </c>
      <c r="FZ56" s="225">
        <v>40.0</v>
      </c>
      <c r="GA56" s="225">
        <v>43.0</v>
      </c>
      <c r="GB56" s="225">
        <v>39.0</v>
      </c>
      <c r="GC56" s="226">
        <v>33.0</v>
      </c>
      <c r="GD56" s="225">
        <v>17.0</v>
      </c>
      <c r="GE56" s="225">
        <v>20.0</v>
      </c>
      <c r="GF56" s="225">
        <v>14.0</v>
      </c>
      <c r="GG56" s="225">
        <v>7.0</v>
      </c>
      <c r="GH56" s="225">
        <v>10.0</v>
      </c>
      <c r="GI56" s="225">
        <v>12.0</v>
      </c>
      <c r="GJ56" s="225">
        <v>5.0</v>
      </c>
      <c r="GK56" s="225">
        <v>2.0</v>
      </c>
      <c r="GL56" s="225">
        <v>-6.0</v>
      </c>
      <c r="GM56" s="226">
        <v>-13.0</v>
      </c>
      <c r="GN56" s="225">
        <v>31.0</v>
      </c>
      <c r="GO56" s="225">
        <v>41.0</v>
      </c>
      <c r="GP56" s="225">
        <v>36.0</v>
      </c>
      <c r="GQ56" s="225">
        <v>40.0</v>
      </c>
      <c r="GR56" s="225">
        <v>48.0</v>
      </c>
      <c r="GS56" s="225">
        <v>40.0</v>
      </c>
      <c r="GT56" s="225">
        <v>42.0</v>
      </c>
      <c r="GU56" s="225">
        <v>44.0</v>
      </c>
      <c r="GV56" s="225">
        <v>48.0</v>
      </c>
      <c r="GW56" s="226">
        <v>54.0</v>
      </c>
      <c r="GX56" s="225">
        <v>27.0</v>
      </c>
      <c r="GY56" s="225">
        <v>30.0</v>
      </c>
      <c r="GZ56" s="225">
        <v>20.0</v>
      </c>
      <c r="HA56" s="225">
        <v>27.0</v>
      </c>
      <c r="HB56" s="225">
        <v>35.0</v>
      </c>
      <c r="HC56" s="225">
        <v>31.0</v>
      </c>
      <c r="HD56" s="225">
        <v>40.0</v>
      </c>
      <c r="HE56" s="225">
        <v>48.0</v>
      </c>
      <c r="HF56" s="225">
        <v>40.0</v>
      </c>
      <c r="HG56" s="226">
        <v>44.0</v>
      </c>
      <c r="HH56" s="225">
        <v>17.0</v>
      </c>
      <c r="HI56" s="225">
        <v>23.0</v>
      </c>
      <c r="HJ56" s="225">
        <v>21.0</v>
      </c>
      <c r="HK56" s="225">
        <v>13.0</v>
      </c>
      <c r="HL56" s="225">
        <v>10.0</v>
      </c>
      <c r="HM56" s="225">
        <v>6.0</v>
      </c>
      <c r="HN56" s="225">
        <v>16.0</v>
      </c>
      <c r="HO56" s="225">
        <v>19.0</v>
      </c>
      <c r="HP56" s="225">
        <v>11.0</v>
      </c>
      <c r="HQ56" s="226">
        <v>0.0</v>
      </c>
      <c r="HR56" s="225">
        <v>18.0</v>
      </c>
      <c r="HS56" s="225">
        <v>26.0</v>
      </c>
      <c r="HT56" s="225">
        <v>23.0</v>
      </c>
      <c r="HU56" s="225">
        <v>32.0</v>
      </c>
      <c r="HV56" s="225">
        <v>35.0</v>
      </c>
      <c r="HW56" s="225">
        <v>24.0</v>
      </c>
      <c r="HX56" s="225">
        <v>21.0</v>
      </c>
      <c r="HY56" s="225">
        <v>25.0</v>
      </c>
      <c r="HZ56" s="225">
        <v>22.0</v>
      </c>
      <c r="IA56" s="226">
        <v>32.0</v>
      </c>
      <c r="IB56" s="225">
        <v>34.0</v>
      </c>
      <c r="IC56" s="225">
        <v>44.0</v>
      </c>
      <c r="ID56" s="225">
        <v>34.0</v>
      </c>
      <c r="IE56" s="225">
        <v>26.0</v>
      </c>
      <c r="IF56" s="225">
        <v>22.0</v>
      </c>
      <c r="IG56" s="225">
        <v>31.0</v>
      </c>
      <c r="IH56" s="225">
        <v>35.0</v>
      </c>
      <c r="II56" s="225">
        <v>45.0</v>
      </c>
      <c r="IJ56" s="225">
        <v>37.0</v>
      </c>
      <c r="IK56" s="226">
        <v>33.0</v>
      </c>
      <c r="IL56" s="225">
        <v>35.0</v>
      </c>
      <c r="IM56" s="225">
        <v>43.0</v>
      </c>
      <c r="IN56" s="225">
        <v>51.0</v>
      </c>
      <c r="IO56" s="225">
        <v>55.0</v>
      </c>
      <c r="IP56" s="225">
        <v>46.0</v>
      </c>
      <c r="IQ56" s="225">
        <v>50.0</v>
      </c>
      <c r="IR56" s="225">
        <v>47.0</v>
      </c>
      <c r="IS56" s="225">
        <v>39.0</v>
      </c>
      <c r="IT56" s="225">
        <v>28.0</v>
      </c>
      <c r="IU56" s="226">
        <v>37.0</v>
      </c>
      <c r="IV56" s="237">
        <f t="shared" ref="IV56:JE56" si="92">AVERAGE(IL56,IB56,HR56,HH56,GN56,GX56,GD56,FT56,FJ56,EZ56,EP56,EF56,DV56,DL56,DB56,CR56,CH56,BX56,BN56,BD56,AT56,AJ56,Z56,P56,F56)</f>
        <v>24.16</v>
      </c>
      <c r="IW56" s="238">
        <f t="shared" si="92"/>
        <v>27.52</v>
      </c>
      <c r="IX56" s="238">
        <f t="shared" si="92"/>
        <v>26.48</v>
      </c>
      <c r="IY56" s="238">
        <f t="shared" si="92"/>
        <v>26.52</v>
      </c>
      <c r="IZ56" s="238">
        <f t="shared" si="92"/>
        <v>27.32</v>
      </c>
      <c r="JA56" s="238">
        <f t="shared" si="92"/>
        <v>28.68</v>
      </c>
      <c r="JB56" s="238">
        <f t="shared" si="92"/>
        <v>28.64</v>
      </c>
      <c r="JC56" s="238">
        <f t="shared" si="92"/>
        <v>29.2</v>
      </c>
      <c r="JD56" s="238">
        <f t="shared" si="92"/>
        <v>29.4</v>
      </c>
      <c r="JE56" s="239">
        <f t="shared" si="92"/>
        <v>26.8</v>
      </c>
      <c r="JF56" s="225">
        <f t="shared" si="65"/>
        <v>249</v>
      </c>
      <c r="JG56" s="225">
        <f t="shared" si="66"/>
        <v>10</v>
      </c>
      <c r="JH56" s="231">
        <f t="shared" si="67"/>
        <v>0.9613899614</v>
      </c>
      <c r="JI56" s="225"/>
      <c r="JJ56" s="225"/>
      <c r="JK56" s="225"/>
      <c r="JL56" s="225"/>
      <c r="JM56" s="225"/>
      <c r="JN56" s="225"/>
      <c r="JO56" s="225"/>
      <c r="JP56" s="225"/>
      <c r="JQ56" s="225"/>
      <c r="JR56" s="225"/>
      <c r="JS56" s="311"/>
      <c r="JT56" s="232"/>
      <c r="JU56" s="240">
        <f>3/25</f>
        <v>0.12</v>
      </c>
      <c r="JV56" s="225"/>
      <c r="JW56" s="225"/>
      <c r="JX56" s="225"/>
      <c r="JY56" s="225"/>
      <c r="JZ56" s="225"/>
      <c r="KA56" s="225"/>
      <c r="KB56" s="225"/>
      <c r="KC56" s="225"/>
      <c r="KD56" s="225"/>
      <c r="KE56" s="225"/>
      <c r="KF56" s="225"/>
      <c r="KG56" s="225"/>
      <c r="KH56" s="225"/>
      <c r="KI56" s="225"/>
      <c r="KJ56" s="225"/>
    </row>
    <row r="57">
      <c r="A57" s="182" t="s">
        <v>11</v>
      </c>
      <c r="B57" s="18" t="s">
        <v>19</v>
      </c>
      <c r="C57" s="19" t="s">
        <v>24</v>
      </c>
      <c r="D57" s="17" t="s">
        <v>14</v>
      </c>
      <c r="E57" s="224">
        <v>35.0</v>
      </c>
      <c r="F57" s="225">
        <v>14.0</v>
      </c>
      <c r="G57" s="225">
        <v>5.0</v>
      </c>
      <c r="H57" s="225">
        <v>18.0</v>
      </c>
      <c r="I57" s="225">
        <v>8.0</v>
      </c>
      <c r="J57" s="225">
        <v>21.0</v>
      </c>
      <c r="K57" s="225">
        <v>10.0</v>
      </c>
      <c r="L57" s="225">
        <v>23.0</v>
      </c>
      <c r="M57" s="225">
        <v>1.0</v>
      </c>
      <c r="N57" s="225">
        <v>-12.0</v>
      </c>
      <c r="O57" s="226">
        <v>-34.0</v>
      </c>
      <c r="P57" s="225">
        <v>38.0</v>
      </c>
      <c r="Q57" s="225">
        <v>49.0</v>
      </c>
      <c r="R57" s="225">
        <v>61.0</v>
      </c>
      <c r="S57" s="225">
        <v>50.0</v>
      </c>
      <c r="T57" s="225">
        <v>39.0</v>
      </c>
      <c r="U57" s="225">
        <v>47.0</v>
      </c>
      <c r="V57" s="225">
        <v>38.0</v>
      </c>
      <c r="W57" s="225">
        <v>48.0</v>
      </c>
      <c r="X57" s="225">
        <v>61.0</v>
      </c>
      <c r="Y57" s="226">
        <v>70.0</v>
      </c>
      <c r="Z57" s="225">
        <v>33.0</v>
      </c>
      <c r="AA57" s="225">
        <v>20.0</v>
      </c>
      <c r="AB57" s="225">
        <v>12.0</v>
      </c>
      <c r="AC57" s="225">
        <v>24.0</v>
      </c>
      <c r="AD57" s="225">
        <v>12.0</v>
      </c>
      <c r="AE57" s="225">
        <v>3.0</v>
      </c>
      <c r="AF57" s="225">
        <v>16.0</v>
      </c>
      <c r="AG57" s="225">
        <v>27.0</v>
      </c>
      <c r="AH57" s="225">
        <v>39.0</v>
      </c>
      <c r="AI57" s="226">
        <v>52.0</v>
      </c>
      <c r="AJ57" s="225">
        <v>33.0</v>
      </c>
      <c r="AK57" s="225">
        <v>22.0</v>
      </c>
      <c r="AL57" s="225">
        <v>34.0</v>
      </c>
      <c r="AM57" s="225">
        <v>56.0</v>
      </c>
      <c r="AN57" s="225">
        <v>48.0</v>
      </c>
      <c r="AO57" s="225">
        <v>57.0</v>
      </c>
      <c r="AP57" s="225">
        <v>65.0</v>
      </c>
      <c r="AQ57" s="225">
        <v>58.0</v>
      </c>
      <c r="AR57" s="225">
        <v>67.0</v>
      </c>
      <c r="AS57" s="226">
        <v>45.0</v>
      </c>
      <c r="AT57" s="225">
        <v>13.0</v>
      </c>
      <c r="AU57" s="225">
        <v>22.0</v>
      </c>
      <c r="AV57" s="225">
        <v>9.0</v>
      </c>
      <c r="AW57" s="225">
        <v>-4.0</v>
      </c>
      <c r="AX57" s="225">
        <v>-16.0</v>
      </c>
      <c r="AY57" s="225">
        <v>-8.0</v>
      </c>
      <c r="AZ57" s="225">
        <v>5.0</v>
      </c>
      <c r="BA57" s="225">
        <v>18.0</v>
      </c>
      <c r="BB57" s="225">
        <v>26.0</v>
      </c>
      <c r="BC57" s="226">
        <v>17.0</v>
      </c>
      <c r="BD57" s="225">
        <v>14.0</v>
      </c>
      <c r="BE57" s="225">
        <v>5.0</v>
      </c>
      <c r="BF57" s="225">
        <v>-3.0</v>
      </c>
      <c r="BG57" s="225">
        <v>-16.0</v>
      </c>
      <c r="BH57" s="225">
        <v>-7.0</v>
      </c>
      <c r="BI57" s="225">
        <v>-20.0</v>
      </c>
      <c r="BJ57" s="225">
        <v>-13.0</v>
      </c>
      <c r="BK57" s="225">
        <v>-22.0</v>
      </c>
      <c r="BL57" s="225">
        <v>0.0</v>
      </c>
      <c r="BM57" s="226">
        <v>-10.0</v>
      </c>
      <c r="BN57" s="225">
        <v>17.0</v>
      </c>
      <c r="BO57" s="225">
        <v>24.0</v>
      </c>
      <c r="BP57" s="225">
        <v>33.0</v>
      </c>
      <c r="BQ57" s="225">
        <v>41.0</v>
      </c>
      <c r="BR57" s="225">
        <v>33.0</v>
      </c>
      <c r="BS57" s="225">
        <v>45.0</v>
      </c>
      <c r="BT57" s="225">
        <v>54.0</v>
      </c>
      <c r="BU57" s="225">
        <v>63.0</v>
      </c>
      <c r="BV57" s="225">
        <v>55.0</v>
      </c>
      <c r="BW57" s="226">
        <v>46.0</v>
      </c>
      <c r="BX57" s="225">
        <v>33.0</v>
      </c>
      <c r="BY57" s="225">
        <v>24.0</v>
      </c>
      <c r="BZ57" s="225">
        <v>15.0</v>
      </c>
      <c r="CA57" s="225">
        <v>26.0</v>
      </c>
      <c r="CB57" s="225">
        <v>18.0</v>
      </c>
      <c r="CC57" s="225">
        <v>26.0</v>
      </c>
      <c r="CD57" s="225">
        <v>17.0</v>
      </c>
      <c r="CE57" s="225">
        <v>10.0</v>
      </c>
      <c r="CF57" s="225">
        <v>22.0</v>
      </c>
      <c r="CG57" s="226">
        <v>12.0</v>
      </c>
      <c r="CH57" s="225">
        <v>32.0</v>
      </c>
      <c r="CI57" s="225">
        <v>20.0</v>
      </c>
      <c r="CJ57" s="225">
        <v>8.0</v>
      </c>
      <c r="CK57" s="225">
        <v>-1.0</v>
      </c>
      <c r="CL57" s="225">
        <v>-14.0</v>
      </c>
      <c r="CM57" s="225">
        <v>-5.0</v>
      </c>
      <c r="CN57" s="225">
        <v>-15.0</v>
      </c>
      <c r="CO57" s="225">
        <v>-27.0</v>
      </c>
      <c r="CP57" s="225">
        <v>-14.0</v>
      </c>
      <c r="CQ57" s="226">
        <v>-26.0</v>
      </c>
      <c r="CR57" s="225">
        <v>18.0</v>
      </c>
      <c r="CS57" s="225">
        <v>40.0</v>
      </c>
      <c r="CT57" s="225">
        <v>49.0</v>
      </c>
      <c r="CU57" s="225">
        <v>41.0</v>
      </c>
      <c r="CV57" s="225">
        <v>33.0</v>
      </c>
      <c r="CW57" s="225">
        <v>25.0</v>
      </c>
      <c r="CX57" s="225">
        <v>37.0</v>
      </c>
      <c r="CY57" s="225">
        <v>27.0</v>
      </c>
      <c r="CZ57" s="225">
        <v>35.0</v>
      </c>
      <c r="DA57" s="226">
        <v>25.0</v>
      </c>
      <c r="DB57" s="225">
        <v>34.0</v>
      </c>
      <c r="DC57" s="225">
        <v>42.0</v>
      </c>
      <c r="DD57" s="225">
        <v>53.0</v>
      </c>
      <c r="DE57" s="225">
        <v>41.0</v>
      </c>
      <c r="DF57" s="225">
        <v>33.0</v>
      </c>
      <c r="DG57" s="225">
        <v>42.0</v>
      </c>
      <c r="DH57" s="225">
        <v>53.0</v>
      </c>
      <c r="DI57" s="225">
        <v>45.0</v>
      </c>
      <c r="DJ57" s="225">
        <v>52.0</v>
      </c>
      <c r="DK57" s="226">
        <v>63.0</v>
      </c>
      <c r="DL57" s="225">
        <v>14.0</v>
      </c>
      <c r="DM57" s="225">
        <v>5.0</v>
      </c>
      <c r="DN57" s="225">
        <v>-8.0</v>
      </c>
      <c r="DO57" s="225">
        <v>0.0</v>
      </c>
      <c r="DP57" s="225">
        <v>8.0</v>
      </c>
      <c r="DQ57" s="225">
        <v>-5.0</v>
      </c>
      <c r="DR57" s="225">
        <v>-17.0</v>
      </c>
      <c r="DS57" s="225">
        <v>-24.0</v>
      </c>
      <c r="DT57" s="225">
        <v>-16.0</v>
      </c>
      <c r="DU57" s="226">
        <v>-7.0</v>
      </c>
      <c r="DV57" s="225">
        <v>38.0</v>
      </c>
      <c r="DW57" s="225">
        <v>30.0</v>
      </c>
      <c r="DX57" s="225">
        <v>43.0</v>
      </c>
      <c r="DY57" s="225">
        <v>56.0</v>
      </c>
      <c r="DZ57" s="225">
        <v>66.0</v>
      </c>
      <c r="EA57" s="225">
        <v>75.0</v>
      </c>
      <c r="EB57" s="225">
        <v>83.0</v>
      </c>
      <c r="EC57" s="225">
        <v>92.0</v>
      </c>
      <c r="ED57" s="225">
        <v>105.0</v>
      </c>
      <c r="EE57" s="226">
        <v>98.0</v>
      </c>
      <c r="EF57" s="225">
        <v>17.0</v>
      </c>
      <c r="EG57" s="225">
        <v>26.0</v>
      </c>
      <c r="EH57" s="225">
        <v>39.0</v>
      </c>
      <c r="EI57" s="225">
        <v>48.0</v>
      </c>
      <c r="EJ57" s="225">
        <v>40.0</v>
      </c>
      <c r="EK57" s="225">
        <v>49.0</v>
      </c>
      <c r="EL57" s="225">
        <v>41.0</v>
      </c>
      <c r="EM57" s="225">
        <v>33.0</v>
      </c>
      <c r="EN57" s="225">
        <v>42.0</v>
      </c>
      <c r="EO57" s="226">
        <v>29.0</v>
      </c>
      <c r="EP57" s="225">
        <v>34.0</v>
      </c>
      <c r="EQ57" s="225">
        <v>21.0</v>
      </c>
      <c r="ER57" s="225">
        <v>14.0</v>
      </c>
      <c r="ES57" s="225">
        <v>26.0</v>
      </c>
      <c r="ET57" s="225">
        <v>35.0</v>
      </c>
      <c r="EU57" s="225">
        <v>44.0</v>
      </c>
      <c r="EV57" s="225">
        <v>53.0</v>
      </c>
      <c r="EW57" s="225">
        <v>40.0</v>
      </c>
      <c r="EX57" s="225">
        <v>53.0</v>
      </c>
      <c r="EY57" s="226">
        <v>44.0</v>
      </c>
      <c r="EZ57" s="225">
        <v>34.0</v>
      </c>
      <c r="FA57" s="225">
        <v>41.0</v>
      </c>
      <c r="FB57" s="225">
        <v>52.0</v>
      </c>
      <c r="FC57" s="225">
        <v>65.0</v>
      </c>
      <c r="FD57" s="225">
        <v>74.0</v>
      </c>
      <c r="FE57" s="225">
        <v>87.0</v>
      </c>
      <c r="FF57" s="225">
        <v>94.0</v>
      </c>
      <c r="FG57" s="225">
        <v>85.0</v>
      </c>
      <c r="FH57" s="225">
        <v>93.0</v>
      </c>
      <c r="FI57" s="226">
        <v>84.0</v>
      </c>
      <c r="FJ57" s="225">
        <v>34.0</v>
      </c>
      <c r="FK57" s="225">
        <v>46.0</v>
      </c>
      <c r="FL57" s="225">
        <v>57.0</v>
      </c>
      <c r="FM57" s="225">
        <v>45.0</v>
      </c>
      <c r="FN57" s="225">
        <v>54.0</v>
      </c>
      <c r="FO57" s="225">
        <v>63.0</v>
      </c>
      <c r="FP57" s="225">
        <v>54.0</v>
      </c>
      <c r="FQ57" s="225">
        <v>63.0</v>
      </c>
      <c r="FR57" s="225">
        <v>72.0</v>
      </c>
      <c r="FS57" s="226">
        <v>83.0</v>
      </c>
      <c r="FT57" s="225">
        <v>34.0</v>
      </c>
      <c r="FU57" s="225">
        <v>23.0</v>
      </c>
      <c r="FV57" s="225">
        <v>31.0</v>
      </c>
      <c r="FW57" s="225">
        <v>39.0</v>
      </c>
      <c r="FX57" s="225">
        <v>30.0</v>
      </c>
      <c r="FY57" s="225">
        <v>42.0</v>
      </c>
      <c r="FZ57" s="225">
        <v>51.0</v>
      </c>
      <c r="GA57" s="225">
        <v>58.0</v>
      </c>
      <c r="GB57" s="225">
        <v>67.0</v>
      </c>
      <c r="GC57" s="226">
        <v>80.0</v>
      </c>
      <c r="GD57" s="225">
        <v>12.0</v>
      </c>
      <c r="GE57" s="225">
        <v>4.0</v>
      </c>
      <c r="GF57" s="225">
        <v>17.0</v>
      </c>
      <c r="GG57" s="225">
        <v>29.0</v>
      </c>
      <c r="GH57" s="225">
        <v>36.0</v>
      </c>
      <c r="GI57" s="225">
        <v>28.0</v>
      </c>
      <c r="GJ57" s="225">
        <v>40.0</v>
      </c>
      <c r="GK57" s="225">
        <v>31.0</v>
      </c>
      <c r="GL57" s="225">
        <v>22.0</v>
      </c>
      <c r="GM57" s="226">
        <v>34.0</v>
      </c>
      <c r="GN57" s="225">
        <v>12.0</v>
      </c>
      <c r="GO57" s="225">
        <v>-1.0</v>
      </c>
      <c r="GP57" s="225">
        <v>11.0</v>
      </c>
      <c r="GQ57" s="225">
        <v>0.0</v>
      </c>
      <c r="GR57" s="225">
        <v>9.0</v>
      </c>
      <c r="GS57" s="225">
        <v>0.0</v>
      </c>
      <c r="GT57" s="225">
        <v>-8.0</v>
      </c>
      <c r="GU57" s="225">
        <v>-16.0</v>
      </c>
      <c r="GV57" s="225">
        <v>-8.0</v>
      </c>
      <c r="GW57" s="226">
        <v>-21.0</v>
      </c>
      <c r="GX57" s="225">
        <v>17.0</v>
      </c>
      <c r="GY57" s="225">
        <v>9.0</v>
      </c>
      <c r="GZ57" s="225">
        <v>-1.0</v>
      </c>
      <c r="HA57" s="225">
        <v>-13.0</v>
      </c>
      <c r="HB57" s="225">
        <v>-25.0</v>
      </c>
      <c r="HC57" s="225">
        <v>-16.0</v>
      </c>
      <c r="HD57" s="225">
        <v>-5.0</v>
      </c>
      <c r="HE57" s="225">
        <v>8.0</v>
      </c>
      <c r="HF57" s="225">
        <v>-5.0</v>
      </c>
      <c r="HG57" s="226">
        <v>3.0</v>
      </c>
      <c r="HH57" s="225">
        <v>16.0</v>
      </c>
      <c r="HI57" s="225">
        <v>3.0</v>
      </c>
      <c r="HJ57" s="225">
        <v>11.0</v>
      </c>
      <c r="HK57" s="225">
        <v>-2.0</v>
      </c>
      <c r="HL57" s="225">
        <v>6.0</v>
      </c>
      <c r="HM57" s="225">
        <v>-2.0</v>
      </c>
      <c r="HN57" s="225">
        <v>8.0</v>
      </c>
      <c r="HO57" s="225">
        <v>15.0</v>
      </c>
      <c r="HP57" s="225">
        <v>27.0</v>
      </c>
      <c r="HQ57" s="226">
        <v>5.0</v>
      </c>
      <c r="HR57" s="225">
        <v>37.0</v>
      </c>
      <c r="HS57" s="225">
        <v>50.0</v>
      </c>
      <c r="HT57" s="225">
        <v>41.0</v>
      </c>
      <c r="HU57" s="225">
        <v>52.0</v>
      </c>
      <c r="HV57" s="225">
        <v>44.0</v>
      </c>
      <c r="HW57" s="225">
        <v>22.0</v>
      </c>
      <c r="HX57" s="225">
        <v>15.0</v>
      </c>
      <c r="HY57" s="225">
        <v>24.0</v>
      </c>
      <c r="HZ57" s="225">
        <v>15.0</v>
      </c>
      <c r="IA57" s="226">
        <v>2.0</v>
      </c>
      <c r="IB57" s="225">
        <v>36.0</v>
      </c>
      <c r="IC57" s="225">
        <v>46.0</v>
      </c>
      <c r="ID57" s="225">
        <v>36.0</v>
      </c>
      <c r="IE57" s="225">
        <v>23.0</v>
      </c>
      <c r="IF57" s="225">
        <v>14.0</v>
      </c>
      <c r="IG57" s="225">
        <v>23.0</v>
      </c>
      <c r="IH57" s="225">
        <v>12.0</v>
      </c>
      <c r="II57" s="225">
        <v>22.0</v>
      </c>
      <c r="IJ57" s="225">
        <v>13.0</v>
      </c>
      <c r="IK57" s="226">
        <v>5.0</v>
      </c>
      <c r="IL57" s="225">
        <v>35.0</v>
      </c>
      <c r="IM57" s="225">
        <v>44.0</v>
      </c>
      <c r="IN57" s="225">
        <v>57.0</v>
      </c>
      <c r="IO57" s="225">
        <v>65.0</v>
      </c>
      <c r="IP57" s="225">
        <v>56.0</v>
      </c>
      <c r="IQ57" s="225">
        <v>64.0</v>
      </c>
      <c r="IR57" s="225">
        <v>72.0</v>
      </c>
      <c r="IS57" s="225">
        <v>59.0</v>
      </c>
      <c r="IT57" s="225">
        <v>37.0</v>
      </c>
      <c r="IU57" s="226">
        <v>48.0</v>
      </c>
      <c r="IV57" s="237">
        <f t="shared" ref="IV57:JE57" si="93">AVERAGE(IL57,IB57,HR57,HH57,GN57,GX57,GD57,FT57,FJ57,EZ57,EP57,EF57,DV57,DL57,DB57,CR57,CH57,BX57,BN57,BD57,AT57,AJ57,Z57,P57,F57)</f>
        <v>25.96</v>
      </c>
      <c r="IW57" s="238">
        <f t="shared" si="93"/>
        <v>24.8</v>
      </c>
      <c r="IX57" s="238">
        <f t="shared" si="93"/>
        <v>27.56</v>
      </c>
      <c r="IY57" s="238">
        <f t="shared" si="93"/>
        <v>27.96</v>
      </c>
      <c r="IZ57" s="238">
        <f t="shared" si="93"/>
        <v>25.88</v>
      </c>
      <c r="JA57" s="238">
        <f t="shared" si="93"/>
        <v>27.84</v>
      </c>
      <c r="JB57" s="238">
        <f t="shared" si="93"/>
        <v>30.92</v>
      </c>
      <c r="JC57" s="238">
        <f t="shared" si="93"/>
        <v>29.52</v>
      </c>
      <c r="JD57" s="238">
        <f t="shared" si="93"/>
        <v>33.92</v>
      </c>
      <c r="JE57" s="239">
        <f t="shared" si="93"/>
        <v>29.88</v>
      </c>
      <c r="JF57" s="225">
        <f t="shared" si="65"/>
        <v>218</v>
      </c>
      <c r="JG57" s="225">
        <f t="shared" si="66"/>
        <v>38</v>
      </c>
      <c r="JH57" s="231">
        <f t="shared" si="67"/>
        <v>0.8515625</v>
      </c>
      <c r="JI57" s="225"/>
      <c r="JJ57" s="225"/>
      <c r="JK57" s="225"/>
      <c r="JL57" s="225"/>
      <c r="JM57" s="225"/>
      <c r="JN57" s="225"/>
      <c r="JO57" s="225"/>
      <c r="JP57" s="225"/>
      <c r="JQ57" s="225"/>
      <c r="JR57" s="225"/>
      <c r="JS57" s="311"/>
      <c r="JT57" s="232"/>
      <c r="JU57" s="240">
        <f>8/25</f>
        <v>0.32</v>
      </c>
      <c r="JV57" s="225"/>
      <c r="JW57" s="225"/>
      <c r="JX57" s="225"/>
      <c r="JY57" s="225"/>
      <c r="JZ57" s="225"/>
      <c r="KA57" s="225"/>
      <c r="KB57" s="225"/>
      <c r="KC57" s="225"/>
      <c r="KD57" s="225"/>
      <c r="KE57" s="225"/>
      <c r="KF57" s="225"/>
      <c r="KG57" s="225"/>
      <c r="KH57" s="225"/>
      <c r="KI57" s="225"/>
      <c r="KJ57" s="225"/>
    </row>
    <row r="58">
      <c r="A58" s="69"/>
      <c r="B58" s="69"/>
      <c r="C58" s="69"/>
      <c r="D58" s="69"/>
      <c r="E58" s="312"/>
      <c r="F58" s="296"/>
      <c r="G58" s="296"/>
      <c r="H58" s="296"/>
      <c r="I58" s="296"/>
      <c r="J58" s="296"/>
      <c r="K58" s="296"/>
      <c r="L58" s="296"/>
      <c r="M58" s="296"/>
      <c r="N58" s="296"/>
      <c r="O58" s="297"/>
      <c r="P58" s="296"/>
      <c r="Q58" s="296"/>
      <c r="R58" s="296"/>
      <c r="S58" s="296"/>
      <c r="T58" s="296"/>
      <c r="U58" s="296"/>
      <c r="V58" s="296"/>
      <c r="W58" s="296"/>
      <c r="X58" s="296"/>
      <c r="Y58" s="297"/>
      <c r="Z58" s="296"/>
      <c r="AA58" s="296"/>
      <c r="AB58" s="296"/>
      <c r="AC58" s="296"/>
      <c r="AD58" s="296"/>
      <c r="AE58" s="296"/>
      <c r="AF58" s="296"/>
      <c r="AG58" s="296"/>
      <c r="AH58" s="296"/>
      <c r="AI58" s="297"/>
      <c r="AJ58" s="296"/>
      <c r="AK58" s="296"/>
      <c r="AL58" s="296"/>
      <c r="AM58" s="296"/>
      <c r="AN58" s="296"/>
      <c r="AO58" s="296"/>
      <c r="AP58" s="296"/>
      <c r="AQ58" s="296"/>
      <c r="AR58" s="296"/>
      <c r="AS58" s="297"/>
      <c r="AT58" s="296"/>
      <c r="AU58" s="296"/>
      <c r="AV58" s="296"/>
      <c r="AW58" s="296"/>
      <c r="AX58" s="296"/>
      <c r="AY58" s="296"/>
      <c r="AZ58" s="296"/>
      <c r="BA58" s="296"/>
      <c r="BB58" s="296"/>
      <c r="BC58" s="297"/>
      <c r="BD58" s="296"/>
      <c r="BE58" s="296"/>
      <c r="BF58" s="296"/>
      <c r="BG58" s="296"/>
      <c r="BH58" s="296"/>
      <c r="BI58" s="296"/>
      <c r="BJ58" s="296"/>
      <c r="BK58" s="296"/>
      <c r="BL58" s="296"/>
      <c r="BM58" s="297"/>
      <c r="BN58" s="296"/>
      <c r="BO58" s="296"/>
      <c r="BP58" s="296"/>
      <c r="BQ58" s="296"/>
      <c r="BR58" s="296"/>
      <c r="BS58" s="296"/>
      <c r="BT58" s="296"/>
      <c r="BU58" s="296"/>
      <c r="BV58" s="296"/>
      <c r="BW58" s="297"/>
      <c r="BX58" s="296"/>
      <c r="BY58" s="296"/>
      <c r="BZ58" s="296"/>
      <c r="CA58" s="296"/>
      <c r="CB58" s="296"/>
      <c r="CC58" s="296"/>
      <c r="CD58" s="296"/>
      <c r="CE58" s="296"/>
      <c r="CF58" s="296"/>
      <c r="CG58" s="297"/>
      <c r="CH58" s="296"/>
      <c r="CI58" s="296"/>
      <c r="CJ58" s="296"/>
      <c r="CK58" s="296"/>
      <c r="CL58" s="296"/>
      <c r="CM58" s="296"/>
      <c r="CN58" s="296"/>
      <c r="CO58" s="296"/>
      <c r="CP58" s="296"/>
      <c r="CQ58" s="297"/>
      <c r="CR58" s="296"/>
      <c r="CS58" s="296"/>
      <c r="CT58" s="296"/>
      <c r="CU58" s="296"/>
      <c r="CV58" s="296"/>
      <c r="CW58" s="296"/>
      <c r="CX58" s="296"/>
      <c r="CY58" s="296"/>
      <c r="CZ58" s="296"/>
      <c r="DA58" s="297"/>
      <c r="DB58" s="296"/>
      <c r="DC58" s="296"/>
      <c r="DD58" s="296"/>
      <c r="DE58" s="296"/>
      <c r="DF58" s="296"/>
      <c r="DG58" s="296"/>
      <c r="DH58" s="296"/>
      <c r="DI58" s="296"/>
      <c r="DJ58" s="296"/>
      <c r="DK58" s="297"/>
      <c r="DL58" s="296"/>
      <c r="DM58" s="296"/>
      <c r="DN58" s="296"/>
      <c r="DO58" s="296"/>
      <c r="DP58" s="296"/>
      <c r="DQ58" s="296"/>
      <c r="DR58" s="296"/>
      <c r="DS58" s="296"/>
      <c r="DT58" s="296"/>
      <c r="DU58" s="297"/>
      <c r="DV58" s="296"/>
      <c r="DW58" s="296"/>
      <c r="DX58" s="296"/>
      <c r="DY58" s="296"/>
      <c r="DZ58" s="296"/>
      <c r="EA58" s="296"/>
      <c r="EB58" s="296"/>
      <c r="EC58" s="296"/>
      <c r="ED58" s="296"/>
      <c r="EE58" s="297"/>
      <c r="EF58" s="296"/>
      <c r="EG58" s="296"/>
      <c r="EH58" s="296"/>
      <c r="EI58" s="296"/>
      <c r="EJ58" s="296"/>
      <c r="EK58" s="296"/>
      <c r="EL58" s="296"/>
      <c r="EM58" s="296"/>
      <c r="EN58" s="296"/>
      <c r="EO58" s="297"/>
      <c r="EP58" s="296"/>
      <c r="EQ58" s="296"/>
      <c r="ER58" s="296"/>
      <c r="ES58" s="296"/>
      <c r="ET58" s="296"/>
      <c r="EU58" s="296"/>
      <c r="EV58" s="296"/>
      <c r="EW58" s="296"/>
      <c r="EX58" s="296"/>
      <c r="EY58" s="297"/>
      <c r="EZ58" s="296"/>
      <c r="FA58" s="296"/>
      <c r="FB58" s="296"/>
      <c r="FC58" s="296"/>
      <c r="FD58" s="296"/>
      <c r="FE58" s="296"/>
      <c r="FF58" s="296"/>
      <c r="FG58" s="296"/>
      <c r="FH58" s="296"/>
      <c r="FI58" s="297"/>
      <c r="FJ58" s="296"/>
      <c r="FK58" s="296"/>
      <c r="FL58" s="296"/>
      <c r="FM58" s="296"/>
      <c r="FN58" s="296"/>
      <c r="FO58" s="296"/>
      <c r="FP58" s="296"/>
      <c r="FQ58" s="296"/>
      <c r="FR58" s="296"/>
      <c r="FS58" s="297"/>
      <c r="FT58" s="296"/>
      <c r="FU58" s="296"/>
      <c r="FV58" s="296"/>
      <c r="FW58" s="296"/>
      <c r="FX58" s="296"/>
      <c r="FY58" s="296"/>
      <c r="FZ58" s="296"/>
      <c r="GA58" s="296"/>
      <c r="GB58" s="296"/>
      <c r="GC58" s="297"/>
      <c r="GD58" s="296"/>
      <c r="GE58" s="296"/>
      <c r="GF58" s="296"/>
      <c r="GG58" s="296"/>
      <c r="GH58" s="296"/>
      <c r="GI58" s="296"/>
      <c r="GJ58" s="296"/>
      <c r="GK58" s="296"/>
      <c r="GL58" s="296"/>
      <c r="GM58" s="297"/>
      <c r="GN58" s="296"/>
      <c r="GO58" s="296"/>
      <c r="GP58" s="296"/>
      <c r="GQ58" s="296"/>
      <c r="GR58" s="296"/>
      <c r="GS58" s="296"/>
      <c r="GT58" s="296"/>
      <c r="GU58" s="296"/>
      <c r="GV58" s="296"/>
      <c r="GW58" s="297"/>
      <c r="GX58" s="296"/>
      <c r="GY58" s="296"/>
      <c r="GZ58" s="296"/>
      <c r="HA58" s="296"/>
      <c r="HB58" s="296"/>
      <c r="HC58" s="296"/>
      <c r="HD58" s="296"/>
      <c r="HE58" s="296"/>
      <c r="HF58" s="296"/>
      <c r="HG58" s="297"/>
      <c r="HH58" s="296"/>
      <c r="HI58" s="296"/>
      <c r="HJ58" s="296"/>
      <c r="HK58" s="296"/>
      <c r="HL58" s="296"/>
      <c r="HM58" s="296"/>
      <c r="HN58" s="296"/>
      <c r="HO58" s="296"/>
      <c r="HP58" s="296"/>
      <c r="HQ58" s="297"/>
      <c r="HR58" s="296"/>
      <c r="HS58" s="296"/>
      <c r="HT58" s="296"/>
      <c r="HU58" s="296"/>
      <c r="HV58" s="296"/>
      <c r="HW58" s="296"/>
      <c r="HX58" s="296"/>
      <c r="HY58" s="296"/>
      <c r="HZ58" s="296"/>
      <c r="IA58" s="297"/>
      <c r="IB58" s="296"/>
      <c r="IC58" s="296"/>
      <c r="ID58" s="296"/>
      <c r="IE58" s="296"/>
      <c r="IF58" s="296"/>
      <c r="IG58" s="296"/>
      <c r="IH58" s="296"/>
      <c r="II58" s="296"/>
      <c r="IJ58" s="296"/>
      <c r="IK58" s="297"/>
      <c r="IL58" s="296"/>
      <c r="IM58" s="296"/>
      <c r="IN58" s="296"/>
      <c r="IO58" s="296"/>
      <c r="IP58" s="296"/>
      <c r="IQ58" s="296"/>
      <c r="IR58" s="296"/>
      <c r="IS58" s="296"/>
      <c r="IT58" s="296"/>
      <c r="IU58" s="297"/>
      <c r="IV58" s="298"/>
      <c r="IW58" s="296"/>
      <c r="IX58" s="296"/>
      <c r="IY58" s="296"/>
      <c r="IZ58" s="296"/>
      <c r="JA58" s="296"/>
      <c r="JB58" s="296"/>
      <c r="JC58" s="296"/>
      <c r="JD58" s="296"/>
      <c r="JE58" s="297"/>
      <c r="JF58" s="225"/>
      <c r="JG58" s="225"/>
      <c r="JH58" s="226"/>
      <c r="JI58" s="225"/>
      <c r="JJ58" s="225"/>
      <c r="JK58" s="225"/>
      <c r="JL58" s="225"/>
      <c r="JM58" s="225"/>
      <c r="JN58" s="225"/>
      <c r="JO58" s="225"/>
      <c r="JP58" s="225"/>
      <c r="JQ58" s="225"/>
      <c r="JR58" s="225"/>
      <c r="JS58" s="311"/>
      <c r="JT58" s="232"/>
      <c r="JU58" s="240"/>
      <c r="JV58" s="225"/>
      <c r="JW58" s="225"/>
      <c r="JX58" s="225"/>
      <c r="JY58" s="225"/>
      <c r="JZ58" s="225"/>
      <c r="KA58" s="225"/>
      <c r="KB58" s="225"/>
      <c r="KC58" s="225"/>
      <c r="KD58" s="225"/>
      <c r="KE58" s="225"/>
      <c r="KF58" s="225"/>
      <c r="KG58" s="225"/>
      <c r="KH58" s="225"/>
      <c r="KI58" s="225"/>
      <c r="KJ58" s="225"/>
    </row>
    <row r="59">
      <c r="A59" s="168" t="s">
        <v>2</v>
      </c>
      <c r="B59" s="205" t="s">
        <v>3</v>
      </c>
      <c r="C59" s="205" t="s">
        <v>4</v>
      </c>
      <c r="D59" s="205" t="s">
        <v>5</v>
      </c>
      <c r="E59" s="213" t="s">
        <v>6</v>
      </c>
      <c r="F59" s="308" t="s">
        <v>94</v>
      </c>
      <c r="G59" s="208"/>
      <c r="H59" s="208"/>
      <c r="I59" s="208"/>
      <c r="J59" s="208"/>
      <c r="K59" s="208"/>
      <c r="L59" s="208"/>
      <c r="M59" s="208"/>
      <c r="N59" s="208"/>
      <c r="O59" s="209"/>
      <c r="P59" s="308" t="s">
        <v>95</v>
      </c>
      <c r="Q59" s="208"/>
      <c r="R59" s="208"/>
      <c r="S59" s="208"/>
      <c r="T59" s="208"/>
      <c r="U59" s="208"/>
      <c r="V59" s="208"/>
      <c r="W59" s="208"/>
      <c r="X59" s="208"/>
      <c r="Y59" s="208"/>
      <c r="Z59" s="307" t="s">
        <v>96</v>
      </c>
      <c r="AA59" s="208"/>
      <c r="AB59" s="208"/>
      <c r="AC59" s="208"/>
      <c r="AD59" s="208"/>
      <c r="AE59" s="208"/>
      <c r="AF59" s="208"/>
      <c r="AG59" s="208"/>
      <c r="AH59" s="208"/>
      <c r="AI59" s="209"/>
      <c r="AJ59" s="308" t="s">
        <v>97</v>
      </c>
      <c r="AK59" s="208"/>
      <c r="AL59" s="208"/>
      <c r="AM59" s="208"/>
      <c r="AN59" s="208"/>
      <c r="AO59" s="208"/>
      <c r="AP59" s="208"/>
      <c r="AQ59" s="208"/>
      <c r="AR59" s="208"/>
      <c r="AS59" s="208"/>
      <c r="AT59" s="307" t="s">
        <v>98</v>
      </c>
      <c r="AU59" s="208"/>
      <c r="AV59" s="208"/>
      <c r="AW59" s="208"/>
      <c r="AX59" s="208"/>
      <c r="AY59" s="208"/>
      <c r="AZ59" s="208"/>
      <c r="BA59" s="208"/>
      <c r="BB59" s="208"/>
      <c r="BC59" s="209"/>
      <c r="BD59" s="308" t="s">
        <v>99</v>
      </c>
      <c r="BE59" s="208"/>
      <c r="BF59" s="208"/>
      <c r="BG59" s="208"/>
      <c r="BH59" s="208"/>
      <c r="BI59" s="208"/>
      <c r="BJ59" s="208"/>
      <c r="BK59" s="208"/>
      <c r="BL59" s="208"/>
      <c r="BM59" s="208"/>
      <c r="BN59" s="307" t="s">
        <v>100</v>
      </c>
      <c r="BO59" s="208"/>
      <c r="BP59" s="208"/>
      <c r="BQ59" s="208"/>
      <c r="BR59" s="208"/>
      <c r="BS59" s="208"/>
      <c r="BT59" s="208"/>
      <c r="BU59" s="208"/>
      <c r="BV59" s="208"/>
      <c r="BW59" s="209"/>
      <c r="BX59" s="308" t="s">
        <v>101</v>
      </c>
      <c r="BY59" s="208"/>
      <c r="BZ59" s="208"/>
      <c r="CA59" s="208"/>
      <c r="CB59" s="208"/>
      <c r="CC59" s="208"/>
      <c r="CD59" s="208"/>
      <c r="CE59" s="208"/>
      <c r="CF59" s="208"/>
      <c r="CG59" s="209"/>
      <c r="CH59" s="308" t="s">
        <v>102</v>
      </c>
      <c r="CI59" s="208"/>
      <c r="CJ59" s="208"/>
      <c r="CK59" s="208"/>
      <c r="CL59" s="208"/>
      <c r="CM59" s="208"/>
      <c r="CN59" s="208"/>
      <c r="CO59" s="208"/>
      <c r="CP59" s="208"/>
      <c r="CQ59" s="208"/>
      <c r="CR59" s="307" t="s">
        <v>103</v>
      </c>
      <c r="CS59" s="208"/>
      <c r="CT59" s="208"/>
      <c r="CU59" s="208"/>
      <c r="CV59" s="208"/>
      <c r="CW59" s="208"/>
      <c r="CX59" s="208"/>
      <c r="CY59" s="208"/>
      <c r="CZ59" s="208"/>
      <c r="DA59" s="209"/>
      <c r="DB59" s="308" t="s">
        <v>104</v>
      </c>
      <c r="DC59" s="208"/>
      <c r="DD59" s="208"/>
      <c r="DE59" s="208"/>
      <c r="DF59" s="208"/>
      <c r="DG59" s="208"/>
      <c r="DH59" s="208"/>
      <c r="DI59" s="208"/>
      <c r="DJ59" s="208"/>
      <c r="DK59" s="208"/>
      <c r="DL59" s="307" t="s">
        <v>105</v>
      </c>
      <c r="DM59" s="208"/>
      <c r="DN59" s="208"/>
      <c r="DO59" s="208"/>
      <c r="DP59" s="208"/>
      <c r="DQ59" s="208"/>
      <c r="DR59" s="208"/>
      <c r="DS59" s="208"/>
      <c r="DT59" s="208"/>
      <c r="DU59" s="209"/>
      <c r="DV59" s="307" t="s">
        <v>106</v>
      </c>
      <c r="DW59" s="208"/>
      <c r="DX59" s="208"/>
      <c r="DY59" s="208"/>
      <c r="DZ59" s="208"/>
      <c r="EA59" s="208"/>
      <c r="EB59" s="208"/>
      <c r="EC59" s="208"/>
      <c r="ED59" s="208"/>
      <c r="EE59" s="209"/>
      <c r="EF59" s="307" t="s">
        <v>107</v>
      </c>
      <c r="EG59" s="208"/>
      <c r="EH59" s="208"/>
      <c r="EI59" s="208"/>
      <c r="EJ59" s="208"/>
      <c r="EK59" s="208"/>
      <c r="EL59" s="208"/>
      <c r="EM59" s="208"/>
      <c r="EN59" s="208"/>
      <c r="EO59" s="209"/>
      <c r="EP59" s="307" t="s">
        <v>108</v>
      </c>
      <c r="EQ59" s="208"/>
      <c r="ER59" s="208"/>
      <c r="ES59" s="208"/>
      <c r="ET59" s="208"/>
      <c r="EU59" s="208"/>
      <c r="EV59" s="208"/>
      <c r="EW59" s="208"/>
      <c r="EX59" s="208"/>
      <c r="EY59" s="209"/>
      <c r="EZ59" s="307" t="s">
        <v>109</v>
      </c>
      <c r="FA59" s="208"/>
      <c r="FB59" s="208"/>
      <c r="FC59" s="208"/>
      <c r="FD59" s="208"/>
      <c r="FE59" s="208"/>
      <c r="FF59" s="208"/>
      <c r="FG59" s="208"/>
      <c r="FH59" s="208"/>
      <c r="FI59" s="209"/>
      <c r="FJ59" s="307" t="s">
        <v>110</v>
      </c>
      <c r="FK59" s="208"/>
      <c r="FL59" s="208"/>
      <c r="FM59" s="208"/>
      <c r="FN59" s="208"/>
      <c r="FO59" s="208"/>
      <c r="FP59" s="208"/>
      <c r="FQ59" s="208"/>
      <c r="FR59" s="208"/>
      <c r="FS59" s="209"/>
      <c r="FT59" s="307" t="s">
        <v>111</v>
      </c>
      <c r="FU59" s="208"/>
      <c r="FV59" s="208"/>
      <c r="FW59" s="208"/>
      <c r="FX59" s="208"/>
      <c r="FY59" s="208"/>
      <c r="FZ59" s="208"/>
      <c r="GA59" s="208"/>
      <c r="GB59" s="208"/>
      <c r="GC59" s="209"/>
      <c r="GD59" s="307" t="s">
        <v>112</v>
      </c>
      <c r="GE59" s="208"/>
      <c r="GF59" s="208"/>
      <c r="GG59" s="208"/>
      <c r="GH59" s="208"/>
      <c r="GI59" s="208"/>
      <c r="GJ59" s="208"/>
      <c r="GK59" s="208"/>
      <c r="GL59" s="208"/>
      <c r="GM59" s="209"/>
      <c r="GN59" s="307" t="s">
        <v>113</v>
      </c>
      <c r="GO59" s="208"/>
      <c r="GP59" s="208"/>
      <c r="GQ59" s="208"/>
      <c r="GR59" s="208"/>
      <c r="GS59" s="208"/>
      <c r="GT59" s="208"/>
      <c r="GU59" s="208"/>
      <c r="GV59" s="208"/>
      <c r="GW59" s="209"/>
      <c r="GX59" s="307" t="s">
        <v>114</v>
      </c>
      <c r="GY59" s="208"/>
      <c r="GZ59" s="208"/>
      <c r="HA59" s="208"/>
      <c r="HB59" s="208"/>
      <c r="HC59" s="208"/>
      <c r="HD59" s="208"/>
      <c r="HE59" s="208"/>
      <c r="HF59" s="208"/>
      <c r="HG59" s="209"/>
      <c r="HH59" s="307" t="s">
        <v>115</v>
      </c>
      <c r="HI59" s="208"/>
      <c r="HJ59" s="208"/>
      <c r="HK59" s="208"/>
      <c r="HL59" s="208"/>
      <c r="HM59" s="208"/>
      <c r="HN59" s="208"/>
      <c r="HO59" s="208"/>
      <c r="HP59" s="208"/>
      <c r="HQ59" s="209"/>
      <c r="HR59" s="307" t="s">
        <v>116</v>
      </c>
      <c r="HS59" s="208"/>
      <c r="HT59" s="208"/>
      <c r="HU59" s="208"/>
      <c r="HV59" s="208"/>
      <c r="HW59" s="208"/>
      <c r="HX59" s="208"/>
      <c r="HY59" s="208"/>
      <c r="HZ59" s="208"/>
      <c r="IA59" s="209"/>
      <c r="IB59" s="307" t="s">
        <v>117</v>
      </c>
      <c r="IC59" s="208"/>
      <c r="ID59" s="208"/>
      <c r="IE59" s="208"/>
      <c r="IF59" s="208"/>
      <c r="IG59" s="208"/>
      <c r="IH59" s="208"/>
      <c r="II59" s="208"/>
      <c r="IJ59" s="208"/>
      <c r="IK59" s="209"/>
      <c r="IL59" s="307" t="s">
        <v>118</v>
      </c>
      <c r="IM59" s="208"/>
      <c r="IN59" s="208"/>
      <c r="IO59" s="208"/>
      <c r="IP59" s="208"/>
      <c r="IQ59" s="208"/>
      <c r="IR59" s="208"/>
      <c r="IS59" s="208"/>
      <c r="IT59" s="208"/>
      <c r="IU59" s="209"/>
      <c r="IV59" s="307" t="s">
        <v>119</v>
      </c>
      <c r="IW59" s="208"/>
      <c r="IX59" s="208"/>
      <c r="IY59" s="208"/>
      <c r="IZ59" s="208"/>
      <c r="JA59" s="208"/>
      <c r="JB59" s="208"/>
      <c r="JC59" s="208"/>
      <c r="JD59" s="208"/>
      <c r="JE59" s="209"/>
      <c r="JF59" s="1" t="s">
        <v>120</v>
      </c>
      <c r="JH59" s="206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73"/>
      <c r="JT59" s="210"/>
      <c r="JU59" s="21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</row>
    <row r="60">
      <c r="A60" s="234"/>
      <c r="B60" s="235"/>
      <c r="C60" s="235"/>
      <c r="D60" s="235"/>
      <c r="E60" s="236"/>
      <c r="F60" s="7" t="s">
        <v>122</v>
      </c>
      <c r="G60" s="7" t="s">
        <v>123</v>
      </c>
      <c r="H60" s="7" t="s">
        <v>124</v>
      </c>
      <c r="I60" s="7" t="s">
        <v>125</v>
      </c>
      <c r="J60" s="7" t="s">
        <v>126</v>
      </c>
      <c r="K60" s="7" t="s">
        <v>127</v>
      </c>
      <c r="L60" s="7" t="s">
        <v>128</v>
      </c>
      <c r="M60" s="7" t="s">
        <v>129</v>
      </c>
      <c r="N60" s="7" t="s">
        <v>130</v>
      </c>
      <c r="O60" s="309" t="s">
        <v>131</v>
      </c>
      <c r="P60" s="7" t="s">
        <v>122</v>
      </c>
      <c r="Q60" s="7" t="s">
        <v>123</v>
      </c>
      <c r="R60" s="7" t="s">
        <v>124</v>
      </c>
      <c r="S60" s="7" t="s">
        <v>125</v>
      </c>
      <c r="T60" s="7" t="s">
        <v>126</v>
      </c>
      <c r="U60" s="7" t="s">
        <v>127</v>
      </c>
      <c r="V60" s="7" t="s">
        <v>128</v>
      </c>
      <c r="W60" s="7" t="s">
        <v>129</v>
      </c>
      <c r="X60" s="7" t="s">
        <v>130</v>
      </c>
      <c r="Y60" s="309" t="s">
        <v>131</v>
      </c>
      <c r="Z60" s="7" t="s">
        <v>122</v>
      </c>
      <c r="AA60" s="7" t="s">
        <v>123</v>
      </c>
      <c r="AB60" s="7" t="s">
        <v>124</v>
      </c>
      <c r="AC60" s="7" t="s">
        <v>125</v>
      </c>
      <c r="AD60" s="7" t="s">
        <v>126</v>
      </c>
      <c r="AE60" s="7" t="s">
        <v>127</v>
      </c>
      <c r="AF60" s="7" t="s">
        <v>128</v>
      </c>
      <c r="AG60" s="7" t="s">
        <v>129</v>
      </c>
      <c r="AH60" s="7" t="s">
        <v>130</v>
      </c>
      <c r="AI60" s="309" t="s">
        <v>131</v>
      </c>
      <c r="AJ60" s="7" t="s">
        <v>122</v>
      </c>
      <c r="AK60" s="7" t="s">
        <v>123</v>
      </c>
      <c r="AL60" s="7" t="s">
        <v>124</v>
      </c>
      <c r="AM60" s="7" t="s">
        <v>125</v>
      </c>
      <c r="AN60" s="7" t="s">
        <v>126</v>
      </c>
      <c r="AO60" s="7" t="s">
        <v>127</v>
      </c>
      <c r="AP60" s="7" t="s">
        <v>128</v>
      </c>
      <c r="AQ60" s="7" t="s">
        <v>129</v>
      </c>
      <c r="AR60" s="7" t="s">
        <v>130</v>
      </c>
      <c r="AS60" s="309" t="s">
        <v>131</v>
      </c>
      <c r="AT60" s="7" t="s">
        <v>122</v>
      </c>
      <c r="AU60" s="7" t="s">
        <v>123</v>
      </c>
      <c r="AV60" s="7" t="s">
        <v>124</v>
      </c>
      <c r="AW60" s="7" t="s">
        <v>125</v>
      </c>
      <c r="AX60" s="7" t="s">
        <v>126</v>
      </c>
      <c r="AY60" s="7" t="s">
        <v>127</v>
      </c>
      <c r="AZ60" s="7" t="s">
        <v>128</v>
      </c>
      <c r="BA60" s="7" t="s">
        <v>129</v>
      </c>
      <c r="BB60" s="7" t="s">
        <v>130</v>
      </c>
      <c r="BC60" s="309" t="s">
        <v>131</v>
      </c>
      <c r="BD60" s="7" t="s">
        <v>122</v>
      </c>
      <c r="BE60" s="7" t="s">
        <v>123</v>
      </c>
      <c r="BF60" s="7" t="s">
        <v>124</v>
      </c>
      <c r="BG60" s="7" t="s">
        <v>125</v>
      </c>
      <c r="BH60" s="7" t="s">
        <v>126</v>
      </c>
      <c r="BI60" s="7" t="s">
        <v>127</v>
      </c>
      <c r="BJ60" s="7" t="s">
        <v>128</v>
      </c>
      <c r="BK60" s="7" t="s">
        <v>129</v>
      </c>
      <c r="BL60" s="7" t="s">
        <v>130</v>
      </c>
      <c r="BM60" s="309" t="s">
        <v>131</v>
      </c>
      <c r="BN60" s="7" t="s">
        <v>122</v>
      </c>
      <c r="BO60" s="7" t="s">
        <v>123</v>
      </c>
      <c r="BP60" s="7" t="s">
        <v>124</v>
      </c>
      <c r="BQ60" s="7" t="s">
        <v>125</v>
      </c>
      <c r="BR60" s="7" t="s">
        <v>126</v>
      </c>
      <c r="BS60" s="7" t="s">
        <v>127</v>
      </c>
      <c r="BT60" s="7" t="s">
        <v>128</v>
      </c>
      <c r="BU60" s="7" t="s">
        <v>129</v>
      </c>
      <c r="BV60" s="7" t="s">
        <v>130</v>
      </c>
      <c r="BW60" s="309" t="s">
        <v>131</v>
      </c>
      <c r="BX60" s="7" t="s">
        <v>122</v>
      </c>
      <c r="BY60" s="7" t="s">
        <v>123</v>
      </c>
      <c r="BZ60" s="7" t="s">
        <v>124</v>
      </c>
      <c r="CA60" s="7" t="s">
        <v>125</v>
      </c>
      <c r="CB60" s="7" t="s">
        <v>126</v>
      </c>
      <c r="CC60" s="7" t="s">
        <v>127</v>
      </c>
      <c r="CD60" s="7" t="s">
        <v>128</v>
      </c>
      <c r="CE60" s="7" t="s">
        <v>129</v>
      </c>
      <c r="CF60" s="7" t="s">
        <v>130</v>
      </c>
      <c r="CG60" s="309" t="s">
        <v>131</v>
      </c>
      <c r="CH60" s="7" t="s">
        <v>122</v>
      </c>
      <c r="CI60" s="7" t="s">
        <v>123</v>
      </c>
      <c r="CJ60" s="7" t="s">
        <v>124</v>
      </c>
      <c r="CK60" s="7" t="s">
        <v>125</v>
      </c>
      <c r="CL60" s="7" t="s">
        <v>126</v>
      </c>
      <c r="CM60" s="7" t="s">
        <v>127</v>
      </c>
      <c r="CN60" s="7" t="s">
        <v>128</v>
      </c>
      <c r="CO60" s="7" t="s">
        <v>129</v>
      </c>
      <c r="CP60" s="7" t="s">
        <v>130</v>
      </c>
      <c r="CQ60" s="309" t="s">
        <v>131</v>
      </c>
      <c r="CR60" s="7" t="s">
        <v>122</v>
      </c>
      <c r="CS60" s="7" t="s">
        <v>123</v>
      </c>
      <c r="CT60" s="7" t="s">
        <v>124</v>
      </c>
      <c r="CU60" s="7" t="s">
        <v>125</v>
      </c>
      <c r="CV60" s="7" t="s">
        <v>126</v>
      </c>
      <c r="CW60" s="7" t="s">
        <v>127</v>
      </c>
      <c r="CX60" s="7" t="s">
        <v>128</v>
      </c>
      <c r="CY60" s="7" t="s">
        <v>129</v>
      </c>
      <c r="CZ60" s="7" t="s">
        <v>130</v>
      </c>
      <c r="DA60" s="309" t="s">
        <v>131</v>
      </c>
      <c r="DB60" s="7" t="s">
        <v>122</v>
      </c>
      <c r="DC60" s="7" t="s">
        <v>123</v>
      </c>
      <c r="DD60" s="7" t="s">
        <v>124</v>
      </c>
      <c r="DE60" s="7" t="s">
        <v>125</v>
      </c>
      <c r="DF60" s="7" t="s">
        <v>126</v>
      </c>
      <c r="DG60" s="7" t="s">
        <v>127</v>
      </c>
      <c r="DH60" s="7" t="s">
        <v>128</v>
      </c>
      <c r="DI60" s="7" t="s">
        <v>129</v>
      </c>
      <c r="DJ60" s="7" t="s">
        <v>130</v>
      </c>
      <c r="DK60" s="309" t="s">
        <v>131</v>
      </c>
      <c r="DL60" s="7" t="s">
        <v>122</v>
      </c>
      <c r="DM60" s="7" t="s">
        <v>123</v>
      </c>
      <c r="DN60" s="7" t="s">
        <v>124</v>
      </c>
      <c r="DO60" s="7" t="s">
        <v>125</v>
      </c>
      <c r="DP60" s="7" t="s">
        <v>126</v>
      </c>
      <c r="DQ60" s="7" t="s">
        <v>127</v>
      </c>
      <c r="DR60" s="7" t="s">
        <v>128</v>
      </c>
      <c r="DS60" s="7" t="s">
        <v>129</v>
      </c>
      <c r="DT60" s="7" t="s">
        <v>130</v>
      </c>
      <c r="DU60" s="309" t="s">
        <v>131</v>
      </c>
      <c r="DV60" s="7" t="s">
        <v>122</v>
      </c>
      <c r="DW60" s="7" t="s">
        <v>123</v>
      </c>
      <c r="DX60" s="7" t="s">
        <v>124</v>
      </c>
      <c r="DY60" s="7" t="s">
        <v>125</v>
      </c>
      <c r="DZ60" s="7" t="s">
        <v>126</v>
      </c>
      <c r="EA60" s="7" t="s">
        <v>127</v>
      </c>
      <c r="EB60" s="7" t="s">
        <v>128</v>
      </c>
      <c r="EC60" s="7" t="s">
        <v>129</v>
      </c>
      <c r="ED60" s="7" t="s">
        <v>130</v>
      </c>
      <c r="EE60" s="309" t="s">
        <v>131</v>
      </c>
      <c r="EF60" s="7" t="s">
        <v>122</v>
      </c>
      <c r="EG60" s="7" t="s">
        <v>123</v>
      </c>
      <c r="EH60" s="7" t="s">
        <v>124</v>
      </c>
      <c r="EI60" s="7" t="s">
        <v>125</v>
      </c>
      <c r="EJ60" s="7" t="s">
        <v>126</v>
      </c>
      <c r="EK60" s="7" t="s">
        <v>127</v>
      </c>
      <c r="EL60" s="7" t="s">
        <v>128</v>
      </c>
      <c r="EM60" s="7" t="s">
        <v>129</v>
      </c>
      <c r="EN60" s="7" t="s">
        <v>130</v>
      </c>
      <c r="EO60" s="309" t="s">
        <v>131</v>
      </c>
      <c r="EP60" s="7" t="s">
        <v>122</v>
      </c>
      <c r="EQ60" s="7" t="s">
        <v>123</v>
      </c>
      <c r="ER60" s="7" t="s">
        <v>124</v>
      </c>
      <c r="ES60" s="7" t="s">
        <v>125</v>
      </c>
      <c r="ET60" s="7" t="s">
        <v>126</v>
      </c>
      <c r="EU60" s="7" t="s">
        <v>127</v>
      </c>
      <c r="EV60" s="7" t="s">
        <v>128</v>
      </c>
      <c r="EW60" s="7" t="s">
        <v>129</v>
      </c>
      <c r="EX60" s="7" t="s">
        <v>130</v>
      </c>
      <c r="EY60" s="309" t="s">
        <v>131</v>
      </c>
      <c r="EZ60" s="7" t="s">
        <v>122</v>
      </c>
      <c r="FA60" s="7" t="s">
        <v>123</v>
      </c>
      <c r="FB60" s="7" t="s">
        <v>124</v>
      </c>
      <c r="FC60" s="7" t="s">
        <v>125</v>
      </c>
      <c r="FD60" s="7" t="s">
        <v>126</v>
      </c>
      <c r="FE60" s="7" t="s">
        <v>127</v>
      </c>
      <c r="FF60" s="7" t="s">
        <v>128</v>
      </c>
      <c r="FG60" s="7" t="s">
        <v>129</v>
      </c>
      <c r="FH60" s="7" t="s">
        <v>130</v>
      </c>
      <c r="FI60" s="309" t="s">
        <v>131</v>
      </c>
      <c r="FJ60" s="7" t="s">
        <v>122</v>
      </c>
      <c r="FK60" s="7" t="s">
        <v>123</v>
      </c>
      <c r="FL60" s="7" t="s">
        <v>124</v>
      </c>
      <c r="FM60" s="7" t="s">
        <v>125</v>
      </c>
      <c r="FN60" s="7" t="s">
        <v>126</v>
      </c>
      <c r="FO60" s="7" t="s">
        <v>127</v>
      </c>
      <c r="FP60" s="7" t="s">
        <v>128</v>
      </c>
      <c r="FQ60" s="7" t="s">
        <v>129</v>
      </c>
      <c r="FR60" s="7" t="s">
        <v>130</v>
      </c>
      <c r="FS60" s="309" t="s">
        <v>131</v>
      </c>
      <c r="FT60" s="7" t="s">
        <v>122</v>
      </c>
      <c r="FU60" s="7" t="s">
        <v>123</v>
      </c>
      <c r="FV60" s="7" t="s">
        <v>124</v>
      </c>
      <c r="FW60" s="7" t="s">
        <v>125</v>
      </c>
      <c r="FX60" s="7" t="s">
        <v>126</v>
      </c>
      <c r="FY60" s="7" t="s">
        <v>127</v>
      </c>
      <c r="FZ60" s="7" t="s">
        <v>128</v>
      </c>
      <c r="GA60" s="7" t="s">
        <v>129</v>
      </c>
      <c r="GB60" s="7" t="s">
        <v>130</v>
      </c>
      <c r="GC60" s="309" t="s">
        <v>131</v>
      </c>
      <c r="GD60" s="7" t="s">
        <v>122</v>
      </c>
      <c r="GE60" s="7" t="s">
        <v>123</v>
      </c>
      <c r="GF60" s="7" t="s">
        <v>124</v>
      </c>
      <c r="GG60" s="7" t="s">
        <v>125</v>
      </c>
      <c r="GH60" s="7" t="s">
        <v>126</v>
      </c>
      <c r="GI60" s="7" t="s">
        <v>127</v>
      </c>
      <c r="GJ60" s="7" t="s">
        <v>128</v>
      </c>
      <c r="GK60" s="7" t="s">
        <v>129</v>
      </c>
      <c r="GL60" s="7" t="s">
        <v>130</v>
      </c>
      <c r="GM60" s="309" t="s">
        <v>131</v>
      </c>
      <c r="GN60" s="7" t="s">
        <v>122</v>
      </c>
      <c r="GO60" s="7" t="s">
        <v>123</v>
      </c>
      <c r="GP60" s="7" t="s">
        <v>124</v>
      </c>
      <c r="GQ60" s="7" t="s">
        <v>125</v>
      </c>
      <c r="GR60" s="7" t="s">
        <v>126</v>
      </c>
      <c r="GS60" s="7" t="s">
        <v>127</v>
      </c>
      <c r="GT60" s="7" t="s">
        <v>128</v>
      </c>
      <c r="GU60" s="7" t="s">
        <v>129</v>
      </c>
      <c r="GV60" s="7" t="s">
        <v>130</v>
      </c>
      <c r="GW60" s="309" t="s">
        <v>131</v>
      </c>
      <c r="GX60" s="7" t="s">
        <v>122</v>
      </c>
      <c r="GY60" s="7" t="s">
        <v>123</v>
      </c>
      <c r="GZ60" s="7" t="s">
        <v>124</v>
      </c>
      <c r="HA60" s="7" t="s">
        <v>125</v>
      </c>
      <c r="HB60" s="7" t="s">
        <v>126</v>
      </c>
      <c r="HC60" s="7" t="s">
        <v>127</v>
      </c>
      <c r="HD60" s="7" t="s">
        <v>128</v>
      </c>
      <c r="HE60" s="7" t="s">
        <v>129</v>
      </c>
      <c r="HF60" s="7" t="s">
        <v>130</v>
      </c>
      <c r="HG60" s="309" t="s">
        <v>131</v>
      </c>
      <c r="HH60" s="7" t="s">
        <v>122</v>
      </c>
      <c r="HI60" s="7" t="s">
        <v>123</v>
      </c>
      <c r="HJ60" s="7" t="s">
        <v>124</v>
      </c>
      <c r="HK60" s="7" t="s">
        <v>125</v>
      </c>
      <c r="HL60" s="7" t="s">
        <v>126</v>
      </c>
      <c r="HM60" s="7" t="s">
        <v>127</v>
      </c>
      <c r="HN60" s="7" t="s">
        <v>128</v>
      </c>
      <c r="HO60" s="7" t="s">
        <v>129</v>
      </c>
      <c r="HP60" s="7" t="s">
        <v>130</v>
      </c>
      <c r="HQ60" s="309" t="s">
        <v>131</v>
      </c>
      <c r="HR60" s="7" t="s">
        <v>122</v>
      </c>
      <c r="HS60" s="7" t="s">
        <v>123</v>
      </c>
      <c r="HT60" s="7" t="s">
        <v>124</v>
      </c>
      <c r="HU60" s="7" t="s">
        <v>125</v>
      </c>
      <c r="HV60" s="7" t="s">
        <v>126</v>
      </c>
      <c r="HW60" s="7" t="s">
        <v>127</v>
      </c>
      <c r="HX60" s="7" t="s">
        <v>128</v>
      </c>
      <c r="HY60" s="7" t="s">
        <v>129</v>
      </c>
      <c r="HZ60" s="7" t="s">
        <v>130</v>
      </c>
      <c r="IA60" s="309" t="s">
        <v>131</v>
      </c>
      <c r="IB60" s="7" t="s">
        <v>122</v>
      </c>
      <c r="IC60" s="7" t="s">
        <v>123</v>
      </c>
      <c r="ID60" s="7" t="s">
        <v>124</v>
      </c>
      <c r="IE60" s="7" t="s">
        <v>125</v>
      </c>
      <c r="IF60" s="7" t="s">
        <v>126</v>
      </c>
      <c r="IG60" s="7" t="s">
        <v>127</v>
      </c>
      <c r="IH60" s="7" t="s">
        <v>128</v>
      </c>
      <c r="II60" s="7" t="s">
        <v>129</v>
      </c>
      <c r="IJ60" s="7" t="s">
        <v>130</v>
      </c>
      <c r="IK60" s="309" t="s">
        <v>131</v>
      </c>
      <c r="IL60" s="7" t="s">
        <v>122</v>
      </c>
      <c r="IM60" s="7" t="s">
        <v>123</v>
      </c>
      <c r="IN60" s="7" t="s">
        <v>124</v>
      </c>
      <c r="IO60" s="7" t="s">
        <v>125</v>
      </c>
      <c r="IP60" s="7" t="s">
        <v>126</v>
      </c>
      <c r="IQ60" s="7" t="s">
        <v>127</v>
      </c>
      <c r="IR60" s="7" t="s">
        <v>128</v>
      </c>
      <c r="IS60" s="7" t="s">
        <v>129</v>
      </c>
      <c r="IT60" s="7" t="s">
        <v>130</v>
      </c>
      <c r="IU60" s="309" t="s">
        <v>131</v>
      </c>
      <c r="IV60" s="173" t="s">
        <v>122</v>
      </c>
      <c r="IW60" s="1" t="s">
        <v>123</v>
      </c>
      <c r="IX60" s="1" t="s">
        <v>124</v>
      </c>
      <c r="IY60" s="1" t="s">
        <v>125</v>
      </c>
      <c r="IZ60" s="1" t="s">
        <v>126</v>
      </c>
      <c r="JA60" s="1" t="s">
        <v>127</v>
      </c>
      <c r="JB60" s="1" t="s">
        <v>128</v>
      </c>
      <c r="JC60" s="1" t="s">
        <v>129</v>
      </c>
      <c r="JD60" s="1" t="s">
        <v>130</v>
      </c>
      <c r="JE60" s="310" t="s">
        <v>131</v>
      </c>
      <c r="JF60" s="7" t="s">
        <v>132</v>
      </c>
      <c r="JG60" s="7" t="s">
        <v>133</v>
      </c>
      <c r="JH60" s="7" t="s">
        <v>134</v>
      </c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73"/>
      <c r="JT60" s="210"/>
      <c r="JU60" s="21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</row>
    <row r="61">
      <c r="A61" s="182" t="s">
        <v>11</v>
      </c>
      <c r="B61" s="55" t="s">
        <v>12</v>
      </c>
      <c r="C61" s="19" t="s">
        <v>13</v>
      </c>
      <c r="D61" s="17" t="s">
        <v>14</v>
      </c>
      <c r="E61" s="224">
        <v>40.0</v>
      </c>
      <c r="F61" s="225">
        <v>34.0</v>
      </c>
      <c r="G61" s="225">
        <v>23.0</v>
      </c>
      <c r="H61" s="225">
        <v>33.0</v>
      </c>
      <c r="I61" s="225">
        <v>42.0</v>
      </c>
      <c r="J61" s="225">
        <v>51.0</v>
      </c>
      <c r="K61" s="225">
        <v>42.0</v>
      </c>
      <c r="L61" s="225">
        <v>52.0</v>
      </c>
      <c r="M61" s="225">
        <v>61.0</v>
      </c>
      <c r="N61" s="225">
        <v>52.0</v>
      </c>
      <c r="O61" s="226">
        <v>43.0</v>
      </c>
      <c r="P61" s="225">
        <v>36.0</v>
      </c>
      <c r="Q61" s="225">
        <v>27.0</v>
      </c>
      <c r="R61" s="225">
        <v>37.0</v>
      </c>
      <c r="S61" s="225">
        <v>46.0</v>
      </c>
      <c r="T61" s="225">
        <v>55.0</v>
      </c>
      <c r="U61" s="225">
        <v>64.0</v>
      </c>
      <c r="V61" s="225">
        <v>54.0</v>
      </c>
      <c r="W61" s="225">
        <v>63.0</v>
      </c>
      <c r="X61" s="225">
        <v>72.0</v>
      </c>
      <c r="Y61" s="226">
        <v>82.0</v>
      </c>
      <c r="Z61" s="225">
        <v>35.0</v>
      </c>
      <c r="AA61" s="225">
        <v>26.0</v>
      </c>
      <c r="AB61" s="225">
        <v>35.0</v>
      </c>
      <c r="AC61" s="225">
        <v>25.0</v>
      </c>
      <c r="AD61" s="225">
        <v>15.0</v>
      </c>
      <c r="AE61" s="225">
        <v>25.0</v>
      </c>
      <c r="AF61" s="225">
        <v>35.0</v>
      </c>
      <c r="AG61" s="225">
        <v>22.0</v>
      </c>
      <c r="AH61" s="225">
        <v>33.0</v>
      </c>
      <c r="AI61" s="226">
        <v>24.0</v>
      </c>
      <c r="AJ61" s="225">
        <v>-1.0</v>
      </c>
      <c r="AK61" s="225">
        <v>-11.0</v>
      </c>
      <c r="AL61" s="225">
        <v>-1.0</v>
      </c>
      <c r="AM61" s="225">
        <v>9.0</v>
      </c>
      <c r="AN61" s="225">
        <v>-1.0</v>
      </c>
      <c r="AO61" s="225">
        <v>9.0</v>
      </c>
      <c r="AP61" s="225">
        <v>19.0</v>
      </c>
      <c r="AQ61" s="225">
        <v>29.0</v>
      </c>
      <c r="AR61" s="225">
        <v>18.0</v>
      </c>
      <c r="AS61" s="226">
        <v>28.0</v>
      </c>
      <c r="AT61" s="225">
        <v>-1.0</v>
      </c>
      <c r="AU61" s="225">
        <v>-11.0</v>
      </c>
      <c r="AV61" s="225">
        <v>-1.0</v>
      </c>
      <c r="AW61" s="225">
        <v>-10.0</v>
      </c>
      <c r="AX61" s="225">
        <v>-20.0</v>
      </c>
      <c r="AY61" s="225">
        <v>-33.0</v>
      </c>
      <c r="AZ61" s="225">
        <v>-23.0</v>
      </c>
      <c r="BA61" s="225">
        <v>-33.0</v>
      </c>
      <c r="BB61" s="225">
        <v>-44.0</v>
      </c>
      <c r="BC61" s="226">
        <v>-34.0</v>
      </c>
      <c r="BD61" s="225">
        <v>16.0</v>
      </c>
      <c r="BE61" s="225">
        <v>6.0</v>
      </c>
      <c r="BF61" s="225">
        <v>-4.0</v>
      </c>
      <c r="BG61" s="225">
        <v>-14.0</v>
      </c>
      <c r="BH61" s="225">
        <v>-23.0</v>
      </c>
      <c r="BI61" s="225">
        <v>-49.0</v>
      </c>
      <c r="BJ61" s="225">
        <v>-40.0</v>
      </c>
      <c r="BK61" s="225">
        <v>-50.0</v>
      </c>
      <c r="BL61" s="225">
        <v>-59.0</v>
      </c>
      <c r="BM61" s="226">
        <v>-49.0</v>
      </c>
      <c r="BN61" s="225">
        <v>35.0</v>
      </c>
      <c r="BO61" s="225">
        <v>26.0</v>
      </c>
      <c r="BP61" s="225">
        <v>17.0</v>
      </c>
      <c r="BQ61" s="225">
        <v>30.0</v>
      </c>
      <c r="BR61" s="225">
        <v>43.0</v>
      </c>
      <c r="BS61" s="225">
        <v>34.0</v>
      </c>
      <c r="BT61" s="225">
        <v>44.0</v>
      </c>
      <c r="BU61" s="225">
        <v>31.0</v>
      </c>
      <c r="BV61" s="225">
        <v>20.0</v>
      </c>
      <c r="BW61" s="226">
        <v>10.0</v>
      </c>
      <c r="BX61" s="225">
        <v>35.0</v>
      </c>
      <c r="BY61" s="225">
        <v>25.0</v>
      </c>
      <c r="BZ61" s="225">
        <v>14.0</v>
      </c>
      <c r="CA61" s="225">
        <v>5.0</v>
      </c>
      <c r="CB61" s="225">
        <v>15.0</v>
      </c>
      <c r="CC61" s="225">
        <v>5.0</v>
      </c>
      <c r="CD61" s="225">
        <v>-5.0</v>
      </c>
      <c r="CE61" s="225">
        <v>4.0</v>
      </c>
      <c r="CF61" s="225">
        <v>-7.0</v>
      </c>
      <c r="CG61" s="226">
        <v>-17.0</v>
      </c>
      <c r="CH61" s="225">
        <v>35.0</v>
      </c>
      <c r="CI61" s="225">
        <v>22.0</v>
      </c>
      <c r="CJ61" s="225">
        <v>12.0</v>
      </c>
      <c r="CK61" s="225">
        <v>2.0</v>
      </c>
      <c r="CL61" s="225">
        <v>13.0</v>
      </c>
      <c r="CM61" s="225">
        <v>22.0</v>
      </c>
      <c r="CN61" s="225">
        <v>31.0</v>
      </c>
      <c r="CO61" s="225">
        <v>20.0</v>
      </c>
      <c r="CP61" s="225">
        <v>10.0</v>
      </c>
      <c r="CQ61" s="226">
        <v>0.0</v>
      </c>
      <c r="CR61" s="225">
        <v>15.0</v>
      </c>
      <c r="CS61" s="225">
        <v>6.0</v>
      </c>
      <c r="CT61" s="225">
        <v>16.0</v>
      </c>
      <c r="CU61" s="225">
        <v>6.0</v>
      </c>
      <c r="CV61" s="225">
        <v>-4.0</v>
      </c>
      <c r="CW61" s="225">
        <v>6.0</v>
      </c>
      <c r="CX61" s="225">
        <v>16.0</v>
      </c>
      <c r="CY61" s="225">
        <v>26.0</v>
      </c>
      <c r="CZ61" s="225">
        <v>52.0</v>
      </c>
      <c r="DA61" s="226">
        <v>39.0</v>
      </c>
      <c r="DB61" s="225">
        <v>15.0</v>
      </c>
      <c r="DC61" s="225">
        <v>25.0</v>
      </c>
      <c r="DD61" s="225">
        <v>35.0</v>
      </c>
      <c r="DE61" s="225">
        <v>46.0</v>
      </c>
      <c r="DF61" s="225">
        <v>36.0</v>
      </c>
      <c r="DG61" s="225">
        <v>23.0</v>
      </c>
      <c r="DH61" s="225">
        <v>14.0</v>
      </c>
      <c r="DI61" s="225">
        <v>4.0</v>
      </c>
      <c r="DJ61" s="225">
        <v>-9.0</v>
      </c>
      <c r="DK61" s="226">
        <v>-18.0</v>
      </c>
      <c r="DL61" s="225">
        <v>35.0</v>
      </c>
      <c r="DM61" s="225">
        <v>25.0</v>
      </c>
      <c r="DN61" s="225">
        <v>15.0</v>
      </c>
      <c r="DO61" s="225">
        <v>5.0</v>
      </c>
      <c r="DP61" s="225">
        <v>-4.0</v>
      </c>
      <c r="DQ61" s="225">
        <v>6.0</v>
      </c>
      <c r="DR61" s="225">
        <v>-5.0</v>
      </c>
      <c r="DS61" s="225">
        <v>-14.0</v>
      </c>
      <c r="DT61" s="225">
        <v>-3.0</v>
      </c>
      <c r="DU61" s="226">
        <v>7.0</v>
      </c>
      <c r="DV61" s="225">
        <v>35.0</v>
      </c>
      <c r="DW61" s="225">
        <v>45.0</v>
      </c>
      <c r="DX61" s="225">
        <v>54.0</v>
      </c>
      <c r="DY61" s="225">
        <v>63.0</v>
      </c>
      <c r="DZ61" s="225">
        <v>72.0</v>
      </c>
      <c r="EA61" s="225">
        <v>82.0</v>
      </c>
      <c r="EB61" s="225">
        <v>92.0</v>
      </c>
      <c r="EC61" s="225">
        <v>82.0</v>
      </c>
      <c r="ED61" s="225">
        <v>93.0</v>
      </c>
      <c r="EE61" s="226">
        <v>83.0</v>
      </c>
      <c r="EF61" s="225">
        <v>34.0</v>
      </c>
      <c r="EG61" s="225">
        <v>24.0</v>
      </c>
      <c r="EH61" s="225">
        <v>-2.0</v>
      </c>
      <c r="EI61" s="225">
        <v>-12.0</v>
      </c>
      <c r="EJ61" s="225">
        <v>-2.0</v>
      </c>
      <c r="EK61" s="225">
        <v>-12.0</v>
      </c>
      <c r="EL61" s="225">
        <v>-22.0</v>
      </c>
      <c r="EM61" s="225">
        <v>-32.0</v>
      </c>
      <c r="EN61" s="225">
        <v>-22.0</v>
      </c>
      <c r="EO61" s="226">
        <v>-31.0</v>
      </c>
      <c r="EP61" s="225">
        <v>35.0</v>
      </c>
      <c r="EQ61" s="225">
        <v>22.0</v>
      </c>
      <c r="ER61" s="225">
        <v>11.0</v>
      </c>
      <c r="ES61" s="225">
        <v>2.0</v>
      </c>
      <c r="ET61" s="225">
        <v>12.0</v>
      </c>
      <c r="EU61" s="225">
        <v>2.0</v>
      </c>
      <c r="EV61" s="225">
        <v>12.0</v>
      </c>
      <c r="EW61" s="225">
        <v>2.0</v>
      </c>
      <c r="EX61" s="225">
        <v>12.0</v>
      </c>
      <c r="EY61" s="226">
        <v>22.0</v>
      </c>
      <c r="EZ61" s="225">
        <v>38.0</v>
      </c>
      <c r="FA61" s="225">
        <v>64.0</v>
      </c>
      <c r="FB61" s="225">
        <v>38.0</v>
      </c>
      <c r="FC61" s="225">
        <v>28.0</v>
      </c>
      <c r="FD61" s="225">
        <v>19.0</v>
      </c>
      <c r="FE61" s="225">
        <v>29.0</v>
      </c>
      <c r="FF61" s="225">
        <v>20.0</v>
      </c>
      <c r="FG61" s="225">
        <v>11.0</v>
      </c>
      <c r="FH61" s="225">
        <v>0.0</v>
      </c>
      <c r="FI61" s="226">
        <v>9.0</v>
      </c>
      <c r="FJ61" s="225">
        <v>35.0</v>
      </c>
      <c r="FK61" s="225">
        <v>48.0</v>
      </c>
      <c r="FL61" s="225">
        <v>38.0</v>
      </c>
      <c r="FM61" s="225">
        <v>29.0</v>
      </c>
      <c r="FN61" s="225">
        <v>20.0</v>
      </c>
      <c r="FO61" s="225">
        <v>33.0</v>
      </c>
      <c r="FP61" s="225">
        <v>20.0</v>
      </c>
      <c r="FQ61" s="225">
        <v>30.0</v>
      </c>
      <c r="FR61" s="225">
        <v>20.0</v>
      </c>
      <c r="FS61" s="226">
        <v>29.0</v>
      </c>
      <c r="FT61" s="225">
        <v>16.0</v>
      </c>
      <c r="FU61" s="225">
        <v>26.0</v>
      </c>
      <c r="FV61" s="225">
        <v>16.0</v>
      </c>
      <c r="FW61" s="225">
        <v>42.0</v>
      </c>
      <c r="FX61" s="225">
        <v>31.0</v>
      </c>
      <c r="FY61" s="225">
        <v>21.0</v>
      </c>
      <c r="FZ61" s="225">
        <v>32.0</v>
      </c>
      <c r="GA61" s="225">
        <v>42.0</v>
      </c>
      <c r="GB61" s="225">
        <v>31.0</v>
      </c>
      <c r="GC61" s="226">
        <v>41.0</v>
      </c>
      <c r="GD61" s="225">
        <v>35.0</v>
      </c>
      <c r="GE61" s="225">
        <v>25.0</v>
      </c>
      <c r="GF61" s="225">
        <v>16.0</v>
      </c>
      <c r="GG61" s="225">
        <v>25.0</v>
      </c>
      <c r="GH61" s="225">
        <v>34.0</v>
      </c>
      <c r="GI61" s="225">
        <v>8.0</v>
      </c>
      <c r="GJ61" s="225">
        <v>-1.0</v>
      </c>
      <c r="GK61" s="225">
        <v>8.0</v>
      </c>
      <c r="GL61" s="225">
        <v>-2.0</v>
      </c>
      <c r="GM61" s="226">
        <v>8.0</v>
      </c>
      <c r="GN61" s="225">
        <v>16.0</v>
      </c>
      <c r="GO61" s="225">
        <v>26.0</v>
      </c>
      <c r="GP61" s="225">
        <v>36.0</v>
      </c>
      <c r="GQ61" s="225">
        <v>27.0</v>
      </c>
      <c r="GR61" s="225">
        <v>17.0</v>
      </c>
      <c r="GS61" s="225">
        <v>26.0</v>
      </c>
      <c r="GT61" s="225">
        <v>16.0</v>
      </c>
      <c r="GU61" s="225">
        <v>26.0</v>
      </c>
      <c r="GV61" s="225">
        <v>36.0</v>
      </c>
      <c r="GW61" s="226">
        <v>27.0</v>
      </c>
      <c r="GX61" s="225">
        <v>35.0</v>
      </c>
      <c r="GY61" s="225">
        <v>24.0</v>
      </c>
      <c r="GZ61" s="225">
        <v>11.0</v>
      </c>
      <c r="HA61" s="225">
        <v>1.0</v>
      </c>
      <c r="HB61" s="225">
        <v>12.0</v>
      </c>
      <c r="HC61" s="225">
        <v>38.0</v>
      </c>
      <c r="HD61" s="225">
        <v>29.0</v>
      </c>
      <c r="HE61" s="225">
        <v>40.0</v>
      </c>
      <c r="HF61" s="225">
        <v>31.0</v>
      </c>
      <c r="HG61" s="226">
        <v>21.0</v>
      </c>
      <c r="HH61" s="225">
        <v>38.0</v>
      </c>
      <c r="HI61" s="225">
        <v>48.0</v>
      </c>
      <c r="HJ61" s="225">
        <v>37.0</v>
      </c>
      <c r="HK61" s="225">
        <v>46.0</v>
      </c>
      <c r="HL61" s="225">
        <v>37.0</v>
      </c>
      <c r="HM61" s="225">
        <v>28.0</v>
      </c>
      <c r="HN61" s="225">
        <v>18.0</v>
      </c>
      <c r="HO61" s="225">
        <v>27.0</v>
      </c>
      <c r="HP61" s="225">
        <v>18.0</v>
      </c>
      <c r="HQ61" s="226">
        <v>28.0</v>
      </c>
      <c r="HR61" s="225">
        <v>35.0</v>
      </c>
      <c r="HS61" s="225">
        <v>45.0</v>
      </c>
      <c r="HT61" s="225">
        <v>35.0</v>
      </c>
      <c r="HU61" s="225">
        <v>26.0</v>
      </c>
      <c r="HV61" s="225">
        <v>16.0</v>
      </c>
      <c r="HW61" s="225">
        <v>7.0</v>
      </c>
      <c r="HX61" s="225">
        <v>-3.0</v>
      </c>
      <c r="HY61" s="225">
        <v>-12.0</v>
      </c>
      <c r="HZ61" s="225">
        <v>-3.0</v>
      </c>
      <c r="IA61" s="226">
        <v>-14.0</v>
      </c>
      <c r="IB61" s="225">
        <v>16.0</v>
      </c>
      <c r="IC61" s="225">
        <v>26.0</v>
      </c>
      <c r="ID61" s="225">
        <v>36.0</v>
      </c>
      <c r="IE61" s="225">
        <v>49.0</v>
      </c>
      <c r="IF61" s="225">
        <v>62.0</v>
      </c>
      <c r="IG61" s="225">
        <v>52.0</v>
      </c>
      <c r="IH61" s="225">
        <v>26.0</v>
      </c>
      <c r="II61" s="225">
        <v>36.0</v>
      </c>
      <c r="IJ61" s="225">
        <v>27.0</v>
      </c>
      <c r="IK61" s="226">
        <v>36.0</v>
      </c>
      <c r="IL61" s="225">
        <v>12.0</v>
      </c>
      <c r="IM61" s="225">
        <v>25.0</v>
      </c>
      <c r="IN61" s="225">
        <v>15.0</v>
      </c>
      <c r="IO61" s="225">
        <v>28.0</v>
      </c>
      <c r="IP61" s="225">
        <v>18.0</v>
      </c>
      <c r="IQ61" s="225">
        <v>9.0</v>
      </c>
      <c r="IR61" s="225">
        <v>-1.0</v>
      </c>
      <c r="IS61" s="225">
        <v>-12.0</v>
      </c>
      <c r="IT61" s="225">
        <v>-21.0</v>
      </c>
      <c r="IU61" s="226">
        <v>-31.0</v>
      </c>
      <c r="IV61" s="227">
        <f t="shared" ref="IV61:JE61" si="94">AVERAGE(IL61,IB61,HR61,HH61,GN61,GX61,GD61,FT61,FJ61,EZ61,EP61,EF61,DV61,DL61,DB61,CR61,CH61,BX61,BN61,BD61,AT61,AJ61,Z61,P61,F61)</f>
        <v>26.76</v>
      </c>
      <c r="IW61" s="228">
        <f t="shared" si="94"/>
        <v>25.48</v>
      </c>
      <c r="IX61" s="228">
        <f t="shared" si="94"/>
        <v>21.96</v>
      </c>
      <c r="IY61" s="228">
        <f t="shared" si="94"/>
        <v>21.84</v>
      </c>
      <c r="IZ61" s="228">
        <f t="shared" si="94"/>
        <v>20.96</v>
      </c>
      <c r="JA61" s="228">
        <f t="shared" si="94"/>
        <v>19.08</v>
      </c>
      <c r="JB61" s="228">
        <f t="shared" si="94"/>
        <v>17.2</v>
      </c>
      <c r="JC61" s="228">
        <f t="shared" si="94"/>
        <v>16.44</v>
      </c>
      <c r="JD61" s="228">
        <f t="shared" si="94"/>
        <v>14.2</v>
      </c>
      <c r="JE61" s="229">
        <f t="shared" si="94"/>
        <v>13.72</v>
      </c>
      <c r="JF61" s="225">
        <f t="shared" ref="JF61:JF86" si="96">countif(F61:JE61, "&gt;0")</f>
        <v>208</v>
      </c>
      <c r="JG61" s="225">
        <f t="shared" ref="JG61:JG86" si="97">countif(F61:JE61, "&lt;0")</f>
        <v>50</v>
      </c>
      <c r="JH61" s="231">
        <f t="shared" ref="JH61:JH86" si="98">(JF61/(JF61+JG61))</f>
        <v>0.8062015504</v>
      </c>
      <c r="JI61" s="225"/>
      <c r="JJ61" s="225"/>
      <c r="JK61" s="225"/>
      <c r="JL61" s="225"/>
      <c r="JM61" s="225"/>
      <c r="JN61" s="225"/>
      <c r="JO61" s="225"/>
      <c r="JP61" s="225"/>
      <c r="JQ61" s="225"/>
      <c r="JR61" s="225"/>
      <c r="JS61" s="311"/>
      <c r="JT61" s="232"/>
      <c r="JU61" s="240">
        <f>11/25</f>
        <v>0.44</v>
      </c>
      <c r="JV61" s="225"/>
      <c r="JW61" s="225"/>
      <c r="JX61" s="225"/>
      <c r="JY61" s="225"/>
      <c r="JZ61" s="225"/>
      <c r="KA61" s="225"/>
      <c r="KB61" s="225"/>
      <c r="KC61" s="225"/>
      <c r="KD61" s="225"/>
      <c r="KE61" s="225"/>
      <c r="KF61" s="225"/>
      <c r="KG61" s="225"/>
      <c r="KH61" s="225"/>
      <c r="KI61" s="225"/>
      <c r="KJ61" s="225"/>
    </row>
    <row r="62">
      <c r="A62" s="182" t="s">
        <v>35</v>
      </c>
      <c r="B62" s="55" t="s">
        <v>12</v>
      </c>
      <c r="C62" s="19" t="s">
        <v>36</v>
      </c>
      <c r="D62" s="17" t="s">
        <v>29</v>
      </c>
      <c r="E62" s="224">
        <v>30.0</v>
      </c>
      <c r="F62" s="225">
        <v>15.0</v>
      </c>
      <c r="G62" s="225">
        <v>6.0</v>
      </c>
      <c r="H62" s="225">
        <v>15.0</v>
      </c>
      <c r="I62" s="225">
        <v>10.0</v>
      </c>
      <c r="J62" s="225">
        <v>0.0</v>
      </c>
      <c r="K62" s="225">
        <v>-5.0</v>
      </c>
      <c r="L62" s="225">
        <v>6.0</v>
      </c>
      <c r="M62" s="225">
        <v>1.0</v>
      </c>
      <c r="N62" s="225">
        <v>-7.0</v>
      </c>
      <c r="O62" s="226">
        <v>-2.0</v>
      </c>
      <c r="P62" s="225">
        <v>34.0</v>
      </c>
      <c r="Q62" s="225">
        <v>39.0</v>
      </c>
      <c r="R62" s="225">
        <v>47.0</v>
      </c>
      <c r="S62" s="225">
        <v>53.0</v>
      </c>
      <c r="T62" s="225">
        <v>43.0</v>
      </c>
      <c r="U62" s="225">
        <v>33.0</v>
      </c>
      <c r="V62" s="225">
        <v>25.0</v>
      </c>
      <c r="W62" s="225">
        <v>15.0</v>
      </c>
      <c r="X62" s="225">
        <v>21.0</v>
      </c>
      <c r="Y62" s="226">
        <v>32.0</v>
      </c>
      <c r="Z62" s="225">
        <v>33.0</v>
      </c>
      <c r="AA62" s="225">
        <v>28.0</v>
      </c>
      <c r="AB62" s="225">
        <v>32.0</v>
      </c>
      <c r="AC62" s="225">
        <v>18.0</v>
      </c>
      <c r="AD62" s="225">
        <v>10.0</v>
      </c>
      <c r="AE62" s="225">
        <v>17.0</v>
      </c>
      <c r="AF62" s="225">
        <v>25.0</v>
      </c>
      <c r="AG62" s="225">
        <v>14.0</v>
      </c>
      <c r="AH62" s="225">
        <v>23.0</v>
      </c>
      <c r="AI62" s="226">
        <v>33.0</v>
      </c>
      <c r="AJ62" s="225">
        <v>6.0</v>
      </c>
      <c r="AK62" s="225">
        <v>-2.0</v>
      </c>
      <c r="AL62" s="225">
        <v>6.0</v>
      </c>
      <c r="AM62" s="225">
        <v>15.0</v>
      </c>
      <c r="AN62" s="225">
        <v>1.0</v>
      </c>
      <c r="AO62" s="225">
        <v>-8.0</v>
      </c>
      <c r="AP62" s="225">
        <v>-2.0</v>
      </c>
      <c r="AQ62" s="225">
        <v>-11.0</v>
      </c>
      <c r="AR62" s="225">
        <v>-20.0</v>
      </c>
      <c r="AS62" s="226">
        <v>-15.0</v>
      </c>
      <c r="AT62" s="225">
        <v>6.0</v>
      </c>
      <c r="AU62" s="225">
        <v>-2.0</v>
      </c>
      <c r="AV62" s="225">
        <v>4.0</v>
      </c>
      <c r="AW62" s="225">
        <v>0.0</v>
      </c>
      <c r="AX62" s="225">
        <v>9.0</v>
      </c>
      <c r="AY62" s="225">
        <v>18.0</v>
      </c>
      <c r="AZ62" s="225">
        <v>9.0</v>
      </c>
      <c r="BA62" s="225">
        <v>4.0</v>
      </c>
      <c r="BB62" s="225">
        <v>-5.0</v>
      </c>
      <c r="BC62" s="226">
        <v>3.0</v>
      </c>
      <c r="BD62" s="225">
        <v>35.0</v>
      </c>
      <c r="BE62" s="225">
        <v>26.0</v>
      </c>
      <c r="BF62" s="225">
        <v>12.0</v>
      </c>
      <c r="BG62" s="225">
        <v>1.0</v>
      </c>
      <c r="BH62" s="225">
        <v>6.0</v>
      </c>
      <c r="BI62" s="225">
        <v>-13.0</v>
      </c>
      <c r="BJ62" s="225">
        <v>-5.0</v>
      </c>
      <c r="BK62" s="225">
        <v>-14.0</v>
      </c>
      <c r="BL62" s="225">
        <v>-20.0</v>
      </c>
      <c r="BM62" s="226">
        <v>-13.0</v>
      </c>
      <c r="BN62" s="225">
        <v>34.0</v>
      </c>
      <c r="BO62" s="225">
        <v>44.0</v>
      </c>
      <c r="BP62" s="225">
        <v>40.0</v>
      </c>
      <c r="BQ62" s="225">
        <v>51.0</v>
      </c>
      <c r="BR62" s="225">
        <v>42.0</v>
      </c>
      <c r="BS62" s="225">
        <v>38.0</v>
      </c>
      <c r="BT62" s="225">
        <v>29.0</v>
      </c>
      <c r="BU62" s="225">
        <v>38.0</v>
      </c>
      <c r="BV62" s="225">
        <v>29.0</v>
      </c>
      <c r="BW62" s="226">
        <v>22.0</v>
      </c>
      <c r="BX62" s="225">
        <v>33.0</v>
      </c>
      <c r="BY62" s="225">
        <v>19.0</v>
      </c>
      <c r="BZ62" s="225">
        <v>10.0</v>
      </c>
      <c r="CA62" s="225">
        <v>15.0</v>
      </c>
      <c r="CB62" s="225">
        <v>21.0</v>
      </c>
      <c r="CC62" s="225">
        <v>30.0</v>
      </c>
      <c r="CD62" s="225">
        <v>19.0</v>
      </c>
      <c r="CE62" s="225">
        <v>25.0</v>
      </c>
      <c r="CF62" s="225">
        <v>16.0</v>
      </c>
      <c r="CG62" s="226">
        <v>25.0</v>
      </c>
      <c r="CH62" s="225">
        <v>30.0</v>
      </c>
      <c r="CI62" s="225">
        <v>39.0</v>
      </c>
      <c r="CJ62" s="225">
        <v>32.0</v>
      </c>
      <c r="CK62" s="225">
        <v>18.0</v>
      </c>
      <c r="CL62" s="225">
        <v>27.0</v>
      </c>
      <c r="CM62" s="225">
        <v>17.0</v>
      </c>
      <c r="CN62" s="225">
        <v>25.0</v>
      </c>
      <c r="CO62" s="225">
        <v>16.0</v>
      </c>
      <c r="CP62" s="225">
        <v>25.0</v>
      </c>
      <c r="CQ62" s="226">
        <v>17.0</v>
      </c>
      <c r="CR62" s="225">
        <v>16.0</v>
      </c>
      <c r="CS62" s="225">
        <v>10.0</v>
      </c>
      <c r="CT62" s="225">
        <v>21.0</v>
      </c>
      <c r="CU62" s="225">
        <v>30.0</v>
      </c>
      <c r="CV62" s="225">
        <v>22.0</v>
      </c>
      <c r="CW62" s="225">
        <v>30.0</v>
      </c>
      <c r="CX62" s="225">
        <v>38.0</v>
      </c>
      <c r="CY62" s="225">
        <v>46.0</v>
      </c>
      <c r="CZ62" s="225">
        <v>65.0</v>
      </c>
      <c r="DA62" s="226">
        <v>74.0</v>
      </c>
      <c r="DB62" s="225">
        <v>17.0</v>
      </c>
      <c r="DC62" s="225">
        <v>8.0</v>
      </c>
      <c r="DD62" s="225">
        <v>16.0</v>
      </c>
      <c r="DE62" s="225">
        <v>25.0</v>
      </c>
      <c r="DF62" s="225">
        <v>19.0</v>
      </c>
      <c r="DG62" s="225">
        <v>8.0</v>
      </c>
      <c r="DH62" s="225">
        <v>3.0</v>
      </c>
      <c r="DI62" s="225">
        <v>-8.0</v>
      </c>
      <c r="DJ62" s="225">
        <v>1.0</v>
      </c>
      <c r="DK62" s="226">
        <v>-3.0</v>
      </c>
      <c r="DL62" s="225">
        <v>32.0</v>
      </c>
      <c r="DM62" s="225">
        <v>24.0</v>
      </c>
      <c r="DN62" s="225">
        <v>33.0</v>
      </c>
      <c r="DO62" s="225">
        <v>26.0</v>
      </c>
      <c r="DP62" s="225">
        <v>20.0</v>
      </c>
      <c r="DQ62" s="225">
        <v>25.0</v>
      </c>
      <c r="DR62" s="225">
        <v>16.0</v>
      </c>
      <c r="DS62" s="225">
        <v>11.0</v>
      </c>
      <c r="DT62" s="225">
        <v>20.0</v>
      </c>
      <c r="DU62" s="226">
        <v>29.0</v>
      </c>
      <c r="DV62" s="225">
        <v>34.0</v>
      </c>
      <c r="DW62" s="225">
        <v>45.0</v>
      </c>
      <c r="DX62" s="225">
        <v>49.0</v>
      </c>
      <c r="DY62" s="225">
        <v>39.0</v>
      </c>
      <c r="DZ62" s="225">
        <v>45.0</v>
      </c>
      <c r="EA62" s="225">
        <v>54.0</v>
      </c>
      <c r="EB62" s="225">
        <v>62.0</v>
      </c>
      <c r="EC62" s="225">
        <v>56.0</v>
      </c>
      <c r="ED62" s="225">
        <v>65.0</v>
      </c>
      <c r="EE62" s="226">
        <v>51.0</v>
      </c>
      <c r="EF62" s="225">
        <v>15.0</v>
      </c>
      <c r="EG62" s="225">
        <v>10.0</v>
      </c>
      <c r="EH62" s="225">
        <v>-9.0</v>
      </c>
      <c r="EI62" s="225">
        <v>0.0</v>
      </c>
      <c r="EJ62" s="225">
        <v>14.0</v>
      </c>
      <c r="EK62" s="225">
        <v>6.0</v>
      </c>
      <c r="EL62" s="225">
        <v>-2.0</v>
      </c>
      <c r="EM62" s="225">
        <v>-7.0</v>
      </c>
      <c r="EN62" s="225">
        <v>7.0</v>
      </c>
      <c r="EO62" s="226">
        <v>12.0</v>
      </c>
      <c r="EP62" s="225">
        <v>39.0</v>
      </c>
      <c r="EQ62" s="225">
        <v>28.0</v>
      </c>
      <c r="ER62" s="225">
        <v>19.0</v>
      </c>
      <c r="ES62" s="225">
        <v>29.0</v>
      </c>
      <c r="ET62" s="225">
        <v>34.0</v>
      </c>
      <c r="EU62" s="225">
        <v>26.0</v>
      </c>
      <c r="EV62" s="225">
        <v>17.0</v>
      </c>
      <c r="EW62" s="225">
        <v>11.0</v>
      </c>
      <c r="EX62" s="225">
        <v>17.0</v>
      </c>
      <c r="EY62" s="226">
        <v>22.0</v>
      </c>
      <c r="EZ62" s="225">
        <v>36.0</v>
      </c>
      <c r="FA62" s="225">
        <v>55.0</v>
      </c>
      <c r="FB62" s="225">
        <v>36.0</v>
      </c>
      <c r="FC62" s="225">
        <v>29.0</v>
      </c>
      <c r="FD62" s="225">
        <v>23.0</v>
      </c>
      <c r="FE62" s="225">
        <v>37.0</v>
      </c>
      <c r="FF62" s="225">
        <v>29.0</v>
      </c>
      <c r="FG62" s="225">
        <v>24.0</v>
      </c>
      <c r="FH62" s="225">
        <v>15.0</v>
      </c>
      <c r="FI62" s="226">
        <v>5.0</v>
      </c>
      <c r="FJ62" s="225">
        <v>33.0</v>
      </c>
      <c r="FK62" s="225">
        <v>44.0</v>
      </c>
      <c r="FL62" s="225">
        <v>30.0</v>
      </c>
      <c r="FM62" s="225">
        <v>26.0</v>
      </c>
      <c r="FN62" s="225">
        <v>21.0</v>
      </c>
      <c r="FO62" s="225">
        <v>12.0</v>
      </c>
      <c r="FP62" s="225">
        <v>1.0</v>
      </c>
      <c r="FQ62" s="225">
        <v>7.0</v>
      </c>
      <c r="FR62" s="225">
        <v>-4.0</v>
      </c>
      <c r="FS62" s="226">
        <v>0.0</v>
      </c>
      <c r="FT62" s="225">
        <v>35.0</v>
      </c>
      <c r="FU62" s="225">
        <v>41.0</v>
      </c>
      <c r="FV62" s="225">
        <v>34.0</v>
      </c>
      <c r="FW62" s="225">
        <v>53.0</v>
      </c>
      <c r="FX62" s="225">
        <v>44.0</v>
      </c>
      <c r="FY62" s="225">
        <v>30.0</v>
      </c>
      <c r="FZ62" s="225">
        <v>39.0</v>
      </c>
      <c r="GA62" s="225">
        <v>45.0</v>
      </c>
      <c r="GB62" s="225">
        <v>36.0</v>
      </c>
      <c r="GC62" s="226">
        <v>44.0</v>
      </c>
      <c r="GD62" s="225">
        <v>30.0</v>
      </c>
      <c r="GE62" s="225">
        <v>22.0</v>
      </c>
      <c r="GF62" s="225">
        <v>27.0</v>
      </c>
      <c r="GG62" s="225">
        <v>17.0</v>
      </c>
      <c r="GH62" s="225">
        <v>23.0</v>
      </c>
      <c r="GI62" s="225">
        <v>4.0</v>
      </c>
      <c r="GJ62" s="225">
        <v>-1.0</v>
      </c>
      <c r="GK62" s="225">
        <v>-6.0</v>
      </c>
      <c r="GL62" s="225">
        <v>-12.0</v>
      </c>
      <c r="GM62" s="226">
        <v>-21.0</v>
      </c>
      <c r="GN62" s="225">
        <v>17.0</v>
      </c>
      <c r="GO62" s="225">
        <v>25.0</v>
      </c>
      <c r="GP62" s="225">
        <v>39.0</v>
      </c>
      <c r="GQ62" s="225">
        <v>34.0</v>
      </c>
      <c r="GR62" s="225">
        <v>28.0</v>
      </c>
      <c r="GS62" s="225">
        <v>32.0</v>
      </c>
      <c r="GT62" s="225">
        <v>21.0</v>
      </c>
      <c r="GU62" s="225">
        <v>28.0</v>
      </c>
      <c r="GV62" s="225">
        <v>36.0</v>
      </c>
      <c r="GW62" s="226">
        <v>41.0</v>
      </c>
      <c r="GX62" s="225">
        <v>33.0</v>
      </c>
      <c r="GY62" s="225">
        <v>24.0</v>
      </c>
      <c r="GZ62" s="225">
        <v>33.0</v>
      </c>
      <c r="HA62" s="225">
        <v>24.0</v>
      </c>
      <c r="HB62" s="225">
        <v>33.0</v>
      </c>
      <c r="HC62" s="225">
        <v>52.0</v>
      </c>
      <c r="HD62" s="225">
        <v>48.0</v>
      </c>
      <c r="HE62" s="225">
        <v>57.0</v>
      </c>
      <c r="HF62" s="225">
        <v>53.0</v>
      </c>
      <c r="HG62" s="226">
        <v>46.0</v>
      </c>
      <c r="HH62" s="225">
        <v>16.0</v>
      </c>
      <c r="HI62" s="225">
        <v>27.0</v>
      </c>
      <c r="HJ62" s="225">
        <v>18.0</v>
      </c>
      <c r="HK62" s="225">
        <v>24.0</v>
      </c>
      <c r="HL62" s="225">
        <v>29.0</v>
      </c>
      <c r="HM62" s="225">
        <v>21.0</v>
      </c>
      <c r="HN62" s="225">
        <v>16.0</v>
      </c>
      <c r="HO62" s="225">
        <v>20.0</v>
      </c>
      <c r="HP62" s="225">
        <v>14.0</v>
      </c>
      <c r="HQ62" s="226">
        <v>21.0</v>
      </c>
      <c r="HR62" s="225">
        <v>32.0</v>
      </c>
      <c r="HS62" s="225">
        <v>41.0</v>
      </c>
      <c r="HT62" s="225">
        <v>35.0</v>
      </c>
      <c r="HU62" s="225">
        <v>29.0</v>
      </c>
      <c r="HV62" s="225">
        <v>15.0</v>
      </c>
      <c r="HW62" s="225">
        <v>20.0</v>
      </c>
      <c r="HX62" s="225">
        <v>29.0</v>
      </c>
      <c r="HY62" s="225">
        <v>21.0</v>
      </c>
      <c r="HZ62" s="225">
        <v>16.0</v>
      </c>
      <c r="IA62" s="226">
        <v>7.0</v>
      </c>
      <c r="IB62" s="225">
        <v>30.0</v>
      </c>
      <c r="IC62" s="225">
        <v>21.0</v>
      </c>
      <c r="ID62" s="225">
        <v>35.0</v>
      </c>
      <c r="IE62" s="225">
        <v>46.0</v>
      </c>
      <c r="IF62" s="225">
        <v>57.0</v>
      </c>
      <c r="IG62" s="225">
        <v>49.0</v>
      </c>
      <c r="IH62" s="225">
        <v>30.0</v>
      </c>
      <c r="II62" s="225">
        <v>41.0</v>
      </c>
      <c r="IJ62" s="225">
        <v>46.0</v>
      </c>
      <c r="IK62" s="226">
        <v>54.0</v>
      </c>
      <c r="IL62" s="225">
        <v>14.0</v>
      </c>
      <c r="IM62" s="225">
        <v>5.0</v>
      </c>
      <c r="IN62" s="225">
        <v>-9.0</v>
      </c>
      <c r="IO62" s="225">
        <v>2.0</v>
      </c>
      <c r="IP62" s="225">
        <v>11.0</v>
      </c>
      <c r="IQ62" s="225">
        <v>3.0</v>
      </c>
      <c r="IR62" s="225">
        <v>12.0</v>
      </c>
      <c r="IS62" s="225">
        <v>3.0</v>
      </c>
      <c r="IT62" s="225">
        <v>8.0</v>
      </c>
      <c r="IU62" s="226">
        <v>-3.0</v>
      </c>
      <c r="IV62" s="237">
        <f t="shared" ref="IV62:JE62" si="95">AVERAGE(IL62,IB62,HR62,HH62,GN62,GX62,GD62,FT62,FJ62,EZ62,EP62,EF62,DV62,DL62,DB62,CR62,CH62,BX62,BN62,BD62,AT62,AJ62,Z62,P62,F62)</f>
        <v>26.2</v>
      </c>
      <c r="IW62" s="238">
        <f t="shared" si="95"/>
        <v>25.08</v>
      </c>
      <c r="IX62" s="238">
        <f t="shared" si="95"/>
        <v>24.2</v>
      </c>
      <c r="IY62" s="238">
        <f t="shared" si="95"/>
        <v>24.56</v>
      </c>
      <c r="IZ62" s="238">
        <f t="shared" si="95"/>
        <v>23.88</v>
      </c>
      <c r="JA62" s="238">
        <f t="shared" si="95"/>
        <v>21.44</v>
      </c>
      <c r="JB62" s="238">
        <f t="shared" si="95"/>
        <v>19.56</v>
      </c>
      <c r="JC62" s="238">
        <f t="shared" si="95"/>
        <v>17.48</v>
      </c>
      <c r="JD62" s="238">
        <f t="shared" si="95"/>
        <v>17.8</v>
      </c>
      <c r="JE62" s="239">
        <f t="shared" si="95"/>
        <v>19.24</v>
      </c>
      <c r="JF62" s="225">
        <f t="shared" si="96"/>
        <v>228</v>
      </c>
      <c r="JG62" s="225">
        <f t="shared" si="97"/>
        <v>28</v>
      </c>
      <c r="JH62" s="231">
        <f t="shared" si="98"/>
        <v>0.890625</v>
      </c>
      <c r="JI62" s="225"/>
      <c r="JJ62" s="225"/>
      <c r="JK62" s="225"/>
      <c r="JL62" s="225"/>
      <c r="JM62" s="225"/>
      <c r="JN62" s="225"/>
      <c r="JO62" s="225"/>
      <c r="JP62" s="225"/>
      <c r="JQ62" s="225"/>
      <c r="JR62" s="225"/>
      <c r="JS62" s="311"/>
      <c r="JT62" s="232"/>
      <c r="JU62" s="240">
        <f>9/25</f>
        <v>0.36</v>
      </c>
      <c r="JV62" s="225"/>
      <c r="JW62" s="225"/>
      <c r="JX62" s="225"/>
      <c r="JY62" s="225"/>
      <c r="JZ62" s="225"/>
      <c r="KA62" s="225"/>
      <c r="KB62" s="225"/>
      <c r="KC62" s="225"/>
      <c r="KD62" s="225"/>
      <c r="KE62" s="225"/>
      <c r="KF62" s="225"/>
      <c r="KG62" s="225"/>
      <c r="KH62" s="225"/>
      <c r="KI62" s="225"/>
      <c r="KJ62" s="225"/>
    </row>
    <row r="63">
      <c r="A63" s="182" t="s">
        <v>25</v>
      </c>
      <c r="B63" s="55" t="s">
        <v>26</v>
      </c>
      <c r="C63" s="19" t="s">
        <v>27</v>
      </c>
      <c r="D63" s="17" t="s">
        <v>18</v>
      </c>
      <c r="E63" s="224">
        <v>20.0</v>
      </c>
      <c r="F63" s="225">
        <v>18.0</v>
      </c>
      <c r="G63" s="225">
        <v>24.0</v>
      </c>
      <c r="H63" s="225">
        <v>16.0</v>
      </c>
      <c r="I63" s="225">
        <v>21.0</v>
      </c>
      <c r="J63" s="225">
        <v>14.0</v>
      </c>
      <c r="K63" s="225">
        <v>12.0</v>
      </c>
      <c r="L63" s="225">
        <v>19.0</v>
      </c>
      <c r="M63" s="225">
        <v>24.0</v>
      </c>
      <c r="N63" s="225">
        <v>19.0</v>
      </c>
      <c r="O63" s="226">
        <v>14.0</v>
      </c>
      <c r="P63" s="225">
        <v>18.0</v>
      </c>
      <c r="Q63" s="225">
        <v>13.0</v>
      </c>
      <c r="R63" s="225">
        <v>6.0</v>
      </c>
      <c r="S63" s="225">
        <v>1.0</v>
      </c>
      <c r="T63" s="225">
        <v>-6.0</v>
      </c>
      <c r="U63" s="225">
        <v>-13.0</v>
      </c>
      <c r="V63" s="225">
        <v>-19.0</v>
      </c>
      <c r="W63" s="225">
        <v>-26.0</v>
      </c>
      <c r="X63" s="225">
        <v>-31.0</v>
      </c>
      <c r="Y63" s="226">
        <v>-24.0</v>
      </c>
      <c r="Z63" s="225">
        <v>31.0</v>
      </c>
      <c r="AA63" s="225">
        <v>29.0</v>
      </c>
      <c r="AB63" s="225">
        <v>26.0</v>
      </c>
      <c r="AC63" s="225">
        <v>18.0</v>
      </c>
      <c r="AD63" s="225">
        <v>25.0</v>
      </c>
      <c r="AE63" s="225">
        <v>21.0</v>
      </c>
      <c r="AF63" s="225">
        <v>27.0</v>
      </c>
      <c r="AG63" s="225">
        <v>35.0</v>
      </c>
      <c r="AH63" s="225">
        <v>28.0</v>
      </c>
      <c r="AI63" s="226">
        <v>35.0</v>
      </c>
      <c r="AJ63" s="225">
        <v>37.0</v>
      </c>
      <c r="AK63" s="225">
        <v>31.0</v>
      </c>
      <c r="AL63" s="225">
        <v>37.0</v>
      </c>
      <c r="AM63" s="225">
        <v>29.0</v>
      </c>
      <c r="AN63" s="225">
        <v>21.0</v>
      </c>
      <c r="AO63" s="225">
        <v>31.0</v>
      </c>
      <c r="AP63" s="225">
        <v>27.0</v>
      </c>
      <c r="AQ63" s="225">
        <v>37.0</v>
      </c>
      <c r="AR63" s="225">
        <v>44.0</v>
      </c>
      <c r="AS63" s="226">
        <v>48.0</v>
      </c>
      <c r="AT63" s="225">
        <v>37.0</v>
      </c>
      <c r="AU63" s="225">
        <v>31.0</v>
      </c>
      <c r="AV63" s="225">
        <v>27.0</v>
      </c>
      <c r="AW63" s="225">
        <v>30.0</v>
      </c>
      <c r="AX63" s="225">
        <v>20.0</v>
      </c>
      <c r="AY63" s="225">
        <v>15.0</v>
      </c>
      <c r="AZ63" s="225">
        <v>25.0</v>
      </c>
      <c r="BA63" s="225">
        <v>21.0</v>
      </c>
      <c r="BB63" s="225">
        <v>27.0</v>
      </c>
      <c r="BC63" s="226">
        <v>33.0</v>
      </c>
      <c r="BD63" s="225">
        <v>32.0</v>
      </c>
      <c r="BE63" s="225">
        <v>40.0</v>
      </c>
      <c r="BF63" s="225">
        <v>32.0</v>
      </c>
      <c r="BG63" s="225">
        <v>25.0</v>
      </c>
      <c r="BH63" s="225">
        <v>27.0</v>
      </c>
      <c r="BI63" s="225">
        <v>39.0</v>
      </c>
      <c r="BJ63" s="225">
        <v>44.0</v>
      </c>
      <c r="BK63" s="225">
        <v>52.0</v>
      </c>
      <c r="BL63" s="225">
        <v>57.0</v>
      </c>
      <c r="BM63" s="226">
        <v>53.0</v>
      </c>
      <c r="BN63" s="225">
        <v>17.0</v>
      </c>
      <c r="BO63" s="225">
        <v>24.0</v>
      </c>
      <c r="BP63" s="225">
        <v>27.0</v>
      </c>
      <c r="BQ63" s="225">
        <v>19.0</v>
      </c>
      <c r="BR63" s="225">
        <v>24.0</v>
      </c>
      <c r="BS63" s="225">
        <v>27.0</v>
      </c>
      <c r="BT63" s="225">
        <v>37.0</v>
      </c>
      <c r="BU63" s="225">
        <v>32.0</v>
      </c>
      <c r="BV63" s="225">
        <v>39.0</v>
      </c>
      <c r="BW63" s="226">
        <v>43.0</v>
      </c>
      <c r="BX63" s="225">
        <v>31.0</v>
      </c>
      <c r="BY63" s="225">
        <v>23.0</v>
      </c>
      <c r="BZ63" s="225">
        <v>29.0</v>
      </c>
      <c r="CA63" s="225">
        <v>31.0</v>
      </c>
      <c r="CB63" s="225">
        <v>27.0</v>
      </c>
      <c r="CC63" s="225">
        <v>17.0</v>
      </c>
      <c r="CD63" s="225">
        <v>10.0</v>
      </c>
      <c r="CE63" s="225">
        <v>5.0</v>
      </c>
      <c r="CF63" s="225">
        <v>11.0</v>
      </c>
      <c r="CG63" s="226">
        <v>1.0</v>
      </c>
      <c r="CH63" s="225">
        <v>29.0</v>
      </c>
      <c r="CI63" s="225">
        <v>24.0</v>
      </c>
      <c r="CJ63" s="225">
        <v>28.0</v>
      </c>
      <c r="CK63" s="225">
        <v>20.0</v>
      </c>
      <c r="CL63" s="225">
        <v>14.0</v>
      </c>
      <c r="CM63" s="225">
        <v>7.0</v>
      </c>
      <c r="CN63" s="225">
        <v>12.0</v>
      </c>
      <c r="CO63" s="225">
        <v>18.0</v>
      </c>
      <c r="CP63" s="225">
        <v>8.0</v>
      </c>
      <c r="CQ63" s="226">
        <v>2.0</v>
      </c>
      <c r="CR63" s="225">
        <v>33.0</v>
      </c>
      <c r="CS63" s="225">
        <v>38.0</v>
      </c>
      <c r="CT63" s="225">
        <v>45.0</v>
      </c>
      <c r="CU63" s="225">
        <v>35.0</v>
      </c>
      <c r="CV63" s="225">
        <v>42.0</v>
      </c>
      <c r="CW63" s="225">
        <v>48.0</v>
      </c>
      <c r="CX63" s="225">
        <v>54.0</v>
      </c>
      <c r="CY63" s="225">
        <v>60.0</v>
      </c>
      <c r="CZ63" s="225">
        <v>48.0</v>
      </c>
      <c r="DA63" s="226">
        <v>43.0</v>
      </c>
      <c r="DB63" s="225">
        <v>32.0</v>
      </c>
      <c r="DC63" s="225">
        <v>42.0</v>
      </c>
      <c r="DD63" s="225">
        <v>35.0</v>
      </c>
      <c r="DE63" s="225">
        <v>28.0</v>
      </c>
      <c r="DF63" s="225">
        <v>32.0</v>
      </c>
      <c r="DG63" s="225">
        <v>40.0</v>
      </c>
      <c r="DH63" s="225">
        <v>38.0</v>
      </c>
      <c r="DI63" s="225">
        <v>31.0</v>
      </c>
      <c r="DJ63" s="225">
        <v>26.0</v>
      </c>
      <c r="DK63" s="226">
        <v>29.0</v>
      </c>
      <c r="DL63" s="225">
        <v>21.0</v>
      </c>
      <c r="DM63" s="225">
        <v>28.0</v>
      </c>
      <c r="DN63" s="225">
        <v>18.0</v>
      </c>
      <c r="DO63" s="225">
        <v>22.0</v>
      </c>
      <c r="DP63" s="225">
        <v>27.0</v>
      </c>
      <c r="DQ63" s="225">
        <v>31.0</v>
      </c>
      <c r="DR63" s="225">
        <v>37.0</v>
      </c>
      <c r="DS63" s="225">
        <v>35.0</v>
      </c>
      <c r="DT63" s="225">
        <v>29.0</v>
      </c>
      <c r="DU63" s="226">
        <v>21.0</v>
      </c>
      <c r="DV63" s="225">
        <v>17.0</v>
      </c>
      <c r="DW63" s="225">
        <v>24.0</v>
      </c>
      <c r="DX63" s="225">
        <v>21.0</v>
      </c>
      <c r="DY63" s="225">
        <v>14.0</v>
      </c>
      <c r="DZ63" s="225">
        <v>9.0</v>
      </c>
      <c r="EA63" s="225">
        <v>1.0</v>
      </c>
      <c r="EB63" s="225">
        <v>-6.0</v>
      </c>
      <c r="EC63" s="225">
        <v>-2.0</v>
      </c>
      <c r="ED63" s="225">
        <v>-9.0</v>
      </c>
      <c r="EE63" s="226">
        <v>-17.0</v>
      </c>
      <c r="EF63" s="225">
        <v>18.0</v>
      </c>
      <c r="EG63" s="225">
        <v>14.0</v>
      </c>
      <c r="EH63" s="225">
        <v>26.0</v>
      </c>
      <c r="EI63" s="225">
        <v>16.0</v>
      </c>
      <c r="EJ63" s="225">
        <v>24.0</v>
      </c>
      <c r="EK63" s="225">
        <v>18.0</v>
      </c>
      <c r="EL63" s="225">
        <v>12.0</v>
      </c>
      <c r="EM63" s="225">
        <v>8.0</v>
      </c>
      <c r="EN63" s="225">
        <v>16.0</v>
      </c>
      <c r="EO63" s="226">
        <v>11.0</v>
      </c>
      <c r="EP63" s="225">
        <v>33.0</v>
      </c>
      <c r="EQ63" s="225">
        <v>41.0</v>
      </c>
      <c r="ER63" s="225">
        <v>47.0</v>
      </c>
      <c r="ES63" s="225">
        <v>54.0</v>
      </c>
      <c r="ET63" s="225">
        <v>58.0</v>
      </c>
      <c r="EU63" s="225">
        <v>65.0</v>
      </c>
      <c r="EV63" s="225">
        <v>75.0</v>
      </c>
      <c r="EW63" s="225">
        <v>79.0</v>
      </c>
      <c r="EX63" s="225">
        <v>75.0</v>
      </c>
      <c r="EY63" s="226">
        <v>79.0</v>
      </c>
      <c r="EZ63" s="225">
        <v>17.0</v>
      </c>
      <c r="FA63" s="225">
        <v>5.0</v>
      </c>
      <c r="FB63" s="225">
        <v>17.0</v>
      </c>
      <c r="FC63" s="225">
        <v>21.0</v>
      </c>
      <c r="FD63" s="225">
        <v>26.0</v>
      </c>
      <c r="FE63" s="225">
        <v>34.0</v>
      </c>
      <c r="FF63" s="225">
        <v>29.0</v>
      </c>
      <c r="FG63" s="225">
        <v>27.0</v>
      </c>
      <c r="FH63" s="225">
        <v>33.0</v>
      </c>
      <c r="FI63" s="226">
        <v>26.0</v>
      </c>
      <c r="FJ63" s="225">
        <v>18.0</v>
      </c>
      <c r="FK63" s="225">
        <v>10.0</v>
      </c>
      <c r="FL63" s="225">
        <v>2.0</v>
      </c>
      <c r="FM63" s="225">
        <v>5.0</v>
      </c>
      <c r="FN63" s="225">
        <v>3.0</v>
      </c>
      <c r="FO63" s="225">
        <v>8.0</v>
      </c>
      <c r="FP63" s="225">
        <v>16.0</v>
      </c>
      <c r="FQ63" s="225">
        <v>12.0</v>
      </c>
      <c r="FR63" s="225">
        <v>5.0</v>
      </c>
      <c r="FS63" s="226">
        <v>2.0</v>
      </c>
      <c r="FT63" s="225">
        <v>32.0</v>
      </c>
      <c r="FU63" s="225">
        <v>28.0</v>
      </c>
      <c r="FV63" s="225">
        <v>32.0</v>
      </c>
      <c r="FW63" s="225">
        <v>20.0</v>
      </c>
      <c r="FX63" s="225">
        <v>27.0</v>
      </c>
      <c r="FY63" s="225">
        <v>19.0</v>
      </c>
      <c r="FZ63" s="225">
        <v>12.0</v>
      </c>
      <c r="GA63" s="225">
        <v>8.0</v>
      </c>
      <c r="GB63" s="225">
        <v>14.0</v>
      </c>
      <c r="GC63" s="226">
        <v>20.0</v>
      </c>
      <c r="GD63" s="225">
        <v>29.0</v>
      </c>
      <c r="GE63" s="225">
        <v>36.0</v>
      </c>
      <c r="GF63" s="225">
        <v>31.0</v>
      </c>
      <c r="GG63" s="225">
        <v>24.0</v>
      </c>
      <c r="GH63" s="225">
        <v>19.0</v>
      </c>
      <c r="GI63" s="225">
        <v>31.0</v>
      </c>
      <c r="GJ63" s="225">
        <v>29.0</v>
      </c>
      <c r="GK63" s="225">
        <v>34.0</v>
      </c>
      <c r="GL63" s="225">
        <v>38.0</v>
      </c>
      <c r="GM63" s="226">
        <v>48.0</v>
      </c>
      <c r="GN63" s="225">
        <v>20.0</v>
      </c>
      <c r="GO63" s="225">
        <v>13.0</v>
      </c>
      <c r="GP63" s="225">
        <v>21.0</v>
      </c>
      <c r="GQ63" s="225">
        <v>19.0</v>
      </c>
      <c r="GR63" s="225">
        <v>23.0</v>
      </c>
      <c r="GS63" s="225">
        <v>20.0</v>
      </c>
      <c r="GT63" s="225">
        <v>13.0</v>
      </c>
      <c r="GU63" s="225">
        <v>9.0</v>
      </c>
      <c r="GV63" s="225">
        <v>15.0</v>
      </c>
      <c r="GW63" s="226">
        <v>10.0</v>
      </c>
      <c r="GX63" s="225">
        <v>18.0</v>
      </c>
      <c r="GY63" s="225">
        <v>25.0</v>
      </c>
      <c r="GZ63" s="225">
        <v>20.0</v>
      </c>
      <c r="HA63" s="225">
        <v>28.0</v>
      </c>
      <c r="HB63" s="225">
        <v>21.0</v>
      </c>
      <c r="HC63" s="225">
        <v>9.0</v>
      </c>
      <c r="HD63" s="225">
        <v>12.0</v>
      </c>
      <c r="HE63" s="225">
        <v>5.0</v>
      </c>
      <c r="HF63" s="225">
        <v>8.0</v>
      </c>
      <c r="HG63" s="226">
        <v>12.0</v>
      </c>
      <c r="HH63" s="225">
        <v>30.0</v>
      </c>
      <c r="HI63" s="225">
        <v>37.0</v>
      </c>
      <c r="HJ63" s="225">
        <v>44.0</v>
      </c>
      <c r="HK63" s="225">
        <v>39.0</v>
      </c>
      <c r="HL63" s="225">
        <v>41.0</v>
      </c>
      <c r="HM63" s="225">
        <v>36.0</v>
      </c>
      <c r="HN63" s="225">
        <v>32.0</v>
      </c>
      <c r="HO63" s="225">
        <v>29.0</v>
      </c>
      <c r="HP63" s="225">
        <v>34.0</v>
      </c>
      <c r="HQ63" s="226">
        <v>30.0</v>
      </c>
      <c r="HR63" s="225">
        <v>21.0</v>
      </c>
      <c r="HS63" s="225">
        <v>13.0</v>
      </c>
      <c r="HT63" s="225">
        <v>17.0</v>
      </c>
      <c r="HU63" s="225">
        <v>22.0</v>
      </c>
      <c r="HV63" s="225">
        <v>14.0</v>
      </c>
      <c r="HW63" s="225">
        <v>16.0</v>
      </c>
      <c r="HX63" s="225">
        <v>6.0</v>
      </c>
      <c r="HY63" s="225">
        <v>1.0</v>
      </c>
      <c r="HZ63" s="225">
        <v>6.0</v>
      </c>
      <c r="IA63" s="226">
        <v>12.0</v>
      </c>
      <c r="IB63" s="225">
        <v>27.0</v>
      </c>
      <c r="IC63" s="225">
        <v>37.0</v>
      </c>
      <c r="ID63" s="225">
        <v>45.0</v>
      </c>
      <c r="IE63" s="225">
        <v>37.0</v>
      </c>
      <c r="IF63" s="225">
        <v>29.0</v>
      </c>
      <c r="IG63" s="225">
        <v>23.0</v>
      </c>
      <c r="IH63" s="225">
        <v>35.0</v>
      </c>
      <c r="II63" s="225">
        <v>42.0</v>
      </c>
      <c r="IJ63" s="225">
        <v>44.0</v>
      </c>
      <c r="IK63" s="226">
        <v>49.0</v>
      </c>
      <c r="IL63" s="225">
        <v>33.0</v>
      </c>
      <c r="IM63" s="225">
        <v>38.0</v>
      </c>
      <c r="IN63" s="225">
        <v>30.0</v>
      </c>
      <c r="IO63" s="225">
        <v>22.0</v>
      </c>
      <c r="IP63" s="225">
        <v>12.0</v>
      </c>
      <c r="IQ63" s="225">
        <v>7.0</v>
      </c>
      <c r="IR63" s="225">
        <v>-3.0</v>
      </c>
      <c r="IS63" s="225">
        <v>4.0</v>
      </c>
      <c r="IT63" s="225">
        <v>6.0</v>
      </c>
      <c r="IU63" s="226">
        <v>-1.0</v>
      </c>
      <c r="IV63" s="237">
        <f t="shared" ref="IV63:JE63" si="99">AVERAGE(IL63,IB63,HR63,HH63,GN63,GX63,GD63,FT63,FJ63,EZ63,EP63,EF63,DV63,DL63,DB63,CR63,CH63,BX63,BN63,BD63,AT63,AJ63,Z63,P63,F63)</f>
        <v>25.96</v>
      </c>
      <c r="IW63" s="238">
        <f t="shared" si="99"/>
        <v>26.72</v>
      </c>
      <c r="IX63" s="238">
        <f t="shared" si="99"/>
        <v>27.16</v>
      </c>
      <c r="IY63" s="238">
        <f t="shared" si="99"/>
        <v>24</v>
      </c>
      <c r="IZ63" s="238">
        <f t="shared" si="99"/>
        <v>22.92</v>
      </c>
      <c r="JA63" s="238">
        <f t="shared" si="99"/>
        <v>22.48</v>
      </c>
      <c r="JB63" s="238">
        <f t="shared" si="99"/>
        <v>22.92</v>
      </c>
      <c r="JC63" s="238">
        <f t="shared" si="99"/>
        <v>23.2</v>
      </c>
      <c r="JD63" s="238">
        <f t="shared" si="99"/>
        <v>23.6</v>
      </c>
      <c r="JE63" s="239">
        <f t="shared" si="99"/>
        <v>23.16</v>
      </c>
      <c r="JF63" s="225">
        <f t="shared" si="96"/>
        <v>248</v>
      </c>
      <c r="JG63" s="225">
        <f t="shared" si="97"/>
        <v>12</v>
      </c>
      <c r="JH63" s="231">
        <f t="shared" si="98"/>
        <v>0.9538461538</v>
      </c>
      <c r="JI63" s="225"/>
      <c r="JJ63" s="225"/>
      <c r="JK63" s="225"/>
      <c r="JL63" s="225"/>
      <c r="JM63" s="225"/>
      <c r="JN63" s="225"/>
      <c r="JO63" s="225"/>
      <c r="JP63" s="225"/>
      <c r="JQ63" s="225"/>
      <c r="JR63" s="225"/>
      <c r="JS63" s="311"/>
      <c r="JT63" s="232"/>
      <c r="JU63" s="240">
        <f>3/25</f>
        <v>0.12</v>
      </c>
      <c r="JV63" s="225"/>
      <c r="JW63" s="225"/>
      <c r="JX63" s="225"/>
      <c r="JY63" s="225"/>
      <c r="JZ63" s="225"/>
      <c r="KA63" s="225"/>
      <c r="KB63" s="225"/>
      <c r="KC63" s="225"/>
      <c r="KD63" s="225"/>
      <c r="KE63" s="225"/>
      <c r="KF63" s="225"/>
      <c r="KG63" s="225"/>
      <c r="KH63" s="225"/>
      <c r="KI63" s="225"/>
      <c r="KJ63" s="225"/>
    </row>
    <row r="64">
      <c r="A64" s="182" t="s">
        <v>35</v>
      </c>
      <c r="B64" s="18" t="s">
        <v>12</v>
      </c>
      <c r="C64" s="142" t="s">
        <v>37</v>
      </c>
      <c r="D64" s="17" t="s">
        <v>38</v>
      </c>
      <c r="E64" s="224">
        <v>20.0</v>
      </c>
      <c r="F64" s="225">
        <v>16.0</v>
      </c>
      <c r="G64" s="225">
        <v>8.0</v>
      </c>
      <c r="H64" s="225">
        <v>18.0</v>
      </c>
      <c r="I64" s="225">
        <v>12.0</v>
      </c>
      <c r="J64" s="225">
        <v>3.0</v>
      </c>
      <c r="K64" s="225">
        <v>6.0</v>
      </c>
      <c r="L64" s="225">
        <v>-3.0</v>
      </c>
      <c r="M64" s="225">
        <v>-9.0</v>
      </c>
      <c r="N64" s="225">
        <v>-16.0</v>
      </c>
      <c r="O64" s="226">
        <v>-10.0</v>
      </c>
      <c r="P64" s="225">
        <v>17.0</v>
      </c>
      <c r="Q64" s="225">
        <v>23.0</v>
      </c>
      <c r="R64" s="225">
        <v>12.0</v>
      </c>
      <c r="S64" s="225">
        <v>17.0</v>
      </c>
      <c r="T64" s="225">
        <v>8.0</v>
      </c>
      <c r="U64" s="225">
        <v>-1.0</v>
      </c>
      <c r="V64" s="225">
        <v>-8.0</v>
      </c>
      <c r="W64" s="225">
        <v>-17.0</v>
      </c>
      <c r="X64" s="225">
        <v>-12.0</v>
      </c>
      <c r="Y64" s="226">
        <v>-21.0</v>
      </c>
      <c r="Z64" s="225">
        <v>32.0</v>
      </c>
      <c r="AA64" s="225">
        <v>35.0</v>
      </c>
      <c r="AB64" s="225">
        <v>31.0</v>
      </c>
      <c r="AC64" s="225">
        <v>19.0</v>
      </c>
      <c r="AD64" s="225">
        <v>30.0</v>
      </c>
      <c r="AE64" s="225">
        <v>25.0</v>
      </c>
      <c r="AF64" s="225">
        <v>32.0</v>
      </c>
      <c r="AG64" s="225">
        <v>19.0</v>
      </c>
      <c r="AH64" s="225">
        <v>11.0</v>
      </c>
      <c r="AI64" s="226">
        <v>20.0</v>
      </c>
      <c r="AJ64" s="225">
        <v>8.0</v>
      </c>
      <c r="AK64" s="225">
        <v>1.0</v>
      </c>
      <c r="AL64" s="225">
        <v>8.0</v>
      </c>
      <c r="AM64" s="225">
        <v>18.0</v>
      </c>
      <c r="AN64" s="225">
        <v>6.0</v>
      </c>
      <c r="AO64" s="225">
        <v>15.0</v>
      </c>
      <c r="AP64" s="225">
        <v>9.0</v>
      </c>
      <c r="AQ64" s="225">
        <v>18.0</v>
      </c>
      <c r="AR64" s="225">
        <v>26.0</v>
      </c>
      <c r="AS64" s="226">
        <v>22.0</v>
      </c>
      <c r="AT64" s="225">
        <v>8.0</v>
      </c>
      <c r="AU64" s="225">
        <v>1.0</v>
      </c>
      <c r="AV64" s="225">
        <v>-5.0</v>
      </c>
      <c r="AW64" s="225">
        <v>-1.0</v>
      </c>
      <c r="AX64" s="225">
        <v>-10.0</v>
      </c>
      <c r="AY64" s="225">
        <v>-19.0</v>
      </c>
      <c r="AZ64" s="225">
        <v>-10.0</v>
      </c>
      <c r="BA64" s="225">
        <v>-6.0</v>
      </c>
      <c r="BB64" s="225">
        <v>-14.0</v>
      </c>
      <c r="BC64" s="226">
        <v>-7.0</v>
      </c>
      <c r="BD64" s="225">
        <v>34.0</v>
      </c>
      <c r="BE64" s="225">
        <v>24.0</v>
      </c>
      <c r="BF64" s="225">
        <v>12.0</v>
      </c>
      <c r="BG64" s="225">
        <v>21.0</v>
      </c>
      <c r="BH64" s="225">
        <v>18.0</v>
      </c>
      <c r="BI64" s="225">
        <v>1.0</v>
      </c>
      <c r="BJ64" s="225">
        <v>8.0</v>
      </c>
      <c r="BK64" s="225">
        <v>-2.0</v>
      </c>
      <c r="BL64" s="225">
        <v>-7.0</v>
      </c>
      <c r="BM64" s="226">
        <v>-12.0</v>
      </c>
      <c r="BN64" s="225">
        <v>35.0</v>
      </c>
      <c r="BO64" s="225">
        <v>44.0</v>
      </c>
      <c r="BP64" s="225">
        <v>48.0</v>
      </c>
      <c r="BQ64" s="225">
        <v>61.0</v>
      </c>
      <c r="BR64" s="225">
        <v>70.0</v>
      </c>
      <c r="BS64" s="225">
        <v>74.0</v>
      </c>
      <c r="BT64" s="225">
        <v>83.0</v>
      </c>
      <c r="BU64" s="225">
        <v>74.0</v>
      </c>
      <c r="BV64" s="225">
        <v>82.0</v>
      </c>
      <c r="BW64" s="226">
        <v>87.0</v>
      </c>
      <c r="BX64" s="225">
        <v>32.0</v>
      </c>
      <c r="BY64" s="225">
        <v>20.0</v>
      </c>
      <c r="BZ64" s="225">
        <v>12.0</v>
      </c>
      <c r="CA64" s="225">
        <v>9.0</v>
      </c>
      <c r="CB64" s="225">
        <v>3.0</v>
      </c>
      <c r="CC64" s="225">
        <v>-6.0</v>
      </c>
      <c r="CD64" s="225">
        <v>3.0</v>
      </c>
      <c r="CE64" s="225">
        <v>8.0</v>
      </c>
      <c r="CF64" s="225">
        <v>0.0</v>
      </c>
      <c r="CG64" s="226">
        <v>-9.0</v>
      </c>
      <c r="CH64" s="225">
        <v>21.0</v>
      </c>
      <c r="CI64" s="225">
        <v>12.0</v>
      </c>
      <c r="CJ64" s="225">
        <v>17.0</v>
      </c>
      <c r="CK64" s="225">
        <v>5.0</v>
      </c>
      <c r="CL64" s="225">
        <v>13.0</v>
      </c>
      <c r="CM64" s="225">
        <v>4.0</v>
      </c>
      <c r="CN64" s="225">
        <v>11.0</v>
      </c>
      <c r="CO64" s="225">
        <v>3.0</v>
      </c>
      <c r="CP64" s="225">
        <v>-6.0</v>
      </c>
      <c r="CQ64" s="226">
        <v>-13.0</v>
      </c>
      <c r="CR64" s="225">
        <v>15.0</v>
      </c>
      <c r="CS64" s="225">
        <v>10.0</v>
      </c>
      <c r="CT64" s="225">
        <v>1.0</v>
      </c>
      <c r="CU64" s="225">
        <v>-8.0</v>
      </c>
      <c r="CV64" s="225">
        <v>3.0</v>
      </c>
      <c r="CW64" s="225">
        <v>10.0</v>
      </c>
      <c r="CX64" s="225">
        <v>17.0</v>
      </c>
      <c r="CY64" s="225">
        <v>24.0</v>
      </c>
      <c r="CZ64" s="225">
        <v>41.0</v>
      </c>
      <c r="DA64" s="226">
        <v>32.0</v>
      </c>
      <c r="DB64" s="225">
        <v>36.0</v>
      </c>
      <c r="DC64" s="225">
        <v>45.0</v>
      </c>
      <c r="DD64" s="225">
        <v>34.0</v>
      </c>
      <c r="DE64" s="225">
        <v>26.0</v>
      </c>
      <c r="DF64" s="225">
        <v>32.0</v>
      </c>
      <c r="DG64" s="225">
        <v>19.0</v>
      </c>
      <c r="DH64" s="225">
        <v>22.0</v>
      </c>
      <c r="DI64" s="225">
        <v>31.0</v>
      </c>
      <c r="DJ64" s="225">
        <v>22.0</v>
      </c>
      <c r="DK64" s="226">
        <v>26.0</v>
      </c>
      <c r="DL64" s="225">
        <v>20.0</v>
      </c>
      <c r="DM64" s="225">
        <v>31.0</v>
      </c>
      <c r="DN64" s="225">
        <v>22.0</v>
      </c>
      <c r="DO64" s="225">
        <v>27.0</v>
      </c>
      <c r="DP64" s="225">
        <v>22.0</v>
      </c>
      <c r="DQ64" s="225">
        <v>18.0</v>
      </c>
      <c r="DR64" s="225">
        <v>10.0</v>
      </c>
      <c r="DS64" s="225">
        <v>13.0</v>
      </c>
      <c r="DT64" s="225">
        <v>21.0</v>
      </c>
      <c r="DU64" s="226">
        <v>31.0</v>
      </c>
      <c r="DV64" s="225">
        <v>35.0</v>
      </c>
      <c r="DW64" s="225">
        <v>26.0</v>
      </c>
      <c r="DX64" s="225">
        <v>22.0</v>
      </c>
      <c r="DY64" s="225">
        <v>13.0</v>
      </c>
      <c r="DZ64" s="225">
        <v>18.0</v>
      </c>
      <c r="EA64" s="225">
        <v>28.0</v>
      </c>
      <c r="EB64" s="225">
        <v>17.0</v>
      </c>
      <c r="EC64" s="225">
        <v>23.0</v>
      </c>
      <c r="ED64" s="225">
        <v>15.0</v>
      </c>
      <c r="EE64" s="226">
        <v>3.0</v>
      </c>
      <c r="EF64" s="225">
        <v>16.0</v>
      </c>
      <c r="EG64" s="225">
        <v>20.0</v>
      </c>
      <c r="EH64" s="225">
        <v>3.0</v>
      </c>
      <c r="EI64" s="225">
        <v>-6.0</v>
      </c>
      <c r="EJ64" s="225">
        <v>6.0</v>
      </c>
      <c r="EK64" s="225">
        <v>-1.0</v>
      </c>
      <c r="EL64" s="225">
        <v>-8.0</v>
      </c>
      <c r="EM64" s="225">
        <v>-4.0</v>
      </c>
      <c r="EN64" s="225">
        <v>8.0</v>
      </c>
      <c r="EO64" s="226">
        <v>14.0</v>
      </c>
      <c r="EP64" s="225">
        <v>37.0</v>
      </c>
      <c r="EQ64" s="225">
        <v>24.0</v>
      </c>
      <c r="ER64" s="225">
        <v>16.0</v>
      </c>
      <c r="ES64" s="225">
        <v>25.0</v>
      </c>
      <c r="ET64" s="225">
        <v>21.0</v>
      </c>
      <c r="EU64" s="225">
        <v>32.0</v>
      </c>
      <c r="EV64" s="225">
        <v>41.0</v>
      </c>
      <c r="EW64" s="225">
        <v>47.0</v>
      </c>
      <c r="EX64" s="225">
        <v>41.0</v>
      </c>
      <c r="EY64" s="226">
        <v>37.0</v>
      </c>
      <c r="EZ64" s="225">
        <v>38.0</v>
      </c>
      <c r="FA64" s="225">
        <v>55.0</v>
      </c>
      <c r="FB64" s="225">
        <v>38.0</v>
      </c>
      <c r="FC64" s="225">
        <v>43.0</v>
      </c>
      <c r="FD64" s="225">
        <v>38.0</v>
      </c>
      <c r="FE64" s="225">
        <v>50.0</v>
      </c>
      <c r="FF64" s="225">
        <v>43.0</v>
      </c>
      <c r="FG64" s="225">
        <v>46.0</v>
      </c>
      <c r="FH64" s="225">
        <v>38.0</v>
      </c>
      <c r="FI64" s="226">
        <v>29.0</v>
      </c>
      <c r="FJ64" s="225">
        <v>14.0</v>
      </c>
      <c r="FK64" s="225">
        <v>27.0</v>
      </c>
      <c r="FL64" s="225">
        <v>15.0</v>
      </c>
      <c r="FM64" s="225">
        <v>19.0</v>
      </c>
      <c r="FN64" s="225">
        <v>22.0</v>
      </c>
      <c r="FO64" s="225">
        <v>31.0</v>
      </c>
      <c r="FP64" s="225">
        <v>18.0</v>
      </c>
      <c r="FQ64" s="225">
        <v>12.0</v>
      </c>
      <c r="FR64" s="225">
        <v>21.0</v>
      </c>
      <c r="FS64" s="226">
        <v>17.0</v>
      </c>
      <c r="FT64" s="225">
        <v>34.0</v>
      </c>
      <c r="FU64" s="225">
        <v>28.0</v>
      </c>
      <c r="FV64" s="225">
        <v>33.0</v>
      </c>
      <c r="FW64" s="225">
        <v>50.0</v>
      </c>
      <c r="FX64" s="225">
        <v>58.0</v>
      </c>
      <c r="FY64" s="225">
        <v>46.0</v>
      </c>
      <c r="FZ64" s="225">
        <v>38.0</v>
      </c>
      <c r="GA64" s="225">
        <v>32.0</v>
      </c>
      <c r="GB64" s="225">
        <v>24.0</v>
      </c>
      <c r="GC64" s="226">
        <v>31.0</v>
      </c>
      <c r="GD64" s="225">
        <v>21.0</v>
      </c>
      <c r="GE64" s="225">
        <v>32.0</v>
      </c>
      <c r="GF64" s="225">
        <v>38.0</v>
      </c>
      <c r="GG64" s="225">
        <v>29.0</v>
      </c>
      <c r="GH64" s="225">
        <v>34.0</v>
      </c>
      <c r="GI64" s="225">
        <v>17.0</v>
      </c>
      <c r="GJ64" s="225">
        <v>20.0</v>
      </c>
      <c r="GK64" s="225">
        <v>14.0</v>
      </c>
      <c r="GL64" s="225">
        <v>20.0</v>
      </c>
      <c r="GM64" s="226">
        <v>29.0</v>
      </c>
      <c r="GN64" s="225">
        <v>18.0</v>
      </c>
      <c r="GO64" s="225">
        <v>7.0</v>
      </c>
      <c r="GP64" s="225">
        <v>19.0</v>
      </c>
      <c r="GQ64" s="225">
        <v>22.0</v>
      </c>
      <c r="GR64" s="225">
        <v>28.0</v>
      </c>
      <c r="GS64" s="225">
        <v>24.0</v>
      </c>
      <c r="GT64" s="225">
        <v>33.0</v>
      </c>
      <c r="GU64" s="225">
        <v>28.0</v>
      </c>
      <c r="GV64" s="225">
        <v>35.0</v>
      </c>
      <c r="GW64" s="226">
        <v>41.0</v>
      </c>
      <c r="GX64" s="225">
        <v>14.0</v>
      </c>
      <c r="GY64" s="225">
        <v>22.0</v>
      </c>
      <c r="GZ64" s="225">
        <v>13.0</v>
      </c>
      <c r="HA64" s="225">
        <v>3.0</v>
      </c>
      <c r="HB64" s="225">
        <v>-5.0</v>
      </c>
      <c r="HC64" s="225">
        <v>12.0</v>
      </c>
      <c r="HD64" s="225">
        <v>16.0</v>
      </c>
      <c r="HE64" s="225">
        <v>8.0</v>
      </c>
      <c r="HF64" s="225">
        <v>12.0</v>
      </c>
      <c r="HG64" s="226">
        <v>17.0</v>
      </c>
      <c r="HH64" s="225">
        <v>34.0</v>
      </c>
      <c r="HI64" s="225">
        <v>25.0</v>
      </c>
      <c r="HJ64" s="225">
        <v>33.0</v>
      </c>
      <c r="HK64" s="225">
        <v>38.0</v>
      </c>
      <c r="HL64" s="225">
        <v>35.0</v>
      </c>
      <c r="HM64" s="225">
        <v>28.0</v>
      </c>
      <c r="HN64" s="225">
        <v>32.0</v>
      </c>
      <c r="HO64" s="225">
        <v>28.0</v>
      </c>
      <c r="HP64" s="225">
        <v>23.0</v>
      </c>
      <c r="HQ64" s="226">
        <v>18.0</v>
      </c>
      <c r="HR64" s="225">
        <v>20.0</v>
      </c>
      <c r="HS64" s="225">
        <v>30.0</v>
      </c>
      <c r="HT64" s="225">
        <v>36.0</v>
      </c>
      <c r="HU64" s="225">
        <v>31.0</v>
      </c>
      <c r="HV64" s="225">
        <v>19.0</v>
      </c>
      <c r="HW64" s="225">
        <v>16.0</v>
      </c>
      <c r="HX64" s="225">
        <v>7.0</v>
      </c>
      <c r="HY64" s="225">
        <v>0.0</v>
      </c>
      <c r="HZ64" s="225">
        <v>-6.0</v>
      </c>
      <c r="IA64" s="226">
        <v>-14.0</v>
      </c>
      <c r="IB64" s="225">
        <v>22.0</v>
      </c>
      <c r="IC64" s="225">
        <v>31.0</v>
      </c>
      <c r="ID64" s="225">
        <v>43.0</v>
      </c>
      <c r="IE64" s="225">
        <v>56.0</v>
      </c>
      <c r="IF64" s="225">
        <v>69.0</v>
      </c>
      <c r="IG64" s="225">
        <v>62.0</v>
      </c>
      <c r="IH64" s="225">
        <v>45.0</v>
      </c>
      <c r="II64" s="225">
        <v>36.0</v>
      </c>
      <c r="IJ64" s="225">
        <v>33.0</v>
      </c>
      <c r="IK64" s="226">
        <v>40.0</v>
      </c>
      <c r="IL64" s="225">
        <v>12.0</v>
      </c>
      <c r="IM64" s="225">
        <v>21.0</v>
      </c>
      <c r="IN64" s="225">
        <v>9.0</v>
      </c>
      <c r="IO64" s="225">
        <v>22.0</v>
      </c>
      <c r="IP64" s="225">
        <v>13.0</v>
      </c>
      <c r="IQ64" s="225">
        <v>6.0</v>
      </c>
      <c r="IR64" s="225">
        <v>-3.0</v>
      </c>
      <c r="IS64" s="225">
        <v>5.0</v>
      </c>
      <c r="IT64" s="225">
        <v>2.0</v>
      </c>
      <c r="IU64" s="226">
        <v>11.0</v>
      </c>
      <c r="IV64" s="237">
        <f t="shared" ref="IV64:JE64" si="100">AVERAGE(IL64,IB64,HR64,HH64,GN64,GX64,GD64,FT64,FJ64,EZ64,EP64,EF64,DV64,DL64,DB64,CR64,CH64,BX64,BN64,BD64,AT64,AJ64,Z64,P64,F64)</f>
        <v>23.56</v>
      </c>
      <c r="IW64" s="238">
        <f t="shared" si="100"/>
        <v>24.08</v>
      </c>
      <c r="IX64" s="238">
        <f t="shared" si="100"/>
        <v>21.12</v>
      </c>
      <c r="IY64" s="238">
        <f t="shared" si="100"/>
        <v>22.04</v>
      </c>
      <c r="IZ64" s="238">
        <f t="shared" si="100"/>
        <v>22.16</v>
      </c>
      <c r="JA64" s="238">
        <f t="shared" si="100"/>
        <v>19.88</v>
      </c>
      <c r="JB64" s="238">
        <f t="shared" si="100"/>
        <v>18.92</v>
      </c>
      <c r="JC64" s="238">
        <f t="shared" si="100"/>
        <v>17.24</v>
      </c>
      <c r="JD64" s="238">
        <f t="shared" si="100"/>
        <v>16.56</v>
      </c>
      <c r="JE64" s="239">
        <f t="shared" si="100"/>
        <v>16.76</v>
      </c>
      <c r="JF64" s="225">
        <f t="shared" si="96"/>
        <v>225</v>
      </c>
      <c r="JG64" s="225">
        <f t="shared" si="97"/>
        <v>33</v>
      </c>
      <c r="JH64" s="231">
        <f t="shared" si="98"/>
        <v>0.8720930233</v>
      </c>
      <c r="JI64" s="225"/>
      <c r="JJ64" s="225"/>
      <c r="JK64" s="225"/>
      <c r="JL64" s="225"/>
      <c r="JM64" s="225"/>
      <c r="JN64" s="225"/>
      <c r="JO64" s="225"/>
      <c r="JP64" s="225"/>
      <c r="JQ64" s="225"/>
      <c r="JR64" s="225"/>
      <c r="JS64" s="311"/>
      <c r="JT64" s="232"/>
      <c r="JU64" s="240">
        <f t="shared" ref="JU64:JU65" si="102">11/25</f>
        <v>0.44</v>
      </c>
      <c r="JV64" s="225"/>
      <c r="JW64" s="225"/>
      <c r="JX64" s="225"/>
      <c r="JY64" s="225"/>
      <c r="JZ64" s="225"/>
      <c r="KA64" s="225"/>
      <c r="KB64" s="225"/>
      <c r="KC64" s="225"/>
      <c r="KD64" s="225"/>
      <c r="KE64" s="225"/>
      <c r="KF64" s="225"/>
      <c r="KG64" s="225"/>
      <c r="KH64" s="225"/>
      <c r="KI64" s="225"/>
      <c r="KJ64" s="225"/>
    </row>
    <row r="65">
      <c r="A65" s="182" t="s">
        <v>11</v>
      </c>
      <c r="B65" s="18" t="s">
        <v>12</v>
      </c>
      <c r="C65" s="19" t="s">
        <v>15</v>
      </c>
      <c r="D65" s="17" t="s">
        <v>16</v>
      </c>
      <c r="E65" s="224">
        <v>45.0</v>
      </c>
      <c r="F65" s="225">
        <v>37.0</v>
      </c>
      <c r="G65" s="225">
        <v>26.0</v>
      </c>
      <c r="H65" s="225">
        <v>37.0</v>
      </c>
      <c r="I65" s="225">
        <v>46.0</v>
      </c>
      <c r="J65" s="225">
        <v>58.0</v>
      </c>
      <c r="K65" s="225">
        <v>66.0</v>
      </c>
      <c r="L65" s="225">
        <v>75.0</v>
      </c>
      <c r="M65" s="225">
        <v>84.0</v>
      </c>
      <c r="N65" s="225">
        <v>73.0</v>
      </c>
      <c r="O65" s="226">
        <v>64.0</v>
      </c>
      <c r="P65" s="225">
        <v>37.0</v>
      </c>
      <c r="Q65" s="225">
        <v>28.0</v>
      </c>
      <c r="R65" s="225">
        <v>18.0</v>
      </c>
      <c r="S65" s="225">
        <v>27.0</v>
      </c>
      <c r="T65" s="225">
        <v>39.0</v>
      </c>
      <c r="U65" s="225">
        <v>51.0</v>
      </c>
      <c r="V65" s="225">
        <v>62.0</v>
      </c>
      <c r="W65" s="225">
        <v>74.0</v>
      </c>
      <c r="X65" s="225">
        <v>83.0</v>
      </c>
      <c r="Y65" s="226">
        <v>92.0</v>
      </c>
      <c r="Z65" s="225">
        <v>14.0</v>
      </c>
      <c r="AA65" s="225">
        <v>22.0</v>
      </c>
      <c r="AB65" s="225">
        <v>30.0</v>
      </c>
      <c r="AC65" s="225">
        <v>19.0</v>
      </c>
      <c r="AD65" s="225">
        <v>29.0</v>
      </c>
      <c r="AE65" s="225">
        <v>20.0</v>
      </c>
      <c r="AF65" s="225">
        <v>9.0</v>
      </c>
      <c r="AG65" s="225">
        <v>0.0</v>
      </c>
      <c r="AH65" s="225">
        <v>12.0</v>
      </c>
      <c r="AI65" s="226">
        <v>0.0</v>
      </c>
      <c r="AJ65" s="225">
        <v>-8.0</v>
      </c>
      <c r="AK65" s="225">
        <v>3.0</v>
      </c>
      <c r="AL65" s="225">
        <v>-8.0</v>
      </c>
      <c r="AM65" s="225">
        <v>3.0</v>
      </c>
      <c r="AN65" s="225">
        <v>-8.0</v>
      </c>
      <c r="AO65" s="225">
        <v>4.0</v>
      </c>
      <c r="AP65" s="225">
        <v>13.0</v>
      </c>
      <c r="AQ65" s="225">
        <v>25.0</v>
      </c>
      <c r="AR65" s="225">
        <v>13.0</v>
      </c>
      <c r="AS65" s="226">
        <v>4.0</v>
      </c>
      <c r="AT65" s="225">
        <v>-8.0</v>
      </c>
      <c r="AU65" s="225">
        <v>3.0</v>
      </c>
      <c r="AV65" s="225">
        <v>12.0</v>
      </c>
      <c r="AW65" s="225">
        <v>4.0</v>
      </c>
      <c r="AX65" s="225">
        <v>-8.0</v>
      </c>
      <c r="AY65" s="225">
        <v>-22.0</v>
      </c>
      <c r="AZ65" s="225">
        <v>-10.0</v>
      </c>
      <c r="BA65" s="225">
        <v>-1.0</v>
      </c>
      <c r="BB65" s="225">
        <v>-12.0</v>
      </c>
      <c r="BC65" s="226">
        <v>-23.0</v>
      </c>
      <c r="BD65" s="225">
        <v>13.0</v>
      </c>
      <c r="BE65" s="225">
        <v>2.0</v>
      </c>
      <c r="BF65" s="225">
        <v>-9.0</v>
      </c>
      <c r="BG65" s="225">
        <v>-18.0</v>
      </c>
      <c r="BH65" s="225">
        <v>-26.0</v>
      </c>
      <c r="BI65" s="225">
        <v>-59.0</v>
      </c>
      <c r="BJ65" s="225">
        <v>-48.0</v>
      </c>
      <c r="BK65" s="225">
        <v>-59.0</v>
      </c>
      <c r="BL65" s="225">
        <v>-68.0</v>
      </c>
      <c r="BM65" s="226">
        <v>-77.0</v>
      </c>
      <c r="BN65" s="225">
        <v>36.0</v>
      </c>
      <c r="BO65" s="225">
        <v>24.0</v>
      </c>
      <c r="BP65" s="225">
        <v>16.0</v>
      </c>
      <c r="BQ65" s="225">
        <v>25.0</v>
      </c>
      <c r="BR65" s="225">
        <v>39.0</v>
      </c>
      <c r="BS65" s="225">
        <v>31.0</v>
      </c>
      <c r="BT65" s="225">
        <v>43.0</v>
      </c>
      <c r="BU65" s="225">
        <v>29.0</v>
      </c>
      <c r="BV65" s="225">
        <v>17.0</v>
      </c>
      <c r="BW65" s="226">
        <v>26.0</v>
      </c>
      <c r="BX65" s="225">
        <v>14.0</v>
      </c>
      <c r="BY65" s="225">
        <v>3.0</v>
      </c>
      <c r="BZ65" s="225">
        <v>-8.0</v>
      </c>
      <c r="CA65" s="225">
        <v>-16.0</v>
      </c>
      <c r="CB65" s="225">
        <v>-7.0</v>
      </c>
      <c r="CC65" s="225">
        <v>-19.0</v>
      </c>
      <c r="CD65" s="225">
        <v>-28.0</v>
      </c>
      <c r="CE65" s="225">
        <v>-19.0</v>
      </c>
      <c r="CF65" s="225">
        <v>-30.0</v>
      </c>
      <c r="CG65" s="226">
        <v>-42.0</v>
      </c>
      <c r="CH65" s="225">
        <v>16.0</v>
      </c>
      <c r="CI65" s="225">
        <v>2.0</v>
      </c>
      <c r="CJ65" s="225">
        <v>11.0</v>
      </c>
      <c r="CK65" s="225">
        <v>0.0</v>
      </c>
      <c r="CL65" s="225">
        <v>11.0</v>
      </c>
      <c r="CM65" s="225">
        <v>23.0</v>
      </c>
      <c r="CN65" s="225">
        <v>34.0</v>
      </c>
      <c r="CO65" s="225">
        <v>23.0</v>
      </c>
      <c r="CP65" s="225">
        <v>11.0</v>
      </c>
      <c r="CQ65" s="226">
        <v>22.0</v>
      </c>
      <c r="CR65" s="225">
        <v>14.0</v>
      </c>
      <c r="CS65" s="225">
        <v>5.0</v>
      </c>
      <c r="CT65" s="225">
        <v>14.0</v>
      </c>
      <c r="CU65" s="225">
        <v>2.0</v>
      </c>
      <c r="CV65" s="225">
        <v>12.0</v>
      </c>
      <c r="CW65" s="225">
        <v>1.0</v>
      </c>
      <c r="CX65" s="225">
        <v>-10.0</v>
      </c>
      <c r="CY65" s="225">
        <v>-21.0</v>
      </c>
      <c r="CZ65" s="225">
        <v>12.0</v>
      </c>
      <c r="DA65" s="226">
        <v>-2.0</v>
      </c>
      <c r="DB65" s="225">
        <v>35.0</v>
      </c>
      <c r="DC65" s="225">
        <v>47.0</v>
      </c>
      <c r="DD65" s="225">
        <v>37.0</v>
      </c>
      <c r="DE65" s="225">
        <v>49.0</v>
      </c>
      <c r="DF65" s="225">
        <v>40.0</v>
      </c>
      <c r="DG65" s="225">
        <v>31.0</v>
      </c>
      <c r="DH65" s="225">
        <v>39.0</v>
      </c>
      <c r="DI65" s="225">
        <v>30.0</v>
      </c>
      <c r="DJ65" s="225">
        <v>16.0</v>
      </c>
      <c r="DK65" s="226">
        <v>8.0</v>
      </c>
      <c r="DL65" s="225">
        <v>16.0</v>
      </c>
      <c r="DM65" s="225">
        <v>26.0</v>
      </c>
      <c r="DN65" s="225">
        <v>14.0</v>
      </c>
      <c r="DO65" s="225">
        <v>23.0</v>
      </c>
      <c r="DP65" s="225">
        <v>14.0</v>
      </c>
      <c r="DQ65" s="225">
        <v>5.0</v>
      </c>
      <c r="DR65" s="225">
        <v>-6.0</v>
      </c>
      <c r="DS65" s="225">
        <v>2.0</v>
      </c>
      <c r="DT65" s="225">
        <v>13.0</v>
      </c>
      <c r="DU65" s="226">
        <v>24.0</v>
      </c>
      <c r="DV65" s="225">
        <v>36.0</v>
      </c>
      <c r="DW65" s="225">
        <v>45.0</v>
      </c>
      <c r="DX65" s="225">
        <v>53.0</v>
      </c>
      <c r="DY65" s="225">
        <v>65.0</v>
      </c>
      <c r="DZ65" s="225">
        <v>74.0</v>
      </c>
      <c r="EA65" s="225">
        <v>85.0</v>
      </c>
      <c r="EB65" s="225">
        <v>75.0</v>
      </c>
      <c r="EC65" s="225">
        <v>66.0</v>
      </c>
      <c r="ED65" s="225">
        <v>78.0</v>
      </c>
      <c r="EE65" s="226">
        <v>67.0</v>
      </c>
      <c r="EF65" s="225">
        <v>37.0</v>
      </c>
      <c r="EG65" s="225">
        <v>46.0</v>
      </c>
      <c r="EH65" s="225">
        <v>13.0</v>
      </c>
      <c r="EI65" s="225">
        <v>1.0</v>
      </c>
      <c r="EJ65" s="225">
        <v>12.0</v>
      </c>
      <c r="EK65" s="225">
        <v>23.0</v>
      </c>
      <c r="EL65" s="225">
        <v>34.0</v>
      </c>
      <c r="EM65" s="225">
        <v>43.0</v>
      </c>
      <c r="EN65" s="225">
        <v>54.0</v>
      </c>
      <c r="EO65" s="226">
        <v>45.0</v>
      </c>
      <c r="EP65" s="225">
        <v>36.0</v>
      </c>
      <c r="EQ65" s="225">
        <v>27.0</v>
      </c>
      <c r="ER65" s="225">
        <v>16.0</v>
      </c>
      <c r="ES65" s="225">
        <v>4.0</v>
      </c>
      <c r="ET65" s="225">
        <v>-5.0</v>
      </c>
      <c r="EU65" s="225">
        <v>5.0</v>
      </c>
      <c r="EV65" s="225">
        <v>17.0</v>
      </c>
      <c r="EW65" s="225">
        <v>8.0</v>
      </c>
      <c r="EX65" s="225">
        <v>17.0</v>
      </c>
      <c r="EY65" s="226">
        <v>8.0</v>
      </c>
      <c r="EZ65" s="225">
        <v>34.0</v>
      </c>
      <c r="FA65" s="225">
        <v>67.0</v>
      </c>
      <c r="FB65" s="225">
        <v>34.0</v>
      </c>
      <c r="FC65" s="225">
        <v>43.0</v>
      </c>
      <c r="FD65" s="225">
        <v>34.0</v>
      </c>
      <c r="FE65" s="225">
        <v>45.0</v>
      </c>
      <c r="FF65" s="225">
        <v>34.0</v>
      </c>
      <c r="FG65" s="225">
        <v>42.0</v>
      </c>
      <c r="FH65" s="225">
        <v>31.0</v>
      </c>
      <c r="FI65" s="226">
        <v>43.0</v>
      </c>
      <c r="FJ65" s="225">
        <v>15.0</v>
      </c>
      <c r="FK65" s="225">
        <v>24.0</v>
      </c>
      <c r="FL65" s="225">
        <v>13.0</v>
      </c>
      <c r="FM65" s="225">
        <v>5.0</v>
      </c>
      <c r="FN65" s="225">
        <v>13.0</v>
      </c>
      <c r="FO65" s="225">
        <v>27.0</v>
      </c>
      <c r="FP65" s="225">
        <v>18.0</v>
      </c>
      <c r="FQ65" s="225">
        <v>27.0</v>
      </c>
      <c r="FR65" s="225">
        <v>18.0</v>
      </c>
      <c r="FS65" s="226">
        <v>26.0</v>
      </c>
      <c r="FT65" s="225">
        <v>13.0</v>
      </c>
      <c r="FU65" s="225">
        <v>22.0</v>
      </c>
      <c r="FV65" s="225">
        <v>31.0</v>
      </c>
      <c r="FW65" s="225">
        <v>64.0</v>
      </c>
      <c r="FX65" s="225">
        <v>52.0</v>
      </c>
      <c r="FY65" s="225">
        <v>41.0</v>
      </c>
      <c r="FZ65" s="225">
        <v>53.0</v>
      </c>
      <c r="GA65" s="225">
        <v>62.0</v>
      </c>
      <c r="GB65" s="225">
        <v>51.0</v>
      </c>
      <c r="GC65" s="226">
        <v>40.0</v>
      </c>
      <c r="GD65" s="225">
        <v>16.0</v>
      </c>
      <c r="GE65" s="225">
        <v>26.0</v>
      </c>
      <c r="GF65" s="225">
        <v>17.0</v>
      </c>
      <c r="GG65" s="225">
        <v>29.0</v>
      </c>
      <c r="GH65" s="225">
        <v>38.0</v>
      </c>
      <c r="GI65" s="225">
        <v>5.0</v>
      </c>
      <c r="GJ65" s="225">
        <v>13.0</v>
      </c>
      <c r="GK65" s="225">
        <v>22.0</v>
      </c>
      <c r="GL65" s="225">
        <v>13.0</v>
      </c>
      <c r="GM65" s="226">
        <v>25.0</v>
      </c>
      <c r="GN65" s="225">
        <v>14.0</v>
      </c>
      <c r="GO65" s="225">
        <v>4.0</v>
      </c>
      <c r="GP65" s="225">
        <v>15.0</v>
      </c>
      <c r="GQ65" s="225">
        <v>23.0</v>
      </c>
      <c r="GR65" s="225">
        <v>14.0</v>
      </c>
      <c r="GS65" s="225">
        <v>22.0</v>
      </c>
      <c r="GT65" s="225">
        <v>13.0</v>
      </c>
      <c r="GU65" s="225">
        <v>4.0</v>
      </c>
      <c r="GV65" s="225">
        <v>-7.0</v>
      </c>
      <c r="GW65" s="226">
        <v>-16.0</v>
      </c>
      <c r="GX65" s="225">
        <v>15.0</v>
      </c>
      <c r="GY65" s="225">
        <v>3.0</v>
      </c>
      <c r="GZ65" s="225">
        <v>-11.0</v>
      </c>
      <c r="HA65" s="225">
        <v>-22.0</v>
      </c>
      <c r="HB65" s="225">
        <v>-10.0</v>
      </c>
      <c r="HC65" s="225">
        <v>23.0</v>
      </c>
      <c r="HD65" s="225">
        <v>15.0</v>
      </c>
      <c r="HE65" s="225">
        <v>27.0</v>
      </c>
      <c r="HF65" s="225">
        <v>19.0</v>
      </c>
      <c r="HG65" s="226">
        <v>28.0</v>
      </c>
      <c r="HH65" s="225">
        <v>39.0</v>
      </c>
      <c r="HI65" s="225">
        <v>48.0</v>
      </c>
      <c r="HJ65" s="225">
        <v>36.0</v>
      </c>
      <c r="HK65" s="225">
        <v>45.0</v>
      </c>
      <c r="HL65" s="225">
        <v>37.0</v>
      </c>
      <c r="HM65" s="225">
        <v>26.0</v>
      </c>
      <c r="HN65" s="225">
        <v>35.0</v>
      </c>
      <c r="HO65" s="225">
        <v>43.0</v>
      </c>
      <c r="HP65" s="225">
        <v>34.0</v>
      </c>
      <c r="HQ65" s="226">
        <v>25.0</v>
      </c>
      <c r="HR65" s="225">
        <v>16.0</v>
      </c>
      <c r="HS65" s="225">
        <v>27.0</v>
      </c>
      <c r="HT65" s="225">
        <v>18.0</v>
      </c>
      <c r="HU65" s="225">
        <v>9.0</v>
      </c>
      <c r="HV65" s="225">
        <v>-2.0</v>
      </c>
      <c r="HW65" s="225">
        <v>-10.0</v>
      </c>
      <c r="HX65" s="225">
        <v>-22.0</v>
      </c>
      <c r="HY65" s="225">
        <v>-33.0</v>
      </c>
      <c r="HZ65" s="225">
        <v>-24.0</v>
      </c>
      <c r="IA65" s="226">
        <v>-35.0</v>
      </c>
      <c r="IB65" s="225">
        <v>17.0</v>
      </c>
      <c r="IC65" s="225">
        <v>29.0</v>
      </c>
      <c r="ID65" s="225">
        <v>40.0</v>
      </c>
      <c r="IE65" s="225">
        <v>49.0</v>
      </c>
      <c r="IF65" s="225">
        <v>58.0</v>
      </c>
      <c r="IG65" s="225">
        <v>69.0</v>
      </c>
      <c r="IH65" s="225">
        <v>36.0</v>
      </c>
      <c r="II65" s="225">
        <v>45.0</v>
      </c>
      <c r="IJ65" s="225">
        <v>37.0</v>
      </c>
      <c r="IK65" s="226">
        <v>48.0</v>
      </c>
      <c r="IL65" s="225">
        <v>16.0</v>
      </c>
      <c r="IM65" s="225">
        <v>30.0</v>
      </c>
      <c r="IN65" s="225">
        <v>19.0</v>
      </c>
      <c r="IO65" s="225">
        <v>28.0</v>
      </c>
      <c r="IP65" s="225">
        <v>16.0</v>
      </c>
      <c r="IQ65" s="225">
        <v>5.0</v>
      </c>
      <c r="IR65" s="225">
        <v>-7.0</v>
      </c>
      <c r="IS65" s="225">
        <v>-19.0</v>
      </c>
      <c r="IT65" s="225">
        <v>-27.0</v>
      </c>
      <c r="IU65" s="226">
        <v>-36.0</v>
      </c>
      <c r="IV65" s="237">
        <f t="shared" ref="IV65:JE65" si="101">AVERAGE(IL65,IB65,HR65,HH65,GN65,GX65,GD65,FT65,FJ65,EZ65,EP65,EF65,DV65,DL65,DB65,CR65,CH65,BX65,BN65,BD65,AT65,AJ65,Z65,P65,F65)</f>
        <v>20.8</v>
      </c>
      <c r="IW65" s="238">
        <f t="shared" si="101"/>
        <v>23.56</v>
      </c>
      <c r="IX65" s="238">
        <f t="shared" si="101"/>
        <v>18.32</v>
      </c>
      <c r="IY65" s="238">
        <f t="shared" si="101"/>
        <v>20.28</v>
      </c>
      <c r="IZ65" s="238">
        <f t="shared" si="101"/>
        <v>20.96</v>
      </c>
      <c r="JA65" s="238">
        <f t="shared" si="101"/>
        <v>19.92</v>
      </c>
      <c r="JB65" s="238">
        <f t="shared" si="101"/>
        <v>19.48</v>
      </c>
      <c r="JC65" s="238">
        <f t="shared" si="101"/>
        <v>20.16</v>
      </c>
      <c r="JD65" s="238">
        <f t="shared" si="101"/>
        <v>17.36</v>
      </c>
      <c r="JE65" s="239">
        <f t="shared" si="101"/>
        <v>14.56</v>
      </c>
      <c r="JF65" s="225">
        <f t="shared" si="96"/>
        <v>211</v>
      </c>
      <c r="JG65" s="225">
        <f t="shared" si="97"/>
        <v>46</v>
      </c>
      <c r="JH65" s="231">
        <f t="shared" si="98"/>
        <v>0.8210116732</v>
      </c>
      <c r="JI65" s="225"/>
      <c r="JJ65" s="225"/>
      <c r="JK65" s="225"/>
      <c r="JL65" s="225"/>
      <c r="JM65" s="225"/>
      <c r="JN65" s="225"/>
      <c r="JO65" s="225"/>
      <c r="JP65" s="225"/>
      <c r="JQ65" s="225"/>
      <c r="JR65" s="225"/>
      <c r="JS65" s="311"/>
      <c r="JT65" s="232"/>
      <c r="JU65" s="240">
        <f t="shared" si="102"/>
        <v>0.44</v>
      </c>
      <c r="JV65" s="225"/>
      <c r="JW65" s="225"/>
      <c r="JX65" s="225"/>
      <c r="JY65" s="225"/>
      <c r="JZ65" s="225"/>
      <c r="KA65" s="225"/>
      <c r="KB65" s="225"/>
      <c r="KC65" s="225"/>
      <c r="KD65" s="225"/>
      <c r="KE65" s="225"/>
      <c r="KF65" s="225"/>
      <c r="KG65" s="225"/>
      <c r="KH65" s="225"/>
      <c r="KI65" s="225"/>
      <c r="KJ65" s="225"/>
    </row>
    <row r="66">
      <c r="A66" s="182" t="s">
        <v>25</v>
      </c>
      <c r="B66" s="18" t="s">
        <v>26</v>
      </c>
      <c r="C66" s="19" t="s">
        <v>28</v>
      </c>
      <c r="D66" s="17" t="s">
        <v>29</v>
      </c>
      <c r="E66" s="224">
        <v>15.0</v>
      </c>
      <c r="F66" s="225">
        <v>31.0</v>
      </c>
      <c r="G66" s="225">
        <v>37.0</v>
      </c>
      <c r="H66" s="225">
        <v>47.0</v>
      </c>
      <c r="I66" s="225">
        <v>52.0</v>
      </c>
      <c r="J66" s="225">
        <v>58.0</v>
      </c>
      <c r="K66" s="225">
        <v>56.0</v>
      </c>
      <c r="L66" s="225">
        <v>48.0</v>
      </c>
      <c r="M66" s="225">
        <v>53.0</v>
      </c>
      <c r="N66" s="225">
        <v>58.0</v>
      </c>
      <c r="O66" s="226">
        <v>53.0</v>
      </c>
      <c r="P66" s="225">
        <v>19.0</v>
      </c>
      <c r="Q66" s="225">
        <v>14.0</v>
      </c>
      <c r="R66" s="225">
        <v>5.0</v>
      </c>
      <c r="S66" s="225">
        <v>10.0</v>
      </c>
      <c r="T66" s="225">
        <v>16.0</v>
      </c>
      <c r="U66" s="225">
        <v>22.0</v>
      </c>
      <c r="V66" s="225">
        <v>27.0</v>
      </c>
      <c r="W66" s="225">
        <v>33.0</v>
      </c>
      <c r="X66" s="225">
        <v>38.0</v>
      </c>
      <c r="Y66" s="226">
        <v>30.0</v>
      </c>
      <c r="Z66" s="225">
        <v>20.0</v>
      </c>
      <c r="AA66" s="225">
        <v>18.0</v>
      </c>
      <c r="AB66" s="225">
        <v>16.0</v>
      </c>
      <c r="AC66" s="225">
        <v>24.0</v>
      </c>
      <c r="AD66" s="225">
        <v>33.0</v>
      </c>
      <c r="AE66" s="225">
        <v>36.0</v>
      </c>
      <c r="AF66" s="225">
        <v>31.0</v>
      </c>
      <c r="AG66" s="225">
        <v>38.0</v>
      </c>
      <c r="AH66" s="225">
        <v>32.0</v>
      </c>
      <c r="AI66" s="226">
        <v>26.0</v>
      </c>
      <c r="AJ66" s="225">
        <v>36.0</v>
      </c>
      <c r="AK66" s="225">
        <v>41.0</v>
      </c>
      <c r="AL66" s="225">
        <v>36.0</v>
      </c>
      <c r="AM66" s="225">
        <v>46.0</v>
      </c>
      <c r="AN66" s="225">
        <v>54.0</v>
      </c>
      <c r="AO66" s="225">
        <v>64.0</v>
      </c>
      <c r="AP66" s="225">
        <v>68.0</v>
      </c>
      <c r="AQ66" s="225">
        <v>78.0</v>
      </c>
      <c r="AR66" s="225">
        <v>84.0</v>
      </c>
      <c r="AS66" s="226">
        <v>80.0</v>
      </c>
      <c r="AT66" s="225">
        <v>36.0</v>
      </c>
      <c r="AU66" s="225">
        <v>41.0</v>
      </c>
      <c r="AV66" s="225">
        <v>45.0</v>
      </c>
      <c r="AW66" s="225">
        <v>47.0</v>
      </c>
      <c r="AX66" s="225">
        <v>37.0</v>
      </c>
      <c r="AY66" s="225">
        <v>42.0</v>
      </c>
      <c r="AZ66" s="225">
        <v>52.0</v>
      </c>
      <c r="BA66" s="225">
        <v>56.0</v>
      </c>
      <c r="BB66" s="225">
        <v>62.0</v>
      </c>
      <c r="BC66" s="226">
        <v>57.0</v>
      </c>
      <c r="BD66" s="225">
        <v>19.0</v>
      </c>
      <c r="BE66" s="225">
        <v>9.0</v>
      </c>
      <c r="BF66" s="225">
        <v>17.0</v>
      </c>
      <c r="BG66" s="225">
        <v>25.0</v>
      </c>
      <c r="BH66" s="225">
        <v>27.0</v>
      </c>
      <c r="BI66" s="225">
        <v>38.0</v>
      </c>
      <c r="BJ66" s="225">
        <v>33.0</v>
      </c>
      <c r="BK66" s="225">
        <v>23.0</v>
      </c>
      <c r="BL66" s="225">
        <v>18.0</v>
      </c>
      <c r="BM66" s="226">
        <v>21.0</v>
      </c>
      <c r="BN66" s="225">
        <v>35.0</v>
      </c>
      <c r="BO66" s="225">
        <v>29.0</v>
      </c>
      <c r="BP66" s="225">
        <v>31.0</v>
      </c>
      <c r="BQ66" s="225">
        <v>24.0</v>
      </c>
      <c r="BR66" s="225">
        <v>19.0</v>
      </c>
      <c r="BS66" s="225">
        <v>21.0</v>
      </c>
      <c r="BT66" s="225">
        <v>31.0</v>
      </c>
      <c r="BU66" s="225">
        <v>36.0</v>
      </c>
      <c r="BV66" s="225">
        <v>42.0</v>
      </c>
      <c r="BW66" s="226">
        <v>39.0</v>
      </c>
      <c r="BX66" s="225">
        <v>20.0</v>
      </c>
      <c r="BY66" s="225">
        <v>28.0</v>
      </c>
      <c r="BZ66" s="225">
        <v>34.0</v>
      </c>
      <c r="CA66" s="225">
        <v>36.0</v>
      </c>
      <c r="CB66" s="225">
        <v>40.0</v>
      </c>
      <c r="CC66" s="225">
        <v>30.0</v>
      </c>
      <c r="CD66" s="225">
        <v>38.0</v>
      </c>
      <c r="CE66" s="225">
        <v>43.0</v>
      </c>
      <c r="CF66" s="225">
        <v>49.0</v>
      </c>
      <c r="CG66" s="226">
        <v>39.0</v>
      </c>
      <c r="CH66" s="225">
        <v>21.0</v>
      </c>
      <c r="CI66" s="225">
        <v>26.0</v>
      </c>
      <c r="CJ66" s="225">
        <v>23.0</v>
      </c>
      <c r="CK66" s="225">
        <v>31.0</v>
      </c>
      <c r="CL66" s="225">
        <v>25.0</v>
      </c>
      <c r="CM66" s="225">
        <v>31.0</v>
      </c>
      <c r="CN66" s="225">
        <v>26.0</v>
      </c>
      <c r="CO66" s="225">
        <v>32.0</v>
      </c>
      <c r="CP66" s="225">
        <v>22.0</v>
      </c>
      <c r="CQ66" s="226">
        <v>27.0</v>
      </c>
      <c r="CR66" s="225">
        <v>15.0</v>
      </c>
      <c r="CS66" s="225">
        <v>10.0</v>
      </c>
      <c r="CT66" s="225">
        <v>2.0</v>
      </c>
      <c r="CU66" s="225">
        <v>-8.0</v>
      </c>
      <c r="CV66" s="225">
        <v>1.0</v>
      </c>
      <c r="CW66" s="225">
        <v>-4.0</v>
      </c>
      <c r="CX66" s="225">
        <v>-9.0</v>
      </c>
      <c r="CY66" s="225">
        <v>-14.0</v>
      </c>
      <c r="CZ66" s="225">
        <v>-25.0</v>
      </c>
      <c r="DA66" s="226">
        <v>-20.0</v>
      </c>
      <c r="DB66" s="225">
        <v>34.0</v>
      </c>
      <c r="DC66" s="225">
        <v>44.0</v>
      </c>
      <c r="DD66" s="225">
        <v>35.0</v>
      </c>
      <c r="DE66" s="225">
        <v>29.0</v>
      </c>
      <c r="DF66" s="225">
        <v>25.0</v>
      </c>
      <c r="DG66" s="225">
        <v>32.0</v>
      </c>
      <c r="DH66" s="225">
        <v>30.0</v>
      </c>
      <c r="DI66" s="225">
        <v>38.0</v>
      </c>
      <c r="DJ66" s="225">
        <v>43.0</v>
      </c>
      <c r="DK66" s="226">
        <v>45.0</v>
      </c>
      <c r="DL66" s="225">
        <v>28.0</v>
      </c>
      <c r="DM66" s="225">
        <v>37.0</v>
      </c>
      <c r="DN66" s="225">
        <v>27.0</v>
      </c>
      <c r="DO66" s="225">
        <v>24.0</v>
      </c>
      <c r="DP66" s="225">
        <v>19.0</v>
      </c>
      <c r="DQ66" s="225">
        <v>15.0</v>
      </c>
      <c r="DR66" s="225">
        <v>21.0</v>
      </c>
      <c r="DS66" s="225">
        <v>19.0</v>
      </c>
      <c r="DT66" s="225">
        <v>13.0</v>
      </c>
      <c r="DU66" s="226">
        <v>23.0</v>
      </c>
      <c r="DV66" s="225">
        <v>35.0</v>
      </c>
      <c r="DW66" s="225">
        <v>27.0</v>
      </c>
      <c r="DX66" s="225">
        <v>25.0</v>
      </c>
      <c r="DY66" s="225">
        <v>31.0</v>
      </c>
      <c r="DZ66" s="225">
        <v>36.0</v>
      </c>
      <c r="EA66" s="225">
        <v>46.0</v>
      </c>
      <c r="EB66" s="225">
        <v>37.0</v>
      </c>
      <c r="EC66" s="225">
        <v>33.0</v>
      </c>
      <c r="ED66" s="225">
        <v>27.0</v>
      </c>
      <c r="EE66" s="226">
        <v>35.0</v>
      </c>
      <c r="EF66" s="225">
        <v>31.0</v>
      </c>
      <c r="EG66" s="225">
        <v>35.0</v>
      </c>
      <c r="EH66" s="225">
        <v>46.0</v>
      </c>
      <c r="EI66" s="225">
        <v>36.0</v>
      </c>
      <c r="EJ66" s="225">
        <v>28.0</v>
      </c>
      <c r="EK66" s="225">
        <v>33.0</v>
      </c>
      <c r="EL66" s="225">
        <v>38.0</v>
      </c>
      <c r="EM66" s="225">
        <v>42.0</v>
      </c>
      <c r="EN66" s="225">
        <v>34.0</v>
      </c>
      <c r="EO66" s="226">
        <v>29.0</v>
      </c>
      <c r="EP66" s="225">
        <v>17.0</v>
      </c>
      <c r="EQ66" s="225">
        <v>24.0</v>
      </c>
      <c r="ER66" s="225">
        <v>30.0</v>
      </c>
      <c r="ES66" s="225">
        <v>24.0</v>
      </c>
      <c r="ET66" s="225">
        <v>20.0</v>
      </c>
      <c r="EU66" s="225">
        <v>29.0</v>
      </c>
      <c r="EV66" s="225">
        <v>39.0</v>
      </c>
      <c r="EW66" s="225">
        <v>35.0</v>
      </c>
      <c r="EX66" s="225">
        <v>39.0</v>
      </c>
      <c r="EY66" s="226">
        <v>35.0</v>
      </c>
      <c r="EZ66" s="225">
        <v>18.0</v>
      </c>
      <c r="FA66" s="225">
        <v>7.0</v>
      </c>
      <c r="FB66" s="225">
        <v>18.0</v>
      </c>
      <c r="FC66" s="225">
        <v>15.0</v>
      </c>
      <c r="FD66" s="225">
        <v>10.0</v>
      </c>
      <c r="FE66" s="225">
        <v>2.0</v>
      </c>
      <c r="FF66" s="225">
        <v>7.0</v>
      </c>
      <c r="FG66" s="225">
        <v>5.0</v>
      </c>
      <c r="FH66" s="225">
        <v>11.0</v>
      </c>
      <c r="FI66" s="226">
        <v>17.0</v>
      </c>
      <c r="FJ66" s="225">
        <v>16.0</v>
      </c>
      <c r="FK66" s="225">
        <v>9.0</v>
      </c>
      <c r="FL66" s="225">
        <v>17.0</v>
      </c>
      <c r="FM66" s="225">
        <v>19.0</v>
      </c>
      <c r="FN66" s="225">
        <v>17.0</v>
      </c>
      <c r="FO66" s="225">
        <v>12.0</v>
      </c>
      <c r="FP66" s="225">
        <v>19.0</v>
      </c>
      <c r="FQ66" s="225">
        <v>23.0</v>
      </c>
      <c r="FR66" s="225">
        <v>31.0</v>
      </c>
      <c r="FS66" s="226">
        <v>29.0</v>
      </c>
      <c r="FT66" s="225">
        <v>19.0</v>
      </c>
      <c r="FU66" s="225">
        <v>23.0</v>
      </c>
      <c r="FV66" s="225">
        <v>20.0</v>
      </c>
      <c r="FW66" s="225">
        <v>9.0</v>
      </c>
      <c r="FX66" s="225">
        <v>15.0</v>
      </c>
      <c r="FY66" s="225">
        <v>23.0</v>
      </c>
      <c r="FZ66" s="225">
        <v>17.0</v>
      </c>
      <c r="GA66" s="225">
        <v>21.0</v>
      </c>
      <c r="GB66" s="225">
        <v>27.0</v>
      </c>
      <c r="GC66" s="226">
        <v>22.0</v>
      </c>
      <c r="GD66" s="225">
        <v>21.0</v>
      </c>
      <c r="GE66" s="225">
        <v>30.0</v>
      </c>
      <c r="GF66" s="225">
        <v>25.0</v>
      </c>
      <c r="GG66" s="225">
        <v>31.0</v>
      </c>
      <c r="GH66" s="225">
        <v>36.0</v>
      </c>
      <c r="GI66" s="225">
        <v>47.0</v>
      </c>
      <c r="GJ66" s="225">
        <v>45.0</v>
      </c>
      <c r="GK66" s="225">
        <v>50.0</v>
      </c>
      <c r="GL66" s="225">
        <v>46.0</v>
      </c>
      <c r="GM66" s="226">
        <v>56.0</v>
      </c>
      <c r="GN66" s="225">
        <v>30.0</v>
      </c>
      <c r="GO66" s="225">
        <v>21.0</v>
      </c>
      <c r="GP66" s="225">
        <v>13.0</v>
      </c>
      <c r="GQ66" s="225">
        <v>11.0</v>
      </c>
      <c r="GR66" s="225">
        <v>7.0</v>
      </c>
      <c r="GS66" s="225">
        <v>5.0</v>
      </c>
      <c r="GT66" s="225">
        <v>13.0</v>
      </c>
      <c r="GU66" s="225">
        <v>16.0</v>
      </c>
      <c r="GV66" s="225">
        <v>11.0</v>
      </c>
      <c r="GW66" s="226">
        <v>6.0</v>
      </c>
      <c r="GX66" s="225">
        <v>16.0</v>
      </c>
      <c r="GY66" s="225">
        <v>22.0</v>
      </c>
      <c r="GZ66" s="225">
        <v>27.0</v>
      </c>
      <c r="HA66" s="225">
        <v>17.0</v>
      </c>
      <c r="HB66" s="225">
        <v>11.0</v>
      </c>
      <c r="HC66" s="225">
        <v>0.0</v>
      </c>
      <c r="HD66" s="225">
        <v>2.0</v>
      </c>
      <c r="HE66" s="225">
        <v>-4.0</v>
      </c>
      <c r="HF66" s="225">
        <v>-2.0</v>
      </c>
      <c r="HG66" s="226">
        <v>-5.0</v>
      </c>
      <c r="HH66" s="225">
        <v>20.0</v>
      </c>
      <c r="HI66" s="225">
        <v>12.0</v>
      </c>
      <c r="HJ66" s="225">
        <v>18.0</v>
      </c>
      <c r="HK66" s="225">
        <v>23.0</v>
      </c>
      <c r="HL66" s="225">
        <v>25.0</v>
      </c>
      <c r="HM66" s="225">
        <v>30.0</v>
      </c>
      <c r="HN66" s="225">
        <v>34.0</v>
      </c>
      <c r="HO66" s="225">
        <v>32.0</v>
      </c>
      <c r="HP66" s="225">
        <v>27.0</v>
      </c>
      <c r="HQ66" s="226">
        <v>30.0</v>
      </c>
      <c r="HR66" s="225">
        <v>28.0</v>
      </c>
      <c r="HS66" s="225">
        <v>38.0</v>
      </c>
      <c r="HT66" s="225">
        <v>34.0</v>
      </c>
      <c r="HU66" s="225">
        <v>29.0</v>
      </c>
      <c r="HV66" s="225">
        <v>37.0</v>
      </c>
      <c r="HW66" s="225">
        <v>39.0</v>
      </c>
      <c r="HX66" s="225">
        <v>29.0</v>
      </c>
      <c r="HY66" s="225">
        <v>34.0</v>
      </c>
      <c r="HZ66" s="225">
        <v>39.0</v>
      </c>
      <c r="IA66" s="226">
        <v>45.0</v>
      </c>
      <c r="IB66" s="225">
        <v>27.0</v>
      </c>
      <c r="IC66" s="225">
        <v>37.0</v>
      </c>
      <c r="ID66" s="225">
        <v>29.0</v>
      </c>
      <c r="IE66" s="225">
        <v>22.0</v>
      </c>
      <c r="IF66" s="225">
        <v>15.0</v>
      </c>
      <c r="IG66" s="225">
        <v>20.0</v>
      </c>
      <c r="IH66" s="225">
        <v>31.0</v>
      </c>
      <c r="II66" s="225">
        <v>23.0</v>
      </c>
      <c r="IJ66" s="225">
        <v>25.0</v>
      </c>
      <c r="IK66" s="226">
        <v>20.0</v>
      </c>
      <c r="IL66" s="225">
        <v>32.0</v>
      </c>
      <c r="IM66" s="225">
        <v>27.0</v>
      </c>
      <c r="IN66" s="225">
        <v>35.0</v>
      </c>
      <c r="IO66" s="225">
        <v>28.0</v>
      </c>
      <c r="IP66" s="225">
        <v>18.0</v>
      </c>
      <c r="IQ66" s="225">
        <v>23.0</v>
      </c>
      <c r="IR66" s="225">
        <v>13.0</v>
      </c>
      <c r="IS66" s="225">
        <v>19.0</v>
      </c>
      <c r="IT66" s="225">
        <v>21.0</v>
      </c>
      <c r="IU66" s="226">
        <v>29.0</v>
      </c>
      <c r="IV66" s="237">
        <f t="shared" ref="IV66:JE66" si="103">AVERAGE(IL66,IB66,HR66,HH66,GN66,GX66,GD66,FT66,FJ66,EZ66,EP66,EF66,DV66,DL66,DB66,CR66,CH66,BX66,BN66,BD66,AT66,AJ66,Z66,P66,F66)</f>
        <v>24.96</v>
      </c>
      <c r="IW66" s="238">
        <f t="shared" si="103"/>
        <v>25.84</v>
      </c>
      <c r="IX66" s="238">
        <f t="shared" si="103"/>
        <v>26.2</v>
      </c>
      <c r="IY66" s="238">
        <f t="shared" si="103"/>
        <v>25.4</v>
      </c>
      <c r="IZ66" s="238">
        <f t="shared" si="103"/>
        <v>25.16</v>
      </c>
      <c r="JA66" s="238">
        <f t="shared" si="103"/>
        <v>27.68</v>
      </c>
      <c r="JB66" s="238">
        <f t="shared" si="103"/>
        <v>28.8</v>
      </c>
      <c r="JC66" s="238">
        <f t="shared" si="103"/>
        <v>30.56</v>
      </c>
      <c r="JD66" s="238">
        <f t="shared" si="103"/>
        <v>30.88</v>
      </c>
      <c r="JE66" s="239">
        <f t="shared" si="103"/>
        <v>30.72</v>
      </c>
      <c r="JF66" s="225">
        <f t="shared" si="96"/>
        <v>250</v>
      </c>
      <c r="JG66" s="225">
        <f t="shared" si="97"/>
        <v>9</v>
      </c>
      <c r="JH66" s="231">
        <f t="shared" si="98"/>
        <v>0.9652509653</v>
      </c>
      <c r="JI66" s="225"/>
      <c r="JJ66" s="225"/>
      <c r="JK66" s="225"/>
      <c r="JL66" s="225"/>
      <c r="JM66" s="225"/>
      <c r="JN66" s="225"/>
      <c r="JO66" s="225"/>
      <c r="JP66" s="225"/>
      <c r="JQ66" s="225"/>
      <c r="JR66" s="225"/>
      <c r="JS66" s="311"/>
      <c r="JT66" s="232"/>
      <c r="JU66" s="240">
        <f>2/25</f>
        <v>0.08</v>
      </c>
      <c r="JV66" s="225"/>
      <c r="JW66" s="225"/>
      <c r="JX66" s="225"/>
      <c r="JY66" s="225"/>
      <c r="JZ66" s="225"/>
      <c r="KA66" s="225"/>
      <c r="KB66" s="225"/>
      <c r="KC66" s="225"/>
      <c r="KD66" s="225"/>
      <c r="KE66" s="225"/>
      <c r="KF66" s="225"/>
      <c r="KG66" s="225"/>
      <c r="KH66" s="225"/>
      <c r="KI66" s="225"/>
      <c r="KJ66" s="225"/>
    </row>
    <row r="67">
      <c r="A67" s="182" t="s">
        <v>11</v>
      </c>
      <c r="B67" s="18" t="s">
        <v>12</v>
      </c>
      <c r="C67" s="19" t="s">
        <v>17</v>
      </c>
      <c r="D67" s="17" t="s">
        <v>18</v>
      </c>
      <c r="E67" s="224">
        <v>35.0</v>
      </c>
      <c r="F67" s="225">
        <v>13.0</v>
      </c>
      <c r="G67" s="225">
        <v>25.0</v>
      </c>
      <c r="H67" s="225">
        <v>13.0</v>
      </c>
      <c r="I67" s="225">
        <v>6.0</v>
      </c>
      <c r="J67" s="225">
        <v>-6.0</v>
      </c>
      <c r="K67" s="225">
        <v>-11.0</v>
      </c>
      <c r="L67" s="225">
        <v>-2.0</v>
      </c>
      <c r="M67" s="225">
        <v>-9.0</v>
      </c>
      <c r="N67" s="225">
        <v>-19.0</v>
      </c>
      <c r="O67" s="226">
        <v>-12.0</v>
      </c>
      <c r="P67" s="225">
        <v>14.0</v>
      </c>
      <c r="Q67" s="225">
        <v>21.0</v>
      </c>
      <c r="R67" s="225">
        <v>7.0</v>
      </c>
      <c r="S67" s="225">
        <v>16.0</v>
      </c>
      <c r="T67" s="225">
        <v>4.0</v>
      </c>
      <c r="U67" s="225">
        <v>-8.0</v>
      </c>
      <c r="V67" s="225">
        <v>1.0</v>
      </c>
      <c r="W67" s="225">
        <v>-11.0</v>
      </c>
      <c r="X67" s="225">
        <v>-2.0</v>
      </c>
      <c r="Y67" s="226">
        <v>7.0</v>
      </c>
      <c r="Z67" s="225">
        <v>16.0</v>
      </c>
      <c r="AA67" s="225">
        <v>11.0</v>
      </c>
      <c r="AB67" s="225">
        <v>18.0</v>
      </c>
      <c r="AC67" s="225">
        <v>5.0</v>
      </c>
      <c r="AD67" s="225">
        <v>19.0</v>
      </c>
      <c r="AE67" s="225">
        <v>10.0</v>
      </c>
      <c r="AF67" s="225">
        <v>1.0</v>
      </c>
      <c r="AG67" s="225">
        <v>14.0</v>
      </c>
      <c r="AH67" s="225">
        <v>3.0</v>
      </c>
      <c r="AI67" s="226">
        <v>15.0</v>
      </c>
      <c r="AJ67" s="225">
        <v>1.0</v>
      </c>
      <c r="AK67" s="225">
        <v>10.0</v>
      </c>
      <c r="AL67" s="225">
        <v>1.0</v>
      </c>
      <c r="AM67" s="225">
        <v>-11.0</v>
      </c>
      <c r="AN67" s="225">
        <v>-24.0</v>
      </c>
      <c r="AO67" s="225">
        <v>-33.0</v>
      </c>
      <c r="AP67" s="225">
        <v>-41.0</v>
      </c>
      <c r="AQ67" s="225">
        <v>-50.0</v>
      </c>
      <c r="AR67" s="225">
        <v>-39.0</v>
      </c>
      <c r="AS67" s="226">
        <v>-31.0</v>
      </c>
      <c r="AT67" s="225">
        <v>1.0</v>
      </c>
      <c r="AU67" s="225">
        <v>10.0</v>
      </c>
      <c r="AV67" s="225">
        <v>2.0</v>
      </c>
      <c r="AW67" s="225">
        <v>-5.0</v>
      </c>
      <c r="AX67" s="225">
        <v>4.0</v>
      </c>
      <c r="AY67" s="225">
        <v>-8.0</v>
      </c>
      <c r="AZ67" s="225">
        <v>-17.0</v>
      </c>
      <c r="BA67" s="225">
        <v>-25.0</v>
      </c>
      <c r="BB67" s="225">
        <v>-13.0</v>
      </c>
      <c r="BC67" s="226">
        <v>-22.0</v>
      </c>
      <c r="BD67" s="225">
        <v>37.0</v>
      </c>
      <c r="BE67" s="225">
        <v>49.0</v>
      </c>
      <c r="BF67" s="225">
        <v>36.0</v>
      </c>
      <c r="BG67" s="225">
        <v>27.0</v>
      </c>
      <c r="BH67" s="225">
        <v>32.0</v>
      </c>
      <c r="BI67" s="225">
        <v>8.0</v>
      </c>
      <c r="BJ67" s="225">
        <v>18.0</v>
      </c>
      <c r="BK67" s="225">
        <v>30.0</v>
      </c>
      <c r="BL67" s="225">
        <v>21.0</v>
      </c>
      <c r="BM67" s="226">
        <v>12.0</v>
      </c>
      <c r="BN67" s="225">
        <v>13.0</v>
      </c>
      <c r="BO67" s="225">
        <v>25.0</v>
      </c>
      <c r="BP67" s="225">
        <v>18.0</v>
      </c>
      <c r="BQ67" s="225">
        <v>5.0</v>
      </c>
      <c r="BR67" s="225">
        <v>17.0</v>
      </c>
      <c r="BS67" s="225">
        <v>10.0</v>
      </c>
      <c r="BT67" s="225">
        <v>1.0</v>
      </c>
      <c r="BU67" s="225">
        <v>-11.0</v>
      </c>
      <c r="BV67" s="225">
        <v>0.0</v>
      </c>
      <c r="BW67" s="226">
        <v>9.0</v>
      </c>
      <c r="BX67" s="225">
        <v>16.0</v>
      </c>
      <c r="BY67" s="225">
        <v>3.0</v>
      </c>
      <c r="BZ67" s="225">
        <v>15.0</v>
      </c>
      <c r="CA67" s="225">
        <v>20.0</v>
      </c>
      <c r="CB67" s="225">
        <v>12.0</v>
      </c>
      <c r="CC67" s="225">
        <v>21.0</v>
      </c>
      <c r="CD67" s="225">
        <v>12.0</v>
      </c>
      <c r="CE67" s="225">
        <v>21.0</v>
      </c>
      <c r="CF67" s="225">
        <v>33.0</v>
      </c>
      <c r="CG67" s="226">
        <v>42.0</v>
      </c>
      <c r="CH67" s="225">
        <v>33.0</v>
      </c>
      <c r="CI67" s="225">
        <v>21.0</v>
      </c>
      <c r="CJ67" s="225">
        <v>30.0</v>
      </c>
      <c r="CK67" s="225">
        <v>17.0</v>
      </c>
      <c r="CL67" s="225">
        <v>5.0</v>
      </c>
      <c r="CM67" s="225">
        <v>-7.0</v>
      </c>
      <c r="CN67" s="225">
        <v>3.0</v>
      </c>
      <c r="CO67" s="225">
        <v>15.0</v>
      </c>
      <c r="CP67" s="225">
        <v>24.0</v>
      </c>
      <c r="CQ67" s="226">
        <v>33.0</v>
      </c>
      <c r="CR67" s="225">
        <v>37.0</v>
      </c>
      <c r="CS67" s="225">
        <v>28.0</v>
      </c>
      <c r="CT67" s="225">
        <v>37.0</v>
      </c>
      <c r="CU67" s="225">
        <v>46.0</v>
      </c>
      <c r="CV67" s="225">
        <v>60.0</v>
      </c>
      <c r="CW67" s="225">
        <v>51.0</v>
      </c>
      <c r="CX67" s="225">
        <v>42.0</v>
      </c>
      <c r="CY67" s="225">
        <v>33.0</v>
      </c>
      <c r="CZ67" s="225">
        <v>57.0</v>
      </c>
      <c r="DA67" s="226">
        <v>45.0</v>
      </c>
      <c r="DB67" s="225">
        <v>39.0</v>
      </c>
      <c r="DC67" s="225">
        <v>30.0</v>
      </c>
      <c r="DD67" s="225">
        <v>16.0</v>
      </c>
      <c r="DE67" s="225">
        <v>5.0</v>
      </c>
      <c r="DF67" s="225">
        <v>13.0</v>
      </c>
      <c r="DG67" s="225">
        <v>26.0</v>
      </c>
      <c r="DH67" s="225">
        <v>21.0</v>
      </c>
      <c r="DI67" s="225">
        <v>12.0</v>
      </c>
      <c r="DJ67" s="225">
        <v>0.0</v>
      </c>
      <c r="DK67" s="226">
        <v>-7.0</v>
      </c>
      <c r="DL67" s="225">
        <v>16.0</v>
      </c>
      <c r="DM67" s="225">
        <v>30.0</v>
      </c>
      <c r="DN67" s="225">
        <v>39.0</v>
      </c>
      <c r="DO67" s="225">
        <v>48.0</v>
      </c>
      <c r="DP67" s="225">
        <v>39.0</v>
      </c>
      <c r="DQ67" s="225">
        <v>47.0</v>
      </c>
      <c r="DR67" s="225">
        <v>59.0</v>
      </c>
      <c r="DS67" s="225">
        <v>54.0</v>
      </c>
      <c r="DT67" s="225">
        <v>42.0</v>
      </c>
      <c r="DU67" s="226">
        <v>30.0</v>
      </c>
      <c r="DV67" s="225">
        <v>13.0</v>
      </c>
      <c r="DW67" s="225">
        <v>22.0</v>
      </c>
      <c r="DX67" s="225">
        <v>29.0</v>
      </c>
      <c r="DY67" s="225">
        <v>17.0</v>
      </c>
      <c r="DZ67" s="225">
        <v>26.0</v>
      </c>
      <c r="EA67" s="225">
        <v>14.0</v>
      </c>
      <c r="EB67" s="225">
        <v>0.0</v>
      </c>
      <c r="EC67" s="225">
        <v>8.0</v>
      </c>
      <c r="ED67" s="225">
        <v>-3.0</v>
      </c>
      <c r="EE67" s="226">
        <v>-16.0</v>
      </c>
      <c r="EF67" s="225">
        <v>13.0</v>
      </c>
      <c r="EG67" s="225">
        <v>5.0</v>
      </c>
      <c r="EH67" s="225">
        <v>-19.0</v>
      </c>
      <c r="EI67" s="225">
        <v>-10.0</v>
      </c>
      <c r="EJ67" s="225">
        <v>3.0</v>
      </c>
      <c r="EK67" s="225">
        <v>12.0</v>
      </c>
      <c r="EL67" s="225">
        <v>21.0</v>
      </c>
      <c r="EM67" s="225">
        <v>13.0</v>
      </c>
      <c r="EN67" s="225">
        <v>26.0</v>
      </c>
      <c r="EO67" s="226">
        <v>33.0</v>
      </c>
      <c r="EP67" s="225">
        <v>38.0</v>
      </c>
      <c r="EQ67" s="225">
        <v>51.0</v>
      </c>
      <c r="ER67" s="225">
        <v>63.0</v>
      </c>
      <c r="ES67" s="225">
        <v>75.0</v>
      </c>
      <c r="ET67" s="225">
        <v>83.0</v>
      </c>
      <c r="EU67" s="225">
        <v>97.0</v>
      </c>
      <c r="EV67" s="225">
        <v>88.0</v>
      </c>
      <c r="EW67" s="225">
        <v>96.0</v>
      </c>
      <c r="EX67" s="225">
        <v>88.0</v>
      </c>
      <c r="EY67" s="226">
        <v>96.0</v>
      </c>
      <c r="EZ67" s="225">
        <v>12.0</v>
      </c>
      <c r="FA67" s="225">
        <v>36.0</v>
      </c>
      <c r="FB67" s="225">
        <v>12.0</v>
      </c>
      <c r="FC67" s="225">
        <v>21.0</v>
      </c>
      <c r="FD67" s="225">
        <v>12.0</v>
      </c>
      <c r="FE67" s="225">
        <v>25.0</v>
      </c>
      <c r="FF67" s="225">
        <v>15.0</v>
      </c>
      <c r="FG67" s="225">
        <v>10.0</v>
      </c>
      <c r="FH67" s="225">
        <v>22.0</v>
      </c>
      <c r="FI67" s="226">
        <v>10.0</v>
      </c>
      <c r="FJ67" s="225">
        <v>11.0</v>
      </c>
      <c r="FK67" s="225">
        <v>-2.0</v>
      </c>
      <c r="FL67" s="225">
        <v>-15.0</v>
      </c>
      <c r="FM67" s="225">
        <v>-22.0</v>
      </c>
      <c r="FN67" s="225">
        <v>-27.0</v>
      </c>
      <c r="FO67" s="225">
        <v>-15.0</v>
      </c>
      <c r="FP67" s="225">
        <v>-2.0</v>
      </c>
      <c r="FQ67" s="225">
        <v>-10.0</v>
      </c>
      <c r="FR67" s="225">
        <v>-19.0</v>
      </c>
      <c r="FS67" s="226">
        <v>-12.0</v>
      </c>
      <c r="FT67" s="225">
        <v>37.0</v>
      </c>
      <c r="FU67" s="225">
        <v>29.0</v>
      </c>
      <c r="FV67" s="225">
        <v>38.0</v>
      </c>
      <c r="FW67" s="225">
        <v>62.0</v>
      </c>
      <c r="FX67" s="225">
        <v>73.0</v>
      </c>
      <c r="FY67" s="225">
        <v>60.0</v>
      </c>
      <c r="FZ67" s="225">
        <v>49.0</v>
      </c>
      <c r="GA67" s="225">
        <v>41.0</v>
      </c>
      <c r="GB67" s="225">
        <v>53.0</v>
      </c>
      <c r="GC67" s="226">
        <v>44.0</v>
      </c>
      <c r="GD67" s="225">
        <v>33.0</v>
      </c>
      <c r="GE67" s="225">
        <v>47.0</v>
      </c>
      <c r="GF67" s="225">
        <v>54.0</v>
      </c>
      <c r="GG67" s="225">
        <v>42.0</v>
      </c>
      <c r="GH67" s="225">
        <v>51.0</v>
      </c>
      <c r="GI67" s="225">
        <v>27.0</v>
      </c>
      <c r="GJ67" s="225">
        <v>22.0</v>
      </c>
      <c r="GK67" s="225">
        <v>15.0</v>
      </c>
      <c r="GL67" s="225">
        <v>23.0</v>
      </c>
      <c r="GM67" s="226">
        <v>14.0</v>
      </c>
      <c r="GN67" s="225">
        <v>15.0</v>
      </c>
      <c r="GO67" s="225">
        <v>1.0</v>
      </c>
      <c r="GP67" s="225">
        <v>14.0</v>
      </c>
      <c r="GQ67" s="225">
        <v>9.0</v>
      </c>
      <c r="GR67" s="225">
        <v>17.0</v>
      </c>
      <c r="GS67" s="225">
        <v>24.0</v>
      </c>
      <c r="GT67" s="225">
        <v>15.0</v>
      </c>
      <c r="GU67" s="225">
        <v>6.0</v>
      </c>
      <c r="GV67" s="225">
        <v>-3.0</v>
      </c>
      <c r="GW67" s="226">
        <v>4.0</v>
      </c>
      <c r="GX67" s="225">
        <v>11.0</v>
      </c>
      <c r="GY67" s="225">
        <v>22.0</v>
      </c>
      <c r="GZ67" s="225">
        <v>10.0</v>
      </c>
      <c r="HA67" s="225">
        <v>22.0</v>
      </c>
      <c r="HB67" s="225">
        <v>11.0</v>
      </c>
      <c r="HC67" s="225">
        <v>35.0</v>
      </c>
      <c r="HD67" s="225">
        <v>28.0</v>
      </c>
      <c r="HE67" s="225">
        <v>17.0</v>
      </c>
      <c r="HF67" s="225">
        <v>10.0</v>
      </c>
      <c r="HG67" s="226">
        <v>19.0</v>
      </c>
      <c r="HH67" s="225">
        <v>37.0</v>
      </c>
      <c r="HI67" s="225">
        <v>46.0</v>
      </c>
      <c r="HJ67" s="225">
        <v>57.0</v>
      </c>
      <c r="HK67" s="225">
        <v>66.0</v>
      </c>
      <c r="HL67" s="225">
        <v>71.0</v>
      </c>
      <c r="HM67" s="225">
        <v>61.0</v>
      </c>
      <c r="HN67" s="225">
        <v>53.0</v>
      </c>
      <c r="HO67" s="225">
        <v>60.0</v>
      </c>
      <c r="HP67" s="225">
        <v>51.0</v>
      </c>
      <c r="HQ67" s="226">
        <v>42.0</v>
      </c>
      <c r="HR67" s="225">
        <v>16.0</v>
      </c>
      <c r="HS67" s="225">
        <v>4.0</v>
      </c>
      <c r="HT67" s="225">
        <v>12.0</v>
      </c>
      <c r="HU67" s="225">
        <v>3.0</v>
      </c>
      <c r="HV67" s="225">
        <v>-10.0</v>
      </c>
      <c r="HW67" s="225">
        <v>-5.0</v>
      </c>
      <c r="HX67" s="225">
        <v>4.0</v>
      </c>
      <c r="HY67" s="225">
        <v>-6.0</v>
      </c>
      <c r="HZ67" s="225">
        <v>-13.0</v>
      </c>
      <c r="IA67" s="226">
        <v>-1.0</v>
      </c>
      <c r="IB67" s="225">
        <v>30.0</v>
      </c>
      <c r="IC67" s="225">
        <v>21.0</v>
      </c>
      <c r="ID67" s="225">
        <v>34.0</v>
      </c>
      <c r="IE67" s="225">
        <v>21.0</v>
      </c>
      <c r="IF67" s="225">
        <v>8.0</v>
      </c>
      <c r="IG67" s="225">
        <v>17.0</v>
      </c>
      <c r="IH67" s="225">
        <v>-7.0</v>
      </c>
      <c r="II67" s="225">
        <v>2.0</v>
      </c>
      <c r="IJ67" s="225">
        <v>7.0</v>
      </c>
      <c r="IK67" s="226">
        <v>17.0</v>
      </c>
      <c r="IL67" s="225">
        <v>38.0</v>
      </c>
      <c r="IM67" s="225">
        <v>50.0</v>
      </c>
      <c r="IN67" s="225">
        <v>37.0</v>
      </c>
      <c r="IO67" s="225">
        <v>24.0</v>
      </c>
      <c r="IP67" s="225">
        <v>33.0</v>
      </c>
      <c r="IQ67" s="225">
        <v>23.0</v>
      </c>
      <c r="IR67" s="225">
        <v>32.0</v>
      </c>
      <c r="IS67" s="225">
        <v>43.0</v>
      </c>
      <c r="IT67" s="225">
        <v>48.0</v>
      </c>
      <c r="IU67" s="226">
        <v>39.0</v>
      </c>
      <c r="IV67" s="237">
        <f t="shared" ref="IV67:JE67" si="104">AVERAGE(IL67,IB67,HR67,HH67,GN67,GX67,GD67,FT67,FJ67,EZ67,EP67,EF67,DV67,DL67,DB67,CR67,CH67,BX67,BN67,BD67,AT67,AJ67,Z67,P67,F67)</f>
        <v>21.6</v>
      </c>
      <c r="IW67" s="238">
        <f t="shared" si="104"/>
        <v>23.8</v>
      </c>
      <c r="IX67" s="238">
        <f t="shared" si="104"/>
        <v>22.32</v>
      </c>
      <c r="IY67" s="238">
        <f t="shared" si="104"/>
        <v>20.36</v>
      </c>
      <c r="IZ67" s="238">
        <f t="shared" si="104"/>
        <v>21.04</v>
      </c>
      <c r="JA67" s="238">
        <f t="shared" si="104"/>
        <v>19.24</v>
      </c>
      <c r="JB67" s="238">
        <f t="shared" si="104"/>
        <v>16.64</v>
      </c>
      <c r="JC67" s="238">
        <f t="shared" si="104"/>
        <v>14.72</v>
      </c>
      <c r="JD67" s="238">
        <f t="shared" si="104"/>
        <v>15.88</v>
      </c>
      <c r="JE67" s="239">
        <f t="shared" si="104"/>
        <v>16.4</v>
      </c>
      <c r="JF67" s="225">
        <f t="shared" si="96"/>
        <v>212</v>
      </c>
      <c r="JG67" s="225">
        <f t="shared" si="97"/>
        <v>45</v>
      </c>
      <c r="JH67" s="231">
        <f t="shared" si="98"/>
        <v>0.8249027237</v>
      </c>
      <c r="JI67" s="225"/>
      <c r="JJ67" s="225"/>
      <c r="JK67" s="225"/>
      <c r="JL67" s="225"/>
      <c r="JM67" s="225"/>
      <c r="JN67" s="225"/>
      <c r="JO67" s="225"/>
      <c r="JP67" s="225"/>
      <c r="JQ67" s="225"/>
      <c r="JR67" s="225"/>
      <c r="JS67" s="311"/>
      <c r="JT67" s="232"/>
      <c r="JU67" s="240">
        <f>13/25</f>
        <v>0.52</v>
      </c>
      <c r="JV67" s="225"/>
      <c r="JW67" s="225"/>
      <c r="JX67" s="225"/>
      <c r="JY67" s="225"/>
      <c r="JZ67" s="225"/>
      <c r="KA67" s="225"/>
      <c r="KB67" s="225"/>
      <c r="KC67" s="225"/>
      <c r="KD67" s="225"/>
      <c r="KE67" s="225"/>
      <c r="KF67" s="225"/>
      <c r="KG67" s="225"/>
      <c r="KH67" s="225"/>
      <c r="KI67" s="225"/>
      <c r="KJ67" s="225"/>
    </row>
    <row r="68">
      <c r="A68" s="186" t="s">
        <v>25</v>
      </c>
      <c r="B68" s="187" t="s">
        <v>26</v>
      </c>
      <c r="C68" s="188" t="s">
        <v>30</v>
      </c>
      <c r="D68" s="189" t="s">
        <v>18</v>
      </c>
      <c r="E68" s="275">
        <v>20.0</v>
      </c>
      <c r="F68" s="225">
        <v>19.0</v>
      </c>
      <c r="G68" s="225">
        <v>26.0</v>
      </c>
      <c r="H68" s="225">
        <v>33.0</v>
      </c>
      <c r="I68" s="225">
        <v>36.0</v>
      </c>
      <c r="J68" s="225">
        <v>30.0</v>
      </c>
      <c r="K68" s="225">
        <v>27.0</v>
      </c>
      <c r="L68" s="225">
        <v>21.0</v>
      </c>
      <c r="M68" s="225">
        <v>24.0</v>
      </c>
      <c r="N68" s="225">
        <v>32.0</v>
      </c>
      <c r="O68" s="226">
        <v>29.0</v>
      </c>
      <c r="P68" s="225">
        <v>19.0</v>
      </c>
      <c r="Q68" s="225">
        <v>16.0</v>
      </c>
      <c r="R68" s="225">
        <v>26.0</v>
      </c>
      <c r="S68" s="225">
        <v>29.0</v>
      </c>
      <c r="T68" s="225">
        <v>23.0</v>
      </c>
      <c r="U68" s="225">
        <v>17.0</v>
      </c>
      <c r="V68" s="225">
        <v>23.0</v>
      </c>
      <c r="W68" s="225">
        <v>17.0</v>
      </c>
      <c r="X68" s="225">
        <v>20.0</v>
      </c>
      <c r="Y68" s="226">
        <v>14.0</v>
      </c>
      <c r="Z68" s="225">
        <v>19.0</v>
      </c>
      <c r="AA68" s="225">
        <v>16.0</v>
      </c>
      <c r="AB68" s="225">
        <v>21.0</v>
      </c>
      <c r="AC68" s="225">
        <v>30.0</v>
      </c>
      <c r="AD68" s="225">
        <v>20.0</v>
      </c>
      <c r="AE68" s="225">
        <v>24.0</v>
      </c>
      <c r="AF68" s="225">
        <v>18.0</v>
      </c>
      <c r="AG68" s="225">
        <v>9.0</v>
      </c>
      <c r="AH68" s="225">
        <v>3.0</v>
      </c>
      <c r="AI68" s="226">
        <v>9.0</v>
      </c>
      <c r="AJ68" s="225">
        <v>39.0</v>
      </c>
      <c r="AK68" s="225">
        <v>45.0</v>
      </c>
      <c r="AL68" s="225">
        <v>39.0</v>
      </c>
      <c r="AM68" s="225">
        <v>46.0</v>
      </c>
      <c r="AN68" s="225">
        <v>55.0</v>
      </c>
      <c r="AO68" s="225">
        <v>62.0</v>
      </c>
      <c r="AP68" s="225">
        <v>66.0</v>
      </c>
      <c r="AQ68" s="225">
        <v>73.0</v>
      </c>
      <c r="AR68" s="225">
        <v>79.0</v>
      </c>
      <c r="AS68" s="226">
        <v>76.0</v>
      </c>
      <c r="AT68" s="225">
        <v>39.0</v>
      </c>
      <c r="AU68" s="225">
        <v>45.0</v>
      </c>
      <c r="AV68" s="225">
        <v>49.0</v>
      </c>
      <c r="AW68" s="225">
        <v>44.0</v>
      </c>
      <c r="AX68" s="225">
        <v>37.0</v>
      </c>
      <c r="AY68" s="225">
        <v>31.0</v>
      </c>
      <c r="AZ68" s="225">
        <v>38.0</v>
      </c>
      <c r="BA68" s="225">
        <v>41.0</v>
      </c>
      <c r="BB68" s="225">
        <v>48.0</v>
      </c>
      <c r="BC68" s="226">
        <v>42.0</v>
      </c>
      <c r="BD68" s="225">
        <v>31.0</v>
      </c>
      <c r="BE68" s="225">
        <v>24.0</v>
      </c>
      <c r="BF68" s="225">
        <v>33.0</v>
      </c>
      <c r="BG68" s="225">
        <v>39.0</v>
      </c>
      <c r="BH68" s="225">
        <v>42.0</v>
      </c>
      <c r="BI68" s="225">
        <v>56.0</v>
      </c>
      <c r="BJ68" s="225">
        <v>48.0</v>
      </c>
      <c r="BK68" s="225">
        <v>41.0</v>
      </c>
      <c r="BL68" s="225">
        <v>38.0</v>
      </c>
      <c r="BM68" s="226">
        <v>42.0</v>
      </c>
      <c r="BN68" s="225">
        <v>32.0</v>
      </c>
      <c r="BO68" s="225">
        <v>38.0</v>
      </c>
      <c r="BP68" s="225">
        <v>33.0</v>
      </c>
      <c r="BQ68" s="225">
        <v>42.0</v>
      </c>
      <c r="BR68" s="225">
        <v>48.0</v>
      </c>
      <c r="BS68" s="225">
        <v>43.0</v>
      </c>
      <c r="BT68" s="225">
        <v>50.0</v>
      </c>
      <c r="BU68" s="225">
        <v>44.0</v>
      </c>
      <c r="BV68" s="225">
        <v>50.0</v>
      </c>
      <c r="BW68" s="226">
        <v>46.0</v>
      </c>
      <c r="BX68" s="225">
        <v>19.0</v>
      </c>
      <c r="BY68" s="225">
        <v>28.0</v>
      </c>
      <c r="BZ68" s="225">
        <v>35.0</v>
      </c>
      <c r="CA68" s="225">
        <v>38.0</v>
      </c>
      <c r="CB68" s="225">
        <v>42.0</v>
      </c>
      <c r="CC68" s="225">
        <v>35.0</v>
      </c>
      <c r="CD68" s="225">
        <v>41.0</v>
      </c>
      <c r="CE68" s="225">
        <v>44.0</v>
      </c>
      <c r="CF68" s="225">
        <v>51.0</v>
      </c>
      <c r="CG68" s="226">
        <v>44.0</v>
      </c>
      <c r="CH68" s="225">
        <v>22.0</v>
      </c>
      <c r="CI68" s="225">
        <v>16.0</v>
      </c>
      <c r="CJ68" s="225">
        <v>12.0</v>
      </c>
      <c r="CK68" s="225">
        <v>21.0</v>
      </c>
      <c r="CL68" s="225">
        <v>14.0</v>
      </c>
      <c r="CM68" s="225">
        <v>8.0</v>
      </c>
      <c r="CN68" s="225">
        <v>0.0</v>
      </c>
      <c r="CO68" s="225">
        <v>7.0</v>
      </c>
      <c r="CP68" s="225">
        <v>0.0</v>
      </c>
      <c r="CQ68" s="226">
        <v>6.0</v>
      </c>
      <c r="CR68" s="225">
        <v>18.0</v>
      </c>
      <c r="CS68" s="225">
        <v>15.0</v>
      </c>
      <c r="CT68" s="225">
        <v>9.0</v>
      </c>
      <c r="CU68" s="225">
        <v>2.0</v>
      </c>
      <c r="CV68" s="225">
        <v>-8.0</v>
      </c>
      <c r="CW68" s="225">
        <v>-14.0</v>
      </c>
      <c r="CX68" s="225">
        <v>-20.0</v>
      </c>
      <c r="CY68" s="225">
        <v>-26.0</v>
      </c>
      <c r="CZ68" s="225">
        <v>-40.0</v>
      </c>
      <c r="DA68" s="226">
        <v>-46.0</v>
      </c>
      <c r="DB68" s="225">
        <v>15.0</v>
      </c>
      <c r="DC68" s="225">
        <v>22.0</v>
      </c>
      <c r="DD68" s="225">
        <v>32.0</v>
      </c>
      <c r="DE68" s="225">
        <v>26.0</v>
      </c>
      <c r="DF68" s="225">
        <v>22.0</v>
      </c>
      <c r="DG68" s="225">
        <v>13.0</v>
      </c>
      <c r="DH68" s="225">
        <v>10.0</v>
      </c>
      <c r="DI68" s="225">
        <v>16.0</v>
      </c>
      <c r="DJ68" s="225">
        <v>10.0</v>
      </c>
      <c r="DK68" s="226">
        <v>5.0</v>
      </c>
      <c r="DL68" s="225">
        <v>29.0</v>
      </c>
      <c r="DM68" s="225">
        <v>19.0</v>
      </c>
      <c r="DN68" s="225">
        <v>12.0</v>
      </c>
      <c r="DO68" s="225">
        <v>8.0</v>
      </c>
      <c r="DP68" s="225">
        <v>5.0</v>
      </c>
      <c r="DQ68" s="225">
        <v>2.0</v>
      </c>
      <c r="DR68" s="225">
        <v>9.0</v>
      </c>
      <c r="DS68" s="225">
        <v>6.0</v>
      </c>
      <c r="DT68" s="225">
        <v>-1.0</v>
      </c>
      <c r="DU68" s="226">
        <v>6.0</v>
      </c>
      <c r="DV68" s="225">
        <v>32.0</v>
      </c>
      <c r="DW68" s="225">
        <v>26.0</v>
      </c>
      <c r="DX68" s="225">
        <v>31.0</v>
      </c>
      <c r="DY68" s="225">
        <v>25.0</v>
      </c>
      <c r="DZ68" s="225">
        <v>28.0</v>
      </c>
      <c r="EA68" s="225">
        <v>35.0</v>
      </c>
      <c r="EB68" s="225">
        <v>45.0</v>
      </c>
      <c r="EC68" s="225">
        <v>41.0</v>
      </c>
      <c r="ED68" s="225">
        <v>35.0</v>
      </c>
      <c r="EE68" s="226">
        <v>44.0</v>
      </c>
      <c r="EF68" s="225">
        <v>19.0</v>
      </c>
      <c r="EG68" s="225">
        <v>22.0</v>
      </c>
      <c r="EH68" s="225">
        <v>36.0</v>
      </c>
      <c r="EI68" s="225">
        <v>29.0</v>
      </c>
      <c r="EJ68" s="225">
        <v>20.0</v>
      </c>
      <c r="EK68" s="225">
        <v>26.0</v>
      </c>
      <c r="EL68" s="225">
        <v>32.0</v>
      </c>
      <c r="EM68" s="225">
        <v>35.0</v>
      </c>
      <c r="EN68" s="225">
        <v>26.0</v>
      </c>
      <c r="EO68" s="226">
        <v>23.0</v>
      </c>
      <c r="EP68" s="225">
        <v>16.0</v>
      </c>
      <c r="EQ68" s="225">
        <v>7.0</v>
      </c>
      <c r="ER68" s="225">
        <v>14.0</v>
      </c>
      <c r="ES68" s="225">
        <v>20.0</v>
      </c>
      <c r="ET68" s="225">
        <v>17.0</v>
      </c>
      <c r="EU68" s="225">
        <v>7.0</v>
      </c>
      <c r="EV68" s="225">
        <v>14.0</v>
      </c>
      <c r="EW68" s="225">
        <v>10.0</v>
      </c>
      <c r="EX68" s="225">
        <v>14.0</v>
      </c>
      <c r="EY68" s="226">
        <v>11.0</v>
      </c>
      <c r="EZ68" s="225">
        <v>34.0</v>
      </c>
      <c r="FA68" s="225">
        <v>20.0</v>
      </c>
      <c r="FB68" s="225">
        <v>34.0</v>
      </c>
      <c r="FC68" s="225">
        <v>30.0</v>
      </c>
      <c r="FD68" s="225">
        <v>27.0</v>
      </c>
      <c r="FE68" s="225">
        <v>18.0</v>
      </c>
      <c r="FF68" s="225">
        <v>26.0</v>
      </c>
      <c r="FG68" s="225">
        <v>23.0</v>
      </c>
      <c r="FH68" s="225">
        <v>30.0</v>
      </c>
      <c r="FI68" s="226">
        <v>24.0</v>
      </c>
      <c r="FJ68" s="225">
        <v>35.0</v>
      </c>
      <c r="FK68" s="225">
        <v>44.0</v>
      </c>
      <c r="FL68" s="225">
        <v>53.0</v>
      </c>
      <c r="FM68" s="225">
        <v>48.0</v>
      </c>
      <c r="FN68" s="225">
        <v>45.0</v>
      </c>
      <c r="FO68" s="225">
        <v>51.0</v>
      </c>
      <c r="FP68" s="225">
        <v>42.0</v>
      </c>
      <c r="FQ68" s="225">
        <v>46.0</v>
      </c>
      <c r="FR68" s="225">
        <v>52.0</v>
      </c>
      <c r="FS68" s="226">
        <v>57.0</v>
      </c>
      <c r="FT68" s="225">
        <v>31.0</v>
      </c>
      <c r="FU68" s="225">
        <v>35.0</v>
      </c>
      <c r="FV68" s="225">
        <v>31.0</v>
      </c>
      <c r="FW68" s="225">
        <v>17.0</v>
      </c>
      <c r="FX68" s="225">
        <v>23.0</v>
      </c>
      <c r="FY68" s="225">
        <v>32.0</v>
      </c>
      <c r="FZ68" s="225">
        <v>26.0</v>
      </c>
      <c r="GA68" s="225">
        <v>30.0</v>
      </c>
      <c r="GB68" s="225">
        <v>37.0</v>
      </c>
      <c r="GC68" s="226">
        <v>31.0</v>
      </c>
      <c r="GD68" s="225">
        <v>22.0</v>
      </c>
      <c r="GE68" s="225">
        <v>12.0</v>
      </c>
      <c r="GF68" s="225">
        <v>9.0</v>
      </c>
      <c r="GG68" s="225">
        <v>3.0</v>
      </c>
      <c r="GH68" s="225">
        <v>6.0</v>
      </c>
      <c r="GI68" s="225">
        <v>20.0</v>
      </c>
      <c r="GJ68" s="225">
        <v>17.0</v>
      </c>
      <c r="GK68" s="225">
        <v>20.0</v>
      </c>
      <c r="GL68" s="225">
        <v>16.0</v>
      </c>
      <c r="GM68" s="226">
        <v>23.0</v>
      </c>
      <c r="GN68" s="225">
        <v>33.0</v>
      </c>
      <c r="GO68" s="225">
        <v>43.0</v>
      </c>
      <c r="GP68" s="225">
        <v>34.0</v>
      </c>
      <c r="GQ68" s="225">
        <v>31.0</v>
      </c>
      <c r="GR68" s="225">
        <v>27.0</v>
      </c>
      <c r="GS68" s="225">
        <v>32.0</v>
      </c>
      <c r="GT68" s="225">
        <v>38.0</v>
      </c>
      <c r="GU68" s="225">
        <v>42.0</v>
      </c>
      <c r="GV68" s="225">
        <v>36.0</v>
      </c>
      <c r="GW68" s="226">
        <v>33.0</v>
      </c>
      <c r="GX68" s="225">
        <v>35.0</v>
      </c>
      <c r="GY68" s="225">
        <v>41.0</v>
      </c>
      <c r="GZ68" s="225">
        <v>35.0</v>
      </c>
      <c r="HA68" s="225">
        <v>28.0</v>
      </c>
      <c r="HB68" s="225">
        <v>22.0</v>
      </c>
      <c r="HC68" s="225">
        <v>8.0</v>
      </c>
      <c r="HD68" s="225">
        <v>3.0</v>
      </c>
      <c r="HE68" s="225">
        <v>-3.0</v>
      </c>
      <c r="HF68" s="225">
        <v>-8.0</v>
      </c>
      <c r="HG68" s="226">
        <v>-12.0</v>
      </c>
      <c r="HH68" s="225">
        <v>31.0</v>
      </c>
      <c r="HI68" s="225">
        <v>25.0</v>
      </c>
      <c r="HJ68" s="225">
        <v>31.0</v>
      </c>
      <c r="HK68" s="225">
        <v>34.0</v>
      </c>
      <c r="HL68" s="225">
        <v>37.0</v>
      </c>
      <c r="HM68" s="225">
        <v>45.0</v>
      </c>
      <c r="HN68" s="225">
        <v>48.0</v>
      </c>
      <c r="HO68" s="225">
        <v>53.0</v>
      </c>
      <c r="HP68" s="225">
        <v>50.0</v>
      </c>
      <c r="HQ68" s="226">
        <v>54.0</v>
      </c>
      <c r="HR68" s="225">
        <v>29.0</v>
      </c>
      <c r="HS68" s="225">
        <v>36.0</v>
      </c>
      <c r="HT68" s="225">
        <v>32.0</v>
      </c>
      <c r="HU68" s="225">
        <v>29.0</v>
      </c>
      <c r="HV68" s="225">
        <v>38.0</v>
      </c>
      <c r="HW68" s="225">
        <v>41.0</v>
      </c>
      <c r="HX68" s="225">
        <v>34.0</v>
      </c>
      <c r="HY68" s="225">
        <v>42.0</v>
      </c>
      <c r="HZ68" s="225">
        <v>45.0</v>
      </c>
      <c r="IA68" s="226">
        <v>52.0</v>
      </c>
      <c r="IB68" s="225">
        <v>28.0</v>
      </c>
      <c r="IC68" s="225">
        <v>35.0</v>
      </c>
      <c r="ID68" s="225">
        <v>26.0</v>
      </c>
      <c r="IE68" s="225">
        <v>35.0</v>
      </c>
      <c r="IF68" s="225">
        <v>44.0</v>
      </c>
      <c r="IG68" s="225">
        <v>50.0</v>
      </c>
      <c r="IH68" s="225">
        <v>64.0</v>
      </c>
      <c r="II68" s="225">
        <v>58.0</v>
      </c>
      <c r="IJ68" s="225">
        <v>61.0</v>
      </c>
      <c r="IK68" s="226">
        <v>53.0</v>
      </c>
      <c r="IL68" s="225">
        <v>16.0</v>
      </c>
      <c r="IM68" s="225">
        <v>22.0</v>
      </c>
      <c r="IN68" s="225">
        <v>31.0</v>
      </c>
      <c r="IO68" s="225">
        <v>40.0</v>
      </c>
      <c r="IP68" s="225">
        <v>33.0</v>
      </c>
      <c r="IQ68" s="225">
        <v>41.0</v>
      </c>
      <c r="IR68" s="225">
        <v>34.0</v>
      </c>
      <c r="IS68" s="225">
        <v>40.0</v>
      </c>
      <c r="IT68" s="225">
        <v>43.0</v>
      </c>
      <c r="IU68" s="226">
        <v>49.0</v>
      </c>
      <c r="IV68" s="237">
        <f t="shared" ref="IV68:JE68" si="105">AVERAGE(IL68,IB68,HR68,HH68,GN68,GX68,GD68,FT68,FJ68,EZ68,EP68,EF68,DV68,DL68,DB68,CR68,CH68,BX68,BN68,BD68,AT68,AJ68,Z68,P68,F68)</f>
        <v>26.48</v>
      </c>
      <c r="IW68" s="238">
        <f t="shared" si="105"/>
        <v>27.12</v>
      </c>
      <c r="IX68" s="238">
        <f t="shared" si="105"/>
        <v>29.24</v>
      </c>
      <c r="IY68" s="238">
        <f t="shared" si="105"/>
        <v>29.2</v>
      </c>
      <c r="IZ68" s="238">
        <f t="shared" si="105"/>
        <v>27.88</v>
      </c>
      <c r="JA68" s="238">
        <f t="shared" si="105"/>
        <v>28.4</v>
      </c>
      <c r="JB68" s="238">
        <f t="shared" si="105"/>
        <v>29.08</v>
      </c>
      <c r="JC68" s="238">
        <f t="shared" si="105"/>
        <v>29.32</v>
      </c>
      <c r="JD68" s="238">
        <f t="shared" si="105"/>
        <v>29.08</v>
      </c>
      <c r="JE68" s="239">
        <f t="shared" si="105"/>
        <v>28.6</v>
      </c>
      <c r="JF68" s="225">
        <f t="shared" si="96"/>
        <v>248</v>
      </c>
      <c r="JG68" s="225">
        <f t="shared" si="97"/>
        <v>10</v>
      </c>
      <c r="JH68" s="231">
        <f t="shared" si="98"/>
        <v>0.9612403101</v>
      </c>
      <c r="JI68" s="225"/>
      <c r="JJ68" s="225"/>
      <c r="JK68" s="225"/>
      <c r="JL68" s="225"/>
      <c r="JM68" s="225"/>
      <c r="JN68" s="225"/>
      <c r="JO68" s="225"/>
      <c r="JP68" s="225"/>
      <c r="JQ68" s="225"/>
      <c r="JR68" s="225"/>
      <c r="JS68" s="311"/>
      <c r="JT68" s="232"/>
      <c r="JU68" s="240">
        <f>3/25</f>
        <v>0.12</v>
      </c>
      <c r="JV68" s="225"/>
      <c r="JW68" s="225"/>
      <c r="JX68" s="225"/>
      <c r="JY68" s="225"/>
      <c r="JZ68" s="225"/>
      <c r="KA68" s="225"/>
      <c r="KB68" s="225"/>
      <c r="KC68" s="225"/>
      <c r="KD68" s="225"/>
      <c r="KE68" s="225"/>
      <c r="KF68" s="225"/>
      <c r="KG68" s="225"/>
      <c r="KH68" s="225"/>
      <c r="KI68" s="225"/>
      <c r="KJ68" s="225"/>
    </row>
    <row r="69">
      <c r="A69" s="182" t="s">
        <v>35</v>
      </c>
      <c r="B69" s="18" t="s">
        <v>26</v>
      </c>
      <c r="C69" s="19" t="s">
        <v>39</v>
      </c>
      <c r="D69" s="17" t="s">
        <v>18</v>
      </c>
      <c r="E69" s="224">
        <v>20.0</v>
      </c>
      <c r="F69" s="225">
        <v>16.0</v>
      </c>
      <c r="G69" s="225">
        <v>24.0</v>
      </c>
      <c r="H69" s="225">
        <v>16.0</v>
      </c>
      <c r="I69" s="225">
        <v>22.0</v>
      </c>
      <c r="J69" s="225">
        <v>13.0</v>
      </c>
      <c r="K69" s="225">
        <v>9.0</v>
      </c>
      <c r="L69" s="225">
        <v>18.0</v>
      </c>
      <c r="M69" s="225">
        <v>24.0</v>
      </c>
      <c r="N69" s="225">
        <v>16.0</v>
      </c>
      <c r="O69" s="226">
        <v>10.0</v>
      </c>
      <c r="P69" s="225">
        <v>17.0</v>
      </c>
      <c r="Q69" s="225">
        <v>11.0</v>
      </c>
      <c r="R69" s="225">
        <v>21.0</v>
      </c>
      <c r="S69" s="225">
        <v>26.0</v>
      </c>
      <c r="T69" s="225">
        <v>17.0</v>
      </c>
      <c r="U69" s="225">
        <v>8.0</v>
      </c>
      <c r="V69" s="225">
        <v>-1.0</v>
      </c>
      <c r="W69" s="225">
        <v>-10.0</v>
      </c>
      <c r="X69" s="225">
        <v>-5.0</v>
      </c>
      <c r="Y69" s="226">
        <v>4.0</v>
      </c>
      <c r="Z69" s="225">
        <v>34.0</v>
      </c>
      <c r="AA69" s="225">
        <v>30.0</v>
      </c>
      <c r="AB69" s="225">
        <v>24.0</v>
      </c>
      <c r="AC69" s="225">
        <v>11.0</v>
      </c>
      <c r="AD69" s="225">
        <v>1.0</v>
      </c>
      <c r="AE69" s="225">
        <v>6.0</v>
      </c>
      <c r="AF69" s="225">
        <v>15.0</v>
      </c>
      <c r="AG69" s="225">
        <v>26.0</v>
      </c>
      <c r="AH69" s="225">
        <v>18.0</v>
      </c>
      <c r="AI69" s="226">
        <v>27.0</v>
      </c>
      <c r="AJ69" s="225">
        <v>40.0</v>
      </c>
      <c r="AK69" s="225">
        <v>31.0</v>
      </c>
      <c r="AL69" s="225">
        <v>40.0</v>
      </c>
      <c r="AM69" s="225">
        <v>32.0</v>
      </c>
      <c r="AN69" s="225">
        <v>19.0</v>
      </c>
      <c r="AO69" s="225">
        <v>10.0</v>
      </c>
      <c r="AP69" s="225">
        <v>4.0</v>
      </c>
      <c r="AQ69" s="225">
        <v>-5.0</v>
      </c>
      <c r="AR69" s="225">
        <v>3.0</v>
      </c>
      <c r="AS69" s="226">
        <v>8.0</v>
      </c>
      <c r="AT69" s="225">
        <v>40.0</v>
      </c>
      <c r="AU69" s="225">
        <v>31.0</v>
      </c>
      <c r="AV69" s="225">
        <v>25.0</v>
      </c>
      <c r="AW69" s="225">
        <v>31.0</v>
      </c>
      <c r="AX69" s="225">
        <v>40.0</v>
      </c>
      <c r="AY69" s="225">
        <v>31.0</v>
      </c>
      <c r="AZ69" s="225">
        <v>22.0</v>
      </c>
      <c r="BA69" s="225">
        <v>17.0</v>
      </c>
      <c r="BB69" s="225">
        <v>25.0</v>
      </c>
      <c r="BC69" s="226">
        <v>34.0</v>
      </c>
      <c r="BD69" s="225">
        <v>34.0</v>
      </c>
      <c r="BE69" s="225">
        <v>42.0</v>
      </c>
      <c r="BF69" s="225">
        <v>29.0</v>
      </c>
      <c r="BG69" s="225">
        <v>20.0</v>
      </c>
      <c r="BH69" s="225">
        <v>24.0</v>
      </c>
      <c r="BI69" s="225">
        <v>39.0</v>
      </c>
      <c r="BJ69" s="225">
        <v>47.0</v>
      </c>
      <c r="BK69" s="225">
        <v>55.0</v>
      </c>
      <c r="BL69" s="225">
        <v>50.0</v>
      </c>
      <c r="BM69" s="226">
        <v>55.0</v>
      </c>
      <c r="BN69" s="225">
        <v>17.0</v>
      </c>
      <c r="BO69" s="225">
        <v>26.0</v>
      </c>
      <c r="BP69" s="225">
        <v>32.0</v>
      </c>
      <c r="BQ69" s="225">
        <v>21.0</v>
      </c>
      <c r="BR69" s="225">
        <v>30.0</v>
      </c>
      <c r="BS69" s="225">
        <v>36.0</v>
      </c>
      <c r="BT69" s="225">
        <v>27.0</v>
      </c>
      <c r="BU69" s="225">
        <v>18.0</v>
      </c>
      <c r="BV69" s="225">
        <v>26.0</v>
      </c>
      <c r="BW69" s="226">
        <v>21.0</v>
      </c>
      <c r="BX69" s="225">
        <v>34.0</v>
      </c>
      <c r="BY69" s="225">
        <v>21.0</v>
      </c>
      <c r="BZ69" s="225">
        <v>29.0</v>
      </c>
      <c r="CA69" s="225">
        <v>33.0</v>
      </c>
      <c r="CB69" s="225">
        <v>27.0</v>
      </c>
      <c r="CC69" s="225">
        <v>36.0</v>
      </c>
      <c r="CD69" s="225">
        <v>27.0</v>
      </c>
      <c r="CE69" s="225">
        <v>32.0</v>
      </c>
      <c r="CF69" s="225">
        <v>40.0</v>
      </c>
      <c r="CG69" s="226">
        <v>49.0</v>
      </c>
      <c r="CH69" s="225">
        <v>30.0</v>
      </c>
      <c r="CI69" s="225">
        <v>21.0</v>
      </c>
      <c r="CJ69" s="225">
        <v>16.0</v>
      </c>
      <c r="CK69" s="225">
        <v>3.0</v>
      </c>
      <c r="CL69" s="225">
        <v>-5.0</v>
      </c>
      <c r="CM69" s="225">
        <v>-14.0</v>
      </c>
      <c r="CN69" s="225">
        <v>-6.0</v>
      </c>
      <c r="CO69" s="225">
        <v>2.0</v>
      </c>
      <c r="CP69" s="225">
        <v>11.0</v>
      </c>
      <c r="CQ69" s="226">
        <v>2.0</v>
      </c>
      <c r="CR69" s="225">
        <v>33.0</v>
      </c>
      <c r="CS69" s="225">
        <v>28.0</v>
      </c>
      <c r="CT69" s="225">
        <v>37.0</v>
      </c>
      <c r="CU69" s="225">
        <v>46.0</v>
      </c>
      <c r="CV69" s="225">
        <v>36.0</v>
      </c>
      <c r="CW69" s="225">
        <v>45.0</v>
      </c>
      <c r="CX69" s="225">
        <v>54.0</v>
      </c>
      <c r="CY69" s="225">
        <v>63.0</v>
      </c>
      <c r="CZ69" s="225">
        <v>48.0</v>
      </c>
      <c r="DA69" s="226">
        <v>39.0</v>
      </c>
      <c r="DB69" s="225">
        <v>15.0</v>
      </c>
      <c r="DC69" s="225">
        <v>6.0</v>
      </c>
      <c r="DD69" s="225">
        <v>16.0</v>
      </c>
      <c r="DE69" s="225">
        <v>8.0</v>
      </c>
      <c r="DF69" s="225">
        <v>14.0</v>
      </c>
      <c r="DG69" s="225">
        <v>25.0</v>
      </c>
      <c r="DH69" s="225">
        <v>21.0</v>
      </c>
      <c r="DI69" s="225">
        <v>12.0</v>
      </c>
      <c r="DJ69" s="225">
        <v>3.0</v>
      </c>
      <c r="DK69" s="226">
        <v>9.0</v>
      </c>
      <c r="DL69" s="225">
        <v>30.0</v>
      </c>
      <c r="DM69" s="225">
        <v>20.0</v>
      </c>
      <c r="DN69" s="225">
        <v>29.0</v>
      </c>
      <c r="DO69" s="225">
        <v>24.0</v>
      </c>
      <c r="DP69" s="225">
        <v>19.0</v>
      </c>
      <c r="DQ69" s="225">
        <v>24.0</v>
      </c>
      <c r="DR69" s="225">
        <v>32.0</v>
      </c>
      <c r="DS69" s="225">
        <v>28.0</v>
      </c>
      <c r="DT69" s="225">
        <v>20.0</v>
      </c>
      <c r="DU69" s="226">
        <v>12.0</v>
      </c>
      <c r="DV69" s="225">
        <v>17.0</v>
      </c>
      <c r="DW69" s="225">
        <v>26.0</v>
      </c>
      <c r="DX69" s="225">
        <v>20.0</v>
      </c>
      <c r="DY69" s="225">
        <v>11.0</v>
      </c>
      <c r="DZ69" s="225">
        <v>16.0</v>
      </c>
      <c r="EA69" s="225">
        <v>8.0</v>
      </c>
      <c r="EB69" s="225">
        <v>18.0</v>
      </c>
      <c r="EC69" s="225">
        <v>24.0</v>
      </c>
      <c r="ED69" s="225">
        <v>16.0</v>
      </c>
      <c r="EE69" s="226">
        <v>3.0</v>
      </c>
      <c r="EF69" s="225">
        <v>16.0</v>
      </c>
      <c r="EG69" s="225">
        <v>11.0</v>
      </c>
      <c r="EH69" s="225">
        <v>26.0</v>
      </c>
      <c r="EI69" s="225">
        <v>35.0</v>
      </c>
      <c r="EJ69" s="225">
        <v>48.0</v>
      </c>
      <c r="EK69" s="225">
        <v>39.0</v>
      </c>
      <c r="EL69" s="225">
        <v>30.0</v>
      </c>
      <c r="EM69" s="225">
        <v>25.0</v>
      </c>
      <c r="EN69" s="225">
        <v>38.0</v>
      </c>
      <c r="EO69" s="226">
        <v>32.0</v>
      </c>
      <c r="EP69" s="225">
        <v>38.0</v>
      </c>
      <c r="EQ69" s="225">
        <v>49.0</v>
      </c>
      <c r="ER69" s="225">
        <v>57.0</v>
      </c>
      <c r="ES69" s="225">
        <v>66.0</v>
      </c>
      <c r="ET69" s="225">
        <v>71.0</v>
      </c>
      <c r="EU69" s="225">
        <v>61.0</v>
      </c>
      <c r="EV69" s="225">
        <v>52.0</v>
      </c>
      <c r="EW69" s="225">
        <v>58.0</v>
      </c>
      <c r="EX69" s="225">
        <v>52.0</v>
      </c>
      <c r="EY69" s="226">
        <v>57.0</v>
      </c>
      <c r="EZ69" s="225">
        <v>14.0</v>
      </c>
      <c r="FA69" s="225">
        <v>-1.0</v>
      </c>
      <c r="FB69" s="225">
        <v>14.0</v>
      </c>
      <c r="FC69" s="225">
        <v>9.0</v>
      </c>
      <c r="FD69" s="225">
        <v>4.0</v>
      </c>
      <c r="FE69" s="225">
        <v>17.0</v>
      </c>
      <c r="FF69" s="225">
        <v>9.0</v>
      </c>
      <c r="FG69" s="225">
        <v>5.0</v>
      </c>
      <c r="FH69" s="225">
        <v>13.0</v>
      </c>
      <c r="FI69" s="226">
        <v>4.0</v>
      </c>
      <c r="FJ69" s="225">
        <v>35.0</v>
      </c>
      <c r="FK69" s="225">
        <v>24.0</v>
      </c>
      <c r="FL69" s="225">
        <v>11.0</v>
      </c>
      <c r="FM69" s="225">
        <v>17.0</v>
      </c>
      <c r="FN69" s="225">
        <v>13.0</v>
      </c>
      <c r="FO69" s="225">
        <v>22.0</v>
      </c>
      <c r="FP69" s="225">
        <v>33.0</v>
      </c>
      <c r="FQ69" s="225">
        <v>27.0</v>
      </c>
      <c r="FR69" s="225">
        <v>18.0</v>
      </c>
      <c r="FS69" s="226">
        <v>12.0</v>
      </c>
      <c r="FT69" s="225">
        <v>34.0</v>
      </c>
      <c r="FU69" s="225">
        <v>28.0</v>
      </c>
      <c r="FV69" s="225">
        <v>23.0</v>
      </c>
      <c r="FW69" s="225">
        <v>8.0</v>
      </c>
      <c r="FX69" s="225">
        <v>16.0</v>
      </c>
      <c r="FY69" s="225">
        <v>3.0</v>
      </c>
      <c r="FZ69" s="225">
        <v>-5.0</v>
      </c>
      <c r="GA69" s="225">
        <v>-11.0</v>
      </c>
      <c r="GB69" s="225">
        <v>-3.0</v>
      </c>
      <c r="GC69" s="226">
        <v>6.0</v>
      </c>
      <c r="GD69" s="225">
        <v>30.0</v>
      </c>
      <c r="GE69" s="225">
        <v>20.0</v>
      </c>
      <c r="GF69" s="225">
        <v>14.0</v>
      </c>
      <c r="GG69" s="225">
        <v>5.0</v>
      </c>
      <c r="GH69" s="225">
        <v>10.0</v>
      </c>
      <c r="GI69" s="225">
        <v>25.0</v>
      </c>
      <c r="GJ69" s="225">
        <v>21.0</v>
      </c>
      <c r="GK69" s="225">
        <v>27.0</v>
      </c>
      <c r="GL69" s="225">
        <v>33.0</v>
      </c>
      <c r="GM69" s="226">
        <v>24.0</v>
      </c>
      <c r="GN69" s="225">
        <v>17.0</v>
      </c>
      <c r="GO69" s="225">
        <v>27.0</v>
      </c>
      <c r="GP69" s="225">
        <v>40.0</v>
      </c>
      <c r="GQ69" s="225">
        <v>36.0</v>
      </c>
      <c r="GR69" s="225">
        <v>42.0</v>
      </c>
      <c r="GS69" s="225">
        <v>36.0</v>
      </c>
      <c r="GT69" s="225">
        <v>27.0</v>
      </c>
      <c r="GU69" s="225">
        <v>32.0</v>
      </c>
      <c r="GV69" s="225">
        <v>41.0</v>
      </c>
      <c r="GW69" s="226">
        <v>35.0</v>
      </c>
      <c r="GX69" s="225">
        <v>35.0</v>
      </c>
      <c r="GY69" s="225">
        <v>43.0</v>
      </c>
      <c r="GZ69" s="225">
        <v>34.0</v>
      </c>
      <c r="HA69" s="225">
        <v>42.0</v>
      </c>
      <c r="HB69" s="225">
        <v>34.0</v>
      </c>
      <c r="HC69" s="225">
        <v>19.0</v>
      </c>
      <c r="HD69" s="225">
        <v>25.0</v>
      </c>
      <c r="HE69" s="225">
        <v>17.0</v>
      </c>
      <c r="HF69" s="225">
        <v>23.0</v>
      </c>
      <c r="HG69" s="226">
        <v>18.0</v>
      </c>
      <c r="HH69" s="225">
        <v>34.0</v>
      </c>
      <c r="HI69" s="225">
        <v>43.0</v>
      </c>
      <c r="HJ69" s="225">
        <v>51.0</v>
      </c>
      <c r="HK69" s="225">
        <v>56.0</v>
      </c>
      <c r="HL69" s="225">
        <v>60.0</v>
      </c>
      <c r="HM69" s="225">
        <v>52.0</v>
      </c>
      <c r="HN69" s="225">
        <v>47.0</v>
      </c>
      <c r="HO69" s="225">
        <v>41.0</v>
      </c>
      <c r="HP69" s="225">
        <v>36.0</v>
      </c>
      <c r="HQ69" s="226">
        <v>41.0</v>
      </c>
      <c r="HR69" s="225">
        <v>30.0</v>
      </c>
      <c r="HS69" s="225">
        <v>22.0</v>
      </c>
      <c r="HT69" s="225">
        <v>28.0</v>
      </c>
      <c r="HU69" s="225">
        <v>23.0</v>
      </c>
      <c r="HV69" s="225">
        <v>10.0</v>
      </c>
      <c r="HW69" s="225">
        <v>14.0</v>
      </c>
      <c r="HX69" s="225">
        <v>23.0</v>
      </c>
      <c r="HY69" s="225">
        <v>15.0</v>
      </c>
      <c r="HZ69" s="225">
        <v>21.0</v>
      </c>
      <c r="IA69" s="226">
        <v>29.0</v>
      </c>
      <c r="IB69" s="225">
        <v>29.0</v>
      </c>
      <c r="IC69" s="225">
        <v>20.0</v>
      </c>
      <c r="ID69" s="225">
        <v>33.0</v>
      </c>
      <c r="IE69" s="225">
        <v>22.0</v>
      </c>
      <c r="IF69" s="225">
        <v>11.0</v>
      </c>
      <c r="IG69" s="225">
        <v>2.0</v>
      </c>
      <c r="IH69" s="225">
        <v>17.0</v>
      </c>
      <c r="II69" s="225">
        <v>26.0</v>
      </c>
      <c r="IJ69" s="225">
        <v>30.0</v>
      </c>
      <c r="IK69" s="226">
        <v>38.0</v>
      </c>
      <c r="IL69" s="225">
        <v>36.0</v>
      </c>
      <c r="IM69" s="225">
        <v>45.0</v>
      </c>
      <c r="IN69" s="225">
        <v>32.0</v>
      </c>
      <c r="IO69" s="225">
        <v>21.0</v>
      </c>
      <c r="IP69" s="225">
        <v>30.0</v>
      </c>
      <c r="IQ69" s="225">
        <v>22.0</v>
      </c>
      <c r="IR69" s="225">
        <v>31.0</v>
      </c>
      <c r="IS69" s="225">
        <v>39.0</v>
      </c>
      <c r="IT69" s="225">
        <v>43.0</v>
      </c>
      <c r="IU69" s="226">
        <v>34.0</v>
      </c>
      <c r="IV69" s="237">
        <f t="shared" ref="IV69:JE69" si="106">AVERAGE(IL69,IB69,HR69,HH69,GN69,GX69,GD69,FT69,FJ69,EZ69,EP69,EF69,DV69,DL69,DB69,CR69,CH69,BX69,BN69,BD69,AT69,AJ69,Z69,P69,F69)</f>
        <v>28.2</v>
      </c>
      <c r="IW69" s="238">
        <f t="shared" si="106"/>
        <v>25.92</v>
      </c>
      <c r="IX69" s="238">
        <f t="shared" si="106"/>
        <v>27.88</v>
      </c>
      <c r="IY69" s="238">
        <f t="shared" si="106"/>
        <v>25.12</v>
      </c>
      <c r="IZ69" s="238">
        <f t="shared" si="106"/>
        <v>24</v>
      </c>
      <c r="JA69" s="238">
        <f t="shared" si="106"/>
        <v>23</v>
      </c>
      <c r="JB69" s="238">
        <f t="shared" si="106"/>
        <v>23.52</v>
      </c>
      <c r="JC69" s="238">
        <f t="shared" si="106"/>
        <v>23.48</v>
      </c>
      <c r="JD69" s="238">
        <f t="shared" si="106"/>
        <v>24.64</v>
      </c>
      <c r="JE69" s="239">
        <f t="shared" si="106"/>
        <v>24.12</v>
      </c>
      <c r="JF69" s="225">
        <f t="shared" si="96"/>
        <v>249</v>
      </c>
      <c r="JG69" s="225">
        <f t="shared" si="97"/>
        <v>11</v>
      </c>
      <c r="JH69" s="231">
        <f t="shared" si="98"/>
        <v>0.9576923077</v>
      </c>
      <c r="JI69" s="225"/>
      <c r="JJ69" s="225"/>
      <c r="JK69" s="225"/>
      <c r="JL69" s="225"/>
      <c r="JM69" s="225"/>
      <c r="JN69" s="225"/>
      <c r="JO69" s="225"/>
      <c r="JP69" s="225"/>
      <c r="JQ69" s="225"/>
      <c r="JR69" s="225"/>
      <c r="JS69" s="311"/>
      <c r="JT69" s="232"/>
      <c r="JU69" s="240">
        <f>5/25</f>
        <v>0.2</v>
      </c>
      <c r="JV69" s="225"/>
      <c r="JW69" s="225"/>
      <c r="JX69" s="225"/>
      <c r="JY69" s="225"/>
      <c r="JZ69" s="225"/>
      <c r="KA69" s="225"/>
      <c r="KB69" s="225"/>
      <c r="KC69" s="225"/>
      <c r="KD69" s="225"/>
      <c r="KE69" s="225"/>
      <c r="KF69" s="225"/>
      <c r="KG69" s="225"/>
      <c r="KH69" s="225"/>
      <c r="KI69" s="225"/>
      <c r="KJ69" s="225"/>
    </row>
    <row r="70">
      <c r="A70" s="182" t="s">
        <v>35</v>
      </c>
      <c r="B70" s="18" t="s">
        <v>19</v>
      </c>
      <c r="C70" s="19" t="s">
        <v>40</v>
      </c>
      <c r="D70" s="17" t="s">
        <v>38</v>
      </c>
      <c r="E70" s="224">
        <v>25.0</v>
      </c>
      <c r="F70" s="225">
        <v>35.0</v>
      </c>
      <c r="G70" s="225">
        <v>26.0</v>
      </c>
      <c r="H70" s="225">
        <v>16.0</v>
      </c>
      <c r="I70" s="225">
        <v>22.0</v>
      </c>
      <c r="J70" s="225">
        <v>32.0</v>
      </c>
      <c r="K70" s="225">
        <v>36.0</v>
      </c>
      <c r="L70" s="225">
        <v>27.0</v>
      </c>
      <c r="M70" s="225">
        <v>33.0</v>
      </c>
      <c r="N70" s="225">
        <v>28.0</v>
      </c>
      <c r="O70" s="226">
        <v>22.0</v>
      </c>
      <c r="P70" s="225">
        <v>34.0</v>
      </c>
      <c r="Q70" s="225">
        <v>28.0</v>
      </c>
      <c r="R70" s="225">
        <v>20.0</v>
      </c>
      <c r="S70" s="225">
        <v>16.0</v>
      </c>
      <c r="T70" s="225">
        <v>26.0</v>
      </c>
      <c r="U70" s="225">
        <v>36.0</v>
      </c>
      <c r="V70" s="225">
        <v>27.0</v>
      </c>
      <c r="W70" s="225">
        <v>37.0</v>
      </c>
      <c r="X70" s="225">
        <v>33.0</v>
      </c>
      <c r="Y70" s="226">
        <v>24.0</v>
      </c>
      <c r="Z70" s="225">
        <v>34.0</v>
      </c>
      <c r="AA70" s="225">
        <v>38.0</v>
      </c>
      <c r="AB70" s="225">
        <v>33.0</v>
      </c>
      <c r="AC70" s="225">
        <v>45.0</v>
      </c>
      <c r="AD70" s="225">
        <v>53.0</v>
      </c>
      <c r="AE70" s="225">
        <v>60.0</v>
      </c>
      <c r="AF70" s="225">
        <v>69.0</v>
      </c>
      <c r="AG70" s="225">
        <v>80.0</v>
      </c>
      <c r="AH70" s="225">
        <v>89.0</v>
      </c>
      <c r="AI70" s="226">
        <v>79.0</v>
      </c>
      <c r="AJ70" s="225">
        <v>45.0</v>
      </c>
      <c r="AK70" s="225">
        <v>36.0</v>
      </c>
      <c r="AL70" s="225">
        <v>45.0</v>
      </c>
      <c r="AM70" s="225">
        <v>35.0</v>
      </c>
      <c r="AN70" s="225">
        <v>47.0</v>
      </c>
      <c r="AO70" s="225">
        <v>56.0</v>
      </c>
      <c r="AP70" s="225">
        <v>62.0</v>
      </c>
      <c r="AQ70" s="225">
        <v>71.0</v>
      </c>
      <c r="AR70" s="225">
        <v>62.0</v>
      </c>
      <c r="AS70" s="226">
        <v>56.0</v>
      </c>
      <c r="AT70" s="225">
        <v>45.0</v>
      </c>
      <c r="AU70" s="225">
        <v>36.0</v>
      </c>
      <c r="AV70" s="225">
        <v>42.0</v>
      </c>
      <c r="AW70" s="225">
        <v>47.0</v>
      </c>
      <c r="AX70" s="225">
        <v>38.0</v>
      </c>
      <c r="AY70" s="225">
        <v>28.0</v>
      </c>
      <c r="AZ70" s="225">
        <v>37.0</v>
      </c>
      <c r="BA70" s="225">
        <v>43.0</v>
      </c>
      <c r="BB70" s="225">
        <v>34.0</v>
      </c>
      <c r="BC70" s="226">
        <v>43.0</v>
      </c>
      <c r="BD70" s="225">
        <v>15.0</v>
      </c>
      <c r="BE70" s="225">
        <v>25.0</v>
      </c>
      <c r="BF70" s="225">
        <v>37.0</v>
      </c>
      <c r="BG70" s="225">
        <v>46.0</v>
      </c>
      <c r="BH70" s="225">
        <v>42.0</v>
      </c>
      <c r="BI70" s="225">
        <v>62.0</v>
      </c>
      <c r="BJ70" s="225">
        <v>67.0</v>
      </c>
      <c r="BK70" s="225">
        <v>77.0</v>
      </c>
      <c r="BL70" s="225">
        <v>81.0</v>
      </c>
      <c r="BM70" s="226">
        <v>88.0</v>
      </c>
      <c r="BN70" s="225">
        <v>15.0</v>
      </c>
      <c r="BO70" s="225">
        <v>5.0</v>
      </c>
      <c r="BP70" s="225">
        <v>10.0</v>
      </c>
      <c r="BQ70" s="225">
        <v>-1.0</v>
      </c>
      <c r="BR70" s="225">
        <v>9.0</v>
      </c>
      <c r="BS70" s="225">
        <v>14.0</v>
      </c>
      <c r="BT70" s="225">
        <v>23.0</v>
      </c>
      <c r="BU70" s="225">
        <v>13.0</v>
      </c>
      <c r="BV70" s="225">
        <v>4.0</v>
      </c>
      <c r="BW70" s="226">
        <v>-3.0</v>
      </c>
      <c r="BX70" s="225">
        <v>34.0</v>
      </c>
      <c r="BY70" s="225">
        <v>46.0</v>
      </c>
      <c r="BZ70" s="225">
        <v>37.0</v>
      </c>
      <c r="CA70" s="225">
        <v>33.0</v>
      </c>
      <c r="CB70" s="225">
        <v>39.0</v>
      </c>
      <c r="CC70" s="225">
        <v>30.0</v>
      </c>
      <c r="CD70" s="225">
        <v>39.0</v>
      </c>
      <c r="CE70" s="225">
        <v>35.0</v>
      </c>
      <c r="CF70" s="225">
        <v>26.0</v>
      </c>
      <c r="CG70" s="226">
        <v>17.0</v>
      </c>
      <c r="CH70" s="225">
        <v>19.0</v>
      </c>
      <c r="CI70" s="225">
        <v>9.0</v>
      </c>
      <c r="CJ70" s="225">
        <v>2.0</v>
      </c>
      <c r="CK70" s="225">
        <v>14.0</v>
      </c>
      <c r="CL70" s="225">
        <v>23.0</v>
      </c>
      <c r="CM70" s="225">
        <v>33.0</v>
      </c>
      <c r="CN70" s="225">
        <v>38.0</v>
      </c>
      <c r="CO70" s="225">
        <v>29.0</v>
      </c>
      <c r="CP70" s="225">
        <v>20.0</v>
      </c>
      <c r="CQ70" s="226">
        <v>11.0</v>
      </c>
      <c r="CR70" s="225">
        <v>35.0</v>
      </c>
      <c r="CS70" s="225">
        <v>39.0</v>
      </c>
      <c r="CT70" s="225">
        <v>30.0</v>
      </c>
      <c r="CU70" s="225">
        <v>21.0</v>
      </c>
      <c r="CV70" s="225">
        <v>29.0</v>
      </c>
      <c r="CW70" s="225">
        <v>38.0</v>
      </c>
      <c r="CX70" s="225">
        <v>47.0</v>
      </c>
      <c r="CY70" s="225">
        <v>56.0</v>
      </c>
      <c r="CZ70" s="225">
        <v>36.0</v>
      </c>
      <c r="DA70" s="226">
        <v>26.0</v>
      </c>
      <c r="DB70" s="225">
        <v>33.0</v>
      </c>
      <c r="DC70" s="225">
        <v>42.0</v>
      </c>
      <c r="DD70" s="225">
        <v>34.0</v>
      </c>
      <c r="DE70" s="225">
        <v>43.0</v>
      </c>
      <c r="DF70" s="225">
        <v>37.0</v>
      </c>
      <c r="DG70" s="225">
        <v>48.0</v>
      </c>
      <c r="DH70" s="225">
        <v>52.0</v>
      </c>
      <c r="DI70" s="225">
        <v>61.0</v>
      </c>
      <c r="DJ70" s="225">
        <v>51.0</v>
      </c>
      <c r="DK70" s="226">
        <v>56.0</v>
      </c>
      <c r="DL70" s="225">
        <v>32.0</v>
      </c>
      <c r="DM70" s="225">
        <v>40.0</v>
      </c>
      <c r="DN70" s="225">
        <v>31.0</v>
      </c>
      <c r="DO70" s="225">
        <v>24.0</v>
      </c>
      <c r="DP70" s="225">
        <v>28.0</v>
      </c>
      <c r="DQ70" s="225">
        <v>22.0</v>
      </c>
      <c r="DR70" s="225">
        <v>13.0</v>
      </c>
      <c r="DS70" s="225">
        <v>17.0</v>
      </c>
      <c r="DT70" s="225">
        <v>26.0</v>
      </c>
      <c r="DU70" s="226">
        <v>16.0</v>
      </c>
      <c r="DV70" s="225">
        <v>15.0</v>
      </c>
      <c r="DW70" s="225">
        <v>6.0</v>
      </c>
      <c r="DX70" s="225">
        <v>1.0</v>
      </c>
      <c r="DY70" s="225">
        <v>11.0</v>
      </c>
      <c r="DZ70" s="225">
        <v>7.0</v>
      </c>
      <c r="EA70" s="225">
        <v>-3.0</v>
      </c>
      <c r="EB70" s="225">
        <v>-11.0</v>
      </c>
      <c r="EC70" s="225">
        <v>-17.0</v>
      </c>
      <c r="ED70" s="225">
        <v>-8.0</v>
      </c>
      <c r="EE70" s="226">
        <v>4.0</v>
      </c>
      <c r="EF70" s="225">
        <v>35.0</v>
      </c>
      <c r="EG70" s="225">
        <v>41.0</v>
      </c>
      <c r="EH70" s="225">
        <v>61.0</v>
      </c>
      <c r="EI70" s="225">
        <v>52.0</v>
      </c>
      <c r="EJ70" s="225">
        <v>40.0</v>
      </c>
      <c r="EK70" s="225">
        <v>31.0</v>
      </c>
      <c r="EL70" s="225">
        <v>22.0</v>
      </c>
      <c r="EM70" s="225">
        <v>28.0</v>
      </c>
      <c r="EN70" s="225">
        <v>16.0</v>
      </c>
      <c r="EO70" s="226">
        <v>10.0</v>
      </c>
      <c r="EP70" s="225">
        <v>13.0</v>
      </c>
      <c r="EQ70" s="225">
        <v>24.0</v>
      </c>
      <c r="ER70" s="225">
        <v>15.0</v>
      </c>
      <c r="ES70" s="225">
        <v>5.0</v>
      </c>
      <c r="ET70" s="225">
        <v>-1.0</v>
      </c>
      <c r="EU70" s="225">
        <v>7.0</v>
      </c>
      <c r="EV70" s="225">
        <v>16.0</v>
      </c>
      <c r="EW70" s="225">
        <v>10.0</v>
      </c>
      <c r="EX70" s="225">
        <v>16.0</v>
      </c>
      <c r="EY70" s="226">
        <v>10.0</v>
      </c>
      <c r="EZ70" s="225">
        <v>14.0</v>
      </c>
      <c r="FA70" s="225">
        <v>-6.0</v>
      </c>
      <c r="FB70" s="225">
        <v>14.0</v>
      </c>
      <c r="FC70" s="225">
        <v>7.0</v>
      </c>
      <c r="FD70" s="225">
        <v>11.0</v>
      </c>
      <c r="FE70" s="225">
        <v>-1.0</v>
      </c>
      <c r="FF70" s="225">
        <v>-6.0</v>
      </c>
      <c r="FG70" s="225">
        <v>-2.0</v>
      </c>
      <c r="FH70" s="225">
        <v>-11.0</v>
      </c>
      <c r="FI70" s="226">
        <v>-1.0</v>
      </c>
      <c r="FJ70" s="225">
        <v>17.0</v>
      </c>
      <c r="FK70" s="225">
        <v>6.0</v>
      </c>
      <c r="FL70" s="225">
        <v>18.0</v>
      </c>
      <c r="FM70" s="225">
        <v>23.0</v>
      </c>
      <c r="FN70" s="225">
        <v>27.0</v>
      </c>
      <c r="FO70" s="225">
        <v>37.0</v>
      </c>
      <c r="FP70" s="225">
        <v>48.0</v>
      </c>
      <c r="FQ70" s="225">
        <v>54.0</v>
      </c>
      <c r="FR70" s="225">
        <v>63.0</v>
      </c>
      <c r="FS70" s="226">
        <v>58.0</v>
      </c>
      <c r="FT70" s="225">
        <v>15.0</v>
      </c>
      <c r="FU70" s="225">
        <v>21.0</v>
      </c>
      <c r="FV70" s="225">
        <v>14.0</v>
      </c>
      <c r="FW70" s="225">
        <v>-6.0</v>
      </c>
      <c r="FX70" s="225">
        <v>-15.0</v>
      </c>
      <c r="FY70" s="225">
        <v>-3.0</v>
      </c>
      <c r="FZ70" s="225">
        <v>6.0</v>
      </c>
      <c r="GA70" s="225">
        <v>12.0</v>
      </c>
      <c r="GB70" s="225">
        <v>3.0</v>
      </c>
      <c r="GC70" s="226">
        <v>12.0</v>
      </c>
      <c r="GD70" s="225">
        <v>19.0</v>
      </c>
      <c r="GE70" s="225">
        <v>27.0</v>
      </c>
      <c r="GF70" s="225">
        <v>21.0</v>
      </c>
      <c r="GG70" s="225">
        <v>31.0</v>
      </c>
      <c r="GH70" s="225">
        <v>27.0</v>
      </c>
      <c r="GI70" s="225">
        <v>47.0</v>
      </c>
      <c r="GJ70" s="225">
        <v>51.0</v>
      </c>
      <c r="GK70" s="225">
        <v>57.0</v>
      </c>
      <c r="GL70" s="225">
        <v>51.0</v>
      </c>
      <c r="GM70" s="226">
        <v>60.0</v>
      </c>
      <c r="GN70" s="225">
        <v>20.0</v>
      </c>
      <c r="GO70" s="225">
        <v>12.0</v>
      </c>
      <c r="GP70" s="225">
        <v>0.0</v>
      </c>
      <c r="GQ70" s="225">
        <v>4.0</v>
      </c>
      <c r="GR70" s="225">
        <v>-2.0</v>
      </c>
      <c r="GS70" s="225">
        <v>-7.0</v>
      </c>
      <c r="GT70" s="225">
        <v>2.0</v>
      </c>
      <c r="GU70" s="225">
        <v>9.0</v>
      </c>
      <c r="GV70" s="225">
        <v>18.0</v>
      </c>
      <c r="GW70" s="226">
        <v>12.0</v>
      </c>
      <c r="GX70" s="225">
        <v>17.0</v>
      </c>
      <c r="GY70" s="225">
        <v>8.0</v>
      </c>
      <c r="GZ70" s="225">
        <v>-2.0</v>
      </c>
      <c r="HA70" s="225">
        <v>8.0</v>
      </c>
      <c r="HB70" s="225">
        <v>17.0</v>
      </c>
      <c r="HC70" s="225">
        <v>-3.0</v>
      </c>
      <c r="HD70" s="225">
        <v>2.0</v>
      </c>
      <c r="HE70" s="225">
        <v>11.0</v>
      </c>
      <c r="HF70" s="225">
        <v>16.0</v>
      </c>
      <c r="HG70" s="226">
        <v>9.0</v>
      </c>
      <c r="HH70" s="225">
        <v>35.0</v>
      </c>
      <c r="HI70" s="225">
        <v>26.0</v>
      </c>
      <c r="HJ70" s="225">
        <v>17.0</v>
      </c>
      <c r="HK70" s="225">
        <v>13.0</v>
      </c>
      <c r="HL70" s="225">
        <v>9.0</v>
      </c>
      <c r="HM70" s="225">
        <v>4.0</v>
      </c>
      <c r="HN70" s="225">
        <v>10.0</v>
      </c>
      <c r="HO70" s="225">
        <v>5.0</v>
      </c>
      <c r="HP70" s="225">
        <v>9.0</v>
      </c>
      <c r="HQ70" s="226">
        <v>16.0</v>
      </c>
      <c r="HR70" s="225">
        <v>32.0</v>
      </c>
      <c r="HS70" s="225">
        <v>22.0</v>
      </c>
      <c r="HT70" s="225">
        <v>16.0</v>
      </c>
      <c r="HU70" s="225">
        <v>20.0</v>
      </c>
      <c r="HV70" s="225">
        <v>32.0</v>
      </c>
      <c r="HW70" s="225">
        <v>28.0</v>
      </c>
      <c r="HX70" s="225">
        <v>19.0</v>
      </c>
      <c r="HY70" s="225">
        <v>14.0</v>
      </c>
      <c r="HZ70" s="225">
        <v>20.0</v>
      </c>
      <c r="IA70" s="226">
        <v>11.0</v>
      </c>
      <c r="IB70" s="225">
        <v>21.0</v>
      </c>
      <c r="IC70" s="225">
        <v>30.0</v>
      </c>
      <c r="ID70" s="225">
        <v>18.0</v>
      </c>
      <c r="IE70" s="225">
        <v>7.0</v>
      </c>
      <c r="IF70" s="225">
        <v>-4.0</v>
      </c>
      <c r="IG70" s="225">
        <v>-13.0</v>
      </c>
      <c r="IH70" s="225">
        <v>7.0</v>
      </c>
      <c r="II70" s="225">
        <v>-2.0</v>
      </c>
      <c r="IJ70" s="225">
        <v>-6.0</v>
      </c>
      <c r="IK70" s="226">
        <v>-1.0</v>
      </c>
      <c r="IL70" s="225">
        <v>36.0</v>
      </c>
      <c r="IM70" s="225">
        <v>46.0</v>
      </c>
      <c r="IN70" s="225">
        <v>58.0</v>
      </c>
      <c r="IO70" s="225">
        <v>47.0</v>
      </c>
      <c r="IP70" s="225">
        <v>38.0</v>
      </c>
      <c r="IQ70" s="225">
        <v>33.0</v>
      </c>
      <c r="IR70" s="225">
        <v>24.0</v>
      </c>
      <c r="IS70" s="225">
        <v>15.0</v>
      </c>
      <c r="IT70" s="225">
        <v>11.0</v>
      </c>
      <c r="IU70" s="226">
        <v>20.0</v>
      </c>
      <c r="IV70" s="237">
        <f t="shared" ref="IV70:JE70" si="107">AVERAGE(IL70,IB70,HR70,HH70,GN70,GX70,GD70,FT70,FJ70,EZ70,EP70,EF70,DV70,DL70,DB70,CR70,CH70,BX70,BN70,BD70,AT70,AJ70,Z70,P70,F70)</f>
        <v>26.6</v>
      </c>
      <c r="IW70" s="238">
        <f t="shared" si="107"/>
        <v>25.32</v>
      </c>
      <c r="IX70" s="238">
        <f t="shared" si="107"/>
        <v>23.52</v>
      </c>
      <c r="IY70" s="238">
        <f t="shared" si="107"/>
        <v>22.68</v>
      </c>
      <c r="IZ70" s="238">
        <f t="shared" si="107"/>
        <v>23.56</v>
      </c>
      <c r="JA70" s="238">
        <f t="shared" si="107"/>
        <v>24.8</v>
      </c>
      <c r="JB70" s="238">
        <f t="shared" si="107"/>
        <v>27.64</v>
      </c>
      <c r="JC70" s="238">
        <f t="shared" si="107"/>
        <v>29.84</v>
      </c>
      <c r="JD70" s="238">
        <f t="shared" si="107"/>
        <v>27.52</v>
      </c>
      <c r="JE70" s="239">
        <f t="shared" si="107"/>
        <v>26.2</v>
      </c>
      <c r="JF70" s="225">
        <f t="shared" si="96"/>
        <v>234</v>
      </c>
      <c r="JG70" s="225">
        <f t="shared" si="97"/>
        <v>25</v>
      </c>
      <c r="JH70" s="231">
        <f t="shared" si="98"/>
        <v>0.9034749035</v>
      </c>
      <c r="JI70" s="225"/>
      <c r="JJ70" s="225"/>
      <c r="JK70" s="225"/>
      <c r="JL70" s="225"/>
      <c r="JM70" s="225"/>
      <c r="JN70" s="225"/>
      <c r="JO70" s="225"/>
      <c r="JP70" s="225"/>
      <c r="JQ70" s="225"/>
      <c r="JR70" s="225"/>
      <c r="JS70" s="311"/>
      <c r="JT70" s="232"/>
      <c r="JU70" s="240">
        <f t="shared" ref="JU70:JU72" si="109">8/25</f>
        <v>0.32</v>
      </c>
      <c r="JV70" s="225"/>
      <c r="JW70" s="225"/>
      <c r="JX70" s="225"/>
      <c r="JY70" s="225"/>
      <c r="JZ70" s="225"/>
      <c r="KA70" s="225"/>
      <c r="KB70" s="225"/>
      <c r="KC70" s="225"/>
      <c r="KD70" s="225"/>
      <c r="KE70" s="225"/>
      <c r="KF70" s="225"/>
      <c r="KG70" s="225"/>
      <c r="KH70" s="225"/>
      <c r="KI70" s="225"/>
      <c r="KJ70" s="225"/>
    </row>
    <row r="71">
      <c r="A71" s="182" t="s">
        <v>11</v>
      </c>
      <c r="B71" s="18" t="s">
        <v>19</v>
      </c>
      <c r="C71" s="19" t="s">
        <v>20</v>
      </c>
      <c r="D71" s="17" t="s">
        <v>14</v>
      </c>
      <c r="E71" s="224">
        <v>35.0</v>
      </c>
      <c r="F71" s="225">
        <v>37.0</v>
      </c>
      <c r="G71" s="225">
        <v>28.0</v>
      </c>
      <c r="H71" s="225">
        <v>19.0</v>
      </c>
      <c r="I71" s="225">
        <v>11.0</v>
      </c>
      <c r="J71" s="225">
        <v>23.0</v>
      </c>
      <c r="K71" s="225">
        <v>31.0</v>
      </c>
      <c r="L71" s="225">
        <v>42.0</v>
      </c>
      <c r="M71" s="225">
        <v>34.0</v>
      </c>
      <c r="N71" s="225">
        <v>25.0</v>
      </c>
      <c r="O71" s="226">
        <v>33.0</v>
      </c>
      <c r="P71" s="225">
        <v>36.0</v>
      </c>
      <c r="Q71" s="225">
        <v>44.0</v>
      </c>
      <c r="R71" s="225">
        <v>32.0</v>
      </c>
      <c r="S71" s="225">
        <v>40.0</v>
      </c>
      <c r="T71" s="225">
        <v>52.0</v>
      </c>
      <c r="U71" s="225">
        <v>64.0</v>
      </c>
      <c r="V71" s="225">
        <v>54.0</v>
      </c>
      <c r="W71" s="225">
        <v>66.0</v>
      </c>
      <c r="X71" s="225">
        <v>74.0</v>
      </c>
      <c r="Y71" s="226">
        <v>85.0</v>
      </c>
      <c r="Z71" s="225">
        <v>35.0</v>
      </c>
      <c r="AA71" s="225">
        <v>43.0</v>
      </c>
      <c r="AB71" s="225">
        <v>35.0</v>
      </c>
      <c r="AC71" s="225">
        <v>49.0</v>
      </c>
      <c r="AD71" s="225">
        <v>61.0</v>
      </c>
      <c r="AE71" s="225">
        <v>53.0</v>
      </c>
      <c r="AF71" s="225">
        <v>63.0</v>
      </c>
      <c r="AG71" s="225">
        <v>73.0</v>
      </c>
      <c r="AH71" s="225">
        <v>84.0</v>
      </c>
      <c r="AI71" s="226">
        <v>72.0</v>
      </c>
      <c r="AJ71" s="225">
        <v>51.0</v>
      </c>
      <c r="AK71" s="225">
        <v>41.0</v>
      </c>
      <c r="AL71" s="225">
        <v>51.0</v>
      </c>
      <c r="AM71" s="225">
        <v>42.0</v>
      </c>
      <c r="AN71" s="225">
        <v>56.0</v>
      </c>
      <c r="AO71" s="225">
        <v>46.0</v>
      </c>
      <c r="AP71" s="225">
        <v>37.0</v>
      </c>
      <c r="AQ71" s="225">
        <v>27.0</v>
      </c>
      <c r="AR71" s="225">
        <v>16.0</v>
      </c>
      <c r="AS71" s="226">
        <v>7.0</v>
      </c>
      <c r="AT71" s="225">
        <v>51.0</v>
      </c>
      <c r="AU71" s="225">
        <v>41.0</v>
      </c>
      <c r="AV71" s="225">
        <v>32.0</v>
      </c>
      <c r="AW71" s="225">
        <v>40.0</v>
      </c>
      <c r="AX71" s="225">
        <v>50.0</v>
      </c>
      <c r="AY71" s="225">
        <v>37.0</v>
      </c>
      <c r="AZ71" s="225">
        <v>27.0</v>
      </c>
      <c r="BA71" s="225">
        <v>36.0</v>
      </c>
      <c r="BB71" s="225">
        <v>27.0</v>
      </c>
      <c r="BC71" s="226">
        <v>37.0</v>
      </c>
      <c r="BD71" s="225">
        <v>13.0</v>
      </c>
      <c r="BE71" s="225">
        <v>22.0</v>
      </c>
      <c r="BF71" s="225">
        <v>36.0</v>
      </c>
      <c r="BG71" s="225">
        <v>25.0</v>
      </c>
      <c r="BH71" s="225">
        <v>17.0</v>
      </c>
      <c r="BI71" s="225">
        <v>43.0</v>
      </c>
      <c r="BJ71" s="225">
        <v>52.0</v>
      </c>
      <c r="BK71" s="225">
        <v>61.0</v>
      </c>
      <c r="BL71" s="225">
        <v>53.0</v>
      </c>
      <c r="BM71" s="226">
        <v>45.0</v>
      </c>
      <c r="BN71" s="225">
        <v>16.0</v>
      </c>
      <c r="BO71" s="225">
        <v>4.0</v>
      </c>
      <c r="BP71" s="225">
        <v>12.0</v>
      </c>
      <c r="BQ71" s="225">
        <v>2.0</v>
      </c>
      <c r="BR71" s="225">
        <v>15.0</v>
      </c>
      <c r="BS71" s="225">
        <v>23.0</v>
      </c>
      <c r="BT71" s="225">
        <v>13.0</v>
      </c>
      <c r="BU71" s="225">
        <v>0.0</v>
      </c>
      <c r="BV71" s="225">
        <v>-11.0</v>
      </c>
      <c r="BW71" s="226">
        <v>-3.0</v>
      </c>
      <c r="BX71" s="225">
        <v>35.0</v>
      </c>
      <c r="BY71" s="225">
        <v>49.0</v>
      </c>
      <c r="BZ71" s="225">
        <v>40.0</v>
      </c>
      <c r="CA71" s="225">
        <v>32.0</v>
      </c>
      <c r="CB71" s="225">
        <v>23.0</v>
      </c>
      <c r="CC71" s="225">
        <v>33.0</v>
      </c>
      <c r="CD71" s="225">
        <v>22.0</v>
      </c>
      <c r="CE71" s="225">
        <v>30.0</v>
      </c>
      <c r="CF71" s="225">
        <v>21.0</v>
      </c>
      <c r="CG71" s="226">
        <v>31.0</v>
      </c>
      <c r="CH71" s="225">
        <v>16.0</v>
      </c>
      <c r="CI71" s="225">
        <v>3.0</v>
      </c>
      <c r="CJ71" s="225">
        <v>11.0</v>
      </c>
      <c r="CK71" s="225">
        <v>25.0</v>
      </c>
      <c r="CL71" s="225">
        <v>34.0</v>
      </c>
      <c r="CM71" s="225">
        <v>46.0</v>
      </c>
      <c r="CN71" s="225">
        <v>55.0</v>
      </c>
      <c r="CO71" s="225">
        <v>46.0</v>
      </c>
      <c r="CP71" s="225">
        <v>56.0</v>
      </c>
      <c r="CQ71" s="226">
        <v>46.0</v>
      </c>
      <c r="CR71" s="225">
        <v>34.0</v>
      </c>
      <c r="CS71" s="225">
        <v>26.0</v>
      </c>
      <c r="CT71" s="225">
        <v>37.0</v>
      </c>
      <c r="CU71" s="225">
        <v>47.0</v>
      </c>
      <c r="CV71" s="225">
        <v>59.0</v>
      </c>
      <c r="CW71" s="225">
        <v>69.0</v>
      </c>
      <c r="CX71" s="225">
        <v>79.0</v>
      </c>
      <c r="CY71" s="225">
        <v>89.0</v>
      </c>
      <c r="CZ71" s="225">
        <v>63.0</v>
      </c>
      <c r="DA71" s="226">
        <v>50.0</v>
      </c>
      <c r="DB71" s="225">
        <v>37.0</v>
      </c>
      <c r="DC71" s="225">
        <v>27.0</v>
      </c>
      <c r="DD71" s="225">
        <v>15.0</v>
      </c>
      <c r="DE71" s="225">
        <v>26.0</v>
      </c>
      <c r="DF71" s="225">
        <v>35.0</v>
      </c>
      <c r="DG71" s="225">
        <v>45.0</v>
      </c>
      <c r="DH71" s="225">
        <v>53.0</v>
      </c>
      <c r="DI71" s="225">
        <v>42.0</v>
      </c>
      <c r="DJ71" s="225">
        <v>29.0</v>
      </c>
      <c r="DK71" s="226">
        <v>37.0</v>
      </c>
      <c r="DL71" s="225">
        <v>17.0</v>
      </c>
      <c r="DM71" s="225">
        <v>29.0</v>
      </c>
      <c r="DN71" s="225">
        <v>39.0</v>
      </c>
      <c r="DO71" s="225">
        <v>47.0</v>
      </c>
      <c r="DP71" s="225">
        <v>39.0</v>
      </c>
      <c r="DQ71" s="225">
        <v>30.0</v>
      </c>
      <c r="DR71" s="225">
        <v>21.0</v>
      </c>
      <c r="DS71" s="225">
        <v>29.0</v>
      </c>
      <c r="DT71" s="225">
        <v>38.0</v>
      </c>
      <c r="DU71" s="226">
        <v>29.0</v>
      </c>
      <c r="DV71" s="225">
        <v>16.0</v>
      </c>
      <c r="DW71" s="225">
        <v>27.0</v>
      </c>
      <c r="DX71" s="225">
        <v>19.0</v>
      </c>
      <c r="DY71" s="225">
        <v>31.0</v>
      </c>
      <c r="DZ71" s="225">
        <v>39.0</v>
      </c>
      <c r="EA71" s="225">
        <v>30.0</v>
      </c>
      <c r="EB71" s="225">
        <v>18.0</v>
      </c>
      <c r="EC71" s="225">
        <v>27.0</v>
      </c>
      <c r="ED71" s="225">
        <v>38.0</v>
      </c>
      <c r="EE71" s="226">
        <v>52.0</v>
      </c>
      <c r="EF71" s="225">
        <v>37.0</v>
      </c>
      <c r="EG71" s="225">
        <v>46.0</v>
      </c>
      <c r="EH71" s="225">
        <v>72.0</v>
      </c>
      <c r="EI71" s="225">
        <v>82.0</v>
      </c>
      <c r="EJ71" s="225">
        <v>68.0</v>
      </c>
      <c r="EK71" s="225">
        <v>58.0</v>
      </c>
      <c r="EL71" s="225">
        <v>48.0</v>
      </c>
      <c r="EM71" s="225">
        <v>57.0</v>
      </c>
      <c r="EN71" s="225">
        <v>43.0</v>
      </c>
      <c r="EO71" s="226">
        <v>51.0</v>
      </c>
      <c r="EP71" s="225">
        <v>11.0</v>
      </c>
      <c r="EQ71" s="225">
        <v>21.0</v>
      </c>
      <c r="ER71" s="225">
        <v>12.0</v>
      </c>
      <c r="ES71" s="225">
        <v>0.0</v>
      </c>
      <c r="ET71" s="225">
        <v>-9.0</v>
      </c>
      <c r="EU71" s="225">
        <v>3.0</v>
      </c>
      <c r="EV71" s="225">
        <v>-7.0</v>
      </c>
      <c r="EW71" s="225">
        <v>2.0</v>
      </c>
      <c r="EX71" s="225">
        <v>-7.0</v>
      </c>
      <c r="EY71" s="226">
        <v>-16.0</v>
      </c>
      <c r="EZ71" s="225">
        <v>15.0</v>
      </c>
      <c r="FA71" s="225">
        <v>-11.0</v>
      </c>
      <c r="FB71" s="225">
        <v>15.0</v>
      </c>
      <c r="FC71" s="225">
        <v>23.0</v>
      </c>
      <c r="FD71" s="225">
        <v>15.0</v>
      </c>
      <c r="FE71" s="225">
        <v>1.0</v>
      </c>
      <c r="FF71" s="225">
        <v>-8.0</v>
      </c>
      <c r="FG71" s="225">
        <v>0.0</v>
      </c>
      <c r="FH71" s="225">
        <v>-9.0</v>
      </c>
      <c r="FI71" s="226">
        <v>3.0</v>
      </c>
      <c r="FJ71" s="225">
        <v>13.0</v>
      </c>
      <c r="FK71" s="225">
        <v>3.0</v>
      </c>
      <c r="FL71" s="225">
        <v>17.0</v>
      </c>
      <c r="FM71" s="225">
        <v>25.0</v>
      </c>
      <c r="FN71" s="225">
        <v>33.0</v>
      </c>
      <c r="FO71" s="225">
        <v>46.0</v>
      </c>
      <c r="FP71" s="225">
        <v>56.0</v>
      </c>
      <c r="FQ71" s="225">
        <v>47.0</v>
      </c>
      <c r="FR71" s="225">
        <v>36.0</v>
      </c>
      <c r="FS71" s="226">
        <v>28.0</v>
      </c>
      <c r="FT71" s="225">
        <v>13.0</v>
      </c>
      <c r="FU71" s="225">
        <v>4.0</v>
      </c>
      <c r="FV71" s="225">
        <v>12.0</v>
      </c>
      <c r="FW71" s="225">
        <v>-14.0</v>
      </c>
      <c r="FX71" s="225">
        <v>-25.0</v>
      </c>
      <c r="FY71" s="225">
        <v>-11.0</v>
      </c>
      <c r="FZ71" s="225">
        <v>0.0</v>
      </c>
      <c r="GA71" s="225">
        <v>-9.0</v>
      </c>
      <c r="GB71" s="225">
        <v>-18.0</v>
      </c>
      <c r="GC71" s="226">
        <v>-8.0</v>
      </c>
      <c r="GD71" s="225">
        <v>16.0</v>
      </c>
      <c r="GE71" s="225">
        <v>28.0</v>
      </c>
      <c r="GF71" s="225">
        <v>36.0</v>
      </c>
      <c r="GG71" s="225">
        <v>48.0</v>
      </c>
      <c r="GH71" s="225">
        <v>56.0</v>
      </c>
      <c r="GI71" s="225">
        <v>82.0</v>
      </c>
      <c r="GJ71" s="225">
        <v>90.0</v>
      </c>
      <c r="GK71" s="225">
        <v>82.0</v>
      </c>
      <c r="GL71" s="225">
        <v>91.0</v>
      </c>
      <c r="GM71" s="226">
        <v>81.0</v>
      </c>
      <c r="GN71" s="225">
        <v>16.0</v>
      </c>
      <c r="GO71" s="225">
        <v>4.0</v>
      </c>
      <c r="GP71" s="225">
        <v>-10.0</v>
      </c>
      <c r="GQ71" s="225">
        <v>-2.0</v>
      </c>
      <c r="GR71" s="225">
        <v>7.0</v>
      </c>
      <c r="GS71" s="225">
        <v>-1.0</v>
      </c>
      <c r="GT71" s="225">
        <v>-12.0</v>
      </c>
      <c r="GU71" s="225">
        <v>-20.0</v>
      </c>
      <c r="GV71" s="225">
        <v>-10.0</v>
      </c>
      <c r="GW71" s="226">
        <v>-2.0</v>
      </c>
      <c r="GX71" s="225">
        <v>13.0</v>
      </c>
      <c r="GY71" s="225">
        <v>2.0</v>
      </c>
      <c r="GZ71" s="225">
        <v>-11.0</v>
      </c>
      <c r="HA71" s="225">
        <v>-2.0</v>
      </c>
      <c r="HB71" s="225">
        <v>9.0</v>
      </c>
      <c r="HC71" s="225">
        <v>-17.0</v>
      </c>
      <c r="HD71" s="225">
        <v>-9.0</v>
      </c>
      <c r="HE71" s="225">
        <v>2.0</v>
      </c>
      <c r="HF71" s="225">
        <v>10.0</v>
      </c>
      <c r="HG71" s="226">
        <v>18.0</v>
      </c>
      <c r="HH71" s="225">
        <v>38.0</v>
      </c>
      <c r="HI71" s="225">
        <v>49.0</v>
      </c>
      <c r="HJ71" s="225">
        <v>38.0</v>
      </c>
      <c r="HK71" s="225">
        <v>46.0</v>
      </c>
      <c r="HL71" s="225">
        <v>38.0</v>
      </c>
      <c r="HM71" s="225">
        <v>29.0</v>
      </c>
      <c r="HN71" s="225">
        <v>38.0</v>
      </c>
      <c r="HO71" s="225">
        <v>30.0</v>
      </c>
      <c r="HP71" s="225">
        <v>22.0</v>
      </c>
      <c r="HQ71" s="226">
        <v>14.0</v>
      </c>
      <c r="HR71" s="225">
        <v>17.0</v>
      </c>
      <c r="HS71" s="225">
        <v>8.0</v>
      </c>
      <c r="HT71" s="225">
        <v>17.0</v>
      </c>
      <c r="HU71" s="225">
        <v>9.0</v>
      </c>
      <c r="HV71" s="225">
        <v>23.0</v>
      </c>
      <c r="HW71" s="225">
        <v>15.0</v>
      </c>
      <c r="HX71" s="225">
        <v>25.0</v>
      </c>
      <c r="HY71" s="225">
        <v>16.0</v>
      </c>
      <c r="HZ71" s="225">
        <v>8.0</v>
      </c>
      <c r="IA71" s="226">
        <v>-1.0</v>
      </c>
      <c r="IB71" s="225">
        <v>17.0</v>
      </c>
      <c r="IC71" s="225">
        <v>7.0</v>
      </c>
      <c r="ID71" s="225">
        <v>-7.0</v>
      </c>
      <c r="IE71" s="225">
        <v>-17.0</v>
      </c>
      <c r="IF71" s="225">
        <v>-27.0</v>
      </c>
      <c r="IG71" s="225">
        <v>-37.0</v>
      </c>
      <c r="IH71" s="225">
        <v>-11.0</v>
      </c>
      <c r="II71" s="225">
        <v>0.0</v>
      </c>
      <c r="IJ71" s="225">
        <v>-8.0</v>
      </c>
      <c r="IK71" s="226">
        <v>1.0</v>
      </c>
      <c r="IL71" s="225">
        <v>35.0</v>
      </c>
      <c r="IM71" s="225">
        <v>48.0</v>
      </c>
      <c r="IN71" s="225">
        <v>62.0</v>
      </c>
      <c r="IO71" s="225">
        <v>52.0</v>
      </c>
      <c r="IP71" s="225">
        <v>62.0</v>
      </c>
      <c r="IQ71" s="225">
        <v>53.0</v>
      </c>
      <c r="IR71" s="225">
        <v>63.0</v>
      </c>
      <c r="IS71" s="225">
        <v>52.0</v>
      </c>
      <c r="IT71" s="225">
        <v>44.0</v>
      </c>
      <c r="IU71" s="226">
        <v>33.0</v>
      </c>
      <c r="IV71" s="237">
        <f t="shared" ref="IV71:JE71" si="108">AVERAGE(IL71,IB71,HR71,HH71,GN71,GX71,GD71,FT71,FJ71,EZ71,EP71,EF71,DV71,DL71,DB71,CR71,CH71,BX71,BN71,BD71,AT71,AJ71,Z71,P71,F71)</f>
        <v>25.4</v>
      </c>
      <c r="IW71" s="238">
        <f t="shared" si="108"/>
        <v>23.72</v>
      </c>
      <c r="IX71" s="238">
        <f t="shared" si="108"/>
        <v>25.24</v>
      </c>
      <c r="IY71" s="238">
        <f t="shared" si="108"/>
        <v>26.68</v>
      </c>
      <c r="IZ71" s="238">
        <f t="shared" si="108"/>
        <v>30.12</v>
      </c>
      <c r="JA71" s="238">
        <f t="shared" si="108"/>
        <v>30.84</v>
      </c>
      <c r="JB71" s="238">
        <f t="shared" si="108"/>
        <v>32.36</v>
      </c>
      <c r="JC71" s="238">
        <f t="shared" si="108"/>
        <v>32.76</v>
      </c>
      <c r="JD71" s="238">
        <f t="shared" si="108"/>
        <v>28.6</v>
      </c>
      <c r="JE71" s="239">
        <f t="shared" si="108"/>
        <v>28.92</v>
      </c>
      <c r="JF71" s="225">
        <f t="shared" si="96"/>
        <v>222</v>
      </c>
      <c r="JG71" s="225">
        <f t="shared" si="97"/>
        <v>33</v>
      </c>
      <c r="JH71" s="231">
        <f t="shared" si="98"/>
        <v>0.8705882353</v>
      </c>
      <c r="JI71" s="225"/>
      <c r="JJ71" s="225"/>
      <c r="JK71" s="225"/>
      <c r="JL71" s="225"/>
      <c r="JM71" s="225"/>
      <c r="JN71" s="225"/>
      <c r="JO71" s="225"/>
      <c r="JP71" s="225"/>
      <c r="JQ71" s="225"/>
      <c r="JR71" s="225"/>
      <c r="JS71" s="311"/>
      <c r="JT71" s="232"/>
      <c r="JU71" s="240">
        <f t="shared" si="109"/>
        <v>0.32</v>
      </c>
      <c r="JV71" s="225"/>
      <c r="JW71" s="225"/>
      <c r="JX71" s="225"/>
      <c r="JY71" s="225"/>
      <c r="JZ71" s="225"/>
      <c r="KA71" s="225"/>
      <c r="KB71" s="225"/>
      <c r="KC71" s="225"/>
      <c r="KD71" s="225"/>
      <c r="KE71" s="225"/>
      <c r="KF71" s="225"/>
      <c r="KG71" s="225"/>
      <c r="KH71" s="225"/>
      <c r="KI71" s="225"/>
      <c r="KJ71" s="225"/>
    </row>
    <row r="72">
      <c r="A72" s="182" t="s">
        <v>35</v>
      </c>
      <c r="B72" s="18" t="s">
        <v>12</v>
      </c>
      <c r="C72" s="19" t="s">
        <v>41</v>
      </c>
      <c r="D72" s="17" t="s">
        <v>14</v>
      </c>
      <c r="E72" s="224">
        <v>30.0</v>
      </c>
      <c r="F72" s="225">
        <v>33.0</v>
      </c>
      <c r="G72" s="225">
        <v>25.0</v>
      </c>
      <c r="H72" s="225">
        <v>15.0</v>
      </c>
      <c r="I72" s="225">
        <v>21.0</v>
      </c>
      <c r="J72" s="225">
        <v>29.0</v>
      </c>
      <c r="K72" s="225">
        <v>35.0</v>
      </c>
      <c r="L72" s="225">
        <v>20.0</v>
      </c>
      <c r="M72" s="225">
        <v>26.0</v>
      </c>
      <c r="N72" s="225">
        <v>33.0</v>
      </c>
      <c r="O72" s="226">
        <v>27.0</v>
      </c>
      <c r="P72" s="225">
        <v>17.0</v>
      </c>
      <c r="Q72" s="225">
        <v>11.0</v>
      </c>
      <c r="R72" s="225">
        <v>2.0</v>
      </c>
      <c r="S72" s="225">
        <v>-3.0</v>
      </c>
      <c r="T72" s="225">
        <v>5.0</v>
      </c>
      <c r="U72" s="225">
        <v>13.0</v>
      </c>
      <c r="V72" s="225">
        <v>6.0</v>
      </c>
      <c r="W72" s="225">
        <v>14.0</v>
      </c>
      <c r="X72" s="225">
        <v>9.0</v>
      </c>
      <c r="Y72" s="226">
        <v>-6.0</v>
      </c>
      <c r="Z72" s="225">
        <v>32.0</v>
      </c>
      <c r="AA72" s="225">
        <v>38.0</v>
      </c>
      <c r="AB72" s="225">
        <v>32.0</v>
      </c>
      <c r="AC72" s="225">
        <v>23.0</v>
      </c>
      <c r="AD72" s="225">
        <v>32.0</v>
      </c>
      <c r="AE72" s="225">
        <v>27.0</v>
      </c>
      <c r="AF72" s="225">
        <v>34.0</v>
      </c>
      <c r="AG72" s="225">
        <v>25.0</v>
      </c>
      <c r="AH72" s="225">
        <v>17.0</v>
      </c>
      <c r="AI72" s="226">
        <v>9.0</v>
      </c>
      <c r="AJ72" s="225">
        <v>5.0</v>
      </c>
      <c r="AK72" s="225">
        <v>-2.0</v>
      </c>
      <c r="AL72" s="225">
        <v>5.0</v>
      </c>
      <c r="AM72" s="225">
        <v>-5.0</v>
      </c>
      <c r="AN72" s="225">
        <v>-14.0</v>
      </c>
      <c r="AO72" s="225">
        <v>-25.0</v>
      </c>
      <c r="AP72" s="225">
        <v>-32.0</v>
      </c>
      <c r="AQ72" s="225">
        <v>-43.0</v>
      </c>
      <c r="AR72" s="225">
        <v>-35.0</v>
      </c>
      <c r="AS72" s="226">
        <v>-41.0</v>
      </c>
      <c r="AT72" s="225">
        <v>5.0</v>
      </c>
      <c r="AU72" s="225">
        <v>-2.0</v>
      </c>
      <c r="AV72" s="225">
        <v>-9.0</v>
      </c>
      <c r="AW72" s="225">
        <v>-3.0</v>
      </c>
      <c r="AX72" s="225">
        <v>8.0</v>
      </c>
      <c r="AY72" s="225">
        <v>18.0</v>
      </c>
      <c r="AZ72" s="225">
        <v>7.0</v>
      </c>
      <c r="BA72" s="225">
        <v>13.0</v>
      </c>
      <c r="BB72" s="225">
        <v>5.0</v>
      </c>
      <c r="BC72" s="226">
        <v>12.0</v>
      </c>
      <c r="BD72" s="225">
        <v>17.0</v>
      </c>
      <c r="BE72" s="225">
        <v>27.0</v>
      </c>
      <c r="BF72" s="225">
        <v>18.0</v>
      </c>
      <c r="BG72" s="225">
        <v>33.0</v>
      </c>
      <c r="BH72" s="225">
        <v>27.0</v>
      </c>
      <c r="BI72" s="225">
        <v>7.0</v>
      </c>
      <c r="BJ72" s="225">
        <v>0.0</v>
      </c>
      <c r="BK72" s="225">
        <v>10.0</v>
      </c>
      <c r="BL72" s="225">
        <v>15.0</v>
      </c>
      <c r="BM72" s="226">
        <v>10.0</v>
      </c>
      <c r="BN72" s="225">
        <v>15.0</v>
      </c>
      <c r="BO72" s="225">
        <v>7.0</v>
      </c>
      <c r="BP72" s="225">
        <v>13.0</v>
      </c>
      <c r="BQ72" s="225">
        <v>22.0</v>
      </c>
      <c r="BR72" s="225">
        <v>12.0</v>
      </c>
      <c r="BS72" s="225">
        <v>18.0</v>
      </c>
      <c r="BT72" s="225">
        <v>7.0</v>
      </c>
      <c r="BU72" s="225">
        <v>17.0</v>
      </c>
      <c r="BV72" s="225">
        <v>25.0</v>
      </c>
      <c r="BW72" s="226">
        <v>30.0</v>
      </c>
      <c r="BX72" s="225">
        <v>32.0</v>
      </c>
      <c r="BY72" s="225">
        <v>23.0</v>
      </c>
      <c r="BZ72" s="225">
        <v>15.0</v>
      </c>
      <c r="CA72" s="225">
        <v>9.0</v>
      </c>
      <c r="CB72" s="225">
        <v>2.0</v>
      </c>
      <c r="CC72" s="225">
        <v>13.0</v>
      </c>
      <c r="CD72" s="225">
        <v>28.0</v>
      </c>
      <c r="CE72" s="225">
        <v>23.0</v>
      </c>
      <c r="CF72" s="225">
        <v>15.0</v>
      </c>
      <c r="CG72" s="226">
        <v>26.0</v>
      </c>
      <c r="CH72" s="225">
        <v>19.0</v>
      </c>
      <c r="CI72" s="225">
        <v>29.0</v>
      </c>
      <c r="CJ72" s="225">
        <v>34.0</v>
      </c>
      <c r="CK72" s="225">
        <v>25.0</v>
      </c>
      <c r="CL72" s="225">
        <v>33.0</v>
      </c>
      <c r="CM72" s="225">
        <v>41.0</v>
      </c>
      <c r="CN72" s="225">
        <v>34.0</v>
      </c>
      <c r="CO72" s="225">
        <v>26.0</v>
      </c>
      <c r="CP72" s="225">
        <v>37.0</v>
      </c>
      <c r="CQ72" s="226">
        <v>30.0</v>
      </c>
      <c r="CR72" s="225">
        <v>35.0</v>
      </c>
      <c r="CS72" s="225">
        <v>40.0</v>
      </c>
      <c r="CT72" s="225">
        <v>25.0</v>
      </c>
      <c r="CU72" s="225">
        <v>36.0</v>
      </c>
      <c r="CV72" s="225">
        <v>45.0</v>
      </c>
      <c r="CW72" s="225">
        <v>52.0</v>
      </c>
      <c r="CX72" s="225">
        <v>59.0</v>
      </c>
      <c r="CY72" s="225">
        <v>66.0</v>
      </c>
      <c r="CZ72" s="225">
        <v>86.0</v>
      </c>
      <c r="DA72" s="226">
        <v>96.0</v>
      </c>
      <c r="DB72" s="225">
        <v>34.0</v>
      </c>
      <c r="DC72" s="225">
        <v>23.0</v>
      </c>
      <c r="DD72" s="225">
        <v>14.0</v>
      </c>
      <c r="DE72" s="225">
        <v>6.0</v>
      </c>
      <c r="DF72" s="225">
        <v>13.0</v>
      </c>
      <c r="DG72" s="225">
        <v>4.0</v>
      </c>
      <c r="DH72" s="225">
        <v>10.0</v>
      </c>
      <c r="DI72" s="225">
        <v>25.0</v>
      </c>
      <c r="DJ72" s="225">
        <v>35.0</v>
      </c>
      <c r="DK72" s="226">
        <v>41.0</v>
      </c>
      <c r="DL72" s="225">
        <v>20.0</v>
      </c>
      <c r="DM72" s="225">
        <v>29.0</v>
      </c>
      <c r="DN72" s="225">
        <v>40.0</v>
      </c>
      <c r="DO72" s="225">
        <v>45.0</v>
      </c>
      <c r="DP72" s="225">
        <v>50.0</v>
      </c>
      <c r="DQ72" s="225">
        <v>44.0</v>
      </c>
      <c r="DR72" s="225">
        <v>36.0</v>
      </c>
      <c r="DS72" s="225">
        <v>42.0</v>
      </c>
      <c r="DT72" s="225">
        <v>50.0</v>
      </c>
      <c r="DU72" s="226">
        <v>40.0</v>
      </c>
      <c r="DV72" s="225">
        <v>15.0</v>
      </c>
      <c r="DW72" s="225">
        <v>0.0</v>
      </c>
      <c r="DX72" s="225">
        <v>-6.0</v>
      </c>
      <c r="DY72" s="225">
        <v>2.0</v>
      </c>
      <c r="DZ72" s="225">
        <v>-3.0</v>
      </c>
      <c r="EA72" s="225">
        <v>-13.0</v>
      </c>
      <c r="EB72" s="225">
        <v>-22.0</v>
      </c>
      <c r="EC72" s="225">
        <v>-15.0</v>
      </c>
      <c r="ED72" s="225">
        <v>-23.0</v>
      </c>
      <c r="EE72" s="226">
        <v>-32.0</v>
      </c>
      <c r="EF72" s="225">
        <v>33.0</v>
      </c>
      <c r="EG72" s="225">
        <v>39.0</v>
      </c>
      <c r="EH72" s="225">
        <v>19.0</v>
      </c>
      <c r="EI72" s="225">
        <v>30.0</v>
      </c>
      <c r="EJ72" s="225">
        <v>39.0</v>
      </c>
      <c r="EK72" s="225">
        <v>32.0</v>
      </c>
      <c r="EL72" s="225">
        <v>25.0</v>
      </c>
      <c r="EM72" s="225">
        <v>31.0</v>
      </c>
      <c r="EN72" s="225">
        <v>40.0</v>
      </c>
      <c r="EO72" s="226">
        <v>34.0</v>
      </c>
      <c r="EP72" s="225">
        <v>34.0</v>
      </c>
      <c r="EQ72" s="225">
        <v>25.0</v>
      </c>
      <c r="ER72" s="225">
        <v>17.0</v>
      </c>
      <c r="ES72" s="225">
        <v>9.0</v>
      </c>
      <c r="ET72" s="225">
        <v>3.0</v>
      </c>
      <c r="EU72" s="225">
        <v>12.0</v>
      </c>
      <c r="EV72" s="225">
        <v>1.0</v>
      </c>
      <c r="EW72" s="225">
        <v>8.0</v>
      </c>
      <c r="EX72" s="225">
        <v>1.0</v>
      </c>
      <c r="EY72" s="226">
        <v>-5.0</v>
      </c>
      <c r="EZ72" s="225">
        <v>34.0</v>
      </c>
      <c r="FA72" s="225">
        <v>54.0</v>
      </c>
      <c r="FB72" s="225">
        <v>34.0</v>
      </c>
      <c r="FC72" s="225">
        <v>39.0</v>
      </c>
      <c r="FD72" s="225">
        <v>44.0</v>
      </c>
      <c r="FE72" s="225">
        <v>53.0</v>
      </c>
      <c r="FF72" s="225">
        <v>60.0</v>
      </c>
      <c r="FG72" s="225">
        <v>66.0</v>
      </c>
      <c r="FH72" s="225">
        <v>58.0</v>
      </c>
      <c r="FI72" s="226">
        <v>66.0</v>
      </c>
      <c r="FJ72" s="225">
        <v>16.0</v>
      </c>
      <c r="FK72" s="225">
        <v>25.0</v>
      </c>
      <c r="FL72" s="225">
        <v>16.0</v>
      </c>
      <c r="FM72" s="225">
        <v>22.0</v>
      </c>
      <c r="FN72" s="225">
        <v>28.0</v>
      </c>
      <c r="FO72" s="225">
        <v>18.0</v>
      </c>
      <c r="FP72" s="225">
        <v>9.0</v>
      </c>
      <c r="FQ72" s="225">
        <v>2.0</v>
      </c>
      <c r="FR72" s="225">
        <v>17.0</v>
      </c>
      <c r="FS72" s="226">
        <v>11.0</v>
      </c>
      <c r="FT72" s="225">
        <v>17.0</v>
      </c>
      <c r="FU72" s="225">
        <v>10.0</v>
      </c>
      <c r="FV72" s="225">
        <v>15.0</v>
      </c>
      <c r="FW72" s="225">
        <v>35.0</v>
      </c>
      <c r="FX72" s="225">
        <v>43.0</v>
      </c>
      <c r="FY72" s="225">
        <v>34.0</v>
      </c>
      <c r="FZ72" s="225">
        <v>26.0</v>
      </c>
      <c r="GA72" s="225">
        <v>19.0</v>
      </c>
      <c r="GB72" s="225">
        <v>11.0</v>
      </c>
      <c r="GC72" s="226">
        <v>18.0</v>
      </c>
      <c r="GD72" s="225">
        <v>19.0</v>
      </c>
      <c r="GE72" s="225">
        <v>28.0</v>
      </c>
      <c r="GF72" s="225">
        <v>22.0</v>
      </c>
      <c r="GG72" s="225">
        <v>30.0</v>
      </c>
      <c r="GH72" s="225">
        <v>25.0</v>
      </c>
      <c r="GI72" s="225">
        <v>5.0</v>
      </c>
      <c r="GJ72" s="225">
        <v>11.0</v>
      </c>
      <c r="GK72" s="225">
        <v>17.0</v>
      </c>
      <c r="GL72" s="225">
        <v>24.0</v>
      </c>
      <c r="GM72" s="226">
        <v>13.0</v>
      </c>
      <c r="GN72" s="225">
        <v>32.0</v>
      </c>
      <c r="GO72" s="225">
        <v>23.0</v>
      </c>
      <c r="GP72" s="225">
        <v>32.0</v>
      </c>
      <c r="GQ72" s="225">
        <v>38.0</v>
      </c>
      <c r="GR72" s="225">
        <v>45.0</v>
      </c>
      <c r="GS72" s="225">
        <v>39.0</v>
      </c>
      <c r="GT72" s="225">
        <v>54.0</v>
      </c>
      <c r="GU72" s="225">
        <v>49.0</v>
      </c>
      <c r="GV72" s="225">
        <v>56.0</v>
      </c>
      <c r="GW72" s="226">
        <v>50.0</v>
      </c>
      <c r="GX72" s="225">
        <v>16.0</v>
      </c>
      <c r="GY72" s="225">
        <v>24.0</v>
      </c>
      <c r="GZ72" s="225">
        <v>34.0</v>
      </c>
      <c r="HA72" s="225">
        <v>44.0</v>
      </c>
      <c r="HB72" s="225">
        <v>36.0</v>
      </c>
      <c r="HC72" s="225">
        <v>56.0</v>
      </c>
      <c r="HD72" s="225">
        <v>62.0</v>
      </c>
      <c r="HE72" s="225">
        <v>54.0</v>
      </c>
      <c r="HF72" s="225">
        <v>60.0</v>
      </c>
      <c r="HG72" s="226">
        <v>65.0</v>
      </c>
      <c r="HH72" s="225">
        <v>15.0</v>
      </c>
      <c r="HI72" s="225">
        <v>0.0</v>
      </c>
      <c r="HJ72" s="225">
        <v>8.0</v>
      </c>
      <c r="HK72" s="225">
        <v>3.0</v>
      </c>
      <c r="HL72" s="225">
        <v>-3.0</v>
      </c>
      <c r="HM72" s="225">
        <v>4.0</v>
      </c>
      <c r="HN72" s="225">
        <v>10.0</v>
      </c>
      <c r="HO72" s="225">
        <v>4.0</v>
      </c>
      <c r="HP72" s="225">
        <v>9.0</v>
      </c>
      <c r="HQ72" s="226">
        <v>4.0</v>
      </c>
      <c r="HR72" s="225">
        <v>20.0</v>
      </c>
      <c r="HS72" s="225">
        <v>10.0</v>
      </c>
      <c r="HT72" s="225">
        <v>17.0</v>
      </c>
      <c r="HU72" s="225">
        <v>22.0</v>
      </c>
      <c r="HV72" s="225">
        <v>13.0</v>
      </c>
      <c r="HW72" s="225">
        <v>7.0</v>
      </c>
      <c r="HX72" s="225">
        <v>18.0</v>
      </c>
      <c r="HY72" s="225">
        <v>25.0</v>
      </c>
      <c r="HZ72" s="225">
        <v>31.0</v>
      </c>
      <c r="IA72" s="226">
        <v>23.0</v>
      </c>
      <c r="IB72" s="225">
        <v>19.0</v>
      </c>
      <c r="IC72" s="225">
        <v>8.0</v>
      </c>
      <c r="ID72" s="225">
        <v>17.0</v>
      </c>
      <c r="IE72" s="225">
        <v>26.0</v>
      </c>
      <c r="IF72" s="225">
        <v>35.0</v>
      </c>
      <c r="IG72" s="225">
        <v>28.0</v>
      </c>
      <c r="IH72" s="225">
        <v>8.0</v>
      </c>
      <c r="II72" s="225">
        <v>-7.0</v>
      </c>
      <c r="IJ72" s="225">
        <v>-13.0</v>
      </c>
      <c r="IK72" s="226">
        <v>-20.0</v>
      </c>
      <c r="IL72" s="225">
        <v>16.0</v>
      </c>
      <c r="IM72" s="225">
        <v>6.0</v>
      </c>
      <c r="IN72" s="225">
        <v>-3.0</v>
      </c>
      <c r="IO72" s="225">
        <v>6.0</v>
      </c>
      <c r="IP72" s="225">
        <v>17.0</v>
      </c>
      <c r="IQ72" s="225">
        <v>24.0</v>
      </c>
      <c r="IR72" s="225">
        <v>35.0</v>
      </c>
      <c r="IS72" s="225">
        <v>43.0</v>
      </c>
      <c r="IT72" s="225">
        <v>37.0</v>
      </c>
      <c r="IU72" s="226">
        <v>52.0</v>
      </c>
      <c r="IV72" s="237">
        <f t="shared" ref="IV72:JE72" si="110">AVERAGE(IL72,IB72,HR72,HH72,GN72,GX72,GD72,FT72,FJ72,EZ72,EP72,EF72,DV72,DL72,DB72,CR72,CH72,BX72,BN72,BD72,AT72,AJ72,Z72,P72,F72)</f>
        <v>22</v>
      </c>
      <c r="IW72" s="238">
        <f t="shared" si="110"/>
        <v>20</v>
      </c>
      <c r="IX72" s="238">
        <f t="shared" si="110"/>
        <v>17.04</v>
      </c>
      <c r="IY72" s="238">
        <f t="shared" si="110"/>
        <v>20.6</v>
      </c>
      <c r="IZ72" s="238">
        <f t="shared" si="110"/>
        <v>22.56</v>
      </c>
      <c r="JA72" s="238">
        <f t="shared" si="110"/>
        <v>21.84</v>
      </c>
      <c r="JB72" s="238">
        <f t="shared" si="110"/>
        <v>20.24</v>
      </c>
      <c r="JC72" s="238">
        <f t="shared" si="110"/>
        <v>21.6</v>
      </c>
      <c r="JD72" s="238">
        <f t="shared" si="110"/>
        <v>24</v>
      </c>
      <c r="JE72" s="239">
        <f t="shared" si="110"/>
        <v>22.12</v>
      </c>
      <c r="JF72" s="225">
        <f t="shared" si="96"/>
        <v>231</v>
      </c>
      <c r="JG72" s="225">
        <f t="shared" si="97"/>
        <v>26</v>
      </c>
      <c r="JH72" s="231">
        <f t="shared" si="98"/>
        <v>0.8988326848</v>
      </c>
      <c r="JI72" s="225"/>
      <c r="JJ72" s="225"/>
      <c r="JK72" s="225"/>
      <c r="JL72" s="225"/>
      <c r="JM72" s="225"/>
      <c r="JN72" s="225"/>
      <c r="JO72" s="225"/>
      <c r="JP72" s="225"/>
      <c r="JQ72" s="225"/>
      <c r="JR72" s="225"/>
      <c r="JS72" s="311"/>
      <c r="JT72" s="232"/>
      <c r="JU72" s="240">
        <f t="shared" si="109"/>
        <v>0.32</v>
      </c>
      <c r="JV72" s="225"/>
      <c r="JW72" s="225"/>
      <c r="JX72" s="225"/>
      <c r="JY72" s="225"/>
      <c r="JZ72" s="225"/>
      <c r="KA72" s="225"/>
      <c r="KB72" s="225"/>
      <c r="KC72" s="225"/>
      <c r="KD72" s="225"/>
      <c r="KE72" s="225"/>
      <c r="KF72" s="225"/>
      <c r="KG72" s="225"/>
      <c r="KH72" s="225"/>
      <c r="KI72" s="225"/>
      <c r="KJ72" s="225"/>
    </row>
    <row r="73">
      <c r="A73" s="182" t="s">
        <v>11</v>
      </c>
      <c r="B73" s="18" t="s">
        <v>19</v>
      </c>
      <c r="C73" s="19" t="s">
        <v>21</v>
      </c>
      <c r="D73" s="17" t="s">
        <v>18</v>
      </c>
      <c r="E73" s="224">
        <v>40.0</v>
      </c>
      <c r="F73" s="225">
        <v>36.0</v>
      </c>
      <c r="G73" s="225">
        <v>23.0</v>
      </c>
      <c r="H73" s="225">
        <v>11.0</v>
      </c>
      <c r="I73" s="225">
        <v>19.0</v>
      </c>
      <c r="J73" s="225">
        <v>30.0</v>
      </c>
      <c r="K73" s="225">
        <v>23.0</v>
      </c>
      <c r="L73" s="225">
        <v>14.0</v>
      </c>
      <c r="M73" s="225">
        <v>22.0</v>
      </c>
      <c r="N73" s="225">
        <v>31.0</v>
      </c>
      <c r="O73" s="226">
        <v>23.0</v>
      </c>
      <c r="P73" s="225">
        <v>12.0</v>
      </c>
      <c r="Q73" s="225">
        <v>4.0</v>
      </c>
      <c r="R73" s="225">
        <v>-10.0</v>
      </c>
      <c r="S73" s="225">
        <v>-18.0</v>
      </c>
      <c r="T73" s="225">
        <v>-7.0</v>
      </c>
      <c r="U73" s="225">
        <v>4.0</v>
      </c>
      <c r="V73" s="225">
        <v>13.0</v>
      </c>
      <c r="W73" s="225">
        <v>24.0</v>
      </c>
      <c r="X73" s="225">
        <v>16.0</v>
      </c>
      <c r="Y73" s="226">
        <v>7.0</v>
      </c>
      <c r="Z73" s="225">
        <v>16.0</v>
      </c>
      <c r="AA73" s="225">
        <v>9.0</v>
      </c>
      <c r="AB73" s="225">
        <v>16.0</v>
      </c>
      <c r="AC73" s="225">
        <v>7.0</v>
      </c>
      <c r="AD73" s="225">
        <v>21.0</v>
      </c>
      <c r="AE73" s="225">
        <v>29.0</v>
      </c>
      <c r="AF73" s="225">
        <v>20.0</v>
      </c>
      <c r="AG73" s="225">
        <v>29.0</v>
      </c>
      <c r="AH73" s="225">
        <v>16.0</v>
      </c>
      <c r="AI73" s="226">
        <v>5.0</v>
      </c>
      <c r="AJ73" s="225">
        <v>54.0</v>
      </c>
      <c r="AK73" s="225">
        <v>63.0</v>
      </c>
      <c r="AL73" s="225">
        <v>54.0</v>
      </c>
      <c r="AM73" s="225">
        <v>42.0</v>
      </c>
      <c r="AN73" s="225">
        <v>33.0</v>
      </c>
      <c r="AO73" s="225">
        <v>49.0</v>
      </c>
      <c r="AP73" s="225">
        <v>40.0</v>
      </c>
      <c r="AQ73" s="225">
        <v>56.0</v>
      </c>
      <c r="AR73" s="225">
        <v>69.0</v>
      </c>
      <c r="AS73" s="226">
        <v>78.0</v>
      </c>
      <c r="AT73" s="225">
        <v>54.0</v>
      </c>
      <c r="AU73" s="225">
        <v>63.0</v>
      </c>
      <c r="AV73" s="225">
        <v>54.0</v>
      </c>
      <c r="AW73" s="225">
        <v>47.0</v>
      </c>
      <c r="AX73" s="225">
        <v>31.0</v>
      </c>
      <c r="AY73" s="225">
        <v>17.0</v>
      </c>
      <c r="AZ73" s="225">
        <v>33.0</v>
      </c>
      <c r="BA73" s="225">
        <v>24.0</v>
      </c>
      <c r="BB73" s="225">
        <v>11.0</v>
      </c>
      <c r="BC73" s="226">
        <v>2.0</v>
      </c>
      <c r="BD73" s="225">
        <v>14.0</v>
      </c>
      <c r="BE73" s="225">
        <v>26.0</v>
      </c>
      <c r="BF73" s="225">
        <v>17.0</v>
      </c>
      <c r="BG73" s="225">
        <v>26.0</v>
      </c>
      <c r="BH73" s="225">
        <v>33.0</v>
      </c>
      <c r="BI73" s="225">
        <v>62.0</v>
      </c>
      <c r="BJ73" s="225">
        <v>53.0</v>
      </c>
      <c r="BK73" s="225">
        <v>65.0</v>
      </c>
      <c r="BL73" s="225">
        <v>73.0</v>
      </c>
      <c r="BM73" s="226">
        <v>81.0</v>
      </c>
      <c r="BN73" s="225">
        <v>13.0</v>
      </c>
      <c r="BO73" s="225">
        <v>2.0</v>
      </c>
      <c r="BP73" s="225">
        <v>-5.0</v>
      </c>
      <c r="BQ73" s="225">
        <v>-14.0</v>
      </c>
      <c r="BR73" s="225">
        <v>0.0</v>
      </c>
      <c r="BS73" s="225">
        <v>-7.0</v>
      </c>
      <c r="BT73" s="225">
        <v>9.0</v>
      </c>
      <c r="BU73" s="225">
        <v>-5.0</v>
      </c>
      <c r="BV73" s="225">
        <v>8.0</v>
      </c>
      <c r="BW73" s="226">
        <v>0.0</v>
      </c>
      <c r="BX73" s="225">
        <v>16.0</v>
      </c>
      <c r="BY73" s="225">
        <v>7.0</v>
      </c>
      <c r="BZ73" s="225">
        <v>-6.0</v>
      </c>
      <c r="CA73" s="225">
        <v>1.0</v>
      </c>
      <c r="CB73" s="225">
        <v>-8.0</v>
      </c>
      <c r="CC73" s="225">
        <v>-24.0</v>
      </c>
      <c r="CD73" s="225">
        <v>-15.0</v>
      </c>
      <c r="CE73" s="225">
        <v>-23.0</v>
      </c>
      <c r="CF73" s="225">
        <v>-36.0</v>
      </c>
      <c r="CG73" s="226">
        <v>-52.0</v>
      </c>
      <c r="CH73" s="225">
        <v>34.0</v>
      </c>
      <c r="CI73" s="225">
        <v>20.0</v>
      </c>
      <c r="CJ73" s="225">
        <v>12.0</v>
      </c>
      <c r="CK73" s="225">
        <v>3.0</v>
      </c>
      <c r="CL73" s="225">
        <v>16.0</v>
      </c>
      <c r="CM73" s="225">
        <v>27.0</v>
      </c>
      <c r="CN73" s="225">
        <v>18.0</v>
      </c>
      <c r="CO73" s="225">
        <v>5.0</v>
      </c>
      <c r="CP73" s="225">
        <v>-11.0</v>
      </c>
      <c r="CQ73" s="226">
        <v>-2.0</v>
      </c>
      <c r="CR73" s="225">
        <v>37.0</v>
      </c>
      <c r="CS73" s="225">
        <v>45.0</v>
      </c>
      <c r="CT73" s="225">
        <v>36.0</v>
      </c>
      <c r="CU73" s="225">
        <v>20.0</v>
      </c>
      <c r="CV73" s="225">
        <v>34.0</v>
      </c>
      <c r="CW73" s="225">
        <v>25.0</v>
      </c>
      <c r="CX73" s="225">
        <v>16.0</v>
      </c>
      <c r="CY73" s="225">
        <v>7.0</v>
      </c>
      <c r="CZ73" s="225">
        <v>-22.0</v>
      </c>
      <c r="DA73" s="226">
        <v>-36.0</v>
      </c>
      <c r="DB73" s="225">
        <v>39.0</v>
      </c>
      <c r="DC73" s="225">
        <v>55.0</v>
      </c>
      <c r="DD73" s="225">
        <v>41.0</v>
      </c>
      <c r="DE73" s="225">
        <v>28.0</v>
      </c>
      <c r="DF73" s="225">
        <v>37.0</v>
      </c>
      <c r="DG73" s="225">
        <v>46.0</v>
      </c>
      <c r="DH73" s="225">
        <v>39.0</v>
      </c>
      <c r="DI73" s="225">
        <v>48.0</v>
      </c>
      <c r="DJ73" s="225">
        <v>34.0</v>
      </c>
      <c r="DK73" s="226">
        <v>27.0</v>
      </c>
      <c r="DL73" s="225">
        <v>33.0</v>
      </c>
      <c r="DM73" s="225">
        <v>47.0</v>
      </c>
      <c r="DN73" s="225">
        <v>31.0</v>
      </c>
      <c r="DO73" s="225">
        <v>23.0</v>
      </c>
      <c r="DP73" s="225">
        <v>31.0</v>
      </c>
      <c r="DQ73" s="225">
        <v>40.0</v>
      </c>
      <c r="DR73" s="225">
        <v>27.0</v>
      </c>
      <c r="DS73" s="225">
        <v>20.0</v>
      </c>
      <c r="DT73" s="225">
        <v>33.0</v>
      </c>
      <c r="DU73" s="226">
        <v>21.0</v>
      </c>
      <c r="DV73" s="225">
        <v>13.0</v>
      </c>
      <c r="DW73" s="225">
        <v>4.0</v>
      </c>
      <c r="DX73" s="225">
        <v>11.0</v>
      </c>
      <c r="DY73" s="225">
        <v>22.0</v>
      </c>
      <c r="DZ73" s="225">
        <v>14.0</v>
      </c>
      <c r="EA73" s="225">
        <v>2.0</v>
      </c>
      <c r="EB73" s="225">
        <v>-12.0</v>
      </c>
      <c r="EC73" s="225">
        <v>-3.0</v>
      </c>
      <c r="ED73" s="225">
        <v>-16.0</v>
      </c>
      <c r="EE73" s="226">
        <v>-25.0</v>
      </c>
      <c r="EF73" s="225">
        <v>36.0</v>
      </c>
      <c r="EG73" s="225">
        <v>27.0</v>
      </c>
      <c r="EH73" s="225">
        <v>56.0</v>
      </c>
      <c r="EI73" s="225">
        <v>40.0</v>
      </c>
      <c r="EJ73" s="225">
        <v>49.0</v>
      </c>
      <c r="EK73" s="225">
        <v>58.0</v>
      </c>
      <c r="EL73" s="225">
        <v>67.0</v>
      </c>
      <c r="EM73" s="225">
        <v>58.0</v>
      </c>
      <c r="EN73" s="225">
        <v>67.0</v>
      </c>
      <c r="EO73" s="226">
        <v>59.0</v>
      </c>
      <c r="EP73" s="225">
        <v>34.0</v>
      </c>
      <c r="EQ73" s="225">
        <v>43.0</v>
      </c>
      <c r="ER73" s="225">
        <v>30.0</v>
      </c>
      <c r="ES73" s="225">
        <v>19.0</v>
      </c>
      <c r="ET73" s="225">
        <v>28.0</v>
      </c>
      <c r="EU73" s="225">
        <v>42.0</v>
      </c>
      <c r="EV73" s="225">
        <v>58.0</v>
      </c>
      <c r="EW73" s="225">
        <v>67.0</v>
      </c>
      <c r="EX73" s="225">
        <v>58.0</v>
      </c>
      <c r="EY73" s="226">
        <v>67.0</v>
      </c>
      <c r="EZ73" s="225">
        <v>16.0</v>
      </c>
      <c r="FA73" s="225">
        <v>-13.0</v>
      </c>
      <c r="FB73" s="225">
        <v>16.0</v>
      </c>
      <c r="FC73" s="225">
        <v>8.0</v>
      </c>
      <c r="FD73" s="225">
        <v>16.0</v>
      </c>
      <c r="FE73" s="225">
        <v>25.0</v>
      </c>
      <c r="FF73" s="225">
        <v>34.0</v>
      </c>
      <c r="FG73" s="225">
        <v>27.0</v>
      </c>
      <c r="FH73" s="225">
        <v>14.0</v>
      </c>
      <c r="FI73" s="226">
        <v>25.0</v>
      </c>
      <c r="FJ73" s="225">
        <v>11.0</v>
      </c>
      <c r="FK73" s="225">
        <v>2.0</v>
      </c>
      <c r="FL73" s="225">
        <v>-7.0</v>
      </c>
      <c r="FM73" s="225">
        <v>-14.0</v>
      </c>
      <c r="FN73" s="225">
        <v>-21.0</v>
      </c>
      <c r="FO73" s="225">
        <v>-7.0</v>
      </c>
      <c r="FP73" s="225">
        <v>2.0</v>
      </c>
      <c r="FQ73" s="225">
        <v>-7.0</v>
      </c>
      <c r="FR73" s="225">
        <v>2.0</v>
      </c>
      <c r="FS73" s="226">
        <v>9.0</v>
      </c>
      <c r="FT73" s="225">
        <v>14.0</v>
      </c>
      <c r="FU73" s="225">
        <v>5.0</v>
      </c>
      <c r="FV73" s="225">
        <v>-3.0</v>
      </c>
      <c r="FW73" s="225">
        <v>-32.0</v>
      </c>
      <c r="FX73" s="225">
        <v>-19.0</v>
      </c>
      <c r="FY73" s="225">
        <v>-28.0</v>
      </c>
      <c r="FZ73" s="225">
        <v>-41.0</v>
      </c>
      <c r="GA73" s="225">
        <v>-50.0</v>
      </c>
      <c r="GB73" s="225">
        <v>-63.0</v>
      </c>
      <c r="GC73" s="226">
        <v>-72.0</v>
      </c>
      <c r="GD73" s="225">
        <v>34.0</v>
      </c>
      <c r="GE73" s="225">
        <v>48.0</v>
      </c>
      <c r="GF73" s="225">
        <v>40.0</v>
      </c>
      <c r="GG73" s="225">
        <v>51.0</v>
      </c>
      <c r="GH73" s="225">
        <v>43.0</v>
      </c>
      <c r="GI73" s="225">
        <v>72.0</v>
      </c>
      <c r="GJ73" s="225">
        <v>65.0</v>
      </c>
      <c r="GK73" s="225">
        <v>73.0</v>
      </c>
      <c r="GL73" s="225">
        <v>82.0</v>
      </c>
      <c r="GM73" s="226">
        <v>98.0</v>
      </c>
      <c r="GN73" s="225">
        <v>34.0</v>
      </c>
      <c r="GO73" s="225">
        <v>20.0</v>
      </c>
      <c r="GP73" s="225">
        <v>29.0</v>
      </c>
      <c r="GQ73" s="225">
        <v>22.0</v>
      </c>
      <c r="GR73" s="225">
        <v>31.0</v>
      </c>
      <c r="GS73" s="225">
        <v>38.0</v>
      </c>
      <c r="GT73" s="225">
        <v>47.0</v>
      </c>
      <c r="GU73" s="225">
        <v>55.0</v>
      </c>
      <c r="GV73" s="225">
        <v>46.0</v>
      </c>
      <c r="GW73" s="226">
        <v>38.0</v>
      </c>
      <c r="GX73" s="225">
        <v>11.0</v>
      </c>
      <c r="GY73" s="225">
        <v>24.0</v>
      </c>
      <c r="GZ73" s="225">
        <v>10.0</v>
      </c>
      <c r="HA73" s="225">
        <v>22.0</v>
      </c>
      <c r="HB73" s="225">
        <v>9.0</v>
      </c>
      <c r="HC73" s="225">
        <v>-20.0</v>
      </c>
      <c r="HD73" s="225">
        <v>-27.0</v>
      </c>
      <c r="HE73" s="225">
        <v>-40.0</v>
      </c>
      <c r="HF73" s="225">
        <v>-47.0</v>
      </c>
      <c r="HG73" s="226">
        <v>-55.0</v>
      </c>
      <c r="HH73" s="225">
        <v>39.0</v>
      </c>
      <c r="HI73" s="225">
        <v>30.0</v>
      </c>
      <c r="HJ73" s="225">
        <v>43.0</v>
      </c>
      <c r="HK73" s="225">
        <v>35.0</v>
      </c>
      <c r="HL73" s="225">
        <v>42.0</v>
      </c>
      <c r="HM73" s="225">
        <v>51.0</v>
      </c>
      <c r="HN73" s="225">
        <v>42.0</v>
      </c>
      <c r="HO73" s="225">
        <v>49.0</v>
      </c>
      <c r="HP73" s="225">
        <v>57.0</v>
      </c>
      <c r="HQ73" s="226">
        <v>65.0</v>
      </c>
      <c r="HR73" s="225">
        <v>33.0</v>
      </c>
      <c r="HS73" s="225">
        <v>21.0</v>
      </c>
      <c r="HT73" s="225">
        <v>30.0</v>
      </c>
      <c r="HU73" s="225">
        <v>38.0</v>
      </c>
      <c r="HV73" s="225">
        <v>29.0</v>
      </c>
      <c r="HW73" s="225">
        <v>36.0</v>
      </c>
      <c r="HX73" s="225">
        <v>20.0</v>
      </c>
      <c r="HY73" s="225">
        <v>29.0</v>
      </c>
      <c r="HZ73" s="225">
        <v>37.0</v>
      </c>
      <c r="IA73" s="226">
        <v>24.0</v>
      </c>
      <c r="IB73" s="225">
        <v>32.0</v>
      </c>
      <c r="IC73" s="225">
        <v>48.0</v>
      </c>
      <c r="ID73" s="225">
        <v>57.0</v>
      </c>
      <c r="IE73" s="225">
        <v>48.0</v>
      </c>
      <c r="IF73" s="225">
        <v>39.0</v>
      </c>
      <c r="IG73" s="225">
        <v>48.0</v>
      </c>
      <c r="IH73" s="225">
        <v>77.0</v>
      </c>
      <c r="II73" s="225">
        <v>68.0</v>
      </c>
      <c r="IJ73" s="225">
        <v>75.0</v>
      </c>
      <c r="IK73" s="226">
        <v>66.0</v>
      </c>
      <c r="IL73" s="225">
        <v>34.0</v>
      </c>
      <c r="IM73" s="225">
        <v>48.0</v>
      </c>
      <c r="IN73" s="225">
        <v>39.0</v>
      </c>
      <c r="IO73" s="225">
        <v>30.0</v>
      </c>
      <c r="IP73" s="225">
        <v>14.0</v>
      </c>
      <c r="IQ73" s="225">
        <v>23.0</v>
      </c>
      <c r="IR73" s="225">
        <v>7.0</v>
      </c>
      <c r="IS73" s="225">
        <v>20.0</v>
      </c>
      <c r="IT73" s="225">
        <v>27.0</v>
      </c>
      <c r="IU73" s="226">
        <v>36.0</v>
      </c>
      <c r="IV73" s="237">
        <f t="shared" ref="IV73:JE73" si="111">AVERAGE(IL73,IB73,HR73,HH73,GN73,GX73,GD73,FT73,FJ73,EZ73,EP73,EF73,DV73,DL73,DB73,CR73,CH73,BX73,BN73,BD73,AT73,AJ73,Z73,P73,F73)</f>
        <v>27.96</v>
      </c>
      <c r="IW73" s="238">
        <f t="shared" si="111"/>
        <v>26.84</v>
      </c>
      <c r="IX73" s="238">
        <f t="shared" si="111"/>
        <v>24.08</v>
      </c>
      <c r="IY73" s="238">
        <f t="shared" si="111"/>
        <v>18.92</v>
      </c>
      <c r="IZ73" s="238">
        <f t="shared" si="111"/>
        <v>21</v>
      </c>
      <c r="JA73" s="238">
        <f t="shared" si="111"/>
        <v>25.24</v>
      </c>
      <c r="JB73" s="238">
        <f t="shared" si="111"/>
        <v>24.24</v>
      </c>
      <c r="JC73" s="238">
        <f t="shared" si="111"/>
        <v>24.72</v>
      </c>
      <c r="JD73" s="238">
        <f t="shared" si="111"/>
        <v>22.44</v>
      </c>
      <c r="JE73" s="239">
        <f t="shared" si="111"/>
        <v>19.56</v>
      </c>
      <c r="JF73" s="225">
        <f t="shared" si="96"/>
        <v>217</v>
      </c>
      <c r="JG73" s="225">
        <f t="shared" si="97"/>
        <v>41</v>
      </c>
      <c r="JH73" s="231">
        <f t="shared" si="98"/>
        <v>0.8410852713</v>
      </c>
      <c r="JI73" s="225"/>
      <c r="JJ73" s="225"/>
      <c r="JK73" s="225"/>
      <c r="JL73" s="225"/>
      <c r="JM73" s="225"/>
      <c r="JN73" s="225"/>
      <c r="JO73" s="225"/>
      <c r="JP73" s="225"/>
      <c r="JQ73" s="225"/>
      <c r="JR73" s="225"/>
      <c r="JS73" s="311"/>
      <c r="JT73" s="232"/>
      <c r="JU73" s="233">
        <f>10/25</f>
        <v>0.4</v>
      </c>
      <c r="JV73" s="225"/>
      <c r="JW73" s="225"/>
      <c r="JX73" s="225"/>
      <c r="JY73" s="225"/>
      <c r="JZ73" s="225"/>
      <c r="KA73" s="225"/>
      <c r="KB73" s="225"/>
      <c r="KC73" s="225"/>
      <c r="KD73" s="225"/>
      <c r="KE73" s="225"/>
      <c r="KF73" s="225"/>
      <c r="KG73" s="225"/>
      <c r="KH73" s="225"/>
      <c r="KI73" s="225"/>
      <c r="KJ73" s="225"/>
    </row>
    <row r="74">
      <c r="A74" s="191" t="s">
        <v>25</v>
      </c>
      <c r="B74" s="192" t="s">
        <v>26</v>
      </c>
      <c r="C74" s="193" t="s">
        <v>31</v>
      </c>
      <c r="D74" s="194" t="s">
        <v>29</v>
      </c>
      <c r="E74" s="280">
        <v>10.0</v>
      </c>
      <c r="F74" s="225">
        <v>19.0</v>
      </c>
      <c r="G74" s="225">
        <v>24.0</v>
      </c>
      <c r="H74" s="225">
        <v>32.0</v>
      </c>
      <c r="I74" s="225">
        <v>35.0</v>
      </c>
      <c r="J74" s="225">
        <v>29.0</v>
      </c>
      <c r="K74" s="225">
        <v>28.0</v>
      </c>
      <c r="L74" s="225">
        <v>20.0</v>
      </c>
      <c r="M74" s="225">
        <v>23.0</v>
      </c>
      <c r="N74" s="225">
        <v>19.0</v>
      </c>
      <c r="O74" s="226">
        <v>16.0</v>
      </c>
      <c r="P74" s="225">
        <v>20.0</v>
      </c>
      <c r="Q74" s="225">
        <v>17.0</v>
      </c>
      <c r="R74" s="225">
        <v>28.0</v>
      </c>
      <c r="S74" s="225">
        <v>31.0</v>
      </c>
      <c r="T74" s="225">
        <v>25.0</v>
      </c>
      <c r="U74" s="225">
        <v>19.0</v>
      </c>
      <c r="V74" s="225">
        <v>14.0</v>
      </c>
      <c r="W74" s="225">
        <v>8.0</v>
      </c>
      <c r="X74" s="225">
        <v>11.0</v>
      </c>
      <c r="Y74" s="226">
        <v>3.0</v>
      </c>
      <c r="Z74" s="225">
        <v>30.0</v>
      </c>
      <c r="AA74" s="225">
        <v>29.0</v>
      </c>
      <c r="AB74" s="225">
        <v>25.0</v>
      </c>
      <c r="AC74" s="225">
        <v>31.0</v>
      </c>
      <c r="AD74" s="225">
        <v>20.0</v>
      </c>
      <c r="AE74" s="225">
        <v>23.0</v>
      </c>
      <c r="AF74" s="225">
        <v>28.0</v>
      </c>
      <c r="AG74" s="225">
        <v>37.0</v>
      </c>
      <c r="AH74" s="225">
        <v>32.0</v>
      </c>
      <c r="AI74" s="226">
        <v>38.0</v>
      </c>
      <c r="AJ74" s="225">
        <v>35.0</v>
      </c>
      <c r="AK74" s="225">
        <v>30.0</v>
      </c>
      <c r="AL74" s="225">
        <v>35.0</v>
      </c>
      <c r="AM74" s="225">
        <v>43.0</v>
      </c>
      <c r="AN74" s="225">
        <v>49.0</v>
      </c>
      <c r="AO74" s="225">
        <v>56.0</v>
      </c>
      <c r="AP74" s="225">
        <v>53.0</v>
      </c>
      <c r="AQ74" s="225">
        <v>60.0</v>
      </c>
      <c r="AR74" s="225">
        <v>65.0</v>
      </c>
      <c r="AS74" s="226">
        <v>62.0</v>
      </c>
      <c r="AT74" s="225">
        <v>35.0</v>
      </c>
      <c r="AU74" s="225">
        <v>30.0</v>
      </c>
      <c r="AV74" s="225">
        <v>27.0</v>
      </c>
      <c r="AW74" s="225">
        <v>31.0</v>
      </c>
      <c r="AX74" s="225">
        <v>24.0</v>
      </c>
      <c r="AY74" s="225">
        <v>30.0</v>
      </c>
      <c r="AZ74" s="225">
        <v>37.0</v>
      </c>
      <c r="BA74" s="225">
        <v>40.0</v>
      </c>
      <c r="BB74" s="225">
        <v>45.0</v>
      </c>
      <c r="BC74" s="226">
        <v>50.0</v>
      </c>
      <c r="BD74" s="225">
        <v>31.0</v>
      </c>
      <c r="BE74" s="225">
        <v>23.0</v>
      </c>
      <c r="BF74" s="225">
        <v>29.0</v>
      </c>
      <c r="BG74" s="225">
        <v>37.0</v>
      </c>
      <c r="BH74" s="225">
        <v>38.0</v>
      </c>
      <c r="BI74" s="225">
        <v>48.0</v>
      </c>
      <c r="BJ74" s="225">
        <v>52.0</v>
      </c>
      <c r="BK74" s="225">
        <v>44.0</v>
      </c>
      <c r="BL74" s="225">
        <v>41.0</v>
      </c>
      <c r="BM74" s="226">
        <v>44.0</v>
      </c>
      <c r="BN74" s="225">
        <v>33.0</v>
      </c>
      <c r="BO74" s="225">
        <v>39.0</v>
      </c>
      <c r="BP74" s="225">
        <v>43.0</v>
      </c>
      <c r="BQ74" s="225">
        <v>34.0</v>
      </c>
      <c r="BR74" s="225">
        <v>28.0</v>
      </c>
      <c r="BS74" s="225">
        <v>32.0</v>
      </c>
      <c r="BT74" s="225">
        <v>39.0</v>
      </c>
      <c r="BU74" s="225">
        <v>45.0</v>
      </c>
      <c r="BV74" s="225">
        <v>50.0</v>
      </c>
      <c r="BW74" s="226">
        <v>47.0</v>
      </c>
      <c r="BX74" s="225">
        <v>30.0</v>
      </c>
      <c r="BY74" s="225">
        <v>36.0</v>
      </c>
      <c r="BZ74" s="225">
        <v>41.0</v>
      </c>
      <c r="CA74" s="225">
        <v>42.0</v>
      </c>
      <c r="CB74" s="225">
        <v>39.0</v>
      </c>
      <c r="CC74" s="225">
        <v>32.0</v>
      </c>
      <c r="CD74" s="225">
        <v>40.0</v>
      </c>
      <c r="CE74" s="225">
        <v>43.0</v>
      </c>
      <c r="CF74" s="225">
        <v>48.0</v>
      </c>
      <c r="CG74" s="226">
        <v>41.0</v>
      </c>
      <c r="CH74" s="225">
        <v>22.0</v>
      </c>
      <c r="CI74" s="225">
        <v>28.0</v>
      </c>
      <c r="CJ74" s="225">
        <v>25.0</v>
      </c>
      <c r="CK74" s="225">
        <v>31.0</v>
      </c>
      <c r="CL74" s="225">
        <v>26.0</v>
      </c>
      <c r="CM74" s="225">
        <v>20.0</v>
      </c>
      <c r="CN74" s="225">
        <v>24.0</v>
      </c>
      <c r="CO74" s="225">
        <v>29.0</v>
      </c>
      <c r="CP74" s="225">
        <v>22.0</v>
      </c>
      <c r="CQ74" s="226">
        <v>17.0</v>
      </c>
      <c r="CR74" s="225">
        <v>17.0</v>
      </c>
      <c r="CS74" s="225">
        <v>14.0</v>
      </c>
      <c r="CT74" s="225">
        <v>6.0</v>
      </c>
      <c r="CU74" s="225">
        <v>-1.0</v>
      </c>
      <c r="CV74" s="225">
        <v>-12.0</v>
      </c>
      <c r="CW74" s="225">
        <v>-7.0</v>
      </c>
      <c r="CX74" s="225">
        <v>-2.0</v>
      </c>
      <c r="CY74" s="225">
        <v>3.0</v>
      </c>
      <c r="CZ74" s="225">
        <v>-7.0</v>
      </c>
      <c r="DA74" s="226">
        <v>-1.0</v>
      </c>
      <c r="DB74" s="225">
        <v>14.0</v>
      </c>
      <c r="DC74" s="225">
        <v>21.0</v>
      </c>
      <c r="DD74" s="225">
        <v>32.0</v>
      </c>
      <c r="DE74" s="225">
        <v>27.0</v>
      </c>
      <c r="DF74" s="225">
        <v>30.0</v>
      </c>
      <c r="DG74" s="225">
        <v>39.0</v>
      </c>
      <c r="DH74" s="225">
        <v>38.0</v>
      </c>
      <c r="DI74" s="225">
        <v>46.0</v>
      </c>
      <c r="DJ74" s="225">
        <v>52.0</v>
      </c>
      <c r="DK74" s="226">
        <v>56.0</v>
      </c>
      <c r="DL74" s="225">
        <v>28.0</v>
      </c>
      <c r="DM74" s="225">
        <v>17.0</v>
      </c>
      <c r="DN74" s="225">
        <v>10.0</v>
      </c>
      <c r="DO74" s="225">
        <v>7.0</v>
      </c>
      <c r="DP74" s="225">
        <v>4.0</v>
      </c>
      <c r="DQ74" s="225">
        <v>1.0</v>
      </c>
      <c r="DR74" s="225">
        <v>6.0</v>
      </c>
      <c r="DS74" s="225">
        <v>5.0</v>
      </c>
      <c r="DT74" s="225">
        <v>0.0</v>
      </c>
      <c r="DU74" s="226">
        <v>8.0</v>
      </c>
      <c r="DV74" s="225">
        <v>33.0</v>
      </c>
      <c r="DW74" s="225">
        <v>25.0</v>
      </c>
      <c r="DX74" s="225">
        <v>21.0</v>
      </c>
      <c r="DY74" s="225">
        <v>15.0</v>
      </c>
      <c r="DZ74" s="225">
        <v>18.0</v>
      </c>
      <c r="EA74" s="225">
        <v>26.0</v>
      </c>
      <c r="EB74" s="225">
        <v>37.0</v>
      </c>
      <c r="EC74" s="225">
        <v>40.0</v>
      </c>
      <c r="ED74" s="225">
        <v>35.0</v>
      </c>
      <c r="EE74" s="226">
        <v>41.0</v>
      </c>
      <c r="EF74" s="225">
        <v>19.0</v>
      </c>
      <c r="EG74" s="225">
        <v>22.0</v>
      </c>
      <c r="EH74" s="225">
        <v>32.0</v>
      </c>
      <c r="EI74" s="225">
        <v>25.0</v>
      </c>
      <c r="EJ74" s="225">
        <v>19.0</v>
      </c>
      <c r="EK74" s="225">
        <v>14.0</v>
      </c>
      <c r="EL74" s="225">
        <v>9.0</v>
      </c>
      <c r="EM74" s="225">
        <v>12.0</v>
      </c>
      <c r="EN74" s="225">
        <v>6.0</v>
      </c>
      <c r="EO74" s="226">
        <v>3.0</v>
      </c>
      <c r="EP74" s="225">
        <v>19.0</v>
      </c>
      <c r="EQ74" s="225">
        <v>28.0</v>
      </c>
      <c r="ER74" s="225">
        <v>33.0</v>
      </c>
      <c r="ES74" s="225">
        <v>39.0</v>
      </c>
      <c r="ET74" s="225">
        <v>36.0</v>
      </c>
      <c r="EU74" s="225">
        <v>25.0</v>
      </c>
      <c r="EV74" s="225">
        <v>32.0</v>
      </c>
      <c r="EW74" s="225">
        <v>35.0</v>
      </c>
      <c r="EX74" s="225">
        <v>32.0</v>
      </c>
      <c r="EY74" s="226">
        <v>29.0</v>
      </c>
      <c r="EZ74" s="225">
        <v>16.0</v>
      </c>
      <c r="FA74" s="225">
        <v>6.0</v>
      </c>
      <c r="FB74" s="225">
        <v>16.0</v>
      </c>
      <c r="FC74" s="225">
        <v>13.0</v>
      </c>
      <c r="FD74" s="225">
        <v>10.0</v>
      </c>
      <c r="FE74" s="225">
        <v>4.0</v>
      </c>
      <c r="FF74" s="225">
        <v>0.0</v>
      </c>
      <c r="FG74" s="225">
        <v>-1.0</v>
      </c>
      <c r="FH74" s="225">
        <v>4.0</v>
      </c>
      <c r="FI74" s="226">
        <v>-2.0</v>
      </c>
      <c r="FJ74" s="225">
        <v>36.0</v>
      </c>
      <c r="FK74" s="225">
        <v>27.0</v>
      </c>
      <c r="FL74" s="225">
        <v>33.0</v>
      </c>
      <c r="FM74" s="225">
        <v>37.0</v>
      </c>
      <c r="FN74" s="225">
        <v>36.0</v>
      </c>
      <c r="FO74" s="225">
        <v>30.0</v>
      </c>
      <c r="FP74" s="225">
        <v>39.0</v>
      </c>
      <c r="FQ74" s="225">
        <v>36.0</v>
      </c>
      <c r="FR74" s="225">
        <v>44.0</v>
      </c>
      <c r="FS74" s="226">
        <v>40.0</v>
      </c>
      <c r="FT74" s="225">
        <v>31.0</v>
      </c>
      <c r="FU74" s="225">
        <v>28.0</v>
      </c>
      <c r="FV74" s="225">
        <v>25.0</v>
      </c>
      <c r="FW74" s="225">
        <v>15.0</v>
      </c>
      <c r="FX74" s="225">
        <v>20.0</v>
      </c>
      <c r="FY74" s="225">
        <v>26.0</v>
      </c>
      <c r="FZ74" s="225">
        <v>21.0</v>
      </c>
      <c r="GA74" s="225">
        <v>18.0</v>
      </c>
      <c r="GB74" s="225">
        <v>23.0</v>
      </c>
      <c r="GC74" s="226">
        <v>28.0</v>
      </c>
      <c r="GD74" s="225">
        <v>22.0</v>
      </c>
      <c r="GE74" s="225">
        <v>11.0</v>
      </c>
      <c r="GF74" s="225">
        <v>8.0</v>
      </c>
      <c r="GG74" s="225">
        <v>2.0</v>
      </c>
      <c r="GH74" s="225">
        <v>5.0</v>
      </c>
      <c r="GI74" s="225">
        <v>15.0</v>
      </c>
      <c r="GJ74" s="225">
        <v>14.0</v>
      </c>
      <c r="GK74" s="225">
        <v>17.0</v>
      </c>
      <c r="GL74" s="225">
        <v>20.0</v>
      </c>
      <c r="GM74" s="226">
        <v>27.0</v>
      </c>
      <c r="GN74" s="225">
        <v>21.0</v>
      </c>
      <c r="GO74" s="225">
        <v>32.0</v>
      </c>
      <c r="GP74" s="225">
        <v>26.0</v>
      </c>
      <c r="GQ74" s="225">
        <v>25.0</v>
      </c>
      <c r="GR74" s="225">
        <v>28.0</v>
      </c>
      <c r="GS74" s="225">
        <v>24.0</v>
      </c>
      <c r="GT74" s="225">
        <v>32.0</v>
      </c>
      <c r="GU74" s="225">
        <v>35.0</v>
      </c>
      <c r="GV74" s="225">
        <v>40.0</v>
      </c>
      <c r="GW74" s="226">
        <v>37.0</v>
      </c>
      <c r="GX74" s="225">
        <v>36.0</v>
      </c>
      <c r="GY74" s="225">
        <v>41.0</v>
      </c>
      <c r="GZ74" s="225">
        <v>47.0</v>
      </c>
      <c r="HA74" s="225">
        <v>39.0</v>
      </c>
      <c r="HB74" s="225">
        <v>34.0</v>
      </c>
      <c r="HC74" s="225">
        <v>24.0</v>
      </c>
      <c r="HD74" s="225">
        <v>28.0</v>
      </c>
      <c r="HE74" s="225">
        <v>23.0</v>
      </c>
      <c r="HF74" s="225">
        <v>27.0</v>
      </c>
      <c r="HG74" s="226">
        <v>24.0</v>
      </c>
      <c r="HH74" s="225">
        <v>19.0</v>
      </c>
      <c r="HI74" s="225">
        <v>11.0</v>
      </c>
      <c r="HJ74" s="225">
        <v>16.0</v>
      </c>
      <c r="HK74" s="225">
        <v>19.0</v>
      </c>
      <c r="HL74" s="225">
        <v>20.0</v>
      </c>
      <c r="HM74" s="225">
        <v>16.0</v>
      </c>
      <c r="HN74" s="225">
        <v>19.0</v>
      </c>
      <c r="HO74" s="225">
        <v>15.0</v>
      </c>
      <c r="HP74" s="225">
        <v>12.0</v>
      </c>
      <c r="HQ74" s="226">
        <v>15.0</v>
      </c>
      <c r="HR74" s="225">
        <v>28.0</v>
      </c>
      <c r="HS74" s="225">
        <v>36.0</v>
      </c>
      <c r="HT74" s="225">
        <v>39.0</v>
      </c>
      <c r="HU74" s="225">
        <v>36.0</v>
      </c>
      <c r="HV74" s="225">
        <v>42.0</v>
      </c>
      <c r="HW74" s="225">
        <v>43.0</v>
      </c>
      <c r="HX74" s="225">
        <v>36.0</v>
      </c>
      <c r="HY74" s="225">
        <v>32.0</v>
      </c>
      <c r="HZ74" s="225">
        <v>35.0</v>
      </c>
      <c r="IA74" s="226">
        <v>40.0</v>
      </c>
      <c r="IB74" s="225">
        <v>26.0</v>
      </c>
      <c r="IC74" s="225">
        <v>33.0</v>
      </c>
      <c r="ID74" s="225">
        <v>27.0</v>
      </c>
      <c r="IE74" s="225">
        <v>18.0</v>
      </c>
      <c r="IF74" s="225">
        <v>9.0</v>
      </c>
      <c r="IG74" s="225">
        <v>4.0</v>
      </c>
      <c r="IH74" s="225">
        <v>14.0</v>
      </c>
      <c r="II74" s="225">
        <v>6.0</v>
      </c>
      <c r="IJ74" s="225">
        <v>7.0</v>
      </c>
      <c r="IK74" s="226">
        <v>11.0</v>
      </c>
      <c r="IL74" s="225">
        <v>34.0</v>
      </c>
      <c r="IM74" s="225">
        <v>28.0</v>
      </c>
      <c r="IN74" s="225">
        <v>34.0</v>
      </c>
      <c r="IO74" s="225">
        <v>25.0</v>
      </c>
      <c r="IP74" s="225">
        <v>18.0</v>
      </c>
      <c r="IQ74" s="225">
        <v>14.0</v>
      </c>
      <c r="IR74" s="225">
        <v>7.0</v>
      </c>
      <c r="IS74" s="225">
        <v>12.0</v>
      </c>
      <c r="IT74" s="225">
        <v>13.0</v>
      </c>
      <c r="IU74" s="226">
        <v>21.0</v>
      </c>
      <c r="IV74" s="237">
        <f t="shared" ref="IV74:JE74" si="112">AVERAGE(IL74,IB74,HR74,HH74,GN74,GX74,GD74,FT74,FJ74,EZ74,EP74,EF74,DV74,DL74,DB74,CR74,CH74,BX74,BN74,BD74,AT74,AJ74,Z74,P74,F74)</f>
        <v>26.16</v>
      </c>
      <c r="IW74" s="238">
        <f t="shared" si="112"/>
        <v>25.44</v>
      </c>
      <c r="IX74" s="238">
        <f t="shared" si="112"/>
        <v>27.6</v>
      </c>
      <c r="IY74" s="238">
        <f t="shared" si="112"/>
        <v>26.24</v>
      </c>
      <c r="IZ74" s="238">
        <f t="shared" si="112"/>
        <v>23.8</v>
      </c>
      <c r="JA74" s="238">
        <f t="shared" si="112"/>
        <v>23.44</v>
      </c>
      <c r="JB74" s="238">
        <f t="shared" si="112"/>
        <v>25.48</v>
      </c>
      <c r="JC74" s="238">
        <f t="shared" si="112"/>
        <v>26.52</v>
      </c>
      <c r="JD74" s="238">
        <f t="shared" si="112"/>
        <v>27.04</v>
      </c>
      <c r="JE74" s="239">
        <f t="shared" si="112"/>
        <v>27.8</v>
      </c>
      <c r="JF74" s="225">
        <f t="shared" si="96"/>
        <v>250</v>
      </c>
      <c r="JG74" s="225">
        <f t="shared" si="97"/>
        <v>8</v>
      </c>
      <c r="JH74" s="231">
        <f t="shared" si="98"/>
        <v>0.9689922481</v>
      </c>
      <c r="JI74" s="225"/>
      <c r="JJ74" s="225"/>
      <c r="JK74" s="225"/>
      <c r="JL74" s="225"/>
      <c r="JM74" s="225"/>
      <c r="JN74" s="225"/>
      <c r="JO74" s="225"/>
      <c r="JP74" s="225"/>
      <c r="JQ74" s="225"/>
      <c r="JR74" s="225"/>
      <c r="JS74" s="311"/>
      <c r="JT74" s="232"/>
      <c r="JU74" s="240">
        <f>2/25</f>
        <v>0.08</v>
      </c>
      <c r="JV74" s="225"/>
      <c r="JW74" s="225"/>
      <c r="JX74" s="225"/>
      <c r="JY74" s="225"/>
      <c r="JZ74" s="225"/>
      <c r="KA74" s="225"/>
      <c r="KB74" s="225"/>
      <c r="KC74" s="225"/>
      <c r="KD74" s="225"/>
      <c r="KE74" s="225"/>
      <c r="KF74" s="225"/>
      <c r="KG74" s="225"/>
      <c r="KH74" s="225"/>
      <c r="KI74" s="225"/>
      <c r="KJ74" s="225"/>
    </row>
    <row r="75">
      <c r="A75" s="182" t="s">
        <v>35</v>
      </c>
      <c r="B75" s="18" t="s">
        <v>12</v>
      </c>
      <c r="C75" s="19" t="s">
        <v>42</v>
      </c>
      <c r="D75" s="17" t="s">
        <v>38</v>
      </c>
      <c r="E75" s="224">
        <v>30.0</v>
      </c>
      <c r="F75" s="225">
        <v>15.0</v>
      </c>
      <c r="G75" s="225">
        <v>23.0</v>
      </c>
      <c r="H75" s="225">
        <v>12.0</v>
      </c>
      <c r="I75" s="225">
        <v>18.0</v>
      </c>
      <c r="J75" s="225">
        <v>8.0</v>
      </c>
      <c r="K75" s="225">
        <v>12.0</v>
      </c>
      <c r="L75" s="225">
        <v>3.0</v>
      </c>
      <c r="M75" s="225">
        <v>9.0</v>
      </c>
      <c r="N75" s="225">
        <v>16.0</v>
      </c>
      <c r="O75" s="226">
        <v>10.0</v>
      </c>
      <c r="P75" s="225">
        <v>17.0</v>
      </c>
      <c r="Q75" s="225">
        <v>11.0</v>
      </c>
      <c r="R75" s="225">
        <v>-2.0</v>
      </c>
      <c r="S75" s="225">
        <v>-7.0</v>
      </c>
      <c r="T75" s="225">
        <v>-17.0</v>
      </c>
      <c r="U75" s="225">
        <v>-27.0</v>
      </c>
      <c r="V75" s="225">
        <v>-33.0</v>
      </c>
      <c r="W75" s="225">
        <v>-43.0</v>
      </c>
      <c r="X75" s="225">
        <v>-48.0</v>
      </c>
      <c r="Y75" s="226">
        <v>-57.0</v>
      </c>
      <c r="Z75" s="225">
        <v>31.0</v>
      </c>
      <c r="AA75" s="225">
        <v>35.0</v>
      </c>
      <c r="AB75" s="225">
        <v>28.0</v>
      </c>
      <c r="AC75" s="225">
        <v>16.0</v>
      </c>
      <c r="AD75" s="225">
        <v>29.0</v>
      </c>
      <c r="AE75" s="225">
        <v>23.0</v>
      </c>
      <c r="AF75" s="225">
        <v>29.0</v>
      </c>
      <c r="AG75" s="225">
        <v>19.0</v>
      </c>
      <c r="AH75" s="225">
        <v>11.0</v>
      </c>
      <c r="AI75" s="226">
        <v>21.0</v>
      </c>
      <c r="AJ75" s="225">
        <v>5.0</v>
      </c>
      <c r="AK75" s="225">
        <v>-1.0</v>
      </c>
      <c r="AL75" s="225">
        <v>5.0</v>
      </c>
      <c r="AM75" s="225">
        <v>-6.0</v>
      </c>
      <c r="AN75" s="225">
        <v>-18.0</v>
      </c>
      <c r="AO75" s="225">
        <v>-7.0</v>
      </c>
      <c r="AP75" s="225">
        <v>-3.0</v>
      </c>
      <c r="AQ75" s="225">
        <v>8.0</v>
      </c>
      <c r="AR75" s="225">
        <v>16.0</v>
      </c>
      <c r="AS75" s="226">
        <v>11.0</v>
      </c>
      <c r="AT75" s="225">
        <v>5.0</v>
      </c>
      <c r="AU75" s="225">
        <v>-1.0</v>
      </c>
      <c r="AV75" s="225">
        <v>3.0</v>
      </c>
      <c r="AW75" s="225">
        <v>10.0</v>
      </c>
      <c r="AX75" s="225">
        <v>-1.0</v>
      </c>
      <c r="AY75" s="225">
        <v>-11.0</v>
      </c>
      <c r="AZ75" s="225">
        <v>0.0</v>
      </c>
      <c r="BA75" s="225">
        <v>5.0</v>
      </c>
      <c r="BB75" s="225">
        <v>13.0</v>
      </c>
      <c r="BC75" s="226">
        <v>19.0</v>
      </c>
      <c r="BD75" s="225">
        <v>35.0</v>
      </c>
      <c r="BE75" s="225">
        <v>46.0</v>
      </c>
      <c r="BF75" s="225">
        <v>34.0</v>
      </c>
      <c r="BG75" s="225">
        <v>43.0</v>
      </c>
      <c r="BH75" s="225">
        <v>39.0</v>
      </c>
      <c r="BI75" s="225">
        <v>19.0</v>
      </c>
      <c r="BJ75" s="225">
        <v>12.0</v>
      </c>
      <c r="BK75" s="225">
        <v>23.0</v>
      </c>
      <c r="BL75" s="225">
        <v>28.0</v>
      </c>
      <c r="BM75" s="226">
        <v>22.0</v>
      </c>
      <c r="BN75" s="225">
        <v>14.0</v>
      </c>
      <c r="BO75" s="225">
        <v>24.0</v>
      </c>
      <c r="BP75" s="225">
        <v>31.0</v>
      </c>
      <c r="BQ75" s="225">
        <v>41.0</v>
      </c>
      <c r="BR75" s="225">
        <v>51.0</v>
      </c>
      <c r="BS75" s="225">
        <v>58.0</v>
      </c>
      <c r="BT75" s="225">
        <v>69.0</v>
      </c>
      <c r="BU75" s="225">
        <v>59.0</v>
      </c>
      <c r="BV75" s="225">
        <v>67.0</v>
      </c>
      <c r="BW75" s="226">
        <v>73.0</v>
      </c>
      <c r="BX75" s="225">
        <v>31.0</v>
      </c>
      <c r="BY75" s="225">
        <v>19.0</v>
      </c>
      <c r="BZ75" s="225">
        <v>27.0</v>
      </c>
      <c r="CA75" s="225">
        <v>23.0</v>
      </c>
      <c r="CB75" s="225">
        <v>27.0</v>
      </c>
      <c r="CC75" s="225">
        <v>16.0</v>
      </c>
      <c r="CD75" s="225">
        <v>25.0</v>
      </c>
      <c r="CE75" s="225">
        <v>20.0</v>
      </c>
      <c r="CF75" s="225">
        <v>28.0</v>
      </c>
      <c r="CG75" s="226">
        <v>17.0</v>
      </c>
      <c r="CH75" s="225">
        <v>20.0</v>
      </c>
      <c r="CI75" s="225">
        <v>10.0</v>
      </c>
      <c r="CJ75" s="225">
        <v>16.0</v>
      </c>
      <c r="CK75" s="225">
        <v>4.0</v>
      </c>
      <c r="CL75" s="225">
        <v>-4.0</v>
      </c>
      <c r="CM75" s="225">
        <v>-14.0</v>
      </c>
      <c r="CN75" s="225">
        <v>-21.0</v>
      </c>
      <c r="CO75" s="225">
        <v>-13.0</v>
      </c>
      <c r="CP75" s="225">
        <v>-24.0</v>
      </c>
      <c r="CQ75" s="226">
        <v>-30.0</v>
      </c>
      <c r="CR75" s="225">
        <v>36.0</v>
      </c>
      <c r="CS75" s="225">
        <v>41.0</v>
      </c>
      <c r="CT75" s="225">
        <v>32.0</v>
      </c>
      <c r="CU75" s="225">
        <v>21.0</v>
      </c>
      <c r="CV75" s="225">
        <v>34.0</v>
      </c>
      <c r="CW75" s="225">
        <v>40.0</v>
      </c>
      <c r="CX75" s="225">
        <v>46.0</v>
      </c>
      <c r="CY75" s="225">
        <v>52.0</v>
      </c>
      <c r="CZ75" s="225">
        <v>72.0</v>
      </c>
      <c r="DA75" s="226">
        <v>62.0</v>
      </c>
      <c r="DB75" s="225">
        <v>38.0</v>
      </c>
      <c r="DC75" s="225">
        <v>49.0</v>
      </c>
      <c r="DD75" s="225">
        <v>36.0</v>
      </c>
      <c r="DE75" s="225">
        <v>28.0</v>
      </c>
      <c r="DF75" s="225">
        <v>24.0</v>
      </c>
      <c r="DG75" s="225">
        <v>14.0</v>
      </c>
      <c r="DH75" s="225">
        <v>18.0</v>
      </c>
      <c r="DI75" s="225">
        <v>27.0</v>
      </c>
      <c r="DJ75" s="225">
        <v>17.0</v>
      </c>
      <c r="DK75" s="226">
        <v>24.0</v>
      </c>
      <c r="DL75" s="225">
        <v>19.0</v>
      </c>
      <c r="DM75" s="225">
        <v>32.0</v>
      </c>
      <c r="DN75" s="225">
        <v>21.0</v>
      </c>
      <c r="DO75" s="225">
        <v>27.0</v>
      </c>
      <c r="DP75" s="225">
        <v>32.0</v>
      </c>
      <c r="DQ75" s="225">
        <v>27.0</v>
      </c>
      <c r="DR75" s="225">
        <v>35.0</v>
      </c>
      <c r="DS75" s="225">
        <v>39.0</v>
      </c>
      <c r="DT75" s="225">
        <v>31.0</v>
      </c>
      <c r="DU75" s="226">
        <v>20.0</v>
      </c>
      <c r="DV75" s="225">
        <v>14.0</v>
      </c>
      <c r="DW75" s="225">
        <v>5.0</v>
      </c>
      <c r="DX75" s="225">
        <v>-2.0</v>
      </c>
      <c r="DY75" s="225">
        <v>-12.0</v>
      </c>
      <c r="DZ75" s="225">
        <v>-17.0</v>
      </c>
      <c r="EA75" s="225">
        <v>-28.0</v>
      </c>
      <c r="EB75" s="225">
        <v>-41.0</v>
      </c>
      <c r="EC75" s="225">
        <v>-45.0</v>
      </c>
      <c r="ED75" s="225">
        <v>-53.0</v>
      </c>
      <c r="EE75" s="226">
        <v>-65.0</v>
      </c>
      <c r="EF75" s="225">
        <v>15.0</v>
      </c>
      <c r="EG75" s="225">
        <v>20.0</v>
      </c>
      <c r="EH75" s="225">
        <v>0.0</v>
      </c>
      <c r="EI75" s="225">
        <v>-11.0</v>
      </c>
      <c r="EJ75" s="225">
        <v>1.0</v>
      </c>
      <c r="EK75" s="225">
        <v>-5.0</v>
      </c>
      <c r="EL75" s="225">
        <v>-11.0</v>
      </c>
      <c r="EM75" s="225">
        <v>-6.0</v>
      </c>
      <c r="EN75" s="225">
        <v>6.0</v>
      </c>
      <c r="EO75" s="226">
        <v>0.0</v>
      </c>
      <c r="EP75" s="225">
        <v>37.0</v>
      </c>
      <c r="EQ75" s="225">
        <v>27.0</v>
      </c>
      <c r="ER75" s="225">
        <v>35.0</v>
      </c>
      <c r="ES75" s="225">
        <v>45.0</v>
      </c>
      <c r="ET75" s="225">
        <v>40.0</v>
      </c>
      <c r="EU75" s="225">
        <v>53.0</v>
      </c>
      <c r="EV75" s="225">
        <v>64.0</v>
      </c>
      <c r="EW75" s="225">
        <v>60.0</v>
      </c>
      <c r="EX75" s="225">
        <v>64.0</v>
      </c>
      <c r="EY75" s="226">
        <v>59.0</v>
      </c>
      <c r="EZ75" s="225">
        <v>35.0</v>
      </c>
      <c r="FA75" s="225">
        <v>55.0</v>
      </c>
      <c r="FB75" s="225">
        <v>35.0</v>
      </c>
      <c r="FC75" s="225">
        <v>41.0</v>
      </c>
      <c r="FD75" s="225">
        <v>46.0</v>
      </c>
      <c r="FE75" s="225">
        <v>58.0</v>
      </c>
      <c r="FF75" s="225">
        <v>65.0</v>
      </c>
      <c r="FG75" s="225">
        <v>69.0</v>
      </c>
      <c r="FH75" s="225">
        <v>77.0</v>
      </c>
      <c r="FI75" s="226">
        <v>67.0</v>
      </c>
      <c r="FJ75" s="225">
        <v>12.0</v>
      </c>
      <c r="FK75" s="225">
        <v>22.0</v>
      </c>
      <c r="FL75" s="225">
        <v>10.0</v>
      </c>
      <c r="FM75" s="225">
        <v>17.0</v>
      </c>
      <c r="FN75" s="225">
        <v>21.0</v>
      </c>
      <c r="FO75" s="225">
        <v>31.0</v>
      </c>
      <c r="FP75" s="225">
        <v>21.0</v>
      </c>
      <c r="FQ75" s="225">
        <v>25.0</v>
      </c>
      <c r="FR75" s="225">
        <v>34.0</v>
      </c>
      <c r="FS75" s="226">
        <v>27.0</v>
      </c>
      <c r="FT75" s="225">
        <v>35.0</v>
      </c>
      <c r="FU75" s="225">
        <v>39.0</v>
      </c>
      <c r="FV75" s="225">
        <v>45.0</v>
      </c>
      <c r="FW75" s="225">
        <v>65.0</v>
      </c>
      <c r="FX75" s="225">
        <v>73.0</v>
      </c>
      <c r="FY75" s="225">
        <v>61.0</v>
      </c>
      <c r="FZ75" s="225">
        <v>53.0</v>
      </c>
      <c r="GA75" s="225">
        <v>57.0</v>
      </c>
      <c r="GB75" s="225">
        <v>65.0</v>
      </c>
      <c r="GC75" s="226">
        <v>71.0</v>
      </c>
      <c r="GD75" s="225">
        <v>20.0</v>
      </c>
      <c r="GE75" s="225">
        <v>33.0</v>
      </c>
      <c r="GF75" s="225">
        <v>27.0</v>
      </c>
      <c r="GG75" s="225">
        <v>17.0</v>
      </c>
      <c r="GH75" s="225">
        <v>12.0</v>
      </c>
      <c r="GI75" s="225">
        <v>-8.0</v>
      </c>
      <c r="GJ75" s="225">
        <v>-4.0</v>
      </c>
      <c r="GK75" s="225">
        <v>2.0</v>
      </c>
      <c r="GL75" s="225">
        <v>-2.0</v>
      </c>
      <c r="GM75" s="226">
        <v>9.0</v>
      </c>
      <c r="GN75" s="225">
        <v>32.0</v>
      </c>
      <c r="GO75" s="225">
        <v>19.0</v>
      </c>
      <c r="GP75" s="225">
        <v>31.0</v>
      </c>
      <c r="GQ75" s="225">
        <v>35.0</v>
      </c>
      <c r="GR75" s="225">
        <v>31.0</v>
      </c>
      <c r="GS75" s="225">
        <v>24.0</v>
      </c>
      <c r="GT75" s="225">
        <v>33.0</v>
      </c>
      <c r="GU75" s="225">
        <v>27.0</v>
      </c>
      <c r="GV75" s="225">
        <v>33.0</v>
      </c>
      <c r="GW75" s="226">
        <v>27.0</v>
      </c>
      <c r="GX75" s="225">
        <v>12.0</v>
      </c>
      <c r="GY75" s="225">
        <v>20.0</v>
      </c>
      <c r="GZ75" s="225">
        <v>10.0</v>
      </c>
      <c r="HA75" s="225">
        <v>21.0</v>
      </c>
      <c r="HB75" s="225">
        <v>13.0</v>
      </c>
      <c r="HC75" s="225">
        <v>33.0</v>
      </c>
      <c r="HD75" s="225">
        <v>40.0</v>
      </c>
      <c r="HE75" s="225">
        <v>32.0</v>
      </c>
      <c r="HF75" s="225">
        <v>39.0</v>
      </c>
      <c r="HG75" s="226">
        <v>45.0</v>
      </c>
      <c r="HH75" s="225">
        <v>35.0</v>
      </c>
      <c r="HI75" s="225">
        <v>26.0</v>
      </c>
      <c r="HJ75" s="225">
        <v>34.0</v>
      </c>
      <c r="HK75" s="225">
        <v>29.0</v>
      </c>
      <c r="HL75" s="225">
        <v>25.0</v>
      </c>
      <c r="HM75" s="225">
        <v>32.0</v>
      </c>
      <c r="HN75" s="225">
        <v>37.0</v>
      </c>
      <c r="HO75" s="225">
        <v>30.0</v>
      </c>
      <c r="HP75" s="225">
        <v>35.0</v>
      </c>
      <c r="HQ75" s="226">
        <v>29.0</v>
      </c>
      <c r="HR75" s="225">
        <v>19.0</v>
      </c>
      <c r="HS75" s="225">
        <v>8.0</v>
      </c>
      <c r="HT75" s="225">
        <v>4.0</v>
      </c>
      <c r="HU75" s="225">
        <v>9.0</v>
      </c>
      <c r="HV75" s="225">
        <v>-3.0</v>
      </c>
      <c r="HW75" s="225">
        <v>-7.0</v>
      </c>
      <c r="HX75" s="225">
        <v>-18.0</v>
      </c>
      <c r="HY75" s="225">
        <v>-11.0</v>
      </c>
      <c r="HZ75" s="225">
        <v>-5.0</v>
      </c>
      <c r="IA75" s="226">
        <v>3.0</v>
      </c>
      <c r="IB75" s="225">
        <v>21.0</v>
      </c>
      <c r="IC75" s="225">
        <v>32.0</v>
      </c>
      <c r="ID75" s="225">
        <v>44.0</v>
      </c>
      <c r="IE75" s="225">
        <v>54.0</v>
      </c>
      <c r="IF75" s="225">
        <v>64.0</v>
      </c>
      <c r="IG75" s="225">
        <v>58.0</v>
      </c>
      <c r="IH75" s="225">
        <v>38.0</v>
      </c>
      <c r="II75" s="225">
        <v>29.0</v>
      </c>
      <c r="IJ75" s="225">
        <v>25.0</v>
      </c>
      <c r="IK75" s="226">
        <v>18.0</v>
      </c>
      <c r="IL75" s="225">
        <v>15.0</v>
      </c>
      <c r="IM75" s="225">
        <v>25.0</v>
      </c>
      <c r="IN75" s="225">
        <v>13.0</v>
      </c>
      <c r="IO75" s="225">
        <v>23.0</v>
      </c>
      <c r="IP75" s="225">
        <v>12.0</v>
      </c>
      <c r="IQ75" s="225">
        <v>19.0</v>
      </c>
      <c r="IR75" s="225">
        <v>8.0</v>
      </c>
      <c r="IS75" s="225">
        <v>16.0</v>
      </c>
      <c r="IT75" s="225">
        <v>12.0</v>
      </c>
      <c r="IU75" s="226">
        <v>21.0</v>
      </c>
      <c r="IV75" s="237">
        <f t="shared" ref="IV75:JE75" si="113">AVERAGE(IL75,IB75,HR75,HH75,GN75,GX75,GD75,FT75,FJ75,EZ75,EP75,EF75,DV75,DL75,DB75,CR75,CH75,BX75,BN75,BD75,AT75,AJ75,Z75,P75,F75)</f>
        <v>22.72</v>
      </c>
      <c r="IW75" s="238">
        <f t="shared" si="113"/>
        <v>24.76</v>
      </c>
      <c r="IX75" s="238">
        <f t="shared" si="113"/>
        <v>21.16</v>
      </c>
      <c r="IY75" s="238">
        <f t="shared" si="113"/>
        <v>22.04</v>
      </c>
      <c r="IZ75" s="238">
        <f t="shared" si="113"/>
        <v>20.88</v>
      </c>
      <c r="JA75" s="238">
        <f t="shared" si="113"/>
        <v>18.84</v>
      </c>
      <c r="JB75" s="238">
        <f t="shared" si="113"/>
        <v>18.6</v>
      </c>
      <c r="JC75" s="238">
        <f t="shared" si="113"/>
        <v>19.6</v>
      </c>
      <c r="JD75" s="238">
        <f t="shared" si="113"/>
        <v>22.28</v>
      </c>
      <c r="JE75" s="239">
        <f t="shared" si="113"/>
        <v>20.12</v>
      </c>
      <c r="JF75" s="225">
        <f t="shared" si="96"/>
        <v>215</v>
      </c>
      <c r="JG75" s="225">
        <f t="shared" si="97"/>
        <v>42</v>
      </c>
      <c r="JH75" s="231">
        <f t="shared" si="98"/>
        <v>0.8365758755</v>
      </c>
      <c r="JI75" s="225"/>
      <c r="JJ75" s="225"/>
      <c r="JK75" s="225"/>
      <c r="JL75" s="225"/>
      <c r="JM75" s="225"/>
      <c r="JN75" s="225"/>
      <c r="JO75" s="225"/>
      <c r="JP75" s="225"/>
      <c r="JQ75" s="225"/>
      <c r="JR75" s="225"/>
      <c r="JS75" s="311"/>
      <c r="JT75" s="232"/>
      <c r="JU75" s="240">
        <f>8/25</f>
        <v>0.32</v>
      </c>
      <c r="JV75" s="225"/>
      <c r="JW75" s="225"/>
      <c r="JX75" s="225"/>
      <c r="JY75" s="225"/>
      <c r="JZ75" s="225"/>
      <c r="KA75" s="225"/>
      <c r="KB75" s="225"/>
      <c r="KC75" s="225"/>
      <c r="KD75" s="225"/>
      <c r="KE75" s="225"/>
      <c r="KF75" s="225"/>
      <c r="KG75" s="225"/>
      <c r="KH75" s="225"/>
      <c r="KI75" s="225"/>
      <c r="KJ75" s="225"/>
    </row>
    <row r="76">
      <c r="A76" s="182" t="s">
        <v>25</v>
      </c>
      <c r="B76" s="18" t="s">
        <v>26</v>
      </c>
      <c r="C76" s="19" t="s">
        <v>32</v>
      </c>
      <c r="D76" s="17" t="s">
        <v>16</v>
      </c>
      <c r="E76" s="224">
        <v>15.0</v>
      </c>
      <c r="F76" s="225">
        <v>17.0</v>
      </c>
      <c r="G76" s="225">
        <v>22.0</v>
      </c>
      <c r="H76" s="225">
        <v>15.0</v>
      </c>
      <c r="I76" s="225">
        <v>20.0</v>
      </c>
      <c r="J76" s="225">
        <v>12.0</v>
      </c>
      <c r="K76" s="225">
        <v>9.0</v>
      </c>
      <c r="L76" s="225">
        <v>2.0</v>
      </c>
      <c r="M76" s="225">
        <v>7.0</v>
      </c>
      <c r="N76" s="225">
        <v>1.0</v>
      </c>
      <c r="O76" s="226">
        <v>-4.0</v>
      </c>
      <c r="P76" s="225">
        <v>20.0</v>
      </c>
      <c r="Q76" s="225">
        <v>15.0</v>
      </c>
      <c r="R76" s="225">
        <v>24.0</v>
      </c>
      <c r="S76" s="225">
        <v>19.0</v>
      </c>
      <c r="T76" s="225">
        <v>11.0</v>
      </c>
      <c r="U76" s="225">
        <v>3.0</v>
      </c>
      <c r="V76" s="225">
        <v>-3.0</v>
      </c>
      <c r="W76" s="225">
        <v>-11.0</v>
      </c>
      <c r="X76" s="225">
        <v>-16.0</v>
      </c>
      <c r="Y76" s="226">
        <v>-23.0</v>
      </c>
      <c r="Z76" s="225">
        <v>31.0</v>
      </c>
      <c r="AA76" s="225">
        <v>28.0</v>
      </c>
      <c r="AB76" s="225">
        <v>24.0</v>
      </c>
      <c r="AC76" s="225">
        <v>31.0</v>
      </c>
      <c r="AD76" s="225">
        <v>22.0</v>
      </c>
      <c r="AE76" s="225">
        <v>19.0</v>
      </c>
      <c r="AF76" s="225">
        <v>25.0</v>
      </c>
      <c r="AG76" s="225">
        <v>34.0</v>
      </c>
      <c r="AH76" s="225">
        <v>29.0</v>
      </c>
      <c r="AI76" s="226">
        <v>37.0</v>
      </c>
      <c r="AJ76" s="225">
        <v>37.0</v>
      </c>
      <c r="AK76" s="225">
        <v>31.0</v>
      </c>
      <c r="AL76" s="225">
        <v>37.0</v>
      </c>
      <c r="AM76" s="225">
        <v>30.0</v>
      </c>
      <c r="AN76" s="225">
        <v>37.0</v>
      </c>
      <c r="AO76" s="225">
        <v>30.0</v>
      </c>
      <c r="AP76" s="225">
        <v>27.0</v>
      </c>
      <c r="AQ76" s="225">
        <v>20.0</v>
      </c>
      <c r="AR76" s="225">
        <v>25.0</v>
      </c>
      <c r="AS76" s="226">
        <v>22.0</v>
      </c>
      <c r="AT76" s="225">
        <v>37.0</v>
      </c>
      <c r="AU76" s="225">
        <v>31.0</v>
      </c>
      <c r="AV76" s="225">
        <v>28.0</v>
      </c>
      <c r="AW76" s="225">
        <v>32.0</v>
      </c>
      <c r="AX76" s="225">
        <v>39.0</v>
      </c>
      <c r="AY76" s="225">
        <v>45.0</v>
      </c>
      <c r="AZ76" s="225">
        <v>38.0</v>
      </c>
      <c r="BA76" s="225">
        <v>41.0</v>
      </c>
      <c r="BB76" s="225">
        <v>46.0</v>
      </c>
      <c r="BC76" s="226">
        <v>52.0</v>
      </c>
      <c r="BD76" s="225">
        <v>33.0</v>
      </c>
      <c r="BE76" s="225">
        <v>40.0</v>
      </c>
      <c r="BF76" s="225">
        <v>47.0</v>
      </c>
      <c r="BG76" s="225">
        <v>54.0</v>
      </c>
      <c r="BH76" s="225">
        <v>57.0</v>
      </c>
      <c r="BI76" s="225">
        <v>69.0</v>
      </c>
      <c r="BJ76" s="225">
        <v>75.0</v>
      </c>
      <c r="BK76" s="225">
        <v>82.0</v>
      </c>
      <c r="BL76" s="225">
        <v>87.0</v>
      </c>
      <c r="BM76" s="226">
        <v>84.0</v>
      </c>
      <c r="BN76" s="225">
        <v>18.0</v>
      </c>
      <c r="BO76" s="225">
        <v>26.0</v>
      </c>
      <c r="BP76" s="225">
        <v>30.0</v>
      </c>
      <c r="BQ76" s="225">
        <v>21.0</v>
      </c>
      <c r="BR76" s="225">
        <v>15.0</v>
      </c>
      <c r="BS76" s="225">
        <v>19.0</v>
      </c>
      <c r="BT76" s="225">
        <v>12.0</v>
      </c>
      <c r="BU76" s="225">
        <v>18.0</v>
      </c>
      <c r="BV76" s="225">
        <v>23.0</v>
      </c>
      <c r="BW76" s="226">
        <v>26.0</v>
      </c>
      <c r="BX76" s="225">
        <v>31.0</v>
      </c>
      <c r="BY76" s="225">
        <v>38.0</v>
      </c>
      <c r="BZ76" s="225">
        <v>43.0</v>
      </c>
      <c r="CA76" s="225">
        <v>46.0</v>
      </c>
      <c r="CB76" s="225">
        <v>43.0</v>
      </c>
      <c r="CC76" s="225">
        <v>50.0</v>
      </c>
      <c r="CD76" s="225">
        <v>57.0</v>
      </c>
      <c r="CE76" s="225">
        <v>52.0</v>
      </c>
      <c r="CF76" s="225">
        <v>57.0</v>
      </c>
      <c r="CG76" s="226">
        <v>64.0</v>
      </c>
      <c r="CH76" s="225">
        <v>22.0</v>
      </c>
      <c r="CI76" s="225">
        <v>28.0</v>
      </c>
      <c r="CJ76" s="225">
        <v>31.0</v>
      </c>
      <c r="CK76" s="225">
        <v>38.0</v>
      </c>
      <c r="CL76" s="225">
        <v>33.0</v>
      </c>
      <c r="CM76" s="225">
        <v>25.0</v>
      </c>
      <c r="CN76" s="225">
        <v>31.0</v>
      </c>
      <c r="CO76" s="225">
        <v>36.0</v>
      </c>
      <c r="CP76" s="225">
        <v>43.0</v>
      </c>
      <c r="CQ76" s="226">
        <v>37.0</v>
      </c>
      <c r="CR76" s="225">
        <v>32.0</v>
      </c>
      <c r="CS76" s="225">
        <v>37.0</v>
      </c>
      <c r="CT76" s="225">
        <v>30.0</v>
      </c>
      <c r="CU76" s="225">
        <v>37.0</v>
      </c>
      <c r="CV76" s="225">
        <v>28.0</v>
      </c>
      <c r="CW76" s="225">
        <v>34.0</v>
      </c>
      <c r="CX76" s="225">
        <v>40.0</v>
      </c>
      <c r="CY76" s="225">
        <v>46.0</v>
      </c>
      <c r="CZ76" s="225">
        <v>34.0</v>
      </c>
      <c r="DA76" s="226">
        <v>40.0</v>
      </c>
      <c r="DB76" s="225">
        <v>16.0</v>
      </c>
      <c r="DC76" s="225">
        <v>9.0</v>
      </c>
      <c r="DD76" s="225">
        <v>18.0</v>
      </c>
      <c r="DE76" s="225">
        <v>13.0</v>
      </c>
      <c r="DF76" s="225">
        <v>16.0</v>
      </c>
      <c r="DG76" s="225">
        <v>25.0</v>
      </c>
      <c r="DH76" s="225">
        <v>22.0</v>
      </c>
      <c r="DI76" s="225">
        <v>29.0</v>
      </c>
      <c r="DJ76" s="225">
        <v>35.0</v>
      </c>
      <c r="DK76" s="226">
        <v>39.0</v>
      </c>
      <c r="DL76" s="225">
        <v>22.0</v>
      </c>
      <c r="DM76" s="225">
        <v>13.0</v>
      </c>
      <c r="DN76" s="225">
        <v>20.0</v>
      </c>
      <c r="DO76" s="225">
        <v>23.0</v>
      </c>
      <c r="DP76" s="225">
        <v>28.0</v>
      </c>
      <c r="DQ76" s="225">
        <v>25.0</v>
      </c>
      <c r="DR76" s="225">
        <v>30.0</v>
      </c>
      <c r="DS76" s="225">
        <v>27.0</v>
      </c>
      <c r="DT76" s="225">
        <v>22.0</v>
      </c>
      <c r="DU76" s="226">
        <v>15.0</v>
      </c>
      <c r="DV76" s="225">
        <v>18.0</v>
      </c>
      <c r="DW76" s="225">
        <v>11.0</v>
      </c>
      <c r="DX76" s="225">
        <v>7.0</v>
      </c>
      <c r="DY76" s="225">
        <v>-1.0</v>
      </c>
      <c r="DZ76" s="225">
        <v>-6.0</v>
      </c>
      <c r="EA76" s="225">
        <v>-13.0</v>
      </c>
      <c r="EB76" s="225">
        <v>-4.0</v>
      </c>
      <c r="EC76" s="225">
        <v>-1.0</v>
      </c>
      <c r="ED76" s="225">
        <v>-6.0</v>
      </c>
      <c r="EE76" s="226">
        <v>1.0</v>
      </c>
      <c r="EF76" s="225">
        <v>17.0</v>
      </c>
      <c r="EG76" s="225">
        <v>20.0</v>
      </c>
      <c r="EH76" s="225">
        <v>32.0</v>
      </c>
      <c r="EI76" s="225">
        <v>39.0</v>
      </c>
      <c r="EJ76" s="225">
        <v>32.0</v>
      </c>
      <c r="EK76" s="225">
        <v>26.0</v>
      </c>
      <c r="EL76" s="225">
        <v>20.0</v>
      </c>
      <c r="EM76" s="225">
        <v>23.0</v>
      </c>
      <c r="EN76" s="225">
        <v>16.0</v>
      </c>
      <c r="EO76" s="226">
        <v>11.0</v>
      </c>
      <c r="EP76" s="225">
        <v>18.0</v>
      </c>
      <c r="EQ76" s="225">
        <v>27.0</v>
      </c>
      <c r="ER76" s="225">
        <v>32.0</v>
      </c>
      <c r="ES76" s="225">
        <v>40.0</v>
      </c>
      <c r="ET76" s="225">
        <v>37.0</v>
      </c>
      <c r="EU76" s="225">
        <v>28.0</v>
      </c>
      <c r="EV76" s="225">
        <v>21.0</v>
      </c>
      <c r="EW76" s="225">
        <v>24.0</v>
      </c>
      <c r="EX76" s="225">
        <v>21.0</v>
      </c>
      <c r="EY76" s="226">
        <v>18.0</v>
      </c>
      <c r="EZ76" s="225">
        <v>16.0</v>
      </c>
      <c r="FA76" s="225">
        <v>4.0</v>
      </c>
      <c r="FB76" s="225">
        <v>16.0</v>
      </c>
      <c r="FC76" s="225">
        <v>19.0</v>
      </c>
      <c r="FD76" s="225">
        <v>24.0</v>
      </c>
      <c r="FE76" s="225">
        <v>17.0</v>
      </c>
      <c r="FF76" s="225">
        <v>11.0</v>
      </c>
      <c r="FG76" s="225">
        <v>8.0</v>
      </c>
      <c r="FH76" s="225">
        <v>13.0</v>
      </c>
      <c r="FI76" s="226">
        <v>5.0</v>
      </c>
      <c r="FJ76" s="225">
        <v>34.0</v>
      </c>
      <c r="FK76" s="225">
        <v>25.0</v>
      </c>
      <c r="FL76" s="225">
        <v>32.0</v>
      </c>
      <c r="FM76" s="225">
        <v>36.0</v>
      </c>
      <c r="FN76" s="225">
        <v>33.0</v>
      </c>
      <c r="FO76" s="225">
        <v>27.0</v>
      </c>
      <c r="FP76" s="225">
        <v>36.0</v>
      </c>
      <c r="FQ76" s="225">
        <v>33.0</v>
      </c>
      <c r="FR76" s="225">
        <v>40.0</v>
      </c>
      <c r="FS76" s="226">
        <v>36.0</v>
      </c>
      <c r="FT76" s="225">
        <v>33.0</v>
      </c>
      <c r="FU76" s="225">
        <v>30.0</v>
      </c>
      <c r="FV76" s="225">
        <v>33.0</v>
      </c>
      <c r="FW76" s="225">
        <v>21.0</v>
      </c>
      <c r="FX76" s="225">
        <v>26.0</v>
      </c>
      <c r="FY76" s="225">
        <v>33.0</v>
      </c>
      <c r="FZ76" s="225">
        <v>28.0</v>
      </c>
      <c r="GA76" s="225">
        <v>25.0</v>
      </c>
      <c r="GB76" s="225">
        <v>30.0</v>
      </c>
      <c r="GC76" s="226">
        <v>36.0</v>
      </c>
      <c r="GD76" s="225">
        <v>22.0</v>
      </c>
      <c r="GE76" s="225">
        <v>13.0</v>
      </c>
      <c r="GF76" s="225">
        <v>8.0</v>
      </c>
      <c r="GG76" s="225">
        <v>0.0</v>
      </c>
      <c r="GH76" s="225">
        <v>-5.0</v>
      </c>
      <c r="GI76" s="225">
        <v>7.0</v>
      </c>
      <c r="GJ76" s="225">
        <v>4.0</v>
      </c>
      <c r="GK76" s="225">
        <v>9.0</v>
      </c>
      <c r="GL76" s="225">
        <v>12.0</v>
      </c>
      <c r="GM76" s="226">
        <v>5.0</v>
      </c>
      <c r="GN76" s="225">
        <v>19.0</v>
      </c>
      <c r="GO76" s="225">
        <v>28.0</v>
      </c>
      <c r="GP76" s="225">
        <v>21.0</v>
      </c>
      <c r="GQ76" s="225">
        <v>18.0</v>
      </c>
      <c r="GR76" s="225">
        <v>21.0</v>
      </c>
      <c r="GS76" s="225">
        <v>17.0</v>
      </c>
      <c r="GT76" s="225">
        <v>24.0</v>
      </c>
      <c r="GU76" s="225">
        <v>21.0</v>
      </c>
      <c r="GV76" s="225">
        <v>27.0</v>
      </c>
      <c r="GW76" s="226">
        <v>22.0</v>
      </c>
      <c r="GX76" s="225">
        <v>34.0</v>
      </c>
      <c r="GY76" s="225">
        <v>39.0</v>
      </c>
      <c r="GZ76" s="225">
        <v>45.0</v>
      </c>
      <c r="HA76" s="225">
        <v>52.0</v>
      </c>
      <c r="HB76" s="225">
        <v>47.0</v>
      </c>
      <c r="HC76" s="225">
        <v>35.0</v>
      </c>
      <c r="HD76" s="225">
        <v>39.0</v>
      </c>
      <c r="HE76" s="225">
        <v>34.0</v>
      </c>
      <c r="HF76" s="225">
        <v>38.0</v>
      </c>
      <c r="HG76" s="226">
        <v>41.0</v>
      </c>
      <c r="HH76" s="225">
        <v>19.0</v>
      </c>
      <c r="HI76" s="225">
        <v>12.0</v>
      </c>
      <c r="HJ76" s="225">
        <v>17.0</v>
      </c>
      <c r="HK76" s="225">
        <v>12.0</v>
      </c>
      <c r="HL76" s="225">
        <v>15.0</v>
      </c>
      <c r="HM76" s="225">
        <v>9.0</v>
      </c>
      <c r="HN76" s="225">
        <v>12.0</v>
      </c>
      <c r="HO76" s="225">
        <v>8.0</v>
      </c>
      <c r="HP76" s="225">
        <v>13.0</v>
      </c>
      <c r="HQ76" s="226">
        <v>10.0</v>
      </c>
      <c r="HR76" s="225">
        <v>22.0</v>
      </c>
      <c r="HS76" s="225">
        <v>15.0</v>
      </c>
      <c r="HT76" s="225">
        <v>18.0</v>
      </c>
      <c r="HU76" s="225">
        <v>23.0</v>
      </c>
      <c r="HV76" s="225">
        <v>30.0</v>
      </c>
      <c r="HW76" s="225">
        <v>33.0</v>
      </c>
      <c r="HX76" s="225">
        <v>40.0</v>
      </c>
      <c r="HY76" s="225">
        <v>34.0</v>
      </c>
      <c r="HZ76" s="225">
        <v>39.0</v>
      </c>
      <c r="IA76" s="226">
        <v>44.0</v>
      </c>
      <c r="IB76" s="225">
        <v>28.0</v>
      </c>
      <c r="IC76" s="225">
        <v>21.0</v>
      </c>
      <c r="ID76" s="225">
        <v>14.0</v>
      </c>
      <c r="IE76" s="225">
        <v>5.0</v>
      </c>
      <c r="IF76" s="225">
        <v>-4.0</v>
      </c>
      <c r="IG76" s="225">
        <v>-10.0</v>
      </c>
      <c r="IH76" s="225">
        <v>2.0</v>
      </c>
      <c r="II76" s="225">
        <v>-5.0</v>
      </c>
      <c r="IJ76" s="225">
        <v>-2.0</v>
      </c>
      <c r="IK76" s="226">
        <v>4.0</v>
      </c>
      <c r="IL76" s="225">
        <v>34.0</v>
      </c>
      <c r="IM76" s="225">
        <v>28.0</v>
      </c>
      <c r="IN76" s="225">
        <v>35.0</v>
      </c>
      <c r="IO76" s="225">
        <v>26.0</v>
      </c>
      <c r="IP76" s="225">
        <v>33.0</v>
      </c>
      <c r="IQ76" s="225">
        <v>27.0</v>
      </c>
      <c r="IR76" s="225">
        <v>34.0</v>
      </c>
      <c r="IS76" s="225">
        <v>39.0</v>
      </c>
      <c r="IT76" s="225">
        <v>42.0</v>
      </c>
      <c r="IU76" s="226">
        <v>49.0</v>
      </c>
      <c r="IV76" s="237">
        <f t="shared" ref="IV76:JE76" si="114">AVERAGE(IL76,IB76,HR76,HH76,GN76,GX76,GD76,FT76,FJ76,EZ76,EP76,EF76,DV76,DL76,DB76,CR76,CH76,BX76,BN76,BD76,AT76,AJ76,Z76,P76,F76)</f>
        <v>25.2</v>
      </c>
      <c r="IW76" s="238">
        <f t="shared" si="114"/>
        <v>23.64</v>
      </c>
      <c r="IX76" s="238">
        <f t="shared" si="114"/>
        <v>26.28</v>
      </c>
      <c r="IY76" s="238">
        <f t="shared" si="114"/>
        <v>26.16</v>
      </c>
      <c r="IZ76" s="238">
        <f t="shared" si="114"/>
        <v>24.96</v>
      </c>
      <c r="JA76" s="238">
        <f t="shared" si="114"/>
        <v>23.56</v>
      </c>
      <c r="JB76" s="238">
        <f t="shared" si="114"/>
        <v>24.92</v>
      </c>
      <c r="JC76" s="238">
        <f t="shared" si="114"/>
        <v>25.32</v>
      </c>
      <c r="JD76" s="238">
        <f t="shared" si="114"/>
        <v>26.76</v>
      </c>
      <c r="JE76" s="239">
        <f t="shared" si="114"/>
        <v>26.84</v>
      </c>
      <c r="JF76" s="225">
        <f t="shared" si="96"/>
        <v>243</v>
      </c>
      <c r="JG76" s="225">
        <f t="shared" si="97"/>
        <v>16</v>
      </c>
      <c r="JH76" s="231">
        <f t="shared" si="98"/>
        <v>0.9382239382</v>
      </c>
      <c r="JI76" s="225"/>
      <c r="JJ76" s="225"/>
      <c r="JK76" s="225"/>
      <c r="JL76" s="225"/>
      <c r="JM76" s="225"/>
      <c r="JN76" s="225"/>
      <c r="JO76" s="225"/>
      <c r="JP76" s="225"/>
      <c r="JQ76" s="225"/>
      <c r="JR76" s="225"/>
      <c r="JS76" s="311"/>
      <c r="JT76" s="232"/>
      <c r="JU76" s="240">
        <f>5/25</f>
        <v>0.2</v>
      </c>
      <c r="JV76" s="225"/>
      <c r="JW76" s="225"/>
      <c r="JX76" s="225"/>
      <c r="JY76" s="225"/>
      <c r="JZ76" s="225"/>
      <c r="KA76" s="225"/>
      <c r="KB76" s="225"/>
      <c r="KC76" s="225"/>
      <c r="KD76" s="225"/>
      <c r="KE76" s="225"/>
      <c r="KF76" s="225"/>
      <c r="KG76" s="225"/>
      <c r="KH76" s="225"/>
      <c r="KI76" s="225"/>
      <c r="KJ76" s="225"/>
    </row>
    <row r="77">
      <c r="A77" s="196" t="s">
        <v>35</v>
      </c>
      <c r="B77" s="197" t="s">
        <v>19</v>
      </c>
      <c r="C77" s="198" t="s">
        <v>43</v>
      </c>
      <c r="D77" s="199" t="s">
        <v>29</v>
      </c>
      <c r="E77" s="285">
        <v>30.0</v>
      </c>
      <c r="F77" s="225">
        <v>16.0</v>
      </c>
      <c r="G77" s="225">
        <v>23.0</v>
      </c>
      <c r="H77" s="225">
        <v>32.0</v>
      </c>
      <c r="I77" s="225">
        <v>25.0</v>
      </c>
      <c r="J77" s="225">
        <v>16.0</v>
      </c>
      <c r="K77" s="225">
        <v>10.0</v>
      </c>
      <c r="L77" s="225">
        <v>20.0</v>
      </c>
      <c r="M77" s="225">
        <v>13.0</v>
      </c>
      <c r="N77" s="225">
        <v>23.0</v>
      </c>
      <c r="O77" s="226">
        <v>30.0</v>
      </c>
      <c r="P77" s="225">
        <v>16.0</v>
      </c>
      <c r="Q77" s="225">
        <v>23.0</v>
      </c>
      <c r="R77" s="225">
        <v>34.0</v>
      </c>
      <c r="S77" s="225">
        <v>40.0</v>
      </c>
      <c r="T77" s="225">
        <v>31.0</v>
      </c>
      <c r="U77" s="225">
        <v>22.0</v>
      </c>
      <c r="V77" s="225">
        <v>30.0</v>
      </c>
      <c r="W77" s="225">
        <v>21.0</v>
      </c>
      <c r="X77" s="225">
        <v>27.0</v>
      </c>
      <c r="Y77" s="226">
        <v>37.0</v>
      </c>
      <c r="Z77" s="225">
        <v>17.0</v>
      </c>
      <c r="AA77" s="225">
        <v>11.0</v>
      </c>
      <c r="AB77" s="225">
        <v>5.0</v>
      </c>
      <c r="AC77" s="225">
        <v>-4.0</v>
      </c>
      <c r="AD77" s="225">
        <v>-15.0</v>
      </c>
      <c r="AE77" s="225">
        <v>-10.0</v>
      </c>
      <c r="AF77" s="225">
        <v>-18.0</v>
      </c>
      <c r="AG77" s="225">
        <v>-6.0</v>
      </c>
      <c r="AH77" s="225">
        <v>-15.0</v>
      </c>
      <c r="AI77" s="226">
        <v>-6.0</v>
      </c>
      <c r="AJ77" s="225">
        <v>43.0</v>
      </c>
      <c r="AK77" s="225">
        <v>51.0</v>
      </c>
      <c r="AL77" s="225">
        <v>43.0</v>
      </c>
      <c r="AM77" s="225">
        <v>52.0</v>
      </c>
      <c r="AN77" s="225">
        <v>43.0</v>
      </c>
      <c r="AO77" s="225">
        <v>52.0</v>
      </c>
      <c r="AP77" s="225">
        <v>48.0</v>
      </c>
      <c r="AQ77" s="225">
        <v>57.0</v>
      </c>
      <c r="AR77" s="225">
        <v>66.0</v>
      </c>
      <c r="AS77" s="226">
        <v>73.0</v>
      </c>
      <c r="AT77" s="225">
        <v>43.0</v>
      </c>
      <c r="AU77" s="225">
        <v>51.0</v>
      </c>
      <c r="AV77" s="225">
        <v>47.0</v>
      </c>
      <c r="AW77" s="225">
        <v>53.0</v>
      </c>
      <c r="AX77" s="225">
        <v>44.0</v>
      </c>
      <c r="AY77" s="225">
        <v>33.0</v>
      </c>
      <c r="AZ77" s="225">
        <v>42.0</v>
      </c>
      <c r="BA77" s="225">
        <v>35.0</v>
      </c>
      <c r="BB77" s="225">
        <v>42.0</v>
      </c>
      <c r="BC77" s="226">
        <v>34.0</v>
      </c>
      <c r="BD77" s="225">
        <v>34.0</v>
      </c>
      <c r="BE77" s="225">
        <v>25.0</v>
      </c>
      <c r="BF77" s="225">
        <v>16.0</v>
      </c>
      <c r="BG77" s="225">
        <v>6.0</v>
      </c>
      <c r="BH77" s="225">
        <v>12.0</v>
      </c>
      <c r="BI77" s="225">
        <v>30.0</v>
      </c>
      <c r="BJ77" s="225">
        <v>20.0</v>
      </c>
      <c r="BK77" s="225">
        <v>11.0</v>
      </c>
      <c r="BL77" s="225">
        <v>5.0</v>
      </c>
      <c r="BM77" s="226">
        <v>10.0</v>
      </c>
      <c r="BN77" s="225">
        <v>34.0</v>
      </c>
      <c r="BO77" s="225">
        <v>43.0</v>
      </c>
      <c r="BP77" s="225">
        <v>49.0</v>
      </c>
      <c r="BQ77" s="225">
        <v>37.0</v>
      </c>
      <c r="BR77" s="225">
        <v>48.0</v>
      </c>
      <c r="BS77" s="225">
        <v>54.0</v>
      </c>
      <c r="BT77" s="225">
        <v>63.0</v>
      </c>
      <c r="BU77" s="225">
        <v>52.0</v>
      </c>
      <c r="BV77" s="225">
        <v>61.0</v>
      </c>
      <c r="BW77" s="226">
        <v>56.0</v>
      </c>
      <c r="BX77" s="225">
        <v>17.0</v>
      </c>
      <c r="BY77" s="225">
        <v>8.0</v>
      </c>
      <c r="BZ77" s="225">
        <v>15.0</v>
      </c>
      <c r="CA77" s="225">
        <v>21.0</v>
      </c>
      <c r="CB77" s="225">
        <v>17.0</v>
      </c>
      <c r="CC77" s="225">
        <v>8.0</v>
      </c>
      <c r="CD77" s="225">
        <v>-2.0</v>
      </c>
      <c r="CE77" s="225">
        <v>4.0</v>
      </c>
      <c r="CF77" s="225">
        <v>11.0</v>
      </c>
      <c r="CG77" s="226">
        <v>2.0</v>
      </c>
      <c r="CH77" s="225">
        <v>32.0</v>
      </c>
      <c r="CI77" s="225">
        <v>21.0</v>
      </c>
      <c r="CJ77" s="225">
        <v>16.0</v>
      </c>
      <c r="CK77" s="225">
        <v>7.0</v>
      </c>
      <c r="CL77" s="225">
        <v>0.0</v>
      </c>
      <c r="CM77" s="225">
        <v>-9.0</v>
      </c>
      <c r="CN77" s="225">
        <v>-19.0</v>
      </c>
      <c r="CO77" s="225">
        <v>-12.0</v>
      </c>
      <c r="CP77" s="225">
        <v>-21.0</v>
      </c>
      <c r="CQ77" s="226">
        <v>-13.0</v>
      </c>
      <c r="CR77" s="225">
        <v>16.0</v>
      </c>
      <c r="CS77" s="225">
        <v>10.0</v>
      </c>
      <c r="CT77" s="225">
        <v>20.0</v>
      </c>
      <c r="CU77" s="225">
        <v>11.0</v>
      </c>
      <c r="CV77" s="225">
        <v>0.0</v>
      </c>
      <c r="CW77" s="225">
        <v>-8.0</v>
      </c>
      <c r="CX77" s="225">
        <v>-16.0</v>
      </c>
      <c r="CY77" s="225">
        <v>-24.0</v>
      </c>
      <c r="CZ77" s="225">
        <v>-42.0</v>
      </c>
      <c r="DA77" s="226">
        <v>-53.0</v>
      </c>
      <c r="DB77" s="225">
        <v>14.0</v>
      </c>
      <c r="DC77" s="225">
        <v>23.0</v>
      </c>
      <c r="DD77" s="225">
        <v>34.0</v>
      </c>
      <c r="DE77" s="225">
        <v>25.0</v>
      </c>
      <c r="DF77" s="225">
        <v>29.0</v>
      </c>
      <c r="DG77" s="225">
        <v>41.0</v>
      </c>
      <c r="DH77" s="225">
        <v>35.0</v>
      </c>
      <c r="DI77" s="225">
        <v>25.0</v>
      </c>
      <c r="DJ77" s="225">
        <v>14.0</v>
      </c>
      <c r="DK77" s="226">
        <v>20.0</v>
      </c>
      <c r="DL77" s="225">
        <v>30.0</v>
      </c>
      <c r="DM77" s="225">
        <v>19.0</v>
      </c>
      <c r="DN77" s="225">
        <v>10.0</v>
      </c>
      <c r="DO77" s="225">
        <v>5.0</v>
      </c>
      <c r="DP77" s="225">
        <v>-1.0</v>
      </c>
      <c r="DQ77" s="225">
        <v>6.0</v>
      </c>
      <c r="DR77" s="225">
        <v>13.0</v>
      </c>
      <c r="DS77" s="225">
        <v>7.0</v>
      </c>
      <c r="DT77" s="225">
        <v>0.0</v>
      </c>
      <c r="DU77" s="226">
        <v>9.0</v>
      </c>
      <c r="DV77" s="225">
        <v>34.0</v>
      </c>
      <c r="DW77" s="225">
        <v>44.0</v>
      </c>
      <c r="DX77" s="225">
        <v>38.0</v>
      </c>
      <c r="DY77" s="225">
        <v>29.0</v>
      </c>
      <c r="DZ77" s="225">
        <v>35.0</v>
      </c>
      <c r="EA77" s="225">
        <v>44.0</v>
      </c>
      <c r="EB77" s="225">
        <v>55.0</v>
      </c>
      <c r="EC77" s="225">
        <v>59.0</v>
      </c>
      <c r="ED77" s="225">
        <v>50.0</v>
      </c>
      <c r="EE77" s="226">
        <v>41.0</v>
      </c>
      <c r="EF77" s="225">
        <v>16.0</v>
      </c>
      <c r="EG77" s="225">
        <v>9.0</v>
      </c>
      <c r="EH77" s="225">
        <v>27.0</v>
      </c>
      <c r="EI77" s="225">
        <v>18.0</v>
      </c>
      <c r="EJ77" s="225">
        <v>27.0</v>
      </c>
      <c r="EK77" s="225">
        <v>35.0</v>
      </c>
      <c r="EL77" s="225">
        <v>43.0</v>
      </c>
      <c r="EM77" s="225">
        <v>36.0</v>
      </c>
      <c r="EN77" s="225">
        <v>45.0</v>
      </c>
      <c r="EO77" s="226">
        <v>52.0</v>
      </c>
      <c r="EP77" s="225">
        <v>34.0</v>
      </c>
      <c r="EQ77" s="225">
        <v>46.0</v>
      </c>
      <c r="ER77" s="225">
        <v>53.0</v>
      </c>
      <c r="ES77" s="225">
        <v>62.0</v>
      </c>
      <c r="ET77" s="225">
        <v>69.0</v>
      </c>
      <c r="EU77" s="225">
        <v>58.0</v>
      </c>
      <c r="EV77" s="225">
        <v>67.0</v>
      </c>
      <c r="EW77" s="225">
        <v>71.0</v>
      </c>
      <c r="EX77" s="225">
        <v>67.0</v>
      </c>
      <c r="EY77" s="226">
        <v>74.0</v>
      </c>
      <c r="EZ77" s="225">
        <v>13.0</v>
      </c>
      <c r="FA77" s="225">
        <v>-5.0</v>
      </c>
      <c r="FB77" s="225">
        <v>13.0</v>
      </c>
      <c r="FC77" s="225">
        <v>8.0</v>
      </c>
      <c r="FD77" s="225">
        <v>2.0</v>
      </c>
      <c r="FE77" s="225">
        <v>11.0</v>
      </c>
      <c r="FF77" s="225">
        <v>21.0</v>
      </c>
      <c r="FG77" s="225">
        <v>15.0</v>
      </c>
      <c r="FH77" s="225">
        <v>22.0</v>
      </c>
      <c r="FI77" s="226">
        <v>13.0</v>
      </c>
      <c r="FJ77" s="225">
        <v>36.0</v>
      </c>
      <c r="FK77" s="225">
        <v>24.0</v>
      </c>
      <c r="FL77" s="225">
        <v>15.0</v>
      </c>
      <c r="FM77" s="225">
        <v>21.0</v>
      </c>
      <c r="FN77" s="225">
        <v>15.0</v>
      </c>
      <c r="FO77" s="225">
        <v>26.0</v>
      </c>
      <c r="FP77" s="225">
        <v>38.0</v>
      </c>
      <c r="FQ77" s="225">
        <v>34.0</v>
      </c>
      <c r="FR77" s="225">
        <v>24.0</v>
      </c>
      <c r="FS77" s="226">
        <v>18.0</v>
      </c>
      <c r="FT77" s="225">
        <v>34.0</v>
      </c>
      <c r="FU77" s="225">
        <v>30.0</v>
      </c>
      <c r="FV77" s="225">
        <v>25.0</v>
      </c>
      <c r="FW77" s="225">
        <v>7.0</v>
      </c>
      <c r="FX77" s="225">
        <v>16.0</v>
      </c>
      <c r="FY77" s="225">
        <v>7.0</v>
      </c>
      <c r="FZ77" s="225">
        <v>-2.0</v>
      </c>
      <c r="GA77" s="225">
        <v>-6.0</v>
      </c>
      <c r="GB77" s="225">
        <v>1.0</v>
      </c>
      <c r="GC77" s="226">
        <v>-7.0</v>
      </c>
      <c r="GD77" s="225">
        <v>32.0</v>
      </c>
      <c r="GE77" s="225">
        <v>21.0</v>
      </c>
      <c r="GF77" s="225">
        <v>28.0</v>
      </c>
      <c r="GG77" s="225">
        <v>19.0</v>
      </c>
      <c r="GH77" s="225">
        <v>25.0</v>
      </c>
      <c r="GI77" s="225">
        <v>43.0</v>
      </c>
      <c r="GJ77" s="225">
        <v>37.0</v>
      </c>
      <c r="GK77" s="225">
        <v>30.0</v>
      </c>
      <c r="GL77" s="225">
        <v>34.0</v>
      </c>
      <c r="GM77" s="226">
        <v>43.0</v>
      </c>
      <c r="GN77" s="225">
        <v>35.0</v>
      </c>
      <c r="GO77" s="225">
        <v>46.0</v>
      </c>
      <c r="GP77" s="225">
        <v>55.0</v>
      </c>
      <c r="GQ77" s="225">
        <v>49.0</v>
      </c>
      <c r="GR77" s="225">
        <v>53.0</v>
      </c>
      <c r="GS77" s="225">
        <v>47.0</v>
      </c>
      <c r="GT77" s="225">
        <v>37.0</v>
      </c>
      <c r="GU77" s="225">
        <v>42.0</v>
      </c>
      <c r="GV77" s="225">
        <v>34.0</v>
      </c>
      <c r="GW77" s="226">
        <v>41.0</v>
      </c>
      <c r="GX77" s="225">
        <v>36.0</v>
      </c>
      <c r="GY77" s="225">
        <v>45.0</v>
      </c>
      <c r="GZ77" s="225">
        <v>34.0</v>
      </c>
      <c r="HA77" s="225">
        <v>25.0</v>
      </c>
      <c r="HB77" s="225">
        <v>16.0</v>
      </c>
      <c r="HC77" s="225">
        <v>-2.0</v>
      </c>
      <c r="HD77" s="225">
        <v>4.0</v>
      </c>
      <c r="HE77" s="225">
        <v>-5.0</v>
      </c>
      <c r="HF77" s="225">
        <v>1.0</v>
      </c>
      <c r="HG77" s="226">
        <v>-4.0</v>
      </c>
      <c r="HH77" s="225">
        <v>36.0</v>
      </c>
      <c r="HI77" s="225">
        <v>46.0</v>
      </c>
      <c r="HJ77" s="225">
        <v>55.0</v>
      </c>
      <c r="HK77" s="225">
        <v>61.0</v>
      </c>
      <c r="HL77" s="225">
        <v>67.0</v>
      </c>
      <c r="HM77" s="225">
        <v>77.0</v>
      </c>
      <c r="HN77" s="225">
        <v>70.0</v>
      </c>
      <c r="HO77" s="225">
        <v>64.0</v>
      </c>
      <c r="HP77" s="225">
        <v>58.0</v>
      </c>
      <c r="HQ77" s="226">
        <v>63.0</v>
      </c>
      <c r="HR77" s="225">
        <v>30.0</v>
      </c>
      <c r="HS77" s="225">
        <v>39.0</v>
      </c>
      <c r="HT77" s="225">
        <v>43.0</v>
      </c>
      <c r="HU77" s="225">
        <v>37.0</v>
      </c>
      <c r="HV77" s="225">
        <v>28.0</v>
      </c>
      <c r="HW77" s="225">
        <v>34.0</v>
      </c>
      <c r="HX77" s="225">
        <v>25.0</v>
      </c>
      <c r="HY77" s="225">
        <v>35.0</v>
      </c>
      <c r="HZ77" s="225">
        <v>28.0</v>
      </c>
      <c r="IA77" s="226">
        <v>35.0</v>
      </c>
      <c r="IB77" s="225">
        <v>31.0</v>
      </c>
      <c r="IC77" s="225">
        <v>40.0</v>
      </c>
      <c r="ID77" s="225">
        <v>49.0</v>
      </c>
      <c r="IE77" s="225">
        <v>37.0</v>
      </c>
      <c r="IF77" s="225">
        <v>25.0</v>
      </c>
      <c r="IG77" s="225">
        <v>33.0</v>
      </c>
      <c r="IH77" s="225">
        <v>51.0</v>
      </c>
      <c r="II77" s="225">
        <v>61.0</v>
      </c>
      <c r="IJ77" s="225">
        <v>67.0</v>
      </c>
      <c r="IK77" s="226">
        <v>57.0</v>
      </c>
      <c r="IL77" s="225">
        <v>37.0</v>
      </c>
      <c r="IM77" s="225">
        <v>48.0</v>
      </c>
      <c r="IN77" s="225">
        <v>39.0</v>
      </c>
      <c r="IO77" s="225">
        <v>27.0</v>
      </c>
      <c r="IP77" s="225">
        <v>18.0</v>
      </c>
      <c r="IQ77" s="225">
        <v>28.0</v>
      </c>
      <c r="IR77" s="225">
        <v>19.0</v>
      </c>
      <c r="IS77" s="225">
        <v>28.0</v>
      </c>
      <c r="IT77" s="225">
        <v>34.0</v>
      </c>
      <c r="IU77" s="226">
        <v>24.0</v>
      </c>
      <c r="IV77" s="237">
        <f t="shared" ref="IV77:JE77" si="115">AVERAGE(IL77,IB77,HR77,HH77,GN77,GX77,GD77,FT77,FJ77,EZ77,EP77,EF77,DV77,DL77,DB77,CR77,CH77,BX77,BN77,BD77,AT77,AJ77,Z77,P77,F77)</f>
        <v>28.64</v>
      </c>
      <c r="IW77" s="238">
        <f t="shared" si="115"/>
        <v>29.64</v>
      </c>
      <c r="IX77" s="238">
        <f t="shared" si="115"/>
        <v>31.8</v>
      </c>
      <c r="IY77" s="238">
        <f t="shared" si="115"/>
        <v>27.12</v>
      </c>
      <c r="IZ77" s="238">
        <f t="shared" si="115"/>
        <v>24.8</v>
      </c>
      <c r="JA77" s="238">
        <f t="shared" si="115"/>
        <v>26.8</v>
      </c>
      <c r="JB77" s="238">
        <f t="shared" si="115"/>
        <v>27.24</v>
      </c>
      <c r="JC77" s="238">
        <f t="shared" si="115"/>
        <v>25.88</v>
      </c>
      <c r="JD77" s="238">
        <f t="shared" si="115"/>
        <v>25.44</v>
      </c>
      <c r="JE77" s="239">
        <f t="shared" si="115"/>
        <v>25.96</v>
      </c>
      <c r="JF77" s="225">
        <f t="shared" si="96"/>
        <v>231</v>
      </c>
      <c r="JG77" s="225">
        <f t="shared" si="97"/>
        <v>26</v>
      </c>
      <c r="JH77" s="231">
        <f t="shared" si="98"/>
        <v>0.8988326848</v>
      </c>
      <c r="JI77" s="225"/>
      <c r="JJ77" s="225"/>
      <c r="JK77" s="225"/>
      <c r="JL77" s="225"/>
      <c r="JM77" s="225"/>
      <c r="JN77" s="225"/>
      <c r="JO77" s="225"/>
      <c r="JP77" s="225"/>
      <c r="JQ77" s="225"/>
      <c r="JR77" s="225"/>
      <c r="JS77" s="311"/>
      <c r="JT77" s="232"/>
      <c r="JU77" s="240">
        <f>8/25</f>
        <v>0.32</v>
      </c>
      <c r="JV77" s="225"/>
      <c r="JW77" s="225"/>
      <c r="JX77" s="225"/>
      <c r="JY77" s="225"/>
      <c r="JZ77" s="225"/>
      <c r="KA77" s="225"/>
      <c r="KB77" s="225"/>
      <c r="KC77" s="225"/>
      <c r="KD77" s="225"/>
      <c r="KE77" s="225"/>
      <c r="KF77" s="225"/>
      <c r="KG77" s="225"/>
      <c r="KH77" s="225"/>
      <c r="KI77" s="225"/>
      <c r="KJ77" s="225"/>
    </row>
    <row r="78">
      <c r="A78" s="182" t="s">
        <v>35</v>
      </c>
      <c r="B78" s="18" t="s">
        <v>19</v>
      </c>
      <c r="C78" s="19" t="s">
        <v>44</v>
      </c>
      <c r="D78" s="17" t="s">
        <v>38</v>
      </c>
      <c r="E78" s="224">
        <v>20.0</v>
      </c>
      <c r="F78" s="225">
        <v>35.0</v>
      </c>
      <c r="G78" s="225">
        <v>24.0</v>
      </c>
      <c r="H78" s="225">
        <v>15.0</v>
      </c>
      <c r="I78" s="225">
        <v>20.0</v>
      </c>
      <c r="J78" s="225">
        <v>30.0</v>
      </c>
      <c r="K78" s="225">
        <v>34.0</v>
      </c>
      <c r="L78" s="225">
        <v>45.0</v>
      </c>
      <c r="M78" s="225">
        <v>50.0</v>
      </c>
      <c r="N78" s="225">
        <v>57.0</v>
      </c>
      <c r="O78" s="226">
        <v>52.0</v>
      </c>
      <c r="P78" s="225">
        <v>35.0</v>
      </c>
      <c r="Q78" s="225">
        <v>30.0</v>
      </c>
      <c r="R78" s="225">
        <v>22.0</v>
      </c>
      <c r="S78" s="225">
        <v>17.0</v>
      </c>
      <c r="T78" s="225">
        <v>27.0</v>
      </c>
      <c r="U78" s="225">
        <v>37.0</v>
      </c>
      <c r="V78" s="225">
        <v>28.0</v>
      </c>
      <c r="W78" s="225">
        <v>38.0</v>
      </c>
      <c r="X78" s="225">
        <v>33.0</v>
      </c>
      <c r="Y78" s="226">
        <v>44.0</v>
      </c>
      <c r="Z78" s="225">
        <v>34.0</v>
      </c>
      <c r="AA78" s="225">
        <v>38.0</v>
      </c>
      <c r="AB78" s="225">
        <v>42.0</v>
      </c>
      <c r="AC78" s="225">
        <v>52.0</v>
      </c>
      <c r="AD78" s="225">
        <v>60.0</v>
      </c>
      <c r="AE78" s="225">
        <v>65.0</v>
      </c>
      <c r="AF78" s="225">
        <v>74.0</v>
      </c>
      <c r="AG78" s="225">
        <v>86.0</v>
      </c>
      <c r="AH78" s="225">
        <v>96.0</v>
      </c>
      <c r="AI78" s="226">
        <v>86.0</v>
      </c>
      <c r="AJ78" s="225">
        <v>42.0</v>
      </c>
      <c r="AK78" s="225">
        <v>33.0</v>
      </c>
      <c r="AL78" s="225">
        <v>42.0</v>
      </c>
      <c r="AM78" s="225">
        <v>33.0</v>
      </c>
      <c r="AN78" s="225">
        <v>43.0</v>
      </c>
      <c r="AO78" s="225">
        <v>34.0</v>
      </c>
      <c r="AP78" s="225">
        <v>38.0</v>
      </c>
      <c r="AQ78" s="225">
        <v>29.0</v>
      </c>
      <c r="AR78" s="225">
        <v>19.0</v>
      </c>
      <c r="AS78" s="226">
        <v>14.0</v>
      </c>
      <c r="AT78" s="225">
        <v>42.0</v>
      </c>
      <c r="AU78" s="225">
        <v>33.0</v>
      </c>
      <c r="AV78" s="225">
        <v>37.0</v>
      </c>
      <c r="AW78" s="225">
        <v>33.0</v>
      </c>
      <c r="AX78" s="225">
        <v>42.0</v>
      </c>
      <c r="AY78" s="225">
        <v>35.0</v>
      </c>
      <c r="AZ78" s="225">
        <v>26.0</v>
      </c>
      <c r="BA78" s="225">
        <v>31.0</v>
      </c>
      <c r="BB78" s="225">
        <v>20.0</v>
      </c>
      <c r="BC78" s="226">
        <v>29.0</v>
      </c>
      <c r="BD78" s="225">
        <v>15.0</v>
      </c>
      <c r="BE78" s="225">
        <v>24.0</v>
      </c>
      <c r="BF78" s="225">
        <v>34.0</v>
      </c>
      <c r="BG78" s="225">
        <v>23.0</v>
      </c>
      <c r="BH78" s="225">
        <v>19.0</v>
      </c>
      <c r="BI78" s="225">
        <v>36.0</v>
      </c>
      <c r="BJ78" s="225">
        <v>29.0</v>
      </c>
      <c r="BK78" s="225">
        <v>38.0</v>
      </c>
      <c r="BL78" s="225">
        <v>43.0</v>
      </c>
      <c r="BM78" s="226">
        <v>48.0</v>
      </c>
      <c r="BN78" s="225">
        <v>16.0</v>
      </c>
      <c r="BO78" s="225">
        <v>6.0</v>
      </c>
      <c r="BP78" s="225">
        <v>2.0</v>
      </c>
      <c r="BQ78" s="225">
        <v>-10.0</v>
      </c>
      <c r="BR78" s="225">
        <v>-3.0</v>
      </c>
      <c r="BS78" s="225">
        <v>-7.0</v>
      </c>
      <c r="BT78" s="225">
        <v>-16.0</v>
      </c>
      <c r="BU78" s="225">
        <v>-23.0</v>
      </c>
      <c r="BV78" s="225">
        <v>-33.0</v>
      </c>
      <c r="BW78" s="226">
        <v>-38.0</v>
      </c>
      <c r="BX78" s="225">
        <v>34.0</v>
      </c>
      <c r="BY78" s="225">
        <v>44.0</v>
      </c>
      <c r="BZ78" s="225">
        <v>33.0</v>
      </c>
      <c r="CA78" s="225">
        <v>29.0</v>
      </c>
      <c r="CB78" s="225">
        <v>33.0</v>
      </c>
      <c r="CC78" s="225">
        <v>42.0</v>
      </c>
      <c r="CD78" s="225">
        <v>31.0</v>
      </c>
      <c r="CE78" s="225">
        <v>26.0</v>
      </c>
      <c r="CF78" s="225">
        <v>15.0</v>
      </c>
      <c r="CG78" s="226">
        <v>24.0</v>
      </c>
      <c r="CH78" s="225">
        <v>20.0</v>
      </c>
      <c r="CI78" s="225">
        <v>13.0</v>
      </c>
      <c r="CJ78" s="225">
        <v>8.0</v>
      </c>
      <c r="CK78" s="225">
        <v>18.0</v>
      </c>
      <c r="CL78" s="225">
        <v>29.0</v>
      </c>
      <c r="CM78" s="225">
        <v>39.0</v>
      </c>
      <c r="CN78" s="225">
        <v>32.0</v>
      </c>
      <c r="CO78" s="225">
        <v>21.0</v>
      </c>
      <c r="CP78" s="225">
        <v>30.0</v>
      </c>
      <c r="CQ78" s="226">
        <v>21.0</v>
      </c>
      <c r="CR78" s="225">
        <v>34.0</v>
      </c>
      <c r="CS78" s="225">
        <v>39.0</v>
      </c>
      <c r="CT78" s="225">
        <v>50.0</v>
      </c>
      <c r="CU78" s="225">
        <v>59.0</v>
      </c>
      <c r="CV78" s="225">
        <v>67.0</v>
      </c>
      <c r="CW78" s="225">
        <v>76.0</v>
      </c>
      <c r="CX78" s="225">
        <v>85.0</v>
      </c>
      <c r="CY78" s="225">
        <v>94.0</v>
      </c>
      <c r="CZ78" s="225">
        <v>77.0</v>
      </c>
      <c r="DA78" s="226">
        <v>70.0</v>
      </c>
      <c r="DB78" s="225">
        <v>33.0</v>
      </c>
      <c r="DC78" s="225">
        <v>24.0</v>
      </c>
      <c r="DD78" s="225">
        <v>16.0</v>
      </c>
      <c r="DE78" s="225">
        <v>26.0</v>
      </c>
      <c r="DF78" s="225">
        <v>22.0</v>
      </c>
      <c r="DG78" s="225">
        <v>34.0</v>
      </c>
      <c r="DH78" s="225">
        <v>38.0</v>
      </c>
      <c r="DI78" s="225">
        <v>27.0</v>
      </c>
      <c r="DJ78" s="225">
        <v>20.0</v>
      </c>
      <c r="DK78" s="226">
        <v>16.0</v>
      </c>
      <c r="DL78" s="225">
        <v>30.0</v>
      </c>
      <c r="DM78" s="225">
        <v>38.0</v>
      </c>
      <c r="DN78" s="225">
        <v>47.0</v>
      </c>
      <c r="DO78" s="225">
        <v>42.0</v>
      </c>
      <c r="DP78" s="225">
        <v>47.0</v>
      </c>
      <c r="DQ78" s="225">
        <v>42.0</v>
      </c>
      <c r="DR78" s="225">
        <v>31.0</v>
      </c>
      <c r="DS78" s="225">
        <v>35.0</v>
      </c>
      <c r="DT78" s="225">
        <v>46.0</v>
      </c>
      <c r="DU78" s="226">
        <v>37.0</v>
      </c>
      <c r="DV78" s="225">
        <v>16.0</v>
      </c>
      <c r="DW78" s="225">
        <v>27.0</v>
      </c>
      <c r="DX78" s="225">
        <v>31.0</v>
      </c>
      <c r="DY78" s="225">
        <v>41.0</v>
      </c>
      <c r="DZ78" s="225">
        <v>36.0</v>
      </c>
      <c r="EA78" s="225">
        <v>27.0</v>
      </c>
      <c r="EB78" s="225">
        <v>19.0</v>
      </c>
      <c r="EC78" s="225">
        <v>15.0</v>
      </c>
      <c r="ED78" s="225">
        <v>25.0</v>
      </c>
      <c r="EE78" s="226">
        <v>35.0</v>
      </c>
      <c r="EF78" s="225">
        <v>35.0</v>
      </c>
      <c r="EG78" s="225">
        <v>40.0</v>
      </c>
      <c r="EH78" s="225">
        <v>57.0</v>
      </c>
      <c r="EI78" s="225">
        <v>66.0</v>
      </c>
      <c r="EJ78" s="225">
        <v>56.0</v>
      </c>
      <c r="EK78" s="225">
        <v>47.0</v>
      </c>
      <c r="EL78" s="225">
        <v>38.0</v>
      </c>
      <c r="EM78" s="225">
        <v>43.0</v>
      </c>
      <c r="EN78" s="225">
        <v>33.0</v>
      </c>
      <c r="EO78" s="226">
        <v>28.0</v>
      </c>
      <c r="EP78" s="225">
        <v>15.0</v>
      </c>
      <c r="EQ78" s="225">
        <v>27.0</v>
      </c>
      <c r="ER78" s="225">
        <v>16.0</v>
      </c>
      <c r="ES78" s="225">
        <v>6.0</v>
      </c>
      <c r="ET78" s="225">
        <v>1.0</v>
      </c>
      <c r="EU78" s="225">
        <v>9.0</v>
      </c>
      <c r="EV78" s="225">
        <v>0.0</v>
      </c>
      <c r="EW78" s="225">
        <v>-4.0</v>
      </c>
      <c r="EX78" s="225">
        <v>0.0</v>
      </c>
      <c r="EY78" s="226">
        <v>-5.0</v>
      </c>
      <c r="EZ78" s="225">
        <v>13.0</v>
      </c>
      <c r="FA78" s="225">
        <v>-4.0</v>
      </c>
      <c r="FB78" s="225">
        <v>13.0</v>
      </c>
      <c r="FC78" s="225">
        <v>8.0</v>
      </c>
      <c r="FD78" s="225">
        <v>13.0</v>
      </c>
      <c r="FE78" s="225">
        <v>3.0</v>
      </c>
      <c r="FF78" s="225">
        <v>10.0</v>
      </c>
      <c r="FG78" s="225">
        <v>14.0</v>
      </c>
      <c r="FH78" s="225">
        <v>3.0</v>
      </c>
      <c r="FI78" s="226">
        <v>13.0</v>
      </c>
      <c r="FJ78" s="225">
        <v>17.0</v>
      </c>
      <c r="FK78" s="225">
        <v>5.0</v>
      </c>
      <c r="FL78" s="225">
        <v>15.0</v>
      </c>
      <c r="FM78" s="225">
        <v>11.0</v>
      </c>
      <c r="FN78" s="225">
        <v>15.0</v>
      </c>
      <c r="FO78" s="225">
        <v>22.0</v>
      </c>
      <c r="FP78" s="225">
        <v>34.0</v>
      </c>
      <c r="FQ78" s="225">
        <v>38.0</v>
      </c>
      <c r="FR78" s="225">
        <v>27.0</v>
      </c>
      <c r="FS78" s="226">
        <v>31.0</v>
      </c>
      <c r="FT78" s="225">
        <v>15.0</v>
      </c>
      <c r="FU78" s="225">
        <v>19.0</v>
      </c>
      <c r="FV78" s="225">
        <v>14.0</v>
      </c>
      <c r="FW78" s="225">
        <v>-3.0</v>
      </c>
      <c r="FX78" s="225">
        <v>-13.0</v>
      </c>
      <c r="FY78" s="225">
        <v>-3.0</v>
      </c>
      <c r="FZ78" s="225">
        <v>7.0</v>
      </c>
      <c r="GA78" s="225">
        <v>11.0</v>
      </c>
      <c r="GB78" s="225">
        <v>0.0</v>
      </c>
      <c r="GC78" s="226">
        <v>9.0</v>
      </c>
      <c r="GD78" s="225">
        <v>20.0</v>
      </c>
      <c r="GE78" s="225">
        <v>28.0</v>
      </c>
      <c r="GF78" s="225">
        <v>23.0</v>
      </c>
      <c r="GG78" s="225">
        <v>33.0</v>
      </c>
      <c r="GH78" s="225">
        <v>28.0</v>
      </c>
      <c r="GI78" s="225">
        <v>45.0</v>
      </c>
      <c r="GJ78" s="225">
        <v>49.0</v>
      </c>
      <c r="GK78" s="225">
        <v>54.0</v>
      </c>
      <c r="GL78" s="225">
        <v>50.0</v>
      </c>
      <c r="GM78" s="226">
        <v>41.0</v>
      </c>
      <c r="GN78" s="225">
        <v>32.0</v>
      </c>
      <c r="GO78" s="225">
        <v>24.0</v>
      </c>
      <c r="GP78" s="225">
        <v>14.0</v>
      </c>
      <c r="GQ78" s="225">
        <v>18.0</v>
      </c>
      <c r="GR78" s="225">
        <v>14.0</v>
      </c>
      <c r="GS78" s="225">
        <v>18.0</v>
      </c>
      <c r="GT78" s="225">
        <v>7.0</v>
      </c>
      <c r="GU78" s="225">
        <v>12.0</v>
      </c>
      <c r="GV78" s="225">
        <v>21.0</v>
      </c>
      <c r="GW78" s="226">
        <v>16.0</v>
      </c>
      <c r="GX78" s="225">
        <v>17.0</v>
      </c>
      <c r="GY78" s="225">
        <v>7.0</v>
      </c>
      <c r="GZ78" s="225">
        <v>0.0</v>
      </c>
      <c r="HA78" s="225">
        <v>9.0</v>
      </c>
      <c r="HB78" s="225">
        <v>19.0</v>
      </c>
      <c r="HC78" s="225">
        <v>2.0</v>
      </c>
      <c r="HD78" s="225">
        <v>-2.0</v>
      </c>
      <c r="HE78" s="225">
        <v>8.0</v>
      </c>
      <c r="HF78" s="225">
        <v>4.0</v>
      </c>
      <c r="HG78" s="226">
        <v>-1.0</v>
      </c>
      <c r="HH78" s="225">
        <v>32.0</v>
      </c>
      <c r="HI78" s="225">
        <v>43.0</v>
      </c>
      <c r="HJ78" s="225">
        <v>33.0</v>
      </c>
      <c r="HK78" s="225">
        <v>28.0</v>
      </c>
      <c r="HL78" s="225">
        <v>24.0</v>
      </c>
      <c r="HM78" s="225">
        <v>31.0</v>
      </c>
      <c r="HN78" s="225">
        <v>36.0</v>
      </c>
      <c r="HO78" s="225">
        <v>40.0</v>
      </c>
      <c r="HP78" s="225">
        <v>45.0</v>
      </c>
      <c r="HQ78" s="226">
        <v>50.0</v>
      </c>
      <c r="HR78" s="225">
        <v>30.0</v>
      </c>
      <c r="HS78" s="225">
        <v>21.0</v>
      </c>
      <c r="HT78" s="225">
        <v>17.0</v>
      </c>
      <c r="HU78" s="225">
        <v>22.0</v>
      </c>
      <c r="HV78" s="225">
        <v>32.0</v>
      </c>
      <c r="HW78" s="225">
        <v>28.0</v>
      </c>
      <c r="HX78" s="225">
        <v>37.0</v>
      </c>
      <c r="HY78" s="225">
        <v>44.0</v>
      </c>
      <c r="HZ78" s="225">
        <v>49.0</v>
      </c>
      <c r="IA78" s="226">
        <v>38.0</v>
      </c>
      <c r="IB78" s="225">
        <v>21.0</v>
      </c>
      <c r="IC78" s="225">
        <v>12.0</v>
      </c>
      <c r="ID78" s="225">
        <v>2.0</v>
      </c>
      <c r="IE78" s="225">
        <v>-10.0</v>
      </c>
      <c r="IF78" s="225">
        <v>-22.0</v>
      </c>
      <c r="IG78" s="225">
        <v>-31.0</v>
      </c>
      <c r="IH78" s="225">
        <v>-14.0</v>
      </c>
      <c r="II78" s="225">
        <v>-3.0</v>
      </c>
      <c r="IJ78" s="225">
        <v>-7.0</v>
      </c>
      <c r="IK78" s="226">
        <v>-14.0</v>
      </c>
      <c r="IL78" s="225">
        <v>37.0</v>
      </c>
      <c r="IM78" s="225">
        <v>44.0</v>
      </c>
      <c r="IN78" s="225">
        <v>54.0</v>
      </c>
      <c r="IO78" s="225">
        <v>42.0</v>
      </c>
      <c r="IP78" s="225">
        <v>51.0</v>
      </c>
      <c r="IQ78" s="225">
        <v>58.0</v>
      </c>
      <c r="IR78" s="225">
        <v>67.0</v>
      </c>
      <c r="IS78" s="225">
        <v>57.0</v>
      </c>
      <c r="IT78" s="225">
        <v>53.0</v>
      </c>
      <c r="IU78" s="226">
        <v>42.0</v>
      </c>
      <c r="IV78" s="237">
        <f t="shared" ref="IV78:JE78" si="116">AVERAGE(IL78,IB78,HR78,HH78,GN78,GX78,GD78,FT78,FJ78,EZ78,EP78,EF78,DV78,DL78,DB78,CR78,CH78,BX78,BN78,BD78,AT78,AJ78,Z78,P78,F78)</f>
        <v>26.8</v>
      </c>
      <c r="IW78" s="238">
        <f t="shared" si="116"/>
        <v>25.56</v>
      </c>
      <c r="IX78" s="238">
        <f t="shared" si="116"/>
        <v>25.48</v>
      </c>
      <c r="IY78" s="238">
        <f t="shared" si="116"/>
        <v>24.52</v>
      </c>
      <c r="IZ78" s="238">
        <f t="shared" si="116"/>
        <v>26.8</v>
      </c>
      <c r="JA78" s="238">
        <f t="shared" si="116"/>
        <v>28.92</v>
      </c>
      <c r="JB78" s="238">
        <f t="shared" si="116"/>
        <v>29.16</v>
      </c>
      <c r="JC78" s="238">
        <f t="shared" si="116"/>
        <v>31.24</v>
      </c>
      <c r="JD78" s="238">
        <f t="shared" si="116"/>
        <v>29.04</v>
      </c>
      <c r="JE78" s="239">
        <f t="shared" si="116"/>
        <v>27.44</v>
      </c>
      <c r="JF78" s="225">
        <f t="shared" si="96"/>
        <v>234</v>
      </c>
      <c r="JG78" s="225">
        <f t="shared" si="97"/>
        <v>22</v>
      </c>
      <c r="JH78" s="231">
        <f t="shared" si="98"/>
        <v>0.9140625</v>
      </c>
      <c r="JI78" s="225"/>
      <c r="JJ78" s="225"/>
      <c r="JK78" s="225"/>
      <c r="JL78" s="225"/>
      <c r="JM78" s="225"/>
      <c r="JN78" s="225"/>
      <c r="JO78" s="225"/>
      <c r="JP78" s="225"/>
      <c r="JQ78" s="225"/>
      <c r="JR78" s="225"/>
      <c r="JS78" s="311"/>
      <c r="JT78" s="232"/>
      <c r="JU78" s="240">
        <f>6/25</f>
        <v>0.24</v>
      </c>
      <c r="JV78" s="225"/>
      <c r="JW78" s="225"/>
      <c r="JX78" s="225"/>
      <c r="JY78" s="225"/>
      <c r="JZ78" s="225"/>
      <c r="KA78" s="225"/>
      <c r="KB78" s="225"/>
      <c r="KC78" s="225"/>
      <c r="KD78" s="225"/>
      <c r="KE78" s="225"/>
      <c r="KF78" s="225"/>
      <c r="KG78" s="225"/>
      <c r="KH78" s="225"/>
      <c r="KI78" s="225"/>
      <c r="KJ78" s="225"/>
    </row>
    <row r="79">
      <c r="A79" s="182" t="s">
        <v>35</v>
      </c>
      <c r="B79" s="18" t="s">
        <v>19</v>
      </c>
      <c r="C79" s="19" t="s">
        <v>45</v>
      </c>
      <c r="D79" s="17" t="s">
        <v>16</v>
      </c>
      <c r="E79" s="224">
        <v>30.0</v>
      </c>
      <c r="F79" s="225">
        <v>34.0</v>
      </c>
      <c r="G79" s="225">
        <v>26.0</v>
      </c>
      <c r="H79" s="225">
        <v>17.0</v>
      </c>
      <c r="I79" s="225">
        <v>9.0</v>
      </c>
      <c r="J79" s="225">
        <v>18.0</v>
      </c>
      <c r="K79" s="225">
        <v>13.0</v>
      </c>
      <c r="L79" s="225">
        <v>5.0</v>
      </c>
      <c r="M79" s="225">
        <v>-3.0</v>
      </c>
      <c r="N79" s="225">
        <v>-12.0</v>
      </c>
      <c r="O79" s="226">
        <v>-4.0</v>
      </c>
      <c r="P79" s="225">
        <v>35.0</v>
      </c>
      <c r="Q79" s="225">
        <v>43.0</v>
      </c>
      <c r="R79" s="225">
        <v>53.0</v>
      </c>
      <c r="S79" s="225">
        <v>48.0</v>
      </c>
      <c r="T79" s="225">
        <v>57.0</v>
      </c>
      <c r="U79" s="225">
        <v>66.0</v>
      </c>
      <c r="V79" s="225">
        <v>57.0</v>
      </c>
      <c r="W79" s="225">
        <v>66.0</v>
      </c>
      <c r="X79" s="225">
        <v>61.0</v>
      </c>
      <c r="Y79" s="226">
        <v>53.0</v>
      </c>
      <c r="Z79" s="225">
        <v>34.0</v>
      </c>
      <c r="AA79" s="225">
        <v>29.0</v>
      </c>
      <c r="AB79" s="225">
        <v>33.0</v>
      </c>
      <c r="AC79" s="225">
        <v>43.0</v>
      </c>
      <c r="AD79" s="225">
        <v>33.0</v>
      </c>
      <c r="AE79" s="225">
        <v>26.0</v>
      </c>
      <c r="AF79" s="225">
        <v>35.0</v>
      </c>
      <c r="AG79" s="225">
        <v>44.0</v>
      </c>
      <c r="AH79" s="225">
        <v>54.0</v>
      </c>
      <c r="AI79" s="226">
        <v>45.0</v>
      </c>
      <c r="AJ79" s="225">
        <v>42.0</v>
      </c>
      <c r="AK79" s="225">
        <v>33.0</v>
      </c>
      <c r="AL79" s="225">
        <v>42.0</v>
      </c>
      <c r="AM79" s="225">
        <v>33.0</v>
      </c>
      <c r="AN79" s="225">
        <v>43.0</v>
      </c>
      <c r="AO79" s="225">
        <v>34.0</v>
      </c>
      <c r="AP79" s="225">
        <v>42.0</v>
      </c>
      <c r="AQ79" s="225">
        <v>33.0</v>
      </c>
      <c r="AR79" s="225">
        <v>23.0</v>
      </c>
      <c r="AS79" s="226">
        <v>17.0</v>
      </c>
      <c r="AT79" s="225">
        <v>42.0</v>
      </c>
      <c r="AU79" s="225">
        <v>33.0</v>
      </c>
      <c r="AV79" s="225">
        <v>41.0</v>
      </c>
      <c r="AW79" s="225">
        <v>37.0</v>
      </c>
      <c r="AX79" s="225">
        <v>46.0</v>
      </c>
      <c r="AY79" s="225">
        <v>34.0</v>
      </c>
      <c r="AZ79" s="225">
        <v>25.0</v>
      </c>
      <c r="BA79" s="225">
        <v>31.0</v>
      </c>
      <c r="BB79" s="225">
        <v>23.0</v>
      </c>
      <c r="BC79" s="226">
        <v>32.0</v>
      </c>
      <c r="BD79" s="225">
        <v>16.0</v>
      </c>
      <c r="BE79" s="225">
        <v>25.0</v>
      </c>
      <c r="BF79" s="225">
        <v>35.0</v>
      </c>
      <c r="BG79" s="225">
        <v>43.0</v>
      </c>
      <c r="BH79" s="225">
        <v>48.0</v>
      </c>
      <c r="BI79" s="225">
        <v>65.0</v>
      </c>
      <c r="BJ79" s="225">
        <v>74.0</v>
      </c>
      <c r="BK79" s="225">
        <v>83.0</v>
      </c>
      <c r="BL79" s="225">
        <v>88.0</v>
      </c>
      <c r="BM79" s="226">
        <v>81.0</v>
      </c>
      <c r="BN79" s="225">
        <v>16.0</v>
      </c>
      <c r="BO79" s="225">
        <v>7.0</v>
      </c>
      <c r="BP79" s="225">
        <v>3.0</v>
      </c>
      <c r="BQ79" s="225">
        <v>-6.0</v>
      </c>
      <c r="BR79" s="225">
        <v>6.0</v>
      </c>
      <c r="BS79" s="225">
        <v>2.0</v>
      </c>
      <c r="BT79" s="225">
        <v>-7.0</v>
      </c>
      <c r="BU79" s="225">
        <v>-19.0</v>
      </c>
      <c r="BV79" s="225">
        <v>-29.0</v>
      </c>
      <c r="BW79" s="226">
        <v>-22.0</v>
      </c>
      <c r="BX79" s="225">
        <v>34.0</v>
      </c>
      <c r="BY79" s="225">
        <v>44.0</v>
      </c>
      <c r="BZ79" s="225">
        <v>36.0</v>
      </c>
      <c r="CA79" s="225">
        <v>41.0</v>
      </c>
      <c r="CB79" s="225">
        <v>49.0</v>
      </c>
      <c r="CC79" s="225">
        <v>58.0</v>
      </c>
      <c r="CD79" s="225">
        <v>66.0</v>
      </c>
      <c r="CE79" s="225">
        <v>61.0</v>
      </c>
      <c r="CF79" s="225">
        <v>53.0</v>
      </c>
      <c r="CG79" s="226">
        <v>62.0</v>
      </c>
      <c r="CH79" s="225">
        <v>19.0</v>
      </c>
      <c r="CI79" s="225">
        <v>7.0</v>
      </c>
      <c r="CJ79" s="225">
        <v>14.0</v>
      </c>
      <c r="CK79" s="225">
        <v>24.0</v>
      </c>
      <c r="CL79" s="225">
        <v>32.0</v>
      </c>
      <c r="CM79" s="225">
        <v>41.0</v>
      </c>
      <c r="CN79" s="225">
        <v>50.0</v>
      </c>
      <c r="CO79" s="225">
        <v>42.0</v>
      </c>
      <c r="CP79" s="225">
        <v>51.0</v>
      </c>
      <c r="CQ79" s="226">
        <v>42.0</v>
      </c>
      <c r="CR79" s="225">
        <v>34.0</v>
      </c>
      <c r="CS79" s="225">
        <v>39.0</v>
      </c>
      <c r="CT79" s="225">
        <v>31.0</v>
      </c>
      <c r="CU79" s="225">
        <v>40.0</v>
      </c>
      <c r="CV79" s="225">
        <v>30.0</v>
      </c>
      <c r="CW79" s="225">
        <v>39.0</v>
      </c>
      <c r="CX79" s="225">
        <v>48.0</v>
      </c>
      <c r="CY79" s="225">
        <v>57.0</v>
      </c>
      <c r="CZ79" s="225">
        <v>40.0</v>
      </c>
      <c r="DA79" s="226">
        <v>28.0</v>
      </c>
      <c r="DB79" s="225">
        <v>15.0</v>
      </c>
      <c r="DC79" s="225">
        <v>6.0</v>
      </c>
      <c r="DD79" s="225">
        <v>16.0</v>
      </c>
      <c r="DE79" s="225">
        <v>26.0</v>
      </c>
      <c r="DF79" s="225">
        <v>18.0</v>
      </c>
      <c r="DG79" s="225">
        <v>27.0</v>
      </c>
      <c r="DH79" s="225">
        <v>22.0</v>
      </c>
      <c r="DI79" s="225">
        <v>30.0</v>
      </c>
      <c r="DJ79" s="225">
        <v>18.0</v>
      </c>
      <c r="DK79" s="226">
        <v>14.0</v>
      </c>
      <c r="DL79" s="225">
        <v>18.0</v>
      </c>
      <c r="DM79" s="225">
        <v>8.0</v>
      </c>
      <c r="DN79" s="225">
        <v>17.0</v>
      </c>
      <c r="DO79" s="225">
        <v>24.0</v>
      </c>
      <c r="DP79" s="225">
        <v>29.0</v>
      </c>
      <c r="DQ79" s="225">
        <v>23.0</v>
      </c>
      <c r="DR79" s="225">
        <v>15.0</v>
      </c>
      <c r="DS79" s="225">
        <v>10.0</v>
      </c>
      <c r="DT79" s="225">
        <v>18.0</v>
      </c>
      <c r="DU79" s="226">
        <v>9.0</v>
      </c>
      <c r="DV79" s="225">
        <v>16.0</v>
      </c>
      <c r="DW79" s="225">
        <v>8.0</v>
      </c>
      <c r="DX79" s="225">
        <v>12.0</v>
      </c>
      <c r="DY79" s="225">
        <v>21.0</v>
      </c>
      <c r="DZ79" s="225">
        <v>16.0</v>
      </c>
      <c r="EA79" s="225">
        <v>7.0</v>
      </c>
      <c r="EB79" s="225">
        <v>17.0</v>
      </c>
      <c r="EC79" s="225">
        <v>9.0</v>
      </c>
      <c r="ED79" s="225">
        <v>19.0</v>
      </c>
      <c r="EE79" s="226">
        <v>29.0</v>
      </c>
      <c r="EF79" s="225">
        <v>34.0</v>
      </c>
      <c r="EG79" s="225">
        <v>40.0</v>
      </c>
      <c r="EH79" s="225">
        <v>57.0</v>
      </c>
      <c r="EI79" s="225">
        <v>66.0</v>
      </c>
      <c r="EJ79" s="225">
        <v>56.0</v>
      </c>
      <c r="EK79" s="225">
        <v>47.0</v>
      </c>
      <c r="EL79" s="225">
        <v>38.0</v>
      </c>
      <c r="EM79" s="225">
        <v>44.0</v>
      </c>
      <c r="EN79" s="225">
        <v>34.0</v>
      </c>
      <c r="EO79" s="226">
        <v>42.0</v>
      </c>
      <c r="EP79" s="225">
        <v>15.0</v>
      </c>
      <c r="EQ79" s="225">
        <v>24.0</v>
      </c>
      <c r="ER79" s="225">
        <v>16.0</v>
      </c>
      <c r="ES79" s="225">
        <v>7.0</v>
      </c>
      <c r="ET79" s="225">
        <v>1.0</v>
      </c>
      <c r="EU79" s="225">
        <v>-9.0</v>
      </c>
      <c r="EV79" s="225">
        <v>-18.0</v>
      </c>
      <c r="EW79" s="225">
        <v>-26.0</v>
      </c>
      <c r="EX79" s="225">
        <v>-18.0</v>
      </c>
      <c r="EY79" s="226">
        <v>-24.0</v>
      </c>
      <c r="EZ79" s="225">
        <v>16.0</v>
      </c>
      <c r="FA79" s="225">
        <v>-1.0</v>
      </c>
      <c r="FB79" s="225">
        <v>16.0</v>
      </c>
      <c r="FC79" s="225">
        <v>23.0</v>
      </c>
      <c r="FD79" s="225">
        <v>28.0</v>
      </c>
      <c r="FE79" s="225">
        <v>18.0</v>
      </c>
      <c r="FF79" s="225">
        <v>9.0</v>
      </c>
      <c r="FG79" s="225">
        <v>4.0</v>
      </c>
      <c r="FH79" s="225">
        <v>-4.0</v>
      </c>
      <c r="FI79" s="226">
        <v>5.0</v>
      </c>
      <c r="FJ79" s="225">
        <v>35.0</v>
      </c>
      <c r="FK79" s="225">
        <v>26.0</v>
      </c>
      <c r="FL79" s="225">
        <v>36.0</v>
      </c>
      <c r="FM79" s="225">
        <v>32.0</v>
      </c>
      <c r="FN79" s="225">
        <v>27.0</v>
      </c>
      <c r="FO79" s="225">
        <v>39.0</v>
      </c>
      <c r="FP79" s="225">
        <v>48.0</v>
      </c>
      <c r="FQ79" s="225">
        <v>56.0</v>
      </c>
      <c r="FR79" s="225">
        <v>64.0</v>
      </c>
      <c r="FS79" s="226">
        <v>68.0</v>
      </c>
      <c r="FT79" s="225">
        <v>16.0</v>
      </c>
      <c r="FU79" s="225">
        <v>24.0</v>
      </c>
      <c r="FV79" s="225">
        <v>31.0</v>
      </c>
      <c r="FW79" s="225">
        <v>14.0</v>
      </c>
      <c r="FX79" s="225">
        <v>4.0</v>
      </c>
      <c r="FY79" s="225">
        <v>14.0</v>
      </c>
      <c r="FZ79" s="225">
        <v>24.0</v>
      </c>
      <c r="GA79" s="225">
        <v>32.0</v>
      </c>
      <c r="GB79" s="225">
        <v>24.0</v>
      </c>
      <c r="GC79" s="226">
        <v>33.0</v>
      </c>
      <c r="GD79" s="225">
        <v>19.0</v>
      </c>
      <c r="GE79" s="225">
        <v>9.0</v>
      </c>
      <c r="GF79" s="225">
        <v>17.0</v>
      </c>
      <c r="GG79" s="225">
        <v>26.0</v>
      </c>
      <c r="GH79" s="225">
        <v>21.0</v>
      </c>
      <c r="GI79" s="225">
        <v>38.0</v>
      </c>
      <c r="GJ79" s="225">
        <v>33.0</v>
      </c>
      <c r="GK79" s="225">
        <v>25.0</v>
      </c>
      <c r="GL79" s="225">
        <v>17.0</v>
      </c>
      <c r="GM79" s="226">
        <v>8.0</v>
      </c>
      <c r="GN79" s="225">
        <v>16.0</v>
      </c>
      <c r="GO79" s="225">
        <v>26.0</v>
      </c>
      <c r="GP79" s="225">
        <v>16.0</v>
      </c>
      <c r="GQ79" s="225">
        <v>11.0</v>
      </c>
      <c r="GR79" s="225">
        <v>3.0</v>
      </c>
      <c r="GS79" s="225">
        <v>7.0</v>
      </c>
      <c r="GT79" s="225">
        <v>15.0</v>
      </c>
      <c r="GU79" s="225">
        <v>8.0</v>
      </c>
      <c r="GV79" s="225">
        <v>17.0</v>
      </c>
      <c r="GW79" s="226">
        <v>25.0</v>
      </c>
      <c r="GX79" s="225">
        <v>35.0</v>
      </c>
      <c r="GY79" s="225">
        <v>25.0</v>
      </c>
      <c r="GZ79" s="225">
        <v>13.0</v>
      </c>
      <c r="HA79" s="225">
        <v>22.0</v>
      </c>
      <c r="HB79" s="225">
        <v>32.0</v>
      </c>
      <c r="HC79" s="225">
        <v>15.0</v>
      </c>
      <c r="HD79" s="225">
        <v>11.0</v>
      </c>
      <c r="HE79" s="225">
        <v>21.0</v>
      </c>
      <c r="HF79" s="225">
        <v>17.0</v>
      </c>
      <c r="HG79" s="226">
        <v>24.0</v>
      </c>
      <c r="HH79" s="225">
        <v>37.0</v>
      </c>
      <c r="HI79" s="225">
        <v>29.0</v>
      </c>
      <c r="HJ79" s="225">
        <v>19.0</v>
      </c>
      <c r="HK79" s="225">
        <v>14.0</v>
      </c>
      <c r="HL79" s="225">
        <v>19.0</v>
      </c>
      <c r="HM79" s="225">
        <v>10.0</v>
      </c>
      <c r="HN79" s="225">
        <v>16.0</v>
      </c>
      <c r="HO79" s="225">
        <v>20.0</v>
      </c>
      <c r="HP79" s="225">
        <v>25.0</v>
      </c>
      <c r="HQ79" s="226">
        <v>18.0</v>
      </c>
      <c r="HR79" s="225">
        <v>18.0</v>
      </c>
      <c r="HS79" s="225">
        <v>9.0</v>
      </c>
      <c r="HT79" s="225">
        <v>1.0</v>
      </c>
      <c r="HU79" s="225">
        <v>6.0</v>
      </c>
      <c r="HV79" s="225">
        <v>16.0</v>
      </c>
      <c r="HW79" s="225">
        <v>21.0</v>
      </c>
      <c r="HX79" s="225">
        <v>30.0</v>
      </c>
      <c r="HY79" s="225">
        <v>21.0</v>
      </c>
      <c r="HZ79" s="225">
        <v>13.0</v>
      </c>
      <c r="IA79" s="226">
        <v>5.0</v>
      </c>
      <c r="IB79" s="225">
        <v>30.0</v>
      </c>
      <c r="IC79" s="225">
        <v>21.0</v>
      </c>
      <c r="ID79" s="225">
        <v>11.0</v>
      </c>
      <c r="IE79" s="225">
        <v>2.0</v>
      </c>
      <c r="IF79" s="225">
        <v>-7.0</v>
      </c>
      <c r="IG79" s="225">
        <v>-16.0</v>
      </c>
      <c r="IH79" s="225">
        <v>1.0</v>
      </c>
      <c r="II79" s="225">
        <v>-7.0</v>
      </c>
      <c r="IJ79" s="225">
        <v>-2.0</v>
      </c>
      <c r="IK79" s="226">
        <v>7.0</v>
      </c>
      <c r="IL79" s="225">
        <v>34.0</v>
      </c>
      <c r="IM79" s="225">
        <v>46.0</v>
      </c>
      <c r="IN79" s="225">
        <v>56.0</v>
      </c>
      <c r="IO79" s="225">
        <v>47.0</v>
      </c>
      <c r="IP79" s="225">
        <v>56.0</v>
      </c>
      <c r="IQ79" s="225">
        <v>47.0</v>
      </c>
      <c r="IR79" s="225">
        <v>56.0</v>
      </c>
      <c r="IS79" s="225">
        <v>46.0</v>
      </c>
      <c r="IT79" s="225">
        <v>51.0</v>
      </c>
      <c r="IU79" s="226">
        <v>59.0</v>
      </c>
      <c r="IV79" s="237">
        <f t="shared" ref="IV79:JE79" si="117">AVERAGE(IL79,IB79,HR79,HH79,GN79,GX79,GD79,FT79,FJ79,EZ79,EP79,EF79,DV79,DL79,DB79,CR79,CH79,BX79,BN79,BD79,AT79,AJ79,Z79,P79,F79)</f>
        <v>26.4</v>
      </c>
      <c r="IW79" s="238">
        <f t="shared" si="117"/>
        <v>23.44</v>
      </c>
      <c r="IX79" s="238">
        <f t="shared" si="117"/>
        <v>25.56</v>
      </c>
      <c r="IY79" s="238">
        <f t="shared" si="117"/>
        <v>26.12</v>
      </c>
      <c r="IZ79" s="238">
        <f t="shared" si="117"/>
        <v>27.24</v>
      </c>
      <c r="JA79" s="238">
        <f t="shared" si="117"/>
        <v>26.64</v>
      </c>
      <c r="JB79" s="238">
        <f t="shared" si="117"/>
        <v>28.48</v>
      </c>
      <c r="JC79" s="238">
        <f t="shared" si="117"/>
        <v>27.52</v>
      </c>
      <c r="JD79" s="238">
        <f t="shared" si="117"/>
        <v>25.8</v>
      </c>
      <c r="JE79" s="239">
        <f t="shared" si="117"/>
        <v>26.24</v>
      </c>
      <c r="JF79" s="225">
        <f t="shared" si="96"/>
        <v>241</v>
      </c>
      <c r="JG79" s="225">
        <f t="shared" si="97"/>
        <v>19</v>
      </c>
      <c r="JH79" s="231">
        <f t="shared" si="98"/>
        <v>0.9269230769</v>
      </c>
      <c r="JI79" s="225"/>
      <c r="JJ79" s="225"/>
      <c r="JK79" s="225"/>
      <c r="JL79" s="225"/>
      <c r="JM79" s="225"/>
      <c r="JN79" s="225"/>
      <c r="JO79" s="225"/>
      <c r="JP79" s="225"/>
      <c r="JQ79" s="225"/>
      <c r="JR79" s="225"/>
      <c r="JS79" s="311"/>
      <c r="JT79" s="232"/>
      <c r="JU79" s="240">
        <f>5/25</f>
        <v>0.2</v>
      </c>
      <c r="JV79" s="225"/>
      <c r="JW79" s="225"/>
      <c r="JX79" s="225"/>
      <c r="JY79" s="225"/>
      <c r="JZ79" s="225"/>
      <c r="KA79" s="225"/>
      <c r="KB79" s="225"/>
      <c r="KC79" s="225"/>
      <c r="KD79" s="225"/>
      <c r="KE79" s="225"/>
      <c r="KF79" s="225"/>
      <c r="KG79" s="225"/>
      <c r="KH79" s="225"/>
      <c r="KI79" s="225"/>
      <c r="KJ79" s="225"/>
    </row>
    <row r="80">
      <c r="A80" s="182" t="s">
        <v>35</v>
      </c>
      <c r="B80" s="18" t="s">
        <v>12</v>
      </c>
      <c r="C80" s="19" t="s">
        <v>46</v>
      </c>
      <c r="D80" s="17" t="s">
        <v>38</v>
      </c>
      <c r="E80" s="224">
        <v>25.0</v>
      </c>
      <c r="F80" s="225">
        <v>34.0</v>
      </c>
      <c r="G80" s="225">
        <v>42.0</v>
      </c>
      <c r="H80" s="225">
        <v>51.0</v>
      </c>
      <c r="I80" s="225">
        <v>57.0</v>
      </c>
      <c r="J80" s="225">
        <v>66.0</v>
      </c>
      <c r="K80" s="225">
        <v>61.0</v>
      </c>
      <c r="L80" s="225">
        <v>51.0</v>
      </c>
      <c r="M80" s="225">
        <v>57.0</v>
      </c>
      <c r="N80" s="225">
        <v>64.0</v>
      </c>
      <c r="O80" s="226">
        <v>58.0</v>
      </c>
      <c r="P80" s="225">
        <v>17.0</v>
      </c>
      <c r="Q80" s="225">
        <v>11.0</v>
      </c>
      <c r="R80" s="225">
        <v>21.0</v>
      </c>
      <c r="S80" s="225">
        <v>15.0</v>
      </c>
      <c r="T80" s="225">
        <v>24.0</v>
      </c>
      <c r="U80" s="225">
        <v>33.0</v>
      </c>
      <c r="V80" s="225">
        <v>40.0</v>
      </c>
      <c r="W80" s="225">
        <v>49.0</v>
      </c>
      <c r="X80" s="225">
        <v>43.0</v>
      </c>
      <c r="Y80" s="226">
        <v>33.0</v>
      </c>
      <c r="Z80" s="225">
        <v>18.0</v>
      </c>
      <c r="AA80" s="225">
        <v>13.0</v>
      </c>
      <c r="AB80" s="225">
        <v>19.0</v>
      </c>
      <c r="AC80" s="225">
        <v>8.0</v>
      </c>
      <c r="AD80" s="225">
        <v>-2.0</v>
      </c>
      <c r="AE80" s="225">
        <v>3.0</v>
      </c>
      <c r="AF80" s="225">
        <v>-4.0</v>
      </c>
      <c r="AG80" s="225">
        <v>-13.0</v>
      </c>
      <c r="AH80" s="225">
        <v>-21.0</v>
      </c>
      <c r="AI80" s="226">
        <v>-30.0</v>
      </c>
      <c r="AJ80" s="225">
        <v>6.0</v>
      </c>
      <c r="AK80" s="225">
        <v>13.0</v>
      </c>
      <c r="AL80" s="225">
        <v>6.0</v>
      </c>
      <c r="AM80" s="225">
        <v>15.0</v>
      </c>
      <c r="AN80" s="225">
        <v>4.0</v>
      </c>
      <c r="AO80" s="225">
        <v>-6.0</v>
      </c>
      <c r="AP80" s="225">
        <v>1.0</v>
      </c>
      <c r="AQ80" s="225">
        <v>-9.0</v>
      </c>
      <c r="AR80" s="225">
        <v>-1.0</v>
      </c>
      <c r="AS80" s="226">
        <v>6.0</v>
      </c>
      <c r="AT80" s="225">
        <v>6.0</v>
      </c>
      <c r="AU80" s="225">
        <v>13.0</v>
      </c>
      <c r="AV80" s="225">
        <v>20.0</v>
      </c>
      <c r="AW80" s="225">
        <v>14.0</v>
      </c>
      <c r="AX80" s="225">
        <v>24.0</v>
      </c>
      <c r="AY80" s="225">
        <v>33.0</v>
      </c>
      <c r="AZ80" s="225">
        <v>23.0</v>
      </c>
      <c r="BA80" s="225">
        <v>16.0</v>
      </c>
      <c r="BB80" s="225">
        <v>24.0</v>
      </c>
      <c r="BC80" s="226">
        <v>17.0</v>
      </c>
      <c r="BD80" s="225">
        <v>16.0</v>
      </c>
      <c r="BE80" s="225">
        <v>7.0</v>
      </c>
      <c r="BF80" s="225">
        <v>-4.0</v>
      </c>
      <c r="BG80" s="225">
        <v>6.0</v>
      </c>
      <c r="BH80" s="225">
        <v>11.0</v>
      </c>
      <c r="BI80" s="225">
        <v>-8.0</v>
      </c>
      <c r="BJ80" s="225">
        <v>-15.0</v>
      </c>
      <c r="BK80" s="225">
        <v>-24.0</v>
      </c>
      <c r="BL80" s="225">
        <v>-18.0</v>
      </c>
      <c r="BM80" s="226">
        <v>-13.0</v>
      </c>
      <c r="BN80" s="225">
        <v>34.0</v>
      </c>
      <c r="BO80" s="225">
        <v>25.0</v>
      </c>
      <c r="BP80" s="225">
        <v>19.0</v>
      </c>
      <c r="BQ80" s="225">
        <v>28.0</v>
      </c>
      <c r="BR80" s="225">
        <v>19.0</v>
      </c>
      <c r="BS80" s="225">
        <v>13.0</v>
      </c>
      <c r="BT80" s="225">
        <v>3.0</v>
      </c>
      <c r="BU80" s="225">
        <v>12.0</v>
      </c>
      <c r="BV80" s="225">
        <v>20.0</v>
      </c>
      <c r="BW80" s="226">
        <v>15.0</v>
      </c>
      <c r="BX80" s="225">
        <v>18.0</v>
      </c>
      <c r="BY80" s="225">
        <v>7.0</v>
      </c>
      <c r="BZ80" s="225">
        <v>15.0</v>
      </c>
      <c r="CA80" s="225">
        <v>20.0</v>
      </c>
      <c r="CB80" s="225">
        <v>27.0</v>
      </c>
      <c r="CC80" s="225">
        <v>37.0</v>
      </c>
      <c r="CD80" s="225">
        <v>47.0</v>
      </c>
      <c r="CE80" s="225">
        <v>41.0</v>
      </c>
      <c r="CF80" s="225">
        <v>49.0</v>
      </c>
      <c r="CG80" s="226">
        <v>59.0</v>
      </c>
      <c r="CH80" s="225">
        <v>32.0</v>
      </c>
      <c r="CI80" s="225">
        <v>41.0</v>
      </c>
      <c r="CJ80" s="225">
        <v>36.0</v>
      </c>
      <c r="CK80" s="225">
        <v>25.0</v>
      </c>
      <c r="CL80" s="225">
        <v>17.0</v>
      </c>
      <c r="CM80" s="225">
        <v>26.0</v>
      </c>
      <c r="CN80" s="225">
        <v>19.0</v>
      </c>
      <c r="CO80" s="225">
        <v>27.0</v>
      </c>
      <c r="CP80" s="225">
        <v>37.0</v>
      </c>
      <c r="CQ80" s="226">
        <v>44.0</v>
      </c>
      <c r="CR80" s="225">
        <v>16.0</v>
      </c>
      <c r="CS80" s="225">
        <v>22.0</v>
      </c>
      <c r="CT80" s="225">
        <v>12.0</v>
      </c>
      <c r="CU80" s="225">
        <v>22.0</v>
      </c>
      <c r="CV80" s="225">
        <v>12.0</v>
      </c>
      <c r="CW80" s="225">
        <v>5.0</v>
      </c>
      <c r="CX80" s="225">
        <v>-2.0</v>
      </c>
      <c r="CY80" s="225">
        <v>-9.0</v>
      </c>
      <c r="CZ80" s="225">
        <v>10.0</v>
      </c>
      <c r="DA80" s="226">
        <v>19.0</v>
      </c>
      <c r="DB80" s="225">
        <v>15.0</v>
      </c>
      <c r="DC80" s="225">
        <v>5.0</v>
      </c>
      <c r="DD80" s="225">
        <v>15.0</v>
      </c>
      <c r="DE80" s="225">
        <v>7.0</v>
      </c>
      <c r="DF80" s="225">
        <v>0.0</v>
      </c>
      <c r="DG80" s="225">
        <v>-9.0</v>
      </c>
      <c r="DH80" s="225">
        <v>-14.0</v>
      </c>
      <c r="DI80" s="225">
        <v>-4.0</v>
      </c>
      <c r="DJ80" s="225">
        <v>5.0</v>
      </c>
      <c r="DK80" s="226">
        <v>-1.0</v>
      </c>
      <c r="DL80" s="225">
        <v>30.0</v>
      </c>
      <c r="DM80" s="225">
        <v>20.0</v>
      </c>
      <c r="DN80" s="225">
        <v>30.0</v>
      </c>
      <c r="DO80" s="225">
        <v>25.0</v>
      </c>
      <c r="DP80" s="225">
        <v>31.0</v>
      </c>
      <c r="DQ80" s="225">
        <v>38.0</v>
      </c>
      <c r="DR80" s="225">
        <v>46.0</v>
      </c>
      <c r="DS80" s="225">
        <v>41.0</v>
      </c>
      <c r="DT80" s="225">
        <v>33.0</v>
      </c>
      <c r="DU80" s="226">
        <v>42.0</v>
      </c>
      <c r="DV80" s="225">
        <v>34.0</v>
      </c>
      <c r="DW80" s="225">
        <v>24.0</v>
      </c>
      <c r="DX80" s="225">
        <v>30.0</v>
      </c>
      <c r="DY80" s="225">
        <v>39.0</v>
      </c>
      <c r="DZ80" s="225">
        <v>33.0</v>
      </c>
      <c r="EA80" s="225">
        <v>42.0</v>
      </c>
      <c r="EB80" s="225">
        <v>52.0</v>
      </c>
      <c r="EC80" s="225">
        <v>45.0</v>
      </c>
      <c r="ED80" s="225">
        <v>37.0</v>
      </c>
      <c r="EE80" s="226">
        <v>26.0</v>
      </c>
      <c r="EF80" s="225">
        <v>34.0</v>
      </c>
      <c r="EG80" s="225">
        <v>27.0</v>
      </c>
      <c r="EH80" s="225">
        <v>8.0</v>
      </c>
      <c r="EI80" s="225">
        <v>18.0</v>
      </c>
      <c r="EJ80" s="225">
        <v>29.0</v>
      </c>
      <c r="EK80" s="225">
        <v>36.0</v>
      </c>
      <c r="EL80" s="225">
        <v>43.0</v>
      </c>
      <c r="EM80" s="225">
        <v>36.0</v>
      </c>
      <c r="EN80" s="225">
        <v>47.0</v>
      </c>
      <c r="EO80" s="226">
        <v>41.0</v>
      </c>
      <c r="EP80" s="225">
        <v>36.0</v>
      </c>
      <c r="EQ80" s="225">
        <v>27.0</v>
      </c>
      <c r="ER80" s="225">
        <v>35.0</v>
      </c>
      <c r="ES80" s="225">
        <v>26.0</v>
      </c>
      <c r="ET80" s="225">
        <v>33.0</v>
      </c>
      <c r="EU80" s="225">
        <v>23.0</v>
      </c>
      <c r="EV80" s="225">
        <v>13.0</v>
      </c>
      <c r="EW80" s="225">
        <v>6.0</v>
      </c>
      <c r="EX80" s="225">
        <v>13.0</v>
      </c>
      <c r="EY80" s="226">
        <v>20.0</v>
      </c>
      <c r="EZ80" s="225">
        <v>34.0</v>
      </c>
      <c r="FA80" s="225">
        <v>53.0</v>
      </c>
      <c r="FB80" s="225">
        <v>34.0</v>
      </c>
      <c r="FC80" s="225">
        <v>29.0</v>
      </c>
      <c r="FD80" s="225">
        <v>35.0</v>
      </c>
      <c r="FE80" s="225">
        <v>46.0</v>
      </c>
      <c r="FF80" s="225">
        <v>53.0</v>
      </c>
      <c r="FG80" s="225">
        <v>48.0</v>
      </c>
      <c r="FH80" s="225">
        <v>56.0</v>
      </c>
      <c r="FI80" s="226">
        <v>65.0</v>
      </c>
      <c r="FJ80" s="225">
        <v>35.0</v>
      </c>
      <c r="FK80" s="225">
        <v>44.0</v>
      </c>
      <c r="FL80" s="225">
        <v>33.0</v>
      </c>
      <c r="FM80" s="225">
        <v>27.0</v>
      </c>
      <c r="FN80" s="225">
        <v>22.0</v>
      </c>
      <c r="FO80" s="225">
        <v>13.0</v>
      </c>
      <c r="FP80" s="225">
        <v>4.0</v>
      </c>
      <c r="FQ80" s="225">
        <v>11.0</v>
      </c>
      <c r="FR80" s="225">
        <v>21.0</v>
      </c>
      <c r="FS80" s="226">
        <v>27.0</v>
      </c>
      <c r="FT80" s="225">
        <v>16.0</v>
      </c>
      <c r="FU80" s="225">
        <v>23.0</v>
      </c>
      <c r="FV80" s="225">
        <v>18.0</v>
      </c>
      <c r="FW80" s="225">
        <v>37.0</v>
      </c>
      <c r="FX80" s="225">
        <v>45.0</v>
      </c>
      <c r="FY80" s="225">
        <v>34.0</v>
      </c>
      <c r="FZ80" s="225">
        <v>26.0</v>
      </c>
      <c r="GA80" s="225">
        <v>33.0</v>
      </c>
      <c r="GB80" s="225">
        <v>41.0</v>
      </c>
      <c r="GC80" s="226">
        <v>34.0</v>
      </c>
      <c r="GD80" s="225">
        <v>32.0</v>
      </c>
      <c r="GE80" s="225">
        <v>22.0</v>
      </c>
      <c r="GF80" s="225">
        <v>16.0</v>
      </c>
      <c r="GG80" s="225">
        <v>25.0</v>
      </c>
      <c r="GH80" s="225">
        <v>19.0</v>
      </c>
      <c r="GI80" s="225">
        <v>0.0</v>
      </c>
      <c r="GJ80" s="225">
        <v>-5.0</v>
      </c>
      <c r="GK80" s="225">
        <v>1.0</v>
      </c>
      <c r="GL80" s="225">
        <v>-6.0</v>
      </c>
      <c r="GM80" s="226">
        <v>-16.0</v>
      </c>
      <c r="GN80" s="225">
        <v>32.0</v>
      </c>
      <c r="GO80" s="225">
        <v>42.0</v>
      </c>
      <c r="GP80" s="225">
        <v>53.0</v>
      </c>
      <c r="GQ80" s="225">
        <v>48.0</v>
      </c>
      <c r="GR80" s="225">
        <v>41.0</v>
      </c>
      <c r="GS80" s="225">
        <v>47.0</v>
      </c>
      <c r="GT80" s="225">
        <v>57.0</v>
      </c>
      <c r="GU80" s="225">
        <v>62.0</v>
      </c>
      <c r="GV80" s="225">
        <v>55.0</v>
      </c>
      <c r="GW80" s="226">
        <v>49.0</v>
      </c>
      <c r="GX80" s="225">
        <v>35.0</v>
      </c>
      <c r="GY80" s="225">
        <v>43.0</v>
      </c>
      <c r="GZ80" s="225">
        <v>52.0</v>
      </c>
      <c r="HA80" s="225">
        <v>43.0</v>
      </c>
      <c r="HB80" s="225">
        <v>35.0</v>
      </c>
      <c r="HC80" s="225">
        <v>54.0</v>
      </c>
      <c r="HD80" s="225">
        <v>48.0</v>
      </c>
      <c r="HE80" s="225">
        <v>40.0</v>
      </c>
      <c r="HF80" s="225">
        <v>34.0</v>
      </c>
      <c r="HG80" s="226">
        <v>29.0</v>
      </c>
      <c r="HH80" s="225">
        <v>16.0</v>
      </c>
      <c r="HI80" s="225">
        <v>6.0</v>
      </c>
      <c r="HJ80" s="225">
        <v>14.0</v>
      </c>
      <c r="HK80" s="225">
        <v>8.0</v>
      </c>
      <c r="HL80" s="225">
        <v>13.0</v>
      </c>
      <c r="HM80" s="225">
        <v>20.0</v>
      </c>
      <c r="HN80" s="225">
        <v>13.0</v>
      </c>
      <c r="HO80" s="225">
        <v>19.0</v>
      </c>
      <c r="HP80" s="225">
        <v>25.0</v>
      </c>
      <c r="HQ80" s="226">
        <v>30.0</v>
      </c>
      <c r="HR80" s="225">
        <v>30.0</v>
      </c>
      <c r="HS80" s="225">
        <v>39.0</v>
      </c>
      <c r="HT80" s="225">
        <v>32.0</v>
      </c>
      <c r="HU80" s="225">
        <v>38.0</v>
      </c>
      <c r="HV80" s="225">
        <v>27.0</v>
      </c>
      <c r="HW80" s="225">
        <v>32.0</v>
      </c>
      <c r="HX80" s="225">
        <v>42.0</v>
      </c>
      <c r="HY80" s="225">
        <v>49.0</v>
      </c>
      <c r="HZ80" s="225">
        <v>55.0</v>
      </c>
      <c r="IA80" s="226">
        <v>63.0</v>
      </c>
      <c r="IB80" s="225">
        <v>30.0</v>
      </c>
      <c r="IC80" s="225">
        <v>20.0</v>
      </c>
      <c r="ID80" s="225">
        <v>31.0</v>
      </c>
      <c r="IE80" s="225">
        <v>40.0</v>
      </c>
      <c r="IF80" s="225">
        <v>49.0</v>
      </c>
      <c r="IG80" s="225">
        <v>56.0</v>
      </c>
      <c r="IH80" s="225">
        <v>37.0</v>
      </c>
      <c r="II80" s="225">
        <v>27.0</v>
      </c>
      <c r="IJ80" s="225">
        <v>32.0</v>
      </c>
      <c r="IK80" s="226">
        <v>25.0</v>
      </c>
      <c r="IL80" s="225">
        <v>16.0</v>
      </c>
      <c r="IM80" s="225">
        <v>7.0</v>
      </c>
      <c r="IN80" s="225">
        <v>-4.0</v>
      </c>
      <c r="IO80" s="225">
        <v>5.0</v>
      </c>
      <c r="IP80" s="225">
        <v>15.0</v>
      </c>
      <c r="IQ80" s="225">
        <v>22.0</v>
      </c>
      <c r="IR80" s="225">
        <v>32.0</v>
      </c>
      <c r="IS80" s="225">
        <v>40.0</v>
      </c>
      <c r="IT80" s="225">
        <v>45.0</v>
      </c>
      <c r="IU80" s="226">
        <v>55.0</v>
      </c>
      <c r="IV80" s="237">
        <f t="shared" ref="IV80:JE80" si="118">AVERAGE(IL80,IB80,HR80,HH80,GN80,GX80,GD80,FT80,FJ80,EZ80,EP80,EF80,DV80,DL80,DB80,CR80,CH80,BX80,BN80,BD80,AT80,AJ80,Z80,P80,F80)</f>
        <v>24.88</v>
      </c>
      <c r="IW80" s="238">
        <f t="shared" si="118"/>
        <v>23.84</v>
      </c>
      <c r="IX80" s="238">
        <f t="shared" si="118"/>
        <v>23.68</v>
      </c>
      <c r="IY80" s="238">
        <f t="shared" si="118"/>
        <v>25</v>
      </c>
      <c r="IZ80" s="238">
        <f t="shared" si="118"/>
        <v>25.16</v>
      </c>
      <c r="JA80" s="238">
        <f t="shared" si="118"/>
        <v>26.04</v>
      </c>
      <c r="JB80" s="238">
        <f t="shared" si="118"/>
        <v>24.4</v>
      </c>
      <c r="JC80" s="238">
        <f t="shared" si="118"/>
        <v>24.04</v>
      </c>
      <c r="JD80" s="238">
        <f t="shared" si="118"/>
        <v>28</v>
      </c>
      <c r="JE80" s="239">
        <f t="shared" si="118"/>
        <v>27.88</v>
      </c>
      <c r="JF80" s="225">
        <f t="shared" si="96"/>
        <v>234</v>
      </c>
      <c r="JG80" s="225">
        <f t="shared" si="97"/>
        <v>24</v>
      </c>
      <c r="JH80" s="231">
        <f t="shared" si="98"/>
        <v>0.9069767442</v>
      </c>
      <c r="JI80" s="225"/>
      <c r="JJ80" s="225"/>
      <c r="JK80" s="225"/>
      <c r="JL80" s="225"/>
      <c r="JM80" s="225"/>
      <c r="JN80" s="225"/>
      <c r="JO80" s="225"/>
      <c r="JP80" s="225"/>
      <c r="JQ80" s="225"/>
      <c r="JR80" s="225"/>
      <c r="JS80" s="311"/>
      <c r="JT80" s="232"/>
      <c r="JU80" s="240">
        <f>7/25</f>
        <v>0.28</v>
      </c>
      <c r="JV80" s="225"/>
      <c r="JW80" s="225"/>
      <c r="JX80" s="225"/>
      <c r="JY80" s="225"/>
      <c r="JZ80" s="225"/>
      <c r="KA80" s="225"/>
      <c r="KB80" s="225"/>
      <c r="KC80" s="225"/>
      <c r="KD80" s="225"/>
      <c r="KE80" s="225"/>
      <c r="KF80" s="225"/>
      <c r="KG80" s="225"/>
      <c r="KH80" s="225"/>
      <c r="KI80" s="225"/>
      <c r="KJ80" s="225"/>
    </row>
    <row r="81">
      <c r="A81" s="182" t="s">
        <v>35</v>
      </c>
      <c r="B81" s="18" t="s">
        <v>19</v>
      </c>
      <c r="C81" s="19" t="s">
        <v>47</v>
      </c>
      <c r="D81" s="17" t="s">
        <v>14</v>
      </c>
      <c r="E81" s="224">
        <v>20.0</v>
      </c>
      <c r="F81" s="225">
        <v>17.0</v>
      </c>
      <c r="G81" s="225">
        <v>25.0</v>
      </c>
      <c r="H81" s="225">
        <v>17.0</v>
      </c>
      <c r="I81" s="225">
        <v>7.0</v>
      </c>
      <c r="J81" s="225">
        <v>-1.0</v>
      </c>
      <c r="K81" s="225">
        <v>-4.0</v>
      </c>
      <c r="L81" s="225">
        <v>8.0</v>
      </c>
      <c r="M81" s="225">
        <v>-2.0</v>
      </c>
      <c r="N81" s="225">
        <v>6.0</v>
      </c>
      <c r="O81" s="226">
        <v>16.0</v>
      </c>
      <c r="P81" s="225">
        <v>19.0</v>
      </c>
      <c r="Q81" s="225">
        <v>29.0</v>
      </c>
      <c r="R81" s="225">
        <v>38.0</v>
      </c>
      <c r="S81" s="225">
        <v>44.0</v>
      </c>
      <c r="T81" s="225">
        <v>36.0</v>
      </c>
      <c r="U81" s="225">
        <v>28.0</v>
      </c>
      <c r="V81" s="225">
        <v>38.0</v>
      </c>
      <c r="W81" s="225">
        <v>30.0</v>
      </c>
      <c r="X81" s="225">
        <v>36.0</v>
      </c>
      <c r="Y81" s="226">
        <v>48.0</v>
      </c>
      <c r="Z81" s="225">
        <v>15.0</v>
      </c>
      <c r="AA81" s="225">
        <v>12.0</v>
      </c>
      <c r="AB81" s="225">
        <v>7.0</v>
      </c>
      <c r="AC81" s="225">
        <v>18.0</v>
      </c>
      <c r="AD81" s="225">
        <v>9.0</v>
      </c>
      <c r="AE81" s="225">
        <v>5.0</v>
      </c>
      <c r="AF81" s="225">
        <v>-5.0</v>
      </c>
      <c r="AG81" s="225">
        <v>-14.0</v>
      </c>
      <c r="AH81" s="225">
        <v>-20.0</v>
      </c>
      <c r="AI81" s="226">
        <v>-12.0</v>
      </c>
      <c r="AJ81" s="225">
        <v>44.0</v>
      </c>
      <c r="AK81" s="225">
        <v>54.0</v>
      </c>
      <c r="AL81" s="225">
        <v>44.0</v>
      </c>
      <c r="AM81" s="225">
        <v>36.0</v>
      </c>
      <c r="AN81" s="225">
        <v>47.0</v>
      </c>
      <c r="AO81" s="225">
        <v>57.0</v>
      </c>
      <c r="AP81" s="225">
        <v>52.0</v>
      </c>
      <c r="AQ81" s="225">
        <v>62.0</v>
      </c>
      <c r="AR81" s="225">
        <v>68.0</v>
      </c>
      <c r="AS81" s="226">
        <v>72.0</v>
      </c>
      <c r="AT81" s="225">
        <v>44.0</v>
      </c>
      <c r="AU81" s="225">
        <v>54.0</v>
      </c>
      <c r="AV81" s="225">
        <v>49.0</v>
      </c>
      <c r="AW81" s="225">
        <v>54.0</v>
      </c>
      <c r="AX81" s="225">
        <v>44.0</v>
      </c>
      <c r="AY81" s="225">
        <v>35.0</v>
      </c>
      <c r="AZ81" s="225">
        <v>45.0</v>
      </c>
      <c r="BA81" s="225">
        <v>41.0</v>
      </c>
      <c r="BB81" s="225">
        <v>49.0</v>
      </c>
      <c r="BC81" s="226">
        <v>39.0</v>
      </c>
      <c r="BD81" s="225">
        <v>33.0</v>
      </c>
      <c r="BE81" s="225">
        <v>41.0</v>
      </c>
      <c r="BF81" s="225">
        <v>52.0</v>
      </c>
      <c r="BG81" s="225">
        <v>40.0</v>
      </c>
      <c r="BH81" s="225">
        <v>43.0</v>
      </c>
      <c r="BI81" s="225">
        <v>62.0</v>
      </c>
      <c r="BJ81" s="225">
        <v>54.0</v>
      </c>
      <c r="BK81" s="225">
        <v>62.0</v>
      </c>
      <c r="BL81" s="225">
        <v>56.0</v>
      </c>
      <c r="BM81" s="226">
        <v>52.0</v>
      </c>
      <c r="BN81" s="225">
        <v>17.0</v>
      </c>
      <c r="BO81" s="225">
        <v>25.0</v>
      </c>
      <c r="BP81" s="225">
        <v>30.0</v>
      </c>
      <c r="BQ81" s="225">
        <v>39.0</v>
      </c>
      <c r="BR81" s="225">
        <v>48.0</v>
      </c>
      <c r="BS81" s="225">
        <v>53.0</v>
      </c>
      <c r="BT81" s="225">
        <v>63.0</v>
      </c>
      <c r="BU81" s="225">
        <v>54.0</v>
      </c>
      <c r="BV81" s="225">
        <v>60.0</v>
      </c>
      <c r="BW81" s="226">
        <v>64.0</v>
      </c>
      <c r="BX81" s="225">
        <v>15.0</v>
      </c>
      <c r="BY81" s="225">
        <v>26.0</v>
      </c>
      <c r="BZ81" s="225">
        <v>34.0</v>
      </c>
      <c r="CA81" s="225">
        <v>37.0</v>
      </c>
      <c r="CB81" s="225">
        <v>32.0</v>
      </c>
      <c r="CC81" s="225">
        <v>22.0</v>
      </c>
      <c r="CD81" s="225">
        <v>10.0</v>
      </c>
      <c r="CE81" s="225">
        <v>16.0</v>
      </c>
      <c r="CF81" s="225">
        <v>24.0</v>
      </c>
      <c r="CG81" s="226">
        <v>14.0</v>
      </c>
      <c r="CH81" s="225">
        <v>29.0</v>
      </c>
      <c r="CI81" s="225">
        <v>20.0</v>
      </c>
      <c r="CJ81" s="225">
        <v>24.0</v>
      </c>
      <c r="CK81" s="225">
        <v>35.0</v>
      </c>
      <c r="CL81" s="225">
        <v>27.0</v>
      </c>
      <c r="CM81" s="225">
        <v>19.0</v>
      </c>
      <c r="CN81" s="225">
        <v>11.0</v>
      </c>
      <c r="CO81" s="225">
        <v>19.0</v>
      </c>
      <c r="CP81" s="225">
        <v>9.0</v>
      </c>
      <c r="CQ81" s="226">
        <v>19.0</v>
      </c>
      <c r="CR81" s="225">
        <v>33.0</v>
      </c>
      <c r="CS81" s="225">
        <v>27.0</v>
      </c>
      <c r="CT81" s="225">
        <v>39.0</v>
      </c>
      <c r="CU81" s="225">
        <v>29.0</v>
      </c>
      <c r="CV81" s="225">
        <v>20.0</v>
      </c>
      <c r="CW81" s="225">
        <v>10.0</v>
      </c>
      <c r="CX81" s="225">
        <v>0.0</v>
      </c>
      <c r="CY81" s="225">
        <v>-10.0</v>
      </c>
      <c r="CZ81" s="225">
        <v>-29.0</v>
      </c>
      <c r="DA81" s="226">
        <v>-38.0</v>
      </c>
      <c r="DB81" s="225">
        <v>16.0</v>
      </c>
      <c r="DC81" s="225">
        <v>26.0</v>
      </c>
      <c r="DD81" s="225">
        <v>35.0</v>
      </c>
      <c r="DE81" s="225">
        <v>29.0</v>
      </c>
      <c r="DF81" s="225">
        <v>34.0</v>
      </c>
      <c r="DG81" s="225">
        <v>25.0</v>
      </c>
      <c r="DH81" s="225">
        <v>22.0</v>
      </c>
      <c r="DI81" s="225">
        <v>10.0</v>
      </c>
      <c r="DJ81" s="225">
        <v>1.0</v>
      </c>
      <c r="DK81" s="226">
        <v>6.0</v>
      </c>
      <c r="DL81" s="225">
        <v>21.0</v>
      </c>
      <c r="DM81" s="225">
        <v>12.0</v>
      </c>
      <c r="DN81" s="225">
        <v>2.0</v>
      </c>
      <c r="DO81" s="225">
        <v>6.0</v>
      </c>
      <c r="DP81" s="225">
        <v>0.0</v>
      </c>
      <c r="DQ81" s="225">
        <v>4.0</v>
      </c>
      <c r="DR81" s="225">
        <v>12.0</v>
      </c>
      <c r="DS81" s="225">
        <v>9.0</v>
      </c>
      <c r="DT81" s="225">
        <v>1.0</v>
      </c>
      <c r="DU81" s="226">
        <v>-7.0</v>
      </c>
      <c r="DV81" s="225">
        <v>17.0</v>
      </c>
      <c r="DW81" s="225">
        <v>29.0</v>
      </c>
      <c r="DX81" s="225">
        <v>24.0</v>
      </c>
      <c r="DY81" s="225">
        <v>16.0</v>
      </c>
      <c r="DZ81" s="225">
        <v>22.0</v>
      </c>
      <c r="EA81" s="225">
        <v>14.0</v>
      </c>
      <c r="EB81" s="225">
        <v>23.0</v>
      </c>
      <c r="EC81" s="225">
        <v>28.0</v>
      </c>
      <c r="ED81" s="225">
        <v>22.0</v>
      </c>
      <c r="EE81" s="226">
        <v>33.0</v>
      </c>
      <c r="EF81" s="225">
        <v>17.0</v>
      </c>
      <c r="EG81" s="225">
        <v>13.0</v>
      </c>
      <c r="EH81" s="225">
        <v>32.0</v>
      </c>
      <c r="EI81" s="225">
        <v>22.0</v>
      </c>
      <c r="EJ81" s="225">
        <v>11.0</v>
      </c>
      <c r="EK81" s="225">
        <v>21.0</v>
      </c>
      <c r="EL81" s="225">
        <v>31.0</v>
      </c>
      <c r="EM81" s="225">
        <v>27.0</v>
      </c>
      <c r="EN81" s="225">
        <v>16.0</v>
      </c>
      <c r="EO81" s="226">
        <v>26.0</v>
      </c>
      <c r="EP81" s="225">
        <v>14.0</v>
      </c>
      <c r="EQ81" s="225">
        <v>5.0</v>
      </c>
      <c r="ER81" s="225">
        <v>13.0</v>
      </c>
      <c r="ES81" s="225">
        <v>21.0</v>
      </c>
      <c r="ET81" s="225">
        <v>25.0</v>
      </c>
      <c r="EU81" s="225">
        <v>16.0</v>
      </c>
      <c r="EV81" s="225">
        <v>26.0</v>
      </c>
      <c r="EW81" s="225">
        <v>31.0</v>
      </c>
      <c r="EX81" s="225">
        <v>26.0</v>
      </c>
      <c r="EY81" s="226">
        <v>30.0</v>
      </c>
      <c r="EZ81" s="225">
        <v>34.0</v>
      </c>
      <c r="FA81" s="225">
        <v>15.0</v>
      </c>
      <c r="FB81" s="225">
        <v>34.0</v>
      </c>
      <c r="FC81" s="225">
        <v>38.0</v>
      </c>
      <c r="FD81" s="225">
        <v>32.0</v>
      </c>
      <c r="FE81" s="225">
        <v>21.0</v>
      </c>
      <c r="FF81" s="225">
        <v>29.0</v>
      </c>
      <c r="FG81" s="225">
        <v>26.0</v>
      </c>
      <c r="FH81" s="225">
        <v>34.0</v>
      </c>
      <c r="FI81" s="226">
        <v>26.0</v>
      </c>
      <c r="FJ81" s="225">
        <v>34.0</v>
      </c>
      <c r="FK81" s="225">
        <v>43.0</v>
      </c>
      <c r="FL81" s="225">
        <v>54.0</v>
      </c>
      <c r="FM81" s="225">
        <v>59.0</v>
      </c>
      <c r="FN81" s="225">
        <v>56.0</v>
      </c>
      <c r="FO81" s="225">
        <v>65.0</v>
      </c>
      <c r="FP81" s="225">
        <v>56.0</v>
      </c>
      <c r="FQ81" s="225">
        <v>51.0</v>
      </c>
      <c r="FR81" s="225">
        <v>39.0</v>
      </c>
      <c r="FS81" s="226">
        <v>34.0</v>
      </c>
      <c r="FT81" s="225">
        <v>33.0</v>
      </c>
      <c r="FU81" s="225">
        <v>28.0</v>
      </c>
      <c r="FV81" s="225">
        <v>32.0</v>
      </c>
      <c r="FW81" s="225">
        <v>13.0</v>
      </c>
      <c r="FX81" s="225">
        <v>19.0</v>
      </c>
      <c r="FY81" s="225">
        <v>30.0</v>
      </c>
      <c r="FZ81" s="225">
        <v>24.0</v>
      </c>
      <c r="GA81" s="225">
        <v>19.0</v>
      </c>
      <c r="GB81" s="225">
        <v>27.0</v>
      </c>
      <c r="GC81" s="226">
        <v>17.0</v>
      </c>
      <c r="GD81" s="225">
        <v>29.0</v>
      </c>
      <c r="GE81" s="225">
        <v>20.0</v>
      </c>
      <c r="GF81" s="225">
        <v>30.0</v>
      </c>
      <c r="GG81" s="225">
        <v>22.0</v>
      </c>
      <c r="GH81" s="225">
        <v>28.0</v>
      </c>
      <c r="GI81" s="225">
        <v>47.0</v>
      </c>
      <c r="GJ81" s="225">
        <v>44.0</v>
      </c>
      <c r="GK81" s="225">
        <v>34.0</v>
      </c>
      <c r="GL81" s="225">
        <v>39.0</v>
      </c>
      <c r="GM81" s="226">
        <v>49.0</v>
      </c>
      <c r="GN81" s="225">
        <v>33.0</v>
      </c>
      <c r="GO81" s="225">
        <v>42.0</v>
      </c>
      <c r="GP81" s="225">
        <v>31.0</v>
      </c>
      <c r="GQ81" s="225">
        <v>28.0</v>
      </c>
      <c r="GR81" s="225">
        <v>33.0</v>
      </c>
      <c r="GS81" s="225">
        <v>28.0</v>
      </c>
      <c r="GT81" s="225">
        <v>16.0</v>
      </c>
      <c r="GU81" s="225">
        <v>12.0</v>
      </c>
      <c r="GV81" s="225">
        <v>2.0</v>
      </c>
      <c r="GW81" s="226">
        <v>12.0</v>
      </c>
      <c r="GX81" s="225">
        <v>34.0</v>
      </c>
      <c r="GY81" s="225">
        <v>40.0</v>
      </c>
      <c r="GZ81" s="225">
        <v>31.0</v>
      </c>
      <c r="HA81" s="225">
        <v>39.0</v>
      </c>
      <c r="HB81" s="225">
        <v>33.0</v>
      </c>
      <c r="HC81" s="225">
        <v>14.0</v>
      </c>
      <c r="HD81" s="225">
        <v>19.0</v>
      </c>
      <c r="HE81" s="225">
        <v>13.0</v>
      </c>
      <c r="HF81" s="225">
        <v>18.0</v>
      </c>
      <c r="HG81" s="226">
        <v>22.0</v>
      </c>
      <c r="HH81" s="225">
        <v>34.0</v>
      </c>
      <c r="HI81" s="225">
        <v>46.0</v>
      </c>
      <c r="HJ81" s="225">
        <v>52.0</v>
      </c>
      <c r="HK81" s="225">
        <v>58.0</v>
      </c>
      <c r="HL81" s="225">
        <v>61.0</v>
      </c>
      <c r="HM81" s="225">
        <v>69.0</v>
      </c>
      <c r="HN81" s="225">
        <v>65.0</v>
      </c>
      <c r="HO81" s="225">
        <v>60.0</v>
      </c>
      <c r="HP81" s="225">
        <v>54.0</v>
      </c>
      <c r="HQ81" s="226">
        <v>50.0</v>
      </c>
      <c r="HR81" s="225">
        <v>21.0</v>
      </c>
      <c r="HS81" s="225">
        <v>13.0</v>
      </c>
      <c r="HT81" s="225">
        <v>18.0</v>
      </c>
      <c r="HU81" s="225">
        <v>12.0</v>
      </c>
      <c r="HV81" s="225">
        <v>23.0</v>
      </c>
      <c r="HW81" s="225">
        <v>26.0</v>
      </c>
      <c r="HX81" s="225">
        <v>16.0</v>
      </c>
      <c r="HY81" s="225">
        <v>24.0</v>
      </c>
      <c r="HZ81" s="225">
        <v>14.0</v>
      </c>
      <c r="IA81" s="226">
        <v>22.0</v>
      </c>
      <c r="IB81" s="225">
        <v>28.0</v>
      </c>
      <c r="IC81" s="225">
        <v>38.0</v>
      </c>
      <c r="ID81" s="225">
        <v>27.0</v>
      </c>
      <c r="IE81" s="225">
        <v>36.0</v>
      </c>
      <c r="IF81" s="225">
        <v>45.0</v>
      </c>
      <c r="IG81" s="225">
        <v>55.0</v>
      </c>
      <c r="IH81" s="225">
        <v>74.0</v>
      </c>
      <c r="II81" s="225">
        <v>86.0</v>
      </c>
      <c r="IJ81" s="225">
        <v>89.0</v>
      </c>
      <c r="IK81" s="226">
        <v>81.0</v>
      </c>
      <c r="IL81" s="225">
        <v>16.0</v>
      </c>
      <c r="IM81" s="225">
        <v>25.0</v>
      </c>
      <c r="IN81" s="225">
        <v>36.0</v>
      </c>
      <c r="IO81" s="225">
        <v>45.0</v>
      </c>
      <c r="IP81" s="225">
        <v>35.0</v>
      </c>
      <c r="IQ81" s="225">
        <v>43.0</v>
      </c>
      <c r="IR81" s="225">
        <v>33.0</v>
      </c>
      <c r="IS81" s="225">
        <v>39.0</v>
      </c>
      <c r="IT81" s="225">
        <v>42.0</v>
      </c>
      <c r="IU81" s="226">
        <v>30.0</v>
      </c>
      <c r="IV81" s="237">
        <f t="shared" ref="IV81:JE81" si="119">AVERAGE(IL81,IB81,HR81,HH81,GN81,GX81,GD81,FT81,FJ81,EZ81,EP81,EF81,DV81,DL81,DB81,CR81,CH81,BX81,BN81,BD81,AT81,AJ81,Z81,P81,F81)</f>
        <v>25.88</v>
      </c>
      <c r="IW81" s="238">
        <f t="shared" si="119"/>
        <v>28.32</v>
      </c>
      <c r="IX81" s="238">
        <f t="shared" si="119"/>
        <v>31.4</v>
      </c>
      <c r="IY81" s="238">
        <f t="shared" si="119"/>
        <v>31.32</v>
      </c>
      <c r="IZ81" s="238">
        <f t="shared" si="119"/>
        <v>30.48</v>
      </c>
      <c r="JA81" s="238">
        <f t="shared" si="119"/>
        <v>30.6</v>
      </c>
      <c r="JB81" s="238">
        <f t="shared" si="119"/>
        <v>30.64</v>
      </c>
      <c r="JC81" s="238">
        <f t="shared" si="119"/>
        <v>29.08</v>
      </c>
      <c r="JD81" s="238">
        <f t="shared" si="119"/>
        <v>27.32</v>
      </c>
      <c r="JE81" s="239">
        <f t="shared" si="119"/>
        <v>28.2</v>
      </c>
      <c r="JF81" s="225">
        <f t="shared" si="96"/>
        <v>247</v>
      </c>
      <c r="JG81" s="225">
        <f t="shared" si="97"/>
        <v>11</v>
      </c>
      <c r="JH81" s="231">
        <f t="shared" si="98"/>
        <v>0.9573643411</v>
      </c>
      <c r="JI81" s="225"/>
      <c r="JJ81" s="225"/>
      <c r="JK81" s="225"/>
      <c r="JL81" s="225"/>
      <c r="JM81" s="225"/>
      <c r="JN81" s="225"/>
      <c r="JO81" s="225"/>
      <c r="JP81" s="225"/>
      <c r="JQ81" s="225"/>
      <c r="JR81" s="225"/>
      <c r="JS81" s="311"/>
      <c r="JT81" s="232"/>
      <c r="JU81" s="240">
        <f>4/25</f>
        <v>0.16</v>
      </c>
      <c r="JV81" s="225"/>
      <c r="JW81" s="225"/>
      <c r="JX81" s="225"/>
      <c r="JY81" s="225"/>
      <c r="JZ81" s="225"/>
      <c r="KA81" s="225"/>
      <c r="KB81" s="225"/>
      <c r="KC81" s="225"/>
      <c r="KD81" s="225"/>
      <c r="KE81" s="225"/>
      <c r="KF81" s="225"/>
      <c r="KG81" s="225"/>
      <c r="KH81" s="225"/>
      <c r="KI81" s="225"/>
      <c r="KJ81" s="225"/>
    </row>
    <row r="82">
      <c r="A82" s="196" t="s">
        <v>11</v>
      </c>
      <c r="B82" s="197" t="s">
        <v>12</v>
      </c>
      <c r="C82" s="198" t="s">
        <v>22</v>
      </c>
      <c r="D82" s="199" t="s">
        <v>16</v>
      </c>
      <c r="E82" s="285">
        <v>45.0</v>
      </c>
      <c r="F82" s="225">
        <v>35.0</v>
      </c>
      <c r="G82" s="225">
        <v>23.0</v>
      </c>
      <c r="H82" s="225">
        <v>13.0</v>
      </c>
      <c r="I82" s="225">
        <v>22.0</v>
      </c>
      <c r="J82" s="225">
        <v>32.0</v>
      </c>
      <c r="K82" s="225">
        <v>41.0</v>
      </c>
      <c r="L82" s="225">
        <v>32.0</v>
      </c>
      <c r="M82" s="225">
        <v>41.0</v>
      </c>
      <c r="N82" s="225">
        <v>32.0</v>
      </c>
      <c r="O82" s="226">
        <v>23.0</v>
      </c>
      <c r="P82" s="225">
        <v>15.0</v>
      </c>
      <c r="Q82" s="225">
        <v>6.0</v>
      </c>
      <c r="R82" s="225">
        <v>-3.0</v>
      </c>
      <c r="S82" s="225">
        <v>-13.0</v>
      </c>
      <c r="T82" s="225">
        <v>-3.0</v>
      </c>
      <c r="U82" s="225">
        <v>7.0</v>
      </c>
      <c r="V82" s="225">
        <v>-4.0</v>
      </c>
      <c r="W82" s="225">
        <v>6.0</v>
      </c>
      <c r="X82" s="225">
        <v>-4.0</v>
      </c>
      <c r="Y82" s="226">
        <v>-13.0</v>
      </c>
      <c r="Z82" s="225">
        <v>36.0</v>
      </c>
      <c r="AA82" s="225">
        <v>45.0</v>
      </c>
      <c r="AB82" s="225">
        <v>35.0</v>
      </c>
      <c r="AC82" s="225">
        <v>46.0</v>
      </c>
      <c r="AD82" s="225">
        <v>55.0</v>
      </c>
      <c r="AE82" s="225">
        <v>46.0</v>
      </c>
      <c r="AF82" s="225">
        <v>57.0</v>
      </c>
      <c r="AG82" s="225">
        <v>48.0</v>
      </c>
      <c r="AH82" s="225">
        <v>38.0</v>
      </c>
      <c r="AI82" s="226">
        <v>28.0</v>
      </c>
      <c r="AJ82" s="225">
        <v>-7.0</v>
      </c>
      <c r="AK82" s="225">
        <v>-18.0</v>
      </c>
      <c r="AL82" s="225">
        <v>-7.0</v>
      </c>
      <c r="AM82" s="225">
        <v>-17.0</v>
      </c>
      <c r="AN82" s="225">
        <v>-6.0</v>
      </c>
      <c r="AO82" s="225">
        <v>5.0</v>
      </c>
      <c r="AP82" s="225">
        <v>15.0</v>
      </c>
      <c r="AQ82" s="225">
        <v>26.0</v>
      </c>
      <c r="AR82" s="225">
        <v>36.0</v>
      </c>
      <c r="AS82" s="226">
        <v>45.0</v>
      </c>
      <c r="AT82" s="225">
        <v>-7.0</v>
      </c>
      <c r="AU82" s="225">
        <v>-18.0</v>
      </c>
      <c r="AV82" s="225">
        <v>-8.0</v>
      </c>
      <c r="AW82" s="225">
        <v>2.0</v>
      </c>
      <c r="AX82" s="225">
        <v>-9.0</v>
      </c>
      <c r="AY82" s="225">
        <v>-23.0</v>
      </c>
      <c r="AZ82" s="225">
        <v>-12.0</v>
      </c>
      <c r="BA82" s="225">
        <v>-21.0</v>
      </c>
      <c r="BB82" s="225">
        <v>-33.0</v>
      </c>
      <c r="BC82" s="226">
        <v>-22.0</v>
      </c>
      <c r="BD82" s="225">
        <v>15.0</v>
      </c>
      <c r="BE82" s="225">
        <v>25.0</v>
      </c>
      <c r="BF82" s="225">
        <v>36.0</v>
      </c>
      <c r="BG82" s="225">
        <v>45.0</v>
      </c>
      <c r="BH82" s="225">
        <v>36.0</v>
      </c>
      <c r="BI82" s="225">
        <v>4.0</v>
      </c>
      <c r="BJ82" s="225">
        <v>13.0</v>
      </c>
      <c r="BK82" s="225">
        <v>23.0</v>
      </c>
      <c r="BL82" s="225">
        <v>33.0</v>
      </c>
      <c r="BM82" s="226">
        <v>24.0</v>
      </c>
      <c r="BN82" s="225">
        <v>15.0</v>
      </c>
      <c r="BO82" s="225">
        <v>5.0</v>
      </c>
      <c r="BP82" s="225">
        <v>15.0</v>
      </c>
      <c r="BQ82" s="225">
        <v>24.0</v>
      </c>
      <c r="BR82" s="225">
        <v>38.0</v>
      </c>
      <c r="BS82" s="225">
        <v>48.0</v>
      </c>
      <c r="BT82" s="225">
        <v>59.0</v>
      </c>
      <c r="BU82" s="225">
        <v>45.0</v>
      </c>
      <c r="BV82" s="225">
        <v>55.0</v>
      </c>
      <c r="BW82" s="226">
        <v>64.0</v>
      </c>
      <c r="BX82" s="225">
        <v>36.0</v>
      </c>
      <c r="BY82" s="225">
        <v>47.0</v>
      </c>
      <c r="BZ82" s="225">
        <v>35.0</v>
      </c>
      <c r="CA82" s="225">
        <v>26.0</v>
      </c>
      <c r="CB82" s="225">
        <v>36.0</v>
      </c>
      <c r="CC82" s="225">
        <v>25.0</v>
      </c>
      <c r="CD82" s="225">
        <v>34.0</v>
      </c>
      <c r="CE82" s="225">
        <v>24.0</v>
      </c>
      <c r="CF82" s="225">
        <v>12.0</v>
      </c>
      <c r="CG82" s="226">
        <v>1.0</v>
      </c>
      <c r="CH82" s="225">
        <v>34.0</v>
      </c>
      <c r="CI82" s="225">
        <v>20.0</v>
      </c>
      <c r="CJ82" s="225">
        <v>29.0</v>
      </c>
      <c r="CK82" s="225">
        <v>40.0</v>
      </c>
      <c r="CL82" s="225">
        <v>52.0</v>
      </c>
      <c r="CM82" s="225">
        <v>62.0</v>
      </c>
      <c r="CN82" s="225">
        <v>71.0</v>
      </c>
      <c r="CO82" s="225">
        <v>59.0</v>
      </c>
      <c r="CP82" s="225">
        <v>48.0</v>
      </c>
      <c r="CQ82" s="226">
        <v>37.0</v>
      </c>
      <c r="CR82" s="225">
        <v>35.0</v>
      </c>
      <c r="CS82" s="225">
        <v>45.0</v>
      </c>
      <c r="CT82" s="225">
        <v>36.0</v>
      </c>
      <c r="CU82" s="225">
        <v>25.0</v>
      </c>
      <c r="CV82" s="225">
        <v>34.0</v>
      </c>
      <c r="CW82" s="225">
        <v>45.0</v>
      </c>
      <c r="CX82" s="225">
        <v>56.0</v>
      </c>
      <c r="CY82" s="225">
        <v>67.0</v>
      </c>
      <c r="CZ82" s="225">
        <v>99.0</v>
      </c>
      <c r="DA82" s="226">
        <v>85.0</v>
      </c>
      <c r="DB82" s="225">
        <v>34.0</v>
      </c>
      <c r="DC82" s="225">
        <v>45.0</v>
      </c>
      <c r="DD82" s="225">
        <v>36.0</v>
      </c>
      <c r="DE82" s="225">
        <v>26.0</v>
      </c>
      <c r="DF82" s="225">
        <v>16.0</v>
      </c>
      <c r="DG82" s="225">
        <v>7.0</v>
      </c>
      <c r="DH82" s="225">
        <v>16.0</v>
      </c>
      <c r="DI82" s="225">
        <v>25.0</v>
      </c>
      <c r="DJ82" s="225">
        <v>11.0</v>
      </c>
      <c r="DK82" s="226">
        <v>21.0</v>
      </c>
      <c r="DL82" s="225">
        <v>16.0</v>
      </c>
      <c r="DM82" s="225">
        <v>25.0</v>
      </c>
      <c r="DN82" s="225">
        <v>14.0</v>
      </c>
      <c r="DO82" s="225">
        <v>23.0</v>
      </c>
      <c r="DP82" s="225">
        <v>33.0</v>
      </c>
      <c r="DQ82" s="225">
        <v>42.0</v>
      </c>
      <c r="DR82" s="225">
        <v>30.0</v>
      </c>
      <c r="DS82" s="225">
        <v>39.0</v>
      </c>
      <c r="DT82" s="225">
        <v>51.0</v>
      </c>
      <c r="DU82" s="226">
        <v>41.0</v>
      </c>
      <c r="DV82" s="225">
        <v>15.0</v>
      </c>
      <c r="DW82" s="225">
        <v>6.0</v>
      </c>
      <c r="DX82" s="225">
        <v>-4.0</v>
      </c>
      <c r="DY82" s="225">
        <v>6.0</v>
      </c>
      <c r="DZ82" s="225">
        <v>-4.0</v>
      </c>
      <c r="EA82" s="225">
        <v>-14.0</v>
      </c>
      <c r="EB82" s="225">
        <v>-23.0</v>
      </c>
      <c r="EC82" s="225">
        <v>-33.0</v>
      </c>
      <c r="ED82" s="225">
        <v>-43.0</v>
      </c>
      <c r="EE82" s="226">
        <v>-32.0</v>
      </c>
      <c r="EF82" s="225">
        <v>35.0</v>
      </c>
      <c r="EG82" s="225">
        <v>26.0</v>
      </c>
      <c r="EH82" s="225">
        <v>-6.0</v>
      </c>
      <c r="EI82" s="225">
        <v>-17.0</v>
      </c>
      <c r="EJ82" s="225">
        <v>-28.0</v>
      </c>
      <c r="EK82" s="225">
        <v>-39.0</v>
      </c>
      <c r="EL82" s="225">
        <v>-50.0</v>
      </c>
      <c r="EM82" s="225">
        <v>-59.0</v>
      </c>
      <c r="EN82" s="225">
        <v>-70.0</v>
      </c>
      <c r="EO82" s="226">
        <v>-79.0</v>
      </c>
      <c r="EP82" s="225">
        <v>14.0</v>
      </c>
      <c r="EQ82" s="225">
        <v>5.0</v>
      </c>
      <c r="ER82" s="225">
        <v>-7.0</v>
      </c>
      <c r="ES82" s="225">
        <v>-17.0</v>
      </c>
      <c r="ET82" s="225">
        <v>-8.0</v>
      </c>
      <c r="EU82" s="225">
        <v>1.0</v>
      </c>
      <c r="EV82" s="225">
        <v>12.0</v>
      </c>
      <c r="EW82" s="225">
        <v>2.0</v>
      </c>
      <c r="EX82" s="225">
        <v>12.0</v>
      </c>
      <c r="EY82" s="226">
        <v>21.0</v>
      </c>
      <c r="EZ82" s="225">
        <v>34.0</v>
      </c>
      <c r="FA82" s="225">
        <v>66.0</v>
      </c>
      <c r="FB82" s="225">
        <v>34.0</v>
      </c>
      <c r="FC82" s="225">
        <v>43.0</v>
      </c>
      <c r="FD82" s="225">
        <v>53.0</v>
      </c>
      <c r="FE82" s="225">
        <v>42.0</v>
      </c>
      <c r="FF82" s="225">
        <v>33.0</v>
      </c>
      <c r="FG82" s="225">
        <v>42.0</v>
      </c>
      <c r="FH82" s="225">
        <v>30.0</v>
      </c>
      <c r="FI82" s="226">
        <v>40.0</v>
      </c>
      <c r="FJ82" s="225">
        <v>16.0</v>
      </c>
      <c r="FK82" s="225">
        <v>25.0</v>
      </c>
      <c r="FL82" s="225">
        <v>36.0</v>
      </c>
      <c r="FM82" s="225">
        <v>46.0</v>
      </c>
      <c r="FN82" s="225">
        <v>55.0</v>
      </c>
      <c r="FO82" s="225">
        <v>69.0</v>
      </c>
      <c r="FP82" s="225">
        <v>60.0</v>
      </c>
      <c r="FQ82" s="225">
        <v>70.0</v>
      </c>
      <c r="FR82" s="225">
        <v>79.0</v>
      </c>
      <c r="FS82" s="226">
        <v>69.0</v>
      </c>
      <c r="FT82" s="225">
        <v>15.0</v>
      </c>
      <c r="FU82" s="225">
        <v>25.0</v>
      </c>
      <c r="FV82" s="225">
        <v>34.0</v>
      </c>
      <c r="FW82" s="225">
        <v>66.0</v>
      </c>
      <c r="FX82" s="225">
        <v>76.0</v>
      </c>
      <c r="FY82" s="225">
        <v>87.0</v>
      </c>
      <c r="FZ82" s="225">
        <v>77.0</v>
      </c>
      <c r="GA82" s="225">
        <v>87.0</v>
      </c>
      <c r="GB82" s="225">
        <v>75.0</v>
      </c>
      <c r="GC82" s="226">
        <v>86.0</v>
      </c>
      <c r="GD82" s="225">
        <v>34.0</v>
      </c>
      <c r="GE82" s="225">
        <v>43.0</v>
      </c>
      <c r="GF82" s="225">
        <v>34.0</v>
      </c>
      <c r="GG82" s="225">
        <v>44.0</v>
      </c>
      <c r="GH82" s="225">
        <v>34.0</v>
      </c>
      <c r="GI82" s="225">
        <v>2.0</v>
      </c>
      <c r="GJ82" s="225">
        <v>11.0</v>
      </c>
      <c r="GK82" s="225">
        <v>20.0</v>
      </c>
      <c r="GL82" s="225">
        <v>10.0</v>
      </c>
      <c r="GM82" s="226">
        <v>21.0</v>
      </c>
      <c r="GN82" s="225">
        <v>16.0</v>
      </c>
      <c r="GO82" s="225">
        <v>7.0</v>
      </c>
      <c r="GP82" s="225">
        <v>-4.0</v>
      </c>
      <c r="GQ82" s="225">
        <v>5.0</v>
      </c>
      <c r="GR82" s="225">
        <v>-5.0</v>
      </c>
      <c r="GS82" s="225">
        <v>-15.0</v>
      </c>
      <c r="GT82" s="225">
        <v>-6.0</v>
      </c>
      <c r="GU82" s="225">
        <v>-15.0</v>
      </c>
      <c r="GV82" s="225">
        <v>-4.0</v>
      </c>
      <c r="GW82" s="226">
        <v>-13.0</v>
      </c>
      <c r="GX82" s="225">
        <v>16.0</v>
      </c>
      <c r="GY82" s="225">
        <v>26.0</v>
      </c>
      <c r="GZ82" s="225">
        <v>12.0</v>
      </c>
      <c r="HA82" s="225">
        <v>22.0</v>
      </c>
      <c r="HB82" s="225">
        <v>12.0</v>
      </c>
      <c r="HC82" s="225">
        <v>44.0</v>
      </c>
      <c r="HD82" s="225">
        <v>54.0</v>
      </c>
      <c r="HE82" s="225">
        <v>44.0</v>
      </c>
      <c r="HF82" s="225">
        <v>54.0</v>
      </c>
      <c r="HG82" s="226">
        <v>63.0</v>
      </c>
      <c r="HH82" s="225">
        <v>39.0</v>
      </c>
      <c r="HI82" s="225">
        <v>30.0</v>
      </c>
      <c r="HJ82" s="225">
        <v>40.0</v>
      </c>
      <c r="HK82" s="225">
        <v>30.0</v>
      </c>
      <c r="HL82" s="225">
        <v>21.0</v>
      </c>
      <c r="HM82" s="225">
        <v>12.0</v>
      </c>
      <c r="HN82" s="225">
        <v>3.0</v>
      </c>
      <c r="HO82" s="225">
        <v>-7.0</v>
      </c>
      <c r="HP82" s="225">
        <v>3.0</v>
      </c>
      <c r="HQ82" s="226">
        <v>-6.0</v>
      </c>
      <c r="HR82" s="225">
        <v>16.0</v>
      </c>
      <c r="HS82" s="225">
        <v>6.0</v>
      </c>
      <c r="HT82" s="225">
        <v>-4.0</v>
      </c>
      <c r="HU82" s="225">
        <v>6.0</v>
      </c>
      <c r="HV82" s="225">
        <v>17.0</v>
      </c>
      <c r="HW82" s="225">
        <v>8.0</v>
      </c>
      <c r="HX82" s="225">
        <v>-3.0</v>
      </c>
      <c r="HY82" s="225">
        <v>-12.0</v>
      </c>
      <c r="HZ82" s="225">
        <v>-3.0</v>
      </c>
      <c r="IA82" s="226">
        <v>-15.0</v>
      </c>
      <c r="IB82" s="225">
        <v>16.0</v>
      </c>
      <c r="IC82" s="225">
        <v>27.0</v>
      </c>
      <c r="ID82" s="225">
        <v>16.0</v>
      </c>
      <c r="IE82" s="225">
        <v>25.0</v>
      </c>
      <c r="IF82" s="225">
        <v>34.0</v>
      </c>
      <c r="IG82" s="225">
        <v>23.0</v>
      </c>
      <c r="IH82" s="225">
        <v>-9.0</v>
      </c>
      <c r="II82" s="225">
        <v>-18.0</v>
      </c>
      <c r="IJ82" s="225">
        <v>-27.0</v>
      </c>
      <c r="IK82" s="226">
        <v>-18.0</v>
      </c>
      <c r="IL82" s="225">
        <v>16.0</v>
      </c>
      <c r="IM82" s="225">
        <v>30.0</v>
      </c>
      <c r="IN82" s="225">
        <v>41.0</v>
      </c>
      <c r="IO82" s="225">
        <v>50.0</v>
      </c>
      <c r="IP82" s="225">
        <v>39.0</v>
      </c>
      <c r="IQ82" s="225">
        <v>30.0</v>
      </c>
      <c r="IR82" s="225">
        <v>19.0</v>
      </c>
      <c r="IS82" s="225">
        <v>29.0</v>
      </c>
      <c r="IT82" s="225">
        <v>20.0</v>
      </c>
      <c r="IU82" s="226">
        <v>29.0</v>
      </c>
      <c r="IV82" s="237">
        <f t="shared" ref="IV82:JE82" si="120">AVERAGE(IL82,IB82,HR82,HH82,GN82,GX82,GD82,FT82,FJ82,EZ82,EP82,EF82,DV82,DL82,DB82,CR82,CH82,BX82,BN82,BD82,AT82,AJ82,Z82,P82,F82)</f>
        <v>21.56</v>
      </c>
      <c r="IW82" s="238">
        <f t="shared" si="120"/>
        <v>22.88</v>
      </c>
      <c r="IX82" s="238">
        <f t="shared" si="120"/>
        <v>18.12</v>
      </c>
      <c r="IY82" s="238">
        <f t="shared" si="120"/>
        <v>22.32</v>
      </c>
      <c r="IZ82" s="238">
        <f t="shared" si="120"/>
        <v>24.4</v>
      </c>
      <c r="JA82" s="238">
        <f t="shared" si="120"/>
        <v>22.36</v>
      </c>
      <c r="JB82" s="238">
        <f t="shared" si="120"/>
        <v>21.8</v>
      </c>
      <c r="JC82" s="238">
        <f t="shared" si="120"/>
        <v>21.28</v>
      </c>
      <c r="JD82" s="238">
        <f t="shared" si="120"/>
        <v>20.56</v>
      </c>
      <c r="JE82" s="239">
        <f t="shared" si="120"/>
        <v>20</v>
      </c>
      <c r="JF82" s="225">
        <f t="shared" si="96"/>
        <v>204</v>
      </c>
      <c r="JG82" s="225">
        <f t="shared" si="97"/>
        <v>56</v>
      </c>
      <c r="JH82" s="231">
        <f t="shared" si="98"/>
        <v>0.7846153846</v>
      </c>
      <c r="JI82" s="225"/>
      <c r="JJ82" s="225"/>
      <c r="JK82" s="225"/>
      <c r="JL82" s="225"/>
      <c r="JM82" s="225"/>
      <c r="JN82" s="225"/>
      <c r="JO82" s="225"/>
      <c r="JP82" s="225"/>
      <c r="JQ82" s="225"/>
      <c r="JR82" s="225"/>
      <c r="JS82" s="311"/>
      <c r="JT82" s="232"/>
      <c r="JU82" s="240">
        <f>10/25</f>
        <v>0.4</v>
      </c>
      <c r="JV82" s="225"/>
      <c r="JW82" s="225"/>
      <c r="JX82" s="225"/>
      <c r="JY82" s="225"/>
      <c r="JZ82" s="225"/>
      <c r="KA82" s="225"/>
      <c r="KB82" s="225"/>
      <c r="KC82" s="225"/>
      <c r="KD82" s="225"/>
      <c r="KE82" s="225"/>
      <c r="KF82" s="225"/>
      <c r="KG82" s="225"/>
      <c r="KH82" s="225"/>
      <c r="KI82" s="225"/>
      <c r="KJ82" s="225"/>
    </row>
    <row r="83">
      <c r="A83" s="182" t="s">
        <v>25</v>
      </c>
      <c r="B83" s="18" t="s">
        <v>26</v>
      </c>
      <c r="C83" s="19" t="s">
        <v>33</v>
      </c>
      <c r="D83" s="17" t="s">
        <v>29</v>
      </c>
      <c r="E83" s="224">
        <v>10.0</v>
      </c>
      <c r="F83" s="225">
        <v>17.0</v>
      </c>
      <c r="G83" s="225">
        <v>22.0</v>
      </c>
      <c r="H83" s="225">
        <v>29.0</v>
      </c>
      <c r="I83" s="225">
        <v>32.0</v>
      </c>
      <c r="J83" s="225">
        <v>24.0</v>
      </c>
      <c r="K83" s="225">
        <v>22.0</v>
      </c>
      <c r="L83" s="225">
        <v>15.0</v>
      </c>
      <c r="M83" s="225">
        <v>18.0</v>
      </c>
      <c r="N83" s="225">
        <v>14.0</v>
      </c>
      <c r="O83" s="226">
        <v>11.0</v>
      </c>
      <c r="P83" s="225">
        <v>20.0</v>
      </c>
      <c r="Q83" s="225">
        <v>17.0</v>
      </c>
      <c r="R83" s="225">
        <v>26.0</v>
      </c>
      <c r="S83" s="225">
        <v>30.0</v>
      </c>
      <c r="T83" s="225">
        <v>22.0</v>
      </c>
      <c r="U83" s="225">
        <v>14.0</v>
      </c>
      <c r="V83" s="225">
        <v>10.0</v>
      </c>
      <c r="W83" s="225">
        <v>2.0</v>
      </c>
      <c r="X83" s="225">
        <v>6.0</v>
      </c>
      <c r="Y83" s="226">
        <v>-1.0</v>
      </c>
      <c r="Z83" s="225">
        <v>29.0</v>
      </c>
      <c r="AA83" s="225">
        <v>27.0</v>
      </c>
      <c r="AB83" s="225">
        <v>24.0</v>
      </c>
      <c r="AC83" s="225">
        <v>35.0</v>
      </c>
      <c r="AD83" s="225">
        <v>26.0</v>
      </c>
      <c r="AE83" s="225">
        <v>28.0</v>
      </c>
      <c r="AF83" s="225">
        <v>32.0</v>
      </c>
      <c r="AG83" s="225">
        <v>39.0</v>
      </c>
      <c r="AH83" s="225">
        <v>34.0</v>
      </c>
      <c r="AI83" s="226">
        <v>42.0</v>
      </c>
      <c r="AJ83" s="225">
        <v>35.0</v>
      </c>
      <c r="AK83" s="225">
        <v>31.0</v>
      </c>
      <c r="AL83" s="225">
        <v>35.0</v>
      </c>
      <c r="AM83" s="225">
        <v>42.0</v>
      </c>
      <c r="AN83" s="225">
        <v>53.0</v>
      </c>
      <c r="AO83" s="225">
        <v>61.0</v>
      </c>
      <c r="AP83" s="225">
        <v>58.0</v>
      </c>
      <c r="AQ83" s="225">
        <v>66.0</v>
      </c>
      <c r="AR83" s="225">
        <v>71.0</v>
      </c>
      <c r="AS83" s="226">
        <v>69.0</v>
      </c>
      <c r="AT83" s="225">
        <v>35.0</v>
      </c>
      <c r="AU83" s="225">
        <v>31.0</v>
      </c>
      <c r="AV83" s="225">
        <v>28.0</v>
      </c>
      <c r="AW83" s="225">
        <v>31.0</v>
      </c>
      <c r="AX83" s="225">
        <v>23.0</v>
      </c>
      <c r="AY83" s="225">
        <v>29.0</v>
      </c>
      <c r="AZ83" s="225">
        <v>37.0</v>
      </c>
      <c r="BA83" s="225">
        <v>39.0</v>
      </c>
      <c r="BB83" s="225">
        <v>44.0</v>
      </c>
      <c r="BC83" s="226">
        <v>48.0</v>
      </c>
      <c r="BD83" s="225">
        <v>33.0</v>
      </c>
      <c r="BE83" s="225">
        <v>26.0</v>
      </c>
      <c r="BF83" s="225">
        <v>37.0</v>
      </c>
      <c r="BG83" s="225">
        <v>44.0</v>
      </c>
      <c r="BH83" s="225">
        <v>46.0</v>
      </c>
      <c r="BI83" s="225">
        <v>56.0</v>
      </c>
      <c r="BJ83" s="225">
        <v>60.0</v>
      </c>
      <c r="BK83" s="225">
        <v>53.0</v>
      </c>
      <c r="BL83" s="225">
        <v>49.0</v>
      </c>
      <c r="BM83" s="226">
        <v>51.0</v>
      </c>
      <c r="BN83" s="225">
        <v>32.0</v>
      </c>
      <c r="BO83" s="225">
        <v>40.0</v>
      </c>
      <c r="BP83" s="225">
        <v>43.0</v>
      </c>
      <c r="BQ83" s="225">
        <v>36.0</v>
      </c>
      <c r="BR83" s="225">
        <v>30.0</v>
      </c>
      <c r="BS83" s="225">
        <v>33.0</v>
      </c>
      <c r="BT83" s="225">
        <v>41.0</v>
      </c>
      <c r="BU83" s="225">
        <v>47.0</v>
      </c>
      <c r="BV83" s="225">
        <v>52.0</v>
      </c>
      <c r="BW83" s="226">
        <v>50.0</v>
      </c>
      <c r="BX83" s="225">
        <v>29.0</v>
      </c>
      <c r="BY83" s="225">
        <v>40.0</v>
      </c>
      <c r="BZ83" s="225">
        <v>45.0</v>
      </c>
      <c r="CA83" s="225">
        <v>47.0</v>
      </c>
      <c r="CB83" s="225">
        <v>44.0</v>
      </c>
      <c r="CC83" s="225">
        <v>36.0</v>
      </c>
      <c r="CD83" s="225">
        <v>43.0</v>
      </c>
      <c r="CE83" s="225">
        <v>47.0</v>
      </c>
      <c r="CF83" s="225">
        <v>52.0</v>
      </c>
      <c r="CG83" s="226">
        <v>44.0</v>
      </c>
      <c r="CH83" s="225">
        <v>23.0</v>
      </c>
      <c r="CI83" s="225">
        <v>29.0</v>
      </c>
      <c r="CJ83" s="225">
        <v>27.0</v>
      </c>
      <c r="CK83" s="225">
        <v>38.0</v>
      </c>
      <c r="CL83" s="225">
        <v>33.0</v>
      </c>
      <c r="CM83" s="225">
        <v>25.0</v>
      </c>
      <c r="CN83" s="225">
        <v>29.0</v>
      </c>
      <c r="CO83" s="225">
        <v>34.0</v>
      </c>
      <c r="CP83" s="225">
        <v>26.0</v>
      </c>
      <c r="CQ83" s="226">
        <v>22.0</v>
      </c>
      <c r="CR83" s="225">
        <v>18.0</v>
      </c>
      <c r="CS83" s="225">
        <v>14.0</v>
      </c>
      <c r="CT83" s="225">
        <v>7.0</v>
      </c>
      <c r="CU83" s="225">
        <v>-1.0</v>
      </c>
      <c r="CV83" s="225">
        <v>-10.0</v>
      </c>
      <c r="CW83" s="225">
        <v>-6.0</v>
      </c>
      <c r="CX83" s="225">
        <v>-2.0</v>
      </c>
      <c r="CY83" s="225">
        <v>2.0</v>
      </c>
      <c r="CZ83" s="225">
        <v>-8.0</v>
      </c>
      <c r="DA83" s="226">
        <v>-2.0</v>
      </c>
      <c r="DB83" s="225">
        <v>16.0</v>
      </c>
      <c r="DC83" s="225">
        <v>24.0</v>
      </c>
      <c r="DD83" s="225">
        <v>33.0</v>
      </c>
      <c r="DE83" s="225">
        <v>28.0</v>
      </c>
      <c r="DF83" s="225">
        <v>31.0</v>
      </c>
      <c r="DG83" s="225">
        <v>38.0</v>
      </c>
      <c r="DH83" s="225">
        <v>36.0</v>
      </c>
      <c r="DI83" s="225">
        <v>43.0</v>
      </c>
      <c r="DJ83" s="225">
        <v>49.0</v>
      </c>
      <c r="DK83" s="226">
        <v>52.0</v>
      </c>
      <c r="DL83" s="225">
        <v>27.0</v>
      </c>
      <c r="DM83" s="225">
        <v>18.0</v>
      </c>
      <c r="DN83" s="225">
        <v>10.0</v>
      </c>
      <c r="DO83" s="225">
        <v>8.0</v>
      </c>
      <c r="DP83" s="225">
        <v>4.0</v>
      </c>
      <c r="DQ83" s="225">
        <v>2.0</v>
      </c>
      <c r="DR83" s="225">
        <v>7.0</v>
      </c>
      <c r="DS83" s="225">
        <v>5.0</v>
      </c>
      <c r="DT83" s="225">
        <v>0.0</v>
      </c>
      <c r="DU83" s="226">
        <v>7.0</v>
      </c>
      <c r="DV83" s="225">
        <v>32.0</v>
      </c>
      <c r="DW83" s="225">
        <v>25.0</v>
      </c>
      <c r="DX83" s="225">
        <v>22.0</v>
      </c>
      <c r="DY83" s="225">
        <v>14.0</v>
      </c>
      <c r="DZ83" s="225">
        <v>18.0</v>
      </c>
      <c r="EA83" s="225">
        <v>25.0</v>
      </c>
      <c r="EB83" s="225">
        <v>34.0</v>
      </c>
      <c r="EC83" s="225">
        <v>37.0</v>
      </c>
      <c r="ED83" s="225">
        <v>32.0</v>
      </c>
      <c r="EE83" s="226">
        <v>43.0</v>
      </c>
      <c r="EF83" s="225">
        <v>17.0</v>
      </c>
      <c r="EG83" s="225">
        <v>19.0</v>
      </c>
      <c r="EH83" s="225">
        <v>29.0</v>
      </c>
      <c r="EI83" s="225">
        <v>21.0</v>
      </c>
      <c r="EJ83" s="225">
        <v>10.0</v>
      </c>
      <c r="EK83" s="225">
        <v>6.0</v>
      </c>
      <c r="EL83" s="225">
        <v>2.0</v>
      </c>
      <c r="EM83" s="225">
        <v>4.0</v>
      </c>
      <c r="EN83" s="225">
        <v>-7.0</v>
      </c>
      <c r="EO83" s="226">
        <v>-10.0</v>
      </c>
      <c r="EP83" s="225">
        <v>14.0</v>
      </c>
      <c r="EQ83" s="225">
        <v>21.0</v>
      </c>
      <c r="ER83" s="225">
        <v>26.0</v>
      </c>
      <c r="ES83" s="225">
        <v>34.0</v>
      </c>
      <c r="ET83" s="225">
        <v>32.0</v>
      </c>
      <c r="EU83" s="225">
        <v>23.0</v>
      </c>
      <c r="EV83" s="225">
        <v>31.0</v>
      </c>
      <c r="EW83" s="225">
        <v>34.0</v>
      </c>
      <c r="EX83" s="225">
        <v>31.0</v>
      </c>
      <c r="EY83" s="226">
        <v>29.0</v>
      </c>
      <c r="EZ83" s="225">
        <v>18.0</v>
      </c>
      <c r="FA83" s="225">
        <v>8.0</v>
      </c>
      <c r="FB83" s="225">
        <v>18.0</v>
      </c>
      <c r="FC83" s="225">
        <v>16.0</v>
      </c>
      <c r="FD83" s="225">
        <v>12.0</v>
      </c>
      <c r="FE83" s="225">
        <v>1.0</v>
      </c>
      <c r="FF83" s="225">
        <v>-3.0</v>
      </c>
      <c r="FG83" s="225">
        <v>-5.0</v>
      </c>
      <c r="FH83" s="225">
        <v>0.0</v>
      </c>
      <c r="FI83" s="226">
        <v>-8.0</v>
      </c>
      <c r="FJ83" s="225">
        <v>34.0</v>
      </c>
      <c r="FK83" s="225">
        <v>27.0</v>
      </c>
      <c r="FL83" s="225">
        <v>38.0</v>
      </c>
      <c r="FM83" s="225">
        <v>41.0</v>
      </c>
      <c r="FN83" s="225">
        <v>39.0</v>
      </c>
      <c r="FO83" s="225">
        <v>33.0</v>
      </c>
      <c r="FP83" s="225">
        <v>40.0</v>
      </c>
      <c r="FQ83" s="225">
        <v>37.0</v>
      </c>
      <c r="FR83" s="225">
        <v>44.0</v>
      </c>
      <c r="FS83" s="226">
        <v>41.0</v>
      </c>
      <c r="FT83" s="225">
        <v>33.0</v>
      </c>
      <c r="FU83" s="225">
        <v>30.0</v>
      </c>
      <c r="FV83" s="225">
        <v>28.0</v>
      </c>
      <c r="FW83" s="225">
        <v>18.0</v>
      </c>
      <c r="FX83" s="225">
        <v>23.0</v>
      </c>
      <c r="FY83" s="225">
        <v>34.0</v>
      </c>
      <c r="FZ83" s="225">
        <v>29.0</v>
      </c>
      <c r="GA83" s="225">
        <v>26.0</v>
      </c>
      <c r="GB83" s="225">
        <v>31.0</v>
      </c>
      <c r="GC83" s="226">
        <v>35.0</v>
      </c>
      <c r="GD83" s="225">
        <v>23.0</v>
      </c>
      <c r="GE83" s="225">
        <v>14.0</v>
      </c>
      <c r="GF83" s="225">
        <v>11.0</v>
      </c>
      <c r="GG83" s="225">
        <v>3.0</v>
      </c>
      <c r="GH83" s="225">
        <v>7.0</v>
      </c>
      <c r="GI83" s="225">
        <v>17.0</v>
      </c>
      <c r="GJ83" s="225">
        <v>15.0</v>
      </c>
      <c r="GK83" s="225">
        <v>18.0</v>
      </c>
      <c r="GL83" s="225">
        <v>21.0</v>
      </c>
      <c r="GM83" s="226">
        <v>29.0</v>
      </c>
      <c r="GN83" s="225">
        <v>21.0</v>
      </c>
      <c r="GO83" s="225">
        <v>30.0</v>
      </c>
      <c r="GP83" s="225">
        <v>19.0</v>
      </c>
      <c r="GQ83" s="225">
        <v>17.0</v>
      </c>
      <c r="GR83" s="225">
        <v>20.0</v>
      </c>
      <c r="GS83" s="225">
        <v>17.0</v>
      </c>
      <c r="GT83" s="225">
        <v>24.0</v>
      </c>
      <c r="GU83" s="225">
        <v>26.0</v>
      </c>
      <c r="GV83" s="225">
        <v>30.0</v>
      </c>
      <c r="GW83" s="226">
        <v>27.0</v>
      </c>
      <c r="GX83" s="225">
        <v>34.0</v>
      </c>
      <c r="GY83" s="225">
        <v>39.0</v>
      </c>
      <c r="GZ83" s="225">
        <v>45.0</v>
      </c>
      <c r="HA83" s="225">
        <v>38.0</v>
      </c>
      <c r="HB83" s="225">
        <v>33.0</v>
      </c>
      <c r="HC83" s="225">
        <v>23.0</v>
      </c>
      <c r="HD83" s="225">
        <v>26.0</v>
      </c>
      <c r="HE83" s="225">
        <v>21.0</v>
      </c>
      <c r="HF83" s="225">
        <v>24.0</v>
      </c>
      <c r="HG83" s="226">
        <v>22.0</v>
      </c>
      <c r="HH83" s="225">
        <v>19.0</v>
      </c>
      <c r="HI83" s="225">
        <v>12.0</v>
      </c>
      <c r="HJ83" s="225">
        <v>17.0</v>
      </c>
      <c r="HK83" s="225">
        <v>21.0</v>
      </c>
      <c r="HL83" s="225">
        <v>23.0</v>
      </c>
      <c r="HM83" s="225">
        <v>19.0</v>
      </c>
      <c r="HN83" s="225">
        <v>21.0</v>
      </c>
      <c r="HO83" s="225">
        <v>18.0</v>
      </c>
      <c r="HP83" s="225">
        <v>14.0</v>
      </c>
      <c r="HQ83" s="226">
        <v>16.0</v>
      </c>
      <c r="HR83" s="225">
        <v>27.0</v>
      </c>
      <c r="HS83" s="225">
        <v>34.0</v>
      </c>
      <c r="HT83" s="225">
        <v>37.0</v>
      </c>
      <c r="HU83" s="225">
        <v>33.0</v>
      </c>
      <c r="HV83" s="225">
        <v>44.0</v>
      </c>
      <c r="HW83" s="225">
        <v>46.0</v>
      </c>
      <c r="HX83" s="225">
        <v>38.0</v>
      </c>
      <c r="HY83" s="225">
        <v>34.0</v>
      </c>
      <c r="HZ83" s="225">
        <v>37.0</v>
      </c>
      <c r="IA83" s="226">
        <v>42.0</v>
      </c>
      <c r="IB83" s="225">
        <v>27.0</v>
      </c>
      <c r="IC83" s="225">
        <v>35.0</v>
      </c>
      <c r="ID83" s="225">
        <v>24.0</v>
      </c>
      <c r="IE83" s="225">
        <v>17.0</v>
      </c>
      <c r="IF83" s="225">
        <v>10.0</v>
      </c>
      <c r="IG83" s="225">
        <v>6.0</v>
      </c>
      <c r="IH83" s="225">
        <v>16.0</v>
      </c>
      <c r="II83" s="225">
        <v>9.0</v>
      </c>
      <c r="IJ83" s="225">
        <v>11.0</v>
      </c>
      <c r="IK83" s="226">
        <v>15.0</v>
      </c>
      <c r="IL83" s="225">
        <v>32.0</v>
      </c>
      <c r="IM83" s="225">
        <v>26.0</v>
      </c>
      <c r="IN83" s="225">
        <v>37.0</v>
      </c>
      <c r="IO83" s="225">
        <v>30.0</v>
      </c>
      <c r="IP83" s="225">
        <v>22.0</v>
      </c>
      <c r="IQ83" s="225">
        <v>18.0</v>
      </c>
      <c r="IR83" s="225">
        <v>10.0</v>
      </c>
      <c r="IS83" s="225">
        <v>15.0</v>
      </c>
      <c r="IT83" s="225">
        <v>17.0</v>
      </c>
      <c r="IU83" s="226">
        <v>24.0</v>
      </c>
      <c r="IV83" s="237">
        <f t="shared" ref="IV83:JE83" si="121">AVERAGE(IL83,IB83,HR83,HH83,GN83,GX83,GD83,FT83,FJ83,EZ83,EP83,EF83,DV83,DL83,DB83,CR83,CH83,BX83,BN83,BD83,AT83,AJ83,Z83,P83,F83)</f>
        <v>25.8</v>
      </c>
      <c r="IW83" s="238">
        <f t="shared" si="121"/>
        <v>25.56</v>
      </c>
      <c r="IX83" s="238">
        <f t="shared" si="121"/>
        <v>27.8</v>
      </c>
      <c r="IY83" s="238">
        <f t="shared" si="121"/>
        <v>26.92</v>
      </c>
      <c r="IZ83" s="238">
        <f t="shared" si="121"/>
        <v>24.76</v>
      </c>
      <c r="JA83" s="238">
        <f t="shared" si="121"/>
        <v>24.24</v>
      </c>
      <c r="JB83" s="238">
        <f t="shared" si="121"/>
        <v>25.96</v>
      </c>
      <c r="JC83" s="238">
        <f t="shared" si="121"/>
        <v>26.76</v>
      </c>
      <c r="JD83" s="238">
        <f t="shared" si="121"/>
        <v>26.96</v>
      </c>
      <c r="JE83" s="239">
        <f t="shared" si="121"/>
        <v>27.92</v>
      </c>
      <c r="JF83" s="225">
        <f t="shared" si="96"/>
        <v>246</v>
      </c>
      <c r="JG83" s="225">
        <f t="shared" si="97"/>
        <v>12</v>
      </c>
      <c r="JH83" s="231">
        <f t="shared" si="98"/>
        <v>0.9534883721</v>
      </c>
      <c r="JI83" s="225"/>
      <c r="JJ83" s="225"/>
      <c r="JK83" s="225"/>
      <c r="JL83" s="225"/>
      <c r="JM83" s="225"/>
      <c r="JN83" s="225"/>
      <c r="JO83" s="225"/>
      <c r="JP83" s="225"/>
      <c r="JQ83" s="225"/>
      <c r="JR83" s="225"/>
      <c r="JS83" s="311"/>
      <c r="JT83" s="232"/>
      <c r="JU83" s="240">
        <f>4/25</f>
        <v>0.16</v>
      </c>
      <c r="JV83" s="225"/>
      <c r="JW83" s="225"/>
      <c r="JX83" s="225"/>
      <c r="JY83" s="225"/>
      <c r="JZ83" s="225"/>
      <c r="KA83" s="225"/>
      <c r="KB83" s="225"/>
      <c r="KC83" s="225"/>
      <c r="KD83" s="225"/>
      <c r="KE83" s="225"/>
      <c r="KF83" s="225"/>
      <c r="KG83" s="225"/>
      <c r="KH83" s="225"/>
      <c r="KI83" s="225"/>
      <c r="KJ83" s="225"/>
    </row>
    <row r="84">
      <c r="A84" s="182" t="s">
        <v>11</v>
      </c>
      <c r="B84" s="18" t="s">
        <v>19</v>
      </c>
      <c r="C84" s="19" t="s">
        <v>23</v>
      </c>
      <c r="D84" s="17" t="s">
        <v>18</v>
      </c>
      <c r="E84" s="224">
        <v>35.0</v>
      </c>
      <c r="F84" s="225">
        <v>36.0</v>
      </c>
      <c r="G84" s="225">
        <v>47.0</v>
      </c>
      <c r="H84" s="225">
        <v>36.0</v>
      </c>
      <c r="I84" s="225">
        <v>26.0</v>
      </c>
      <c r="J84" s="225">
        <v>37.0</v>
      </c>
      <c r="K84" s="225">
        <v>44.0</v>
      </c>
      <c r="L84" s="225">
        <v>35.0</v>
      </c>
      <c r="M84" s="225">
        <v>25.0</v>
      </c>
      <c r="N84" s="225">
        <v>34.0</v>
      </c>
      <c r="O84" s="226">
        <v>44.0</v>
      </c>
      <c r="P84" s="225">
        <v>38.0</v>
      </c>
      <c r="Q84" s="225">
        <v>48.0</v>
      </c>
      <c r="R84" s="225">
        <v>61.0</v>
      </c>
      <c r="S84" s="225">
        <v>69.0</v>
      </c>
      <c r="T84" s="225">
        <v>80.0</v>
      </c>
      <c r="U84" s="225">
        <v>91.0</v>
      </c>
      <c r="V84" s="225">
        <v>100.0</v>
      </c>
      <c r="W84" s="225">
        <v>111.0</v>
      </c>
      <c r="X84" s="225">
        <v>119.0</v>
      </c>
      <c r="Y84" s="226">
        <v>110.0</v>
      </c>
      <c r="Z84" s="225">
        <v>16.0</v>
      </c>
      <c r="AA84" s="225">
        <v>23.0</v>
      </c>
      <c r="AB84" s="225">
        <v>31.0</v>
      </c>
      <c r="AC84" s="225">
        <v>44.0</v>
      </c>
      <c r="AD84" s="225">
        <v>31.0</v>
      </c>
      <c r="AE84" s="225">
        <v>22.0</v>
      </c>
      <c r="AF84" s="225">
        <v>13.0</v>
      </c>
      <c r="AG84" s="225">
        <v>-1.0</v>
      </c>
      <c r="AH84" s="225">
        <v>12.0</v>
      </c>
      <c r="AI84" s="226">
        <v>1.0</v>
      </c>
      <c r="AJ84" s="225">
        <v>46.0</v>
      </c>
      <c r="AK84" s="225">
        <v>55.0</v>
      </c>
      <c r="AL84" s="225">
        <v>46.0</v>
      </c>
      <c r="AM84" s="225">
        <v>35.0</v>
      </c>
      <c r="AN84" s="225">
        <v>48.0</v>
      </c>
      <c r="AO84" s="225">
        <v>60.0</v>
      </c>
      <c r="AP84" s="225">
        <v>53.0</v>
      </c>
      <c r="AQ84" s="225">
        <v>65.0</v>
      </c>
      <c r="AR84" s="225">
        <v>52.0</v>
      </c>
      <c r="AS84" s="226">
        <v>43.0</v>
      </c>
      <c r="AT84" s="225">
        <v>46.0</v>
      </c>
      <c r="AU84" s="225">
        <v>55.0</v>
      </c>
      <c r="AV84" s="225">
        <v>48.0</v>
      </c>
      <c r="AW84" s="225">
        <v>40.0</v>
      </c>
      <c r="AX84" s="225">
        <v>28.0</v>
      </c>
      <c r="AY84" s="225">
        <v>16.0</v>
      </c>
      <c r="AZ84" s="225">
        <v>28.0</v>
      </c>
      <c r="BA84" s="225">
        <v>37.0</v>
      </c>
      <c r="BB84" s="225">
        <v>48.0</v>
      </c>
      <c r="BC84" s="226">
        <v>39.0</v>
      </c>
      <c r="BD84" s="225">
        <v>14.0</v>
      </c>
      <c r="BE84" s="225">
        <v>25.0</v>
      </c>
      <c r="BF84" s="225">
        <v>38.0</v>
      </c>
      <c r="BG84" s="225">
        <v>47.0</v>
      </c>
      <c r="BH84" s="225">
        <v>40.0</v>
      </c>
      <c r="BI84" s="225">
        <v>61.0</v>
      </c>
      <c r="BJ84" s="225">
        <v>52.0</v>
      </c>
      <c r="BK84" s="225">
        <v>63.0</v>
      </c>
      <c r="BL84" s="225">
        <v>55.0</v>
      </c>
      <c r="BM84" s="226">
        <v>46.0</v>
      </c>
      <c r="BN84" s="225">
        <v>14.0</v>
      </c>
      <c r="BO84" s="225">
        <v>3.0</v>
      </c>
      <c r="BP84" s="225">
        <v>-5.0</v>
      </c>
      <c r="BQ84" s="225">
        <v>9.0</v>
      </c>
      <c r="BR84" s="225">
        <v>21.0</v>
      </c>
      <c r="BS84" s="225">
        <v>13.0</v>
      </c>
      <c r="BT84" s="225">
        <v>25.0</v>
      </c>
      <c r="BU84" s="225">
        <v>13.0</v>
      </c>
      <c r="BV84" s="225">
        <v>0.0</v>
      </c>
      <c r="BW84" s="226">
        <v>9.0</v>
      </c>
      <c r="BX84" s="225">
        <v>16.0</v>
      </c>
      <c r="BY84" s="225">
        <v>29.0</v>
      </c>
      <c r="BZ84" s="225">
        <v>40.0</v>
      </c>
      <c r="CA84" s="225">
        <v>33.0</v>
      </c>
      <c r="CB84" s="225">
        <v>26.0</v>
      </c>
      <c r="CC84" s="225">
        <v>14.0</v>
      </c>
      <c r="CD84" s="225">
        <v>23.0</v>
      </c>
      <c r="CE84" s="225">
        <v>31.0</v>
      </c>
      <c r="CF84" s="225">
        <v>42.0</v>
      </c>
      <c r="CG84" s="226">
        <v>30.0</v>
      </c>
      <c r="CH84" s="225">
        <v>16.0</v>
      </c>
      <c r="CI84" s="225">
        <v>4.0</v>
      </c>
      <c r="CJ84" s="225">
        <v>13.0</v>
      </c>
      <c r="CK84" s="225">
        <v>26.0</v>
      </c>
      <c r="CL84" s="225">
        <v>15.0</v>
      </c>
      <c r="CM84" s="225">
        <v>26.0</v>
      </c>
      <c r="CN84" s="225">
        <v>17.0</v>
      </c>
      <c r="CO84" s="225">
        <v>28.0</v>
      </c>
      <c r="CP84" s="225">
        <v>16.0</v>
      </c>
      <c r="CQ84" s="226">
        <v>25.0</v>
      </c>
      <c r="CR84" s="225">
        <v>36.0</v>
      </c>
      <c r="CS84" s="225">
        <v>28.0</v>
      </c>
      <c r="CT84" s="225">
        <v>19.0</v>
      </c>
      <c r="CU84" s="225">
        <v>7.0</v>
      </c>
      <c r="CV84" s="225">
        <v>-6.0</v>
      </c>
      <c r="CW84" s="225">
        <v>-15.0</v>
      </c>
      <c r="CX84" s="225">
        <v>-24.0</v>
      </c>
      <c r="CY84" s="225">
        <v>-33.0</v>
      </c>
      <c r="CZ84" s="225">
        <v>-54.0</v>
      </c>
      <c r="DA84" s="226">
        <v>-66.0</v>
      </c>
      <c r="DB84" s="225">
        <v>12.0</v>
      </c>
      <c r="DC84" s="225">
        <v>24.0</v>
      </c>
      <c r="DD84" s="225">
        <v>37.0</v>
      </c>
      <c r="DE84" s="225">
        <v>50.0</v>
      </c>
      <c r="DF84" s="225">
        <v>57.0</v>
      </c>
      <c r="DG84" s="225">
        <v>43.0</v>
      </c>
      <c r="DH84" s="225">
        <v>50.0</v>
      </c>
      <c r="DI84" s="225">
        <v>59.0</v>
      </c>
      <c r="DJ84" s="225">
        <v>47.0</v>
      </c>
      <c r="DK84" s="226">
        <v>39.0</v>
      </c>
      <c r="DL84" s="225">
        <v>16.0</v>
      </c>
      <c r="DM84" s="225">
        <v>3.0</v>
      </c>
      <c r="DN84" s="225">
        <v>-9.0</v>
      </c>
      <c r="DO84" s="225">
        <v>0.0</v>
      </c>
      <c r="DP84" s="225">
        <v>-8.0</v>
      </c>
      <c r="DQ84" s="225">
        <v>-17.0</v>
      </c>
      <c r="DR84" s="225">
        <v>-6.0</v>
      </c>
      <c r="DS84" s="225">
        <v>1.0</v>
      </c>
      <c r="DT84" s="225">
        <v>-10.0</v>
      </c>
      <c r="DU84" s="226">
        <v>-21.0</v>
      </c>
      <c r="DV84" s="225">
        <v>14.0</v>
      </c>
      <c r="DW84" s="225">
        <v>5.0</v>
      </c>
      <c r="DX84" s="225">
        <v>13.0</v>
      </c>
      <c r="DY84" s="225">
        <v>24.0</v>
      </c>
      <c r="DZ84" s="225">
        <v>32.0</v>
      </c>
      <c r="EA84" s="225">
        <v>21.0</v>
      </c>
      <c r="EB84" s="225">
        <v>34.0</v>
      </c>
      <c r="EC84" s="225">
        <v>41.0</v>
      </c>
      <c r="ED84" s="225">
        <v>54.0</v>
      </c>
      <c r="EE84" s="226">
        <v>67.0</v>
      </c>
      <c r="EF84" s="225">
        <v>36.0</v>
      </c>
      <c r="EG84" s="225">
        <v>45.0</v>
      </c>
      <c r="EH84" s="225">
        <v>66.0</v>
      </c>
      <c r="EI84" s="225">
        <v>54.0</v>
      </c>
      <c r="EJ84" s="225">
        <v>41.0</v>
      </c>
      <c r="EK84" s="225">
        <v>50.0</v>
      </c>
      <c r="EL84" s="225">
        <v>59.0</v>
      </c>
      <c r="EM84" s="225">
        <v>68.0</v>
      </c>
      <c r="EN84" s="225">
        <v>55.0</v>
      </c>
      <c r="EO84" s="226">
        <v>65.0</v>
      </c>
      <c r="EP84" s="225">
        <v>12.0</v>
      </c>
      <c r="EQ84" s="225">
        <v>-2.0</v>
      </c>
      <c r="ER84" s="225">
        <v>9.0</v>
      </c>
      <c r="ES84" s="225">
        <v>-2.0</v>
      </c>
      <c r="ET84" s="225">
        <v>-11.0</v>
      </c>
      <c r="EU84" s="225">
        <v>-24.0</v>
      </c>
      <c r="EV84" s="225">
        <v>-12.0</v>
      </c>
      <c r="EW84" s="225">
        <v>-5.0</v>
      </c>
      <c r="EX84" s="225">
        <v>-12.0</v>
      </c>
      <c r="EY84" s="226">
        <v>-21.0</v>
      </c>
      <c r="EZ84" s="225">
        <v>39.0</v>
      </c>
      <c r="FA84" s="225">
        <v>18.0</v>
      </c>
      <c r="FB84" s="225">
        <v>39.0</v>
      </c>
      <c r="FC84" s="225">
        <v>48.0</v>
      </c>
      <c r="FD84" s="225">
        <v>40.0</v>
      </c>
      <c r="FE84" s="225">
        <v>27.0</v>
      </c>
      <c r="FF84" s="225">
        <v>36.0</v>
      </c>
      <c r="FG84" s="225">
        <v>43.0</v>
      </c>
      <c r="FH84" s="225">
        <v>54.0</v>
      </c>
      <c r="FI84" s="226">
        <v>65.0</v>
      </c>
      <c r="FJ84" s="225">
        <v>38.0</v>
      </c>
      <c r="FK84" s="225">
        <v>52.0</v>
      </c>
      <c r="FL84" s="225">
        <v>65.0</v>
      </c>
      <c r="FM84" s="225">
        <v>57.0</v>
      </c>
      <c r="FN84" s="225">
        <v>64.0</v>
      </c>
      <c r="FO84" s="225">
        <v>76.0</v>
      </c>
      <c r="FP84" s="225">
        <v>62.0</v>
      </c>
      <c r="FQ84" s="225">
        <v>55.0</v>
      </c>
      <c r="FR84" s="225">
        <v>64.0</v>
      </c>
      <c r="FS84" s="226">
        <v>72.0</v>
      </c>
      <c r="FT84" s="225">
        <v>14.0</v>
      </c>
      <c r="FU84" s="225">
        <v>7.0</v>
      </c>
      <c r="FV84" s="225">
        <v>16.0</v>
      </c>
      <c r="FW84" s="225">
        <v>-5.0</v>
      </c>
      <c r="FX84" s="225">
        <v>-18.0</v>
      </c>
      <c r="FY84" s="225">
        <v>-5.0</v>
      </c>
      <c r="FZ84" s="225">
        <v>8.0</v>
      </c>
      <c r="GA84" s="225">
        <v>1.0</v>
      </c>
      <c r="GB84" s="225">
        <v>12.0</v>
      </c>
      <c r="GC84" s="226">
        <v>3.0</v>
      </c>
      <c r="GD84" s="225">
        <v>16.0</v>
      </c>
      <c r="GE84" s="225">
        <v>3.0</v>
      </c>
      <c r="GF84" s="225">
        <v>13.0</v>
      </c>
      <c r="GG84" s="225">
        <v>24.0</v>
      </c>
      <c r="GH84" s="225">
        <v>32.0</v>
      </c>
      <c r="GI84" s="225">
        <v>53.0</v>
      </c>
      <c r="GJ84" s="225">
        <v>60.0</v>
      </c>
      <c r="GK84" s="225">
        <v>50.0</v>
      </c>
      <c r="GL84" s="225">
        <v>57.0</v>
      </c>
      <c r="GM84" s="226">
        <v>69.0</v>
      </c>
      <c r="GN84" s="225">
        <v>34.0</v>
      </c>
      <c r="GO84" s="225">
        <v>47.0</v>
      </c>
      <c r="GP84" s="225">
        <v>34.0</v>
      </c>
      <c r="GQ84" s="225">
        <v>41.0</v>
      </c>
      <c r="GR84" s="225">
        <v>48.0</v>
      </c>
      <c r="GS84" s="225">
        <v>56.0</v>
      </c>
      <c r="GT84" s="225">
        <v>65.0</v>
      </c>
      <c r="GU84" s="225">
        <v>56.0</v>
      </c>
      <c r="GV84" s="225">
        <v>47.0</v>
      </c>
      <c r="GW84" s="226">
        <v>57.0</v>
      </c>
      <c r="GX84" s="225">
        <v>38.0</v>
      </c>
      <c r="GY84" s="225">
        <v>25.0</v>
      </c>
      <c r="GZ84" s="225">
        <v>13.0</v>
      </c>
      <c r="HA84" s="225">
        <v>24.0</v>
      </c>
      <c r="HB84" s="225">
        <v>37.0</v>
      </c>
      <c r="HC84" s="225">
        <v>16.0</v>
      </c>
      <c r="HD84" s="225">
        <v>8.0</v>
      </c>
      <c r="HE84" s="225">
        <v>21.0</v>
      </c>
      <c r="HF84" s="225">
        <v>13.0</v>
      </c>
      <c r="HG84" s="226">
        <v>22.0</v>
      </c>
      <c r="HH84" s="225">
        <v>37.0</v>
      </c>
      <c r="HI84" s="225">
        <v>28.0</v>
      </c>
      <c r="HJ84" s="225">
        <v>15.0</v>
      </c>
      <c r="HK84" s="225">
        <v>23.0</v>
      </c>
      <c r="HL84" s="225">
        <v>16.0</v>
      </c>
      <c r="HM84" s="225">
        <v>25.0</v>
      </c>
      <c r="HN84" s="225">
        <v>34.0</v>
      </c>
      <c r="HO84" s="225">
        <v>42.0</v>
      </c>
      <c r="HP84" s="225">
        <v>34.0</v>
      </c>
      <c r="HQ84" s="226">
        <v>25.0</v>
      </c>
      <c r="HR84" s="225">
        <v>16.0</v>
      </c>
      <c r="HS84" s="225">
        <v>5.0</v>
      </c>
      <c r="HT84" s="225">
        <v>12.0</v>
      </c>
      <c r="HU84" s="225">
        <v>4.0</v>
      </c>
      <c r="HV84" s="225">
        <v>17.0</v>
      </c>
      <c r="HW84" s="225">
        <v>10.0</v>
      </c>
      <c r="HX84" s="225">
        <v>-2.0</v>
      </c>
      <c r="HY84" s="225">
        <v>7.0</v>
      </c>
      <c r="HZ84" s="225">
        <v>-3.0</v>
      </c>
      <c r="IA84" s="226">
        <v>8.0</v>
      </c>
      <c r="IB84" s="225">
        <v>18.0</v>
      </c>
      <c r="IC84" s="225">
        <v>30.0</v>
      </c>
      <c r="ID84" s="225">
        <v>17.0</v>
      </c>
      <c r="IE84" s="225">
        <v>31.0</v>
      </c>
      <c r="IF84" s="225">
        <v>45.0</v>
      </c>
      <c r="IG84" s="225">
        <v>54.0</v>
      </c>
      <c r="IH84" s="225">
        <v>75.0</v>
      </c>
      <c r="II84" s="225">
        <v>66.0</v>
      </c>
      <c r="IJ84" s="225">
        <v>59.0</v>
      </c>
      <c r="IK84" s="226">
        <v>50.0</v>
      </c>
      <c r="IL84" s="225">
        <v>11.0</v>
      </c>
      <c r="IM84" s="225">
        <v>23.0</v>
      </c>
      <c r="IN84" s="225">
        <v>36.0</v>
      </c>
      <c r="IO84" s="225">
        <v>50.0</v>
      </c>
      <c r="IP84" s="225">
        <v>38.0</v>
      </c>
      <c r="IQ84" s="225">
        <v>47.0</v>
      </c>
      <c r="IR84" s="225">
        <v>35.0</v>
      </c>
      <c r="IS84" s="225">
        <v>22.0</v>
      </c>
      <c r="IT84" s="225">
        <v>15.0</v>
      </c>
      <c r="IU84" s="226">
        <v>24.0</v>
      </c>
      <c r="IV84" s="237">
        <f t="shared" ref="IV84:JE84" si="122">AVERAGE(IL84,IB84,HR84,HH84,GN84,GX84,GD84,FT84,FJ84,EZ84,EP84,EF84,DV84,DL84,DB84,CR84,CH84,BX84,BN84,BD84,AT84,AJ84,Z84,P84,F84)</f>
        <v>25.16</v>
      </c>
      <c r="IW84" s="238">
        <f t="shared" si="122"/>
        <v>25.2</v>
      </c>
      <c r="IX84" s="238">
        <f t="shared" si="122"/>
        <v>28.12</v>
      </c>
      <c r="IY84" s="238">
        <f t="shared" si="122"/>
        <v>30.36</v>
      </c>
      <c r="IZ84" s="238">
        <f t="shared" si="122"/>
        <v>30</v>
      </c>
      <c r="JA84" s="238">
        <f t="shared" si="122"/>
        <v>30.56</v>
      </c>
      <c r="JB84" s="238">
        <f t="shared" si="122"/>
        <v>33.12</v>
      </c>
      <c r="JC84" s="238">
        <f t="shared" si="122"/>
        <v>34.64</v>
      </c>
      <c r="JD84" s="238">
        <f t="shared" si="122"/>
        <v>32.4</v>
      </c>
      <c r="JE84" s="239">
        <f t="shared" si="122"/>
        <v>32.2</v>
      </c>
      <c r="JF84" s="225">
        <f t="shared" si="96"/>
        <v>231</v>
      </c>
      <c r="JG84" s="225">
        <f t="shared" si="97"/>
        <v>27</v>
      </c>
      <c r="JH84" s="231">
        <f t="shared" si="98"/>
        <v>0.8953488372</v>
      </c>
      <c r="JI84" s="225"/>
      <c r="JJ84" s="225"/>
      <c r="JK84" s="225"/>
      <c r="JL84" s="225"/>
      <c r="JM84" s="225"/>
      <c r="JN84" s="225"/>
      <c r="JO84" s="225"/>
      <c r="JP84" s="225"/>
      <c r="JQ84" s="225"/>
      <c r="JR84" s="225"/>
      <c r="JS84" s="311"/>
      <c r="JT84" s="232"/>
      <c r="JU84" s="240">
        <f>8/25</f>
        <v>0.32</v>
      </c>
      <c r="JV84" s="225"/>
      <c r="JW84" s="225"/>
      <c r="JX84" s="225"/>
      <c r="JY84" s="225"/>
      <c r="JZ84" s="225"/>
      <c r="KA84" s="225"/>
      <c r="KB84" s="225"/>
      <c r="KC84" s="225"/>
      <c r="KD84" s="225"/>
      <c r="KE84" s="225"/>
      <c r="KF84" s="225"/>
      <c r="KG84" s="225"/>
      <c r="KH84" s="225"/>
      <c r="KI84" s="225"/>
      <c r="KJ84" s="225"/>
    </row>
    <row r="85">
      <c r="A85" s="182" t="s">
        <v>25</v>
      </c>
      <c r="B85" s="18" t="s">
        <v>26</v>
      </c>
      <c r="C85" s="19" t="s">
        <v>34</v>
      </c>
      <c r="D85" s="17" t="s">
        <v>16</v>
      </c>
      <c r="E85" s="224">
        <v>15.0</v>
      </c>
      <c r="F85" s="225">
        <v>16.0</v>
      </c>
      <c r="G85" s="225">
        <v>23.0</v>
      </c>
      <c r="H85" s="225">
        <v>13.0</v>
      </c>
      <c r="I85" s="225">
        <v>17.0</v>
      </c>
      <c r="J85" s="225">
        <v>8.0</v>
      </c>
      <c r="K85" s="225">
        <v>5.0</v>
      </c>
      <c r="L85" s="225">
        <v>-3.0</v>
      </c>
      <c r="M85" s="225">
        <v>1.0</v>
      </c>
      <c r="N85" s="225">
        <v>-3.0</v>
      </c>
      <c r="O85" s="226">
        <v>-7.0</v>
      </c>
      <c r="P85" s="225">
        <v>20.0</v>
      </c>
      <c r="Q85" s="225">
        <v>16.0</v>
      </c>
      <c r="R85" s="225">
        <v>25.0</v>
      </c>
      <c r="S85" s="225">
        <v>22.0</v>
      </c>
      <c r="T85" s="225">
        <v>13.0</v>
      </c>
      <c r="U85" s="225">
        <v>4.0</v>
      </c>
      <c r="V85" s="225">
        <v>0.0</v>
      </c>
      <c r="W85" s="225">
        <v>-9.0</v>
      </c>
      <c r="X85" s="225">
        <v>-12.0</v>
      </c>
      <c r="Y85" s="226">
        <v>-20.0</v>
      </c>
      <c r="Z85" s="225">
        <v>29.0</v>
      </c>
      <c r="AA85" s="225">
        <v>26.0</v>
      </c>
      <c r="AB85" s="225">
        <v>30.0</v>
      </c>
      <c r="AC85" s="225">
        <v>40.0</v>
      </c>
      <c r="AD85" s="225">
        <v>31.0</v>
      </c>
      <c r="AE85" s="225">
        <v>35.0</v>
      </c>
      <c r="AF85" s="225">
        <v>39.0</v>
      </c>
      <c r="AG85" s="225">
        <v>31.0</v>
      </c>
      <c r="AH85" s="225">
        <v>26.0</v>
      </c>
      <c r="AI85" s="226">
        <v>35.0</v>
      </c>
      <c r="AJ85" s="225">
        <v>36.0</v>
      </c>
      <c r="AK85" s="225">
        <v>32.0</v>
      </c>
      <c r="AL85" s="225">
        <v>36.0</v>
      </c>
      <c r="AM85" s="225">
        <v>26.0</v>
      </c>
      <c r="AN85" s="225">
        <v>36.0</v>
      </c>
      <c r="AO85" s="225">
        <v>44.0</v>
      </c>
      <c r="AP85" s="225">
        <v>41.0</v>
      </c>
      <c r="AQ85" s="225">
        <v>49.0</v>
      </c>
      <c r="AR85" s="225">
        <v>54.0</v>
      </c>
      <c r="AS85" s="226">
        <v>52.0</v>
      </c>
      <c r="AT85" s="225">
        <v>36.0</v>
      </c>
      <c r="AU85" s="225">
        <v>32.0</v>
      </c>
      <c r="AV85" s="225">
        <v>29.0</v>
      </c>
      <c r="AW85" s="225">
        <v>25.0</v>
      </c>
      <c r="AX85" s="225">
        <v>17.0</v>
      </c>
      <c r="AY85" s="225">
        <v>23.0</v>
      </c>
      <c r="AZ85" s="225">
        <v>31.0</v>
      </c>
      <c r="BA85" s="225">
        <v>33.0</v>
      </c>
      <c r="BB85" s="225">
        <v>40.0</v>
      </c>
      <c r="BC85" s="226">
        <v>44.0</v>
      </c>
      <c r="BD85" s="225">
        <v>34.0</v>
      </c>
      <c r="BE85" s="225">
        <v>44.0</v>
      </c>
      <c r="BF85" s="225">
        <v>54.0</v>
      </c>
      <c r="BG85" s="225">
        <v>62.0</v>
      </c>
      <c r="BH85" s="225">
        <v>65.0</v>
      </c>
      <c r="BI85" s="225">
        <v>76.0</v>
      </c>
      <c r="BJ85" s="225">
        <v>80.0</v>
      </c>
      <c r="BK85" s="225">
        <v>90.0</v>
      </c>
      <c r="BL85" s="225">
        <v>93.0</v>
      </c>
      <c r="BM85" s="226">
        <v>97.0</v>
      </c>
      <c r="BN85" s="225">
        <v>15.0</v>
      </c>
      <c r="BO85" s="225">
        <v>24.0</v>
      </c>
      <c r="BP85" s="225">
        <v>20.0</v>
      </c>
      <c r="BQ85" s="225">
        <v>28.0</v>
      </c>
      <c r="BR85" s="225">
        <v>22.0</v>
      </c>
      <c r="BS85" s="225">
        <v>18.0</v>
      </c>
      <c r="BT85" s="225">
        <v>26.0</v>
      </c>
      <c r="BU85" s="225">
        <v>32.0</v>
      </c>
      <c r="BV85" s="225">
        <v>37.0</v>
      </c>
      <c r="BW85" s="226">
        <v>33.0</v>
      </c>
      <c r="BX85" s="225">
        <v>29.0</v>
      </c>
      <c r="BY85" s="225">
        <v>39.0</v>
      </c>
      <c r="BZ85" s="225">
        <v>46.0</v>
      </c>
      <c r="CA85" s="225">
        <v>49.0</v>
      </c>
      <c r="CB85" s="225">
        <v>46.0</v>
      </c>
      <c r="CC85" s="225">
        <v>38.0</v>
      </c>
      <c r="CD85" s="225">
        <v>46.0</v>
      </c>
      <c r="CE85" s="225">
        <v>43.0</v>
      </c>
      <c r="CF85" s="225">
        <v>50.0</v>
      </c>
      <c r="CG85" s="226">
        <v>42.0</v>
      </c>
      <c r="CH85" s="225">
        <v>23.0</v>
      </c>
      <c r="CI85" s="225">
        <v>29.0</v>
      </c>
      <c r="CJ85" s="225">
        <v>25.0</v>
      </c>
      <c r="CK85" s="225">
        <v>35.0</v>
      </c>
      <c r="CL85" s="225">
        <v>28.0</v>
      </c>
      <c r="CM85" s="225">
        <v>19.0</v>
      </c>
      <c r="CN85" s="225">
        <v>23.0</v>
      </c>
      <c r="CO85" s="225">
        <v>30.0</v>
      </c>
      <c r="CP85" s="225">
        <v>22.0</v>
      </c>
      <c r="CQ85" s="226">
        <v>18.0</v>
      </c>
      <c r="CR85" s="225">
        <v>35.0</v>
      </c>
      <c r="CS85" s="225">
        <v>38.0</v>
      </c>
      <c r="CT85" s="225">
        <v>30.0</v>
      </c>
      <c r="CU85" s="225">
        <v>22.0</v>
      </c>
      <c r="CV85" s="225">
        <v>13.0</v>
      </c>
      <c r="CW85" s="225">
        <v>17.0</v>
      </c>
      <c r="CX85" s="225">
        <v>21.0</v>
      </c>
      <c r="CY85" s="225">
        <v>25.0</v>
      </c>
      <c r="CZ85" s="225">
        <v>14.0</v>
      </c>
      <c r="DA85" s="226">
        <v>20.0</v>
      </c>
      <c r="DB85" s="225">
        <v>16.0</v>
      </c>
      <c r="DC85" s="225">
        <v>24.0</v>
      </c>
      <c r="DD85" s="225">
        <v>33.0</v>
      </c>
      <c r="DE85" s="225">
        <v>28.0</v>
      </c>
      <c r="DF85" s="225">
        <v>31.0</v>
      </c>
      <c r="DG85" s="225">
        <v>23.0</v>
      </c>
      <c r="DH85" s="225">
        <v>20.0</v>
      </c>
      <c r="DI85" s="225">
        <v>28.0</v>
      </c>
      <c r="DJ85" s="225">
        <v>34.0</v>
      </c>
      <c r="DK85" s="226">
        <v>30.0</v>
      </c>
      <c r="DL85" s="225">
        <v>29.0</v>
      </c>
      <c r="DM85" s="225">
        <v>20.0</v>
      </c>
      <c r="DN85" s="225">
        <v>12.0</v>
      </c>
      <c r="DO85" s="225">
        <v>8.0</v>
      </c>
      <c r="DP85" s="225">
        <v>11.0</v>
      </c>
      <c r="DQ85" s="225">
        <v>9.0</v>
      </c>
      <c r="DR85" s="225">
        <v>16.0</v>
      </c>
      <c r="DS85" s="225">
        <v>13.0</v>
      </c>
      <c r="DT85" s="225">
        <v>6.0</v>
      </c>
      <c r="DU85" s="226">
        <v>-4.0</v>
      </c>
      <c r="DV85" s="225">
        <v>15.0</v>
      </c>
      <c r="DW85" s="225">
        <v>7.0</v>
      </c>
      <c r="DX85" s="225">
        <v>11.0</v>
      </c>
      <c r="DY85" s="225">
        <v>2.0</v>
      </c>
      <c r="DZ85" s="225">
        <v>-1.0</v>
      </c>
      <c r="EA85" s="225">
        <v>-11.0</v>
      </c>
      <c r="EB85" s="225">
        <v>-2.0</v>
      </c>
      <c r="EC85" s="225">
        <v>1.0</v>
      </c>
      <c r="ED85" s="225">
        <v>-4.0</v>
      </c>
      <c r="EE85" s="226">
        <v>6.0</v>
      </c>
      <c r="EF85" s="225">
        <v>16.0</v>
      </c>
      <c r="EG85" s="225">
        <v>18.0</v>
      </c>
      <c r="EH85" s="225">
        <v>29.0</v>
      </c>
      <c r="EI85" s="225">
        <v>21.0</v>
      </c>
      <c r="EJ85" s="225">
        <v>11.0</v>
      </c>
      <c r="EK85" s="225">
        <v>7.0</v>
      </c>
      <c r="EL85" s="225">
        <v>3.0</v>
      </c>
      <c r="EM85" s="225">
        <v>5.0</v>
      </c>
      <c r="EN85" s="225">
        <v>-5.0</v>
      </c>
      <c r="EO85" s="226">
        <v>-9.0</v>
      </c>
      <c r="EP85" s="225">
        <v>15.0</v>
      </c>
      <c r="EQ85" s="225">
        <v>7.0</v>
      </c>
      <c r="ER85" s="225">
        <v>14.0</v>
      </c>
      <c r="ES85" s="225">
        <v>23.0</v>
      </c>
      <c r="ET85" s="225">
        <v>21.0</v>
      </c>
      <c r="EU85" s="225">
        <v>12.0</v>
      </c>
      <c r="EV85" s="225">
        <v>20.0</v>
      </c>
      <c r="EW85" s="225">
        <v>23.0</v>
      </c>
      <c r="EX85" s="225">
        <v>20.0</v>
      </c>
      <c r="EY85" s="226">
        <v>18.0</v>
      </c>
      <c r="EZ85" s="225">
        <v>33.0</v>
      </c>
      <c r="FA85" s="225">
        <v>22.0</v>
      </c>
      <c r="FB85" s="225">
        <v>33.0</v>
      </c>
      <c r="FC85" s="225">
        <v>29.0</v>
      </c>
      <c r="FD85" s="225">
        <v>32.0</v>
      </c>
      <c r="FE85" s="225">
        <v>22.0</v>
      </c>
      <c r="FF85" s="225">
        <v>18.0</v>
      </c>
      <c r="FG85" s="225">
        <v>15.0</v>
      </c>
      <c r="FH85" s="225">
        <v>22.0</v>
      </c>
      <c r="FI85" s="226">
        <v>13.0</v>
      </c>
      <c r="FJ85" s="225">
        <v>34.0</v>
      </c>
      <c r="FK85" s="225">
        <v>42.0</v>
      </c>
      <c r="FL85" s="225">
        <v>52.0</v>
      </c>
      <c r="FM85" s="225">
        <v>48.0</v>
      </c>
      <c r="FN85" s="225">
        <v>45.0</v>
      </c>
      <c r="FO85" s="225">
        <v>39.0</v>
      </c>
      <c r="FP85" s="225">
        <v>31.0</v>
      </c>
      <c r="FQ85" s="225">
        <v>28.0</v>
      </c>
      <c r="FR85" s="225">
        <v>36.0</v>
      </c>
      <c r="FS85" s="226">
        <v>40.0</v>
      </c>
      <c r="FT85" s="225">
        <v>34.0</v>
      </c>
      <c r="FU85" s="225">
        <v>31.0</v>
      </c>
      <c r="FV85" s="225">
        <v>27.0</v>
      </c>
      <c r="FW85" s="225">
        <v>16.0</v>
      </c>
      <c r="FX85" s="225">
        <v>21.0</v>
      </c>
      <c r="FY85" s="225">
        <v>31.0</v>
      </c>
      <c r="FZ85" s="225">
        <v>26.0</v>
      </c>
      <c r="GA85" s="225">
        <v>23.0</v>
      </c>
      <c r="GB85" s="225">
        <v>30.0</v>
      </c>
      <c r="GC85" s="226">
        <v>34.0</v>
      </c>
      <c r="GD85" s="225">
        <v>23.0</v>
      </c>
      <c r="GE85" s="225">
        <v>14.0</v>
      </c>
      <c r="GF85" s="225">
        <v>10.0</v>
      </c>
      <c r="GG85" s="225">
        <v>1.0</v>
      </c>
      <c r="GH85" s="225">
        <v>-2.0</v>
      </c>
      <c r="GI85" s="225">
        <v>9.0</v>
      </c>
      <c r="GJ85" s="225">
        <v>6.0</v>
      </c>
      <c r="GK85" s="225">
        <v>10.0</v>
      </c>
      <c r="GL85" s="225">
        <v>13.0</v>
      </c>
      <c r="GM85" s="226">
        <v>21.0</v>
      </c>
      <c r="GN85" s="225">
        <v>21.0</v>
      </c>
      <c r="GO85" s="225">
        <v>30.0</v>
      </c>
      <c r="GP85" s="225">
        <v>20.0</v>
      </c>
      <c r="GQ85" s="225">
        <v>17.0</v>
      </c>
      <c r="GR85" s="225">
        <v>20.0</v>
      </c>
      <c r="GS85" s="225">
        <v>24.0</v>
      </c>
      <c r="GT85" s="225">
        <v>32.0</v>
      </c>
      <c r="GU85" s="225">
        <v>36.0</v>
      </c>
      <c r="GV85" s="225">
        <v>40.0</v>
      </c>
      <c r="GW85" s="226">
        <v>36.0</v>
      </c>
      <c r="GX85" s="225">
        <v>34.0</v>
      </c>
      <c r="GY85" s="225">
        <v>39.0</v>
      </c>
      <c r="GZ85" s="225">
        <v>45.0</v>
      </c>
      <c r="HA85" s="225">
        <v>55.0</v>
      </c>
      <c r="HB85" s="225">
        <v>50.0</v>
      </c>
      <c r="HC85" s="225">
        <v>39.0</v>
      </c>
      <c r="HD85" s="225">
        <v>35.0</v>
      </c>
      <c r="HE85" s="225">
        <v>30.0</v>
      </c>
      <c r="HF85" s="225">
        <v>26.0</v>
      </c>
      <c r="HG85" s="226">
        <v>22.0</v>
      </c>
      <c r="HH85" s="225">
        <v>19.0</v>
      </c>
      <c r="HI85" s="225">
        <v>11.0</v>
      </c>
      <c r="HJ85" s="225">
        <v>16.0</v>
      </c>
      <c r="HK85" s="225">
        <v>13.0</v>
      </c>
      <c r="HL85" s="225">
        <v>16.0</v>
      </c>
      <c r="HM85" s="225">
        <v>12.0</v>
      </c>
      <c r="HN85" s="225">
        <v>14.0</v>
      </c>
      <c r="HO85" s="225">
        <v>18.0</v>
      </c>
      <c r="HP85" s="225">
        <v>21.0</v>
      </c>
      <c r="HQ85" s="226">
        <v>25.0</v>
      </c>
      <c r="HR85" s="225">
        <v>29.0</v>
      </c>
      <c r="HS85" s="225">
        <v>19.0</v>
      </c>
      <c r="HT85" s="225">
        <v>22.0</v>
      </c>
      <c r="HU85" s="225">
        <v>25.0</v>
      </c>
      <c r="HV85" s="225">
        <v>35.0</v>
      </c>
      <c r="HW85" s="225">
        <v>38.0</v>
      </c>
      <c r="HX85" s="225">
        <v>30.0</v>
      </c>
      <c r="HY85" s="225">
        <v>26.0</v>
      </c>
      <c r="HZ85" s="225">
        <v>30.0</v>
      </c>
      <c r="IA85" s="226">
        <v>37.0</v>
      </c>
      <c r="IB85" s="225">
        <v>28.0</v>
      </c>
      <c r="IC85" s="225">
        <v>36.0</v>
      </c>
      <c r="ID85" s="225">
        <v>26.0</v>
      </c>
      <c r="IE85" s="225">
        <v>34.0</v>
      </c>
      <c r="IF85" s="225">
        <v>42.0</v>
      </c>
      <c r="IG85" s="225">
        <v>38.0</v>
      </c>
      <c r="IH85" s="225">
        <v>49.0</v>
      </c>
      <c r="II85" s="225">
        <v>41.0</v>
      </c>
      <c r="IJ85" s="225">
        <v>44.0</v>
      </c>
      <c r="IK85" s="226">
        <v>48.0</v>
      </c>
      <c r="IL85" s="225">
        <v>17.0</v>
      </c>
      <c r="IM85" s="225">
        <v>11.0</v>
      </c>
      <c r="IN85" s="225">
        <v>21.0</v>
      </c>
      <c r="IO85" s="225">
        <v>29.0</v>
      </c>
      <c r="IP85" s="225">
        <v>21.0</v>
      </c>
      <c r="IQ85" s="225">
        <v>17.0</v>
      </c>
      <c r="IR85" s="225">
        <v>9.0</v>
      </c>
      <c r="IS85" s="225">
        <v>14.0</v>
      </c>
      <c r="IT85" s="225">
        <v>17.0</v>
      </c>
      <c r="IU85" s="226">
        <v>25.0</v>
      </c>
      <c r="IV85" s="237">
        <f t="shared" ref="IV85:JE85" si="123">AVERAGE(IL85,IB85,HR85,HH85,GN85,GX85,GD85,FT85,FJ85,EZ85,EP85,EF85,DV85,DL85,DB85,CR85,CH85,BX85,BN85,BD85,AT85,AJ85,Z85,P85,F85)</f>
        <v>25.44</v>
      </c>
      <c r="IW85" s="238">
        <f t="shared" si="123"/>
        <v>25.36</v>
      </c>
      <c r="IX85" s="238">
        <f t="shared" si="123"/>
        <v>27.16</v>
      </c>
      <c r="IY85" s="238">
        <f t="shared" si="123"/>
        <v>27</v>
      </c>
      <c r="IZ85" s="238">
        <f t="shared" si="123"/>
        <v>25.28</v>
      </c>
      <c r="JA85" s="238">
        <f t="shared" si="123"/>
        <v>23.52</v>
      </c>
      <c r="JB85" s="238">
        <f t="shared" si="123"/>
        <v>24.44</v>
      </c>
      <c r="JC85" s="238">
        <f t="shared" si="123"/>
        <v>25.44</v>
      </c>
      <c r="JD85" s="238">
        <f t="shared" si="123"/>
        <v>26.04</v>
      </c>
      <c r="JE85" s="239">
        <f t="shared" si="123"/>
        <v>26.24</v>
      </c>
      <c r="JF85" s="225">
        <f t="shared" si="96"/>
        <v>245</v>
      </c>
      <c r="JG85" s="225">
        <f t="shared" si="97"/>
        <v>14</v>
      </c>
      <c r="JH85" s="231">
        <f t="shared" si="98"/>
        <v>0.9459459459</v>
      </c>
      <c r="JI85" s="225"/>
      <c r="JJ85" s="225"/>
      <c r="JK85" s="225"/>
      <c r="JL85" s="225"/>
      <c r="JM85" s="225"/>
      <c r="JN85" s="225"/>
      <c r="JO85" s="225"/>
      <c r="JP85" s="225"/>
      <c r="JQ85" s="225"/>
      <c r="JR85" s="225"/>
      <c r="JS85" s="311"/>
      <c r="JT85" s="232"/>
      <c r="JU85" s="233">
        <f>6/25</f>
        <v>0.24</v>
      </c>
      <c r="JV85" s="225"/>
      <c r="JW85" s="225"/>
      <c r="JX85" s="225"/>
      <c r="JY85" s="225"/>
      <c r="JZ85" s="225"/>
      <c r="KA85" s="225"/>
      <c r="KB85" s="225"/>
      <c r="KC85" s="225"/>
      <c r="KD85" s="225"/>
      <c r="KE85" s="225"/>
      <c r="KF85" s="225"/>
      <c r="KG85" s="225"/>
      <c r="KH85" s="225"/>
      <c r="KI85" s="225"/>
      <c r="KJ85" s="225"/>
    </row>
    <row r="86">
      <c r="A86" s="182" t="s">
        <v>11</v>
      </c>
      <c r="B86" s="18" t="s">
        <v>19</v>
      </c>
      <c r="C86" s="19" t="s">
        <v>24</v>
      </c>
      <c r="D86" s="17" t="s">
        <v>14</v>
      </c>
      <c r="E86" s="224">
        <v>35.0</v>
      </c>
      <c r="F86" s="225">
        <v>16.0</v>
      </c>
      <c r="G86" s="225">
        <v>4.0</v>
      </c>
      <c r="H86" s="225">
        <v>-6.0</v>
      </c>
      <c r="I86" s="225">
        <v>2.0</v>
      </c>
      <c r="J86" s="225">
        <v>-7.0</v>
      </c>
      <c r="K86" s="225">
        <v>-16.0</v>
      </c>
      <c r="L86" s="225">
        <v>-25.0</v>
      </c>
      <c r="M86" s="225">
        <v>-17.0</v>
      </c>
      <c r="N86" s="225">
        <v>-26.0</v>
      </c>
      <c r="O86" s="226">
        <v>-34.0</v>
      </c>
      <c r="P86" s="225">
        <v>37.0</v>
      </c>
      <c r="Q86" s="225">
        <v>29.0</v>
      </c>
      <c r="R86" s="225">
        <v>40.0</v>
      </c>
      <c r="S86" s="225">
        <v>33.0</v>
      </c>
      <c r="T86" s="225">
        <v>24.0</v>
      </c>
      <c r="U86" s="225">
        <v>15.0</v>
      </c>
      <c r="V86" s="225">
        <v>26.0</v>
      </c>
      <c r="W86" s="225">
        <v>17.0</v>
      </c>
      <c r="X86" s="225">
        <v>10.0</v>
      </c>
      <c r="Y86" s="226">
        <v>1.0</v>
      </c>
      <c r="Z86" s="225">
        <v>14.0</v>
      </c>
      <c r="AA86" s="225">
        <v>5.0</v>
      </c>
      <c r="AB86" s="225">
        <v>-4.0</v>
      </c>
      <c r="AC86" s="225">
        <v>-17.0</v>
      </c>
      <c r="AD86" s="225">
        <v>-28.0</v>
      </c>
      <c r="AE86" s="225">
        <v>-20.0</v>
      </c>
      <c r="AF86" s="225">
        <v>-31.0</v>
      </c>
      <c r="AG86" s="225">
        <v>-19.0</v>
      </c>
      <c r="AH86" s="225">
        <v>-7.0</v>
      </c>
      <c r="AI86" s="226">
        <v>2.0</v>
      </c>
      <c r="AJ86" s="225">
        <v>47.0</v>
      </c>
      <c r="AK86" s="225">
        <v>58.0</v>
      </c>
      <c r="AL86" s="225">
        <v>47.0</v>
      </c>
      <c r="AM86" s="225">
        <v>37.0</v>
      </c>
      <c r="AN86" s="225">
        <v>24.0</v>
      </c>
      <c r="AO86" s="225">
        <v>37.0</v>
      </c>
      <c r="AP86" s="225">
        <v>45.0</v>
      </c>
      <c r="AQ86" s="225">
        <v>58.0</v>
      </c>
      <c r="AR86" s="225">
        <v>46.0</v>
      </c>
      <c r="AS86" s="226">
        <v>54.0</v>
      </c>
      <c r="AT86" s="225">
        <v>47.0</v>
      </c>
      <c r="AU86" s="225">
        <v>58.0</v>
      </c>
      <c r="AV86" s="225">
        <v>66.0</v>
      </c>
      <c r="AW86" s="225">
        <v>75.0</v>
      </c>
      <c r="AX86" s="225">
        <v>62.0</v>
      </c>
      <c r="AY86" s="225">
        <v>49.0</v>
      </c>
      <c r="AZ86" s="225">
        <v>62.0</v>
      </c>
      <c r="BA86" s="225">
        <v>54.0</v>
      </c>
      <c r="BB86" s="225">
        <v>42.0</v>
      </c>
      <c r="BC86" s="226">
        <v>31.0</v>
      </c>
      <c r="BD86" s="225">
        <v>34.0</v>
      </c>
      <c r="BE86" s="225">
        <v>44.0</v>
      </c>
      <c r="BF86" s="225">
        <v>31.0</v>
      </c>
      <c r="BG86" s="225">
        <v>40.0</v>
      </c>
      <c r="BH86" s="225">
        <v>49.0</v>
      </c>
      <c r="BI86" s="225">
        <v>71.0</v>
      </c>
      <c r="BJ86" s="225">
        <v>80.0</v>
      </c>
      <c r="BK86" s="225">
        <v>90.0</v>
      </c>
      <c r="BL86" s="225">
        <v>97.0</v>
      </c>
      <c r="BM86" s="226">
        <v>105.0</v>
      </c>
      <c r="BN86" s="225">
        <v>15.0</v>
      </c>
      <c r="BO86" s="225">
        <v>24.0</v>
      </c>
      <c r="BP86" s="225">
        <v>33.0</v>
      </c>
      <c r="BQ86" s="225">
        <v>21.0</v>
      </c>
      <c r="BR86" s="225">
        <v>34.0</v>
      </c>
      <c r="BS86" s="225">
        <v>43.0</v>
      </c>
      <c r="BT86" s="225">
        <v>56.0</v>
      </c>
      <c r="BU86" s="225">
        <v>43.0</v>
      </c>
      <c r="BV86" s="225">
        <v>31.0</v>
      </c>
      <c r="BW86" s="226">
        <v>23.0</v>
      </c>
      <c r="BX86" s="225">
        <v>14.0</v>
      </c>
      <c r="BY86" s="225">
        <v>1.0</v>
      </c>
      <c r="BZ86" s="225">
        <v>-11.0</v>
      </c>
      <c r="CA86" s="225">
        <v>-2.0</v>
      </c>
      <c r="CB86" s="225">
        <v>6.0</v>
      </c>
      <c r="CC86" s="225">
        <v>-7.0</v>
      </c>
      <c r="CD86" s="225">
        <v>2.0</v>
      </c>
      <c r="CE86" s="225">
        <v>-5.0</v>
      </c>
      <c r="CF86" s="225">
        <v>-17.0</v>
      </c>
      <c r="CG86" s="226">
        <v>-30.0</v>
      </c>
      <c r="CH86" s="225">
        <v>33.0</v>
      </c>
      <c r="CI86" s="225">
        <v>20.0</v>
      </c>
      <c r="CJ86" s="225">
        <v>12.0</v>
      </c>
      <c r="CK86" s="225">
        <v>-1.0</v>
      </c>
      <c r="CL86" s="225">
        <v>11.0</v>
      </c>
      <c r="CM86" s="225">
        <v>2.0</v>
      </c>
      <c r="CN86" s="225">
        <v>11.0</v>
      </c>
      <c r="CO86" s="225">
        <v>-1.0</v>
      </c>
      <c r="CP86" s="225">
        <v>-14.0</v>
      </c>
      <c r="CQ86" s="226">
        <v>-3.0</v>
      </c>
      <c r="CR86" s="225">
        <v>35.0</v>
      </c>
      <c r="CS86" s="225">
        <v>42.0</v>
      </c>
      <c r="CT86" s="225">
        <v>33.0</v>
      </c>
      <c r="CU86" s="225">
        <v>20.0</v>
      </c>
      <c r="CV86" s="225">
        <v>9.0</v>
      </c>
      <c r="CW86" s="225">
        <v>-2.0</v>
      </c>
      <c r="CX86" s="225">
        <v>-13.0</v>
      </c>
      <c r="CY86" s="225">
        <v>-24.0</v>
      </c>
      <c r="CZ86" s="225">
        <v>-46.0</v>
      </c>
      <c r="DA86" s="226">
        <v>-59.0</v>
      </c>
      <c r="DB86" s="225">
        <v>14.0</v>
      </c>
      <c r="DC86" s="225">
        <v>27.0</v>
      </c>
      <c r="DD86" s="225">
        <v>38.0</v>
      </c>
      <c r="DE86" s="225">
        <v>50.0</v>
      </c>
      <c r="DF86" s="225">
        <v>42.0</v>
      </c>
      <c r="DG86" s="225">
        <v>54.0</v>
      </c>
      <c r="DH86" s="225">
        <v>45.0</v>
      </c>
      <c r="DI86" s="225">
        <v>54.0</v>
      </c>
      <c r="DJ86" s="225">
        <v>41.0</v>
      </c>
      <c r="DK86" s="226">
        <v>50.0</v>
      </c>
      <c r="DL86" s="225">
        <v>33.0</v>
      </c>
      <c r="DM86" s="225">
        <v>22.0</v>
      </c>
      <c r="DN86" s="225">
        <v>9.0</v>
      </c>
      <c r="DO86" s="225">
        <v>1.0</v>
      </c>
      <c r="DP86" s="225">
        <v>8.0</v>
      </c>
      <c r="DQ86" s="225">
        <v>16.0</v>
      </c>
      <c r="DR86" s="225">
        <v>4.0</v>
      </c>
      <c r="DS86" s="225">
        <v>-5.0</v>
      </c>
      <c r="DT86" s="225">
        <v>7.0</v>
      </c>
      <c r="DU86" s="226">
        <v>-3.0</v>
      </c>
      <c r="DV86" s="225">
        <v>15.0</v>
      </c>
      <c r="DW86" s="225">
        <v>6.0</v>
      </c>
      <c r="DX86" s="225">
        <v>-3.0</v>
      </c>
      <c r="DY86" s="225">
        <v>-12.0</v>
      </c>
      <c r="DZ86" s="225">
        <v>-19.0</v>
      </c>
      <c r="EA86" s="225">
        <v>-29.0</v>
      </c>
      <c r="EB86" s="225">
        <v>-18.0</v>
      </c>
      <c r="EC86" s="225">
        <v>-26.0</v>
      </c>
      <c r="ED86" s="225">
        <v>-14.0</v>
      </c>
      <c r="EE86" s="226">
        <v>-27.0</v>
      </c>
      <c r="EF86" s="225">
        <v>16.0</v>
      </c>
      <c r="EG86" s="225">
        <v>8.0</v>
      </c>
      <c r="EH86" s="225">
        <v>30.0</v>
      </c>
      <c r="EI86" s="225">
        <v>17.0</v>
      </c>
      <c r="EJ86" s="225">
        <v>30.0</v>
      </c>
      <c r="EK86" s="225">
        <v>41.0</v>
      </c>
      <c r="EL86" s="225">
        <v>52.0</v>
      </c>
      <c r="EM86" s="225">
        <v>44.0</v>
      </c>
      <c r="EN86" s="225">
        <v>57.0</v>
      </c>
      <c r="EO86" s="226">
        <v>49.0</v>
      </c>
      <c r="EP86" s="225">
        <v>38.0</v>
      </c>
      <c r="EQ86" s="225">
        <v>50.0</v>
      </c>
      <c r="ER86" s="225">
        <v>38.0</v>
      </c>
      <c r="ES86" s="225">
        <v>47.0</v>
      </c>
      <c r="ET86" s="225">
        <v>55.0</v>
      </c>
      <c r="EU86" s="225">
        <v>44.0</v>
      </c>
      <c r="EV86" s="225">
        <v>57.0</v>
      </c>
      <c r="EW86" s="225">
        <v>49.0</v>
      </c>
      <c r="EX86" s="225">
        <v>57.0</v>
      </c>
      <c r="EY86" s="226">
        <v>65.0</v>
      </c>
      <c r="EZ86" s="225">
        <v>13.0</v>
      </c>
      <c r="FA86" s="225">
        <v>-9.0</v>
      </c>
      <c r="FB86" s="225">
        <v>13.0</v>
      </c>
      <c r="FC86" s="225">
        <v>5.0</v>
      </c>
      <c r="FD86" s="225">
        <v>12.0</v>
      </c>
      <c r="FE86" s="225">
        <v>25.0</v>
      </c>
      <c r="FF86" s="225">
        <v>16.0</v>
      </c>
      <c r="FG86" s="225">
        <v>7.0</v>
      </c>
      <c r="FH86" s="225">
        <v>-5.0</v>
      </c>
      <c r="FI86" s="226">
        <v>-14.0</v>
      </c>
      <c r="FJ86" s="225">
        <v>36.0</v>
      </c>
      <c r="FK86" s="225">
        <v>24.0</v>
      </c>
      <c r="FL86" s="225">
        <v>11.0</v>
      </c>
      <c r="FM86" s="225">
        <v>20.0</v>
      </c>
      <c r="FN86" s="225">
        <v>11.0</v>
      </c>
      <c r="FO86" s="225">
        <v>24.0</v>
      </c>
      <c r="FP86" s="225">
        <v>36.0</v>
      </c>
      <c r="FQ86" s="225">
        <v>44.0</v>
      </c>
      <c r="FR86" s="225">
        <v>53.0</v>
      </c>
      <c r="FS86" s="226">
        <v>44.0</v>
      </c>
      <c r="FT86" s="225">
        <v>34.0</v>
      </c>
      <c r="FU86" s="225">
        <v>42.0</v>
      </c>
      <c r="FV86" s="225">
        <v>34.0</v>
      </c>
      <c r="FW86" s="225">
        <v>12.0</v>
      </c>
      <c r="FX86" s="225">
        <v>0.0</v>
      </c>
      <c r="FY86" s="225">
        <v>-13.0</v>
      </c>
      <c r="FZ86" s="225">
        <v>-1.0</v>
      </c>
      <c r="GA86" s="225">
        <v>7.0</v>
      </c>
      <c r="GB86" s="225">
        <v>-5.0</v>
      </c>
      <c r="GC86" s="226">
        <v>-16.0</v>
      </c>
      <c r="GD86" s="225">
        <v>33.0</v>
      </c>
      <c r="GE86" s="225">
        <v>22.0</v>
      </c>
      <c r="GF86" s="225">
        <v>14.0</v>
      </c>
      <c r="GG86" s="225">
        <v>5.0</v>
      </c>
      <c r="GH86" s="225">
        <v>-2.0</v>
      </c>
      <c r="GI86" s="225">
        <v>20.0</v>
      </c>
      <c r="GJ86" s="225">
        <v>11.0</v>
      </c>
      <c r="GK86" s="225">
        <v>19.0</v>
      </c>
      <c r="GL86" s="225">
        <v>11.0</v>
      </c>
      <c r="GM86" s="226">
        <v>24.0</v>
      </c>
      <c r="GN86" s="225">
        <v>16.0</v>
      </c>
      <c r="GO86" s="225">
        <v>27.0</v>
      </c>
      <c r="GP86" s="225">
        <v>40.0</v>
      </c>
      <c r="GQ86" s="225">
        <v>31.0</v>
      </c>
      <c r="GR86" s="225">
        <v>23.0</v>
      </c>
      <c r="GS86" s="225">
        <v>14.0</v>
      </c>
      <c r="GT86" s="225">
        <v>23.0</v>
      </c>
      <c r="GU86" s="225">
        <v>31.0</v>
      </c>
      <c r="GV86" s="225">
        <v>20.0</v>
      </c>
      <c r="GW86" s="226">
        <v>12.0</v>
      </c>
      <c r="GX86" s="225">
        <v>36.0</v>
      </c>
      <c r="GY86" s="225">
        <v>24.0</v>
      </c>
      <c r="GZ86" s="225">
        <v>11.0</v>
      </c>
      <c r="HA86" s="225">
        <v>21.0</v>
      </c>
      <c r="HB86" s="225">
        <v>33.0</v>
      </c>
      <c r="HC86" s="225">
        <v>11.0</v>
      </c>
      <c r="HD86" s="225">
        <v>20.0</v>
      </c>
      <c r="HE86" s="225">
        <v>32.0</v>
      </c>
      <c r="HF86" s="225">
        <v>41.0</v>
      </c>
      <c r="HG86" s="226">
        <v>33.0</v>
      </c>
      <c r="HH86" s="225">
        <v>38.0</v>
      </c>
      <c r="HI86" s="225">
        <v>29.0</v>
      </c>
      <c r="HJ86" s="225">
        <v>17.0</v>
      </c>
      <c r="HK86" s="225">
        <v>10.0</v>
      </c>
      <c r="HL86" s="225">
        <v>19.0</v>
      </c>
      <c r="HM86" s="225">
        <v>10.0</v>
      </c>
      <c r="HN86" s="225">
        <v>2.0</v>
      </c>
      <c r="HO86" s="225">
        <v>-7.0</v>
      </c>
      <c r="HP86" s="225">
        <v>0.0</v>
      </c>
      <c r="HQ86" s="226">
        <v>8.0</v>
      </c>
      <c r="HR86" s="225">
        <v>33.0</v>
      </c>
      <c r="HS86" s="225">
        <v>23.0</v>
      </c>
      <c r="HT86" s="225">
        <v>15.0</v>
      </c>
      <c r="HU86" s="225">
        <v>22.0</v>
      </c>
      <c r="HV86" s="225">
        <v>9.0</v>
      </c>
      <c r="HW86" s="225">
        <v>18.0</v>
      </c>
      <c r="HX86" s="225">
        <v>5.0</v>
      </c>
      <c r="HY86" s="225">
        <v>-4.0</v>
      </c>
      <c r="HZ86" s="225">
        <v>4.0</v>
      </c>
      <c r="IA86" s="226">
        <v>-8.0</v>
      </c>
      <c r="IB86" s="225">
        <v>34.0</v>
      </c>
      <c r="IC86" s="225">
        <v>47.0</v>
      </c>
      <c r="ID86" s="225">
        <v>60.0</v>
      </c>
      <c r="IE86" s="225">
        <v>48.0</v>
      </c>
      <c r="IF86" s="225">
        <v>36.0</v>
      </c>
      <c r="IG86" s="225">
        <v>47.0</v>
      </c>
      <c r="IH86" s="225">
        <v>69.0</v>
      </c>
      <c r="II86" s="225">
        <v>60.0</v>
      </c>
      <c r="IJ86" s="225">
        <v>69.0</v>
      </c>
      <c r="IK86" s="226">
        <v>78.0</v>
      </c>
      <c r="IL86" s="225">
        <v>37.0</v>
      </c>
      <c r="IM86" s="225">
        <v>50.0</v>
      </c>
      <c r="IN86" s="225">
        <v>37.0</v>
      </c>
      <c r="IO86" s="225">
        <v>25.0</v>
      </c>
      <c r="IP86" s="225">
        <v>12.0</v>
      </c>
      <c r="IQ86" s="225">
        <v>3.0</v>
      </c>
      <c r="IR86" s="225">
        <v>-10.0</v>
      </c>
      <c r="IS86" s="225">
        <v>-22.0</v>
      </c>
      <c r="IT86" s="225">
        <v>-13.0</v>
      </c>
      <c r="IU86" s="226">
        <v>-4.0</v>
      </c>
      <c r="IV86" s="237">
        <f t="shared" ref="IV86:JE86" si="124">AVERAGE(IL86,IB86,HR86,HH86,GN86,GX86,GD86,FT86,FJ86,EZ86,EP86,EF86,DV86,DL86,DB86,CR86,CH86,BX86,BN86,BD86,AT86,AJ86,Z86,P86,F86)</f>
        <v>28.72</v>
      </c>
      <c r="IW86" s="238">
        <f t="shared" si="124"/>
        <v>27.08</v>
      </c>
      <c r="IX86" s="238">
        <f t="shared" si="124"/>
        <v>24.2</v>
      </c>
      <c r="IY86" s="238">
        <f t="shared" si="124"/>
        <v>20.4</v>
      </c>
      <c r="IZ86" s="238">
        <f t="shared" si="124"/>
        <v>18.12</v>
      </c>
      <c r="JA86" s="238">
        <f t="shared" si="124"/>
        <v>18.28</v>
      </c>
      <c r="JB86" s="238">
        <f t="shared" si="124"/>
        <v>20.96</v>
      </c>
      <c r="JC86" s="238">
        <f t="shared" si="124"/>
        <v>19.16</v>
      </c>
      <c r="JD86" s="238">
        <f t="shared" si="124"/>
        <v>17.56</v>
      </c>
      <c r="JE86" s="239">
        <f t="shared" si="124"/>
        <v>15.24</v>
      </c>
      <c r="JF86" s="225">
        <f t="shared" si="96"/>
        <v>204</v>
      </c>
      <c r="JG86" s="225">
        <f t="shared" si="97"/>
        <v>54</v>
      </c>
      <c r="JH86" s="231">
        <f t="shared" si="98"/>
        <v>0.7906976744</v>
      </c>
      <c r="JI86" s="225"/>
      <c r="JJ86" s="225"/>
      <c r="JK86" s="225"/>
      <c r="JL86" s="225"/>
      <c r="JM86" s="225"/>
      <c r="JN86" s="225"/>
      <c r="JO86" s="225"/>
      <c r="JP86" s="225"/>
      <c r="JQ86" s="225"/>
      <c r="JR86" s="225"/>
      <c r="JS86" s="311"/>
      <c r="JT86" s="232"/>
      <c r="JU86" s="233">
        <f>13/25</f>
        <v>0.52</v>
      </c>
      <c r="JV86" s="225"/>
      <c r="JW86" s="225"/>
      <c r="JX86" s="225"/>
      <c r="JY86" s="225"/>
      <c r="JZ86" s="225"/>
      <c r="KA86" s="225"/>
      <c r="KB86" s="225"/>
      <c r="KC86" s="225"/>
      <c r="KD86" s="225"/>
      <c r="KE86" s="225"/>
      <c r="KF86" s="225"/>
      <c r="KG86" s="225"/>
      <c r="KH86" s="225"/>
      <c r="KI86" s="225"/>
      <c r="KJ86" s="225"/>
    </row>
    <row r="87">
      <c r="A87" s="69"/>
      <c r="B87" s="69"/>
      <c r="C87" s="69"/>
      <c r="D87" s="69"/>
      <c r="E87" s="312"/>
      <c r="F87" s="296"/>
      <c r="G87" s="296"/>
      <c r="H87" s="296"/>
      <c r="I87" s="296"/>
      <c r="J87" s="296"/>
      <c r="K87" s="296"/>
      <c r="L87" s="296"/>
      <c r="M87" s="296"/>
      <c r="N87" s="296"/>
      <c r="O87" s="297"/>
      <c r="P87" s="296"/>
      <c r="Q87" s="296"/>
      <c r="R87" s="296"/>
      <c r="S87" s="296"/>
      <c r="T87" s="296"/>
      <c r="U87" s="296"/>
      <c r="V87" s="296"/>
      <c r="W87" s="296"/>
      <c r="X87" s="296"/>
      <c r="Y87" s="297"/>
      <c r="Z87" s="296"/>
      <c r="AA87" s="296"/>
      <c r="AB87" s="296"/>
      <c r="AC87" s="296"/>
      <c r="AD87" s="296"/>
      <c r="AE87" s="296"/>
      <c r="AF87" s="296"/>
      <c r="AG87" s="296"/>
      <c r="AH87" s="296"/>
      <c r="AI87" s="297"/>
      <c r="AJ87" s="296"/>
      <c r="AK87" s="296"/>
      <c r="AL87" s="296"/>
      <c r="AM87" s="296"/>
      <c r="AN87" s="296"/>
      <c r="AO87" s="296"/>
      <c r="AP87" s="296"/>
      <c r="AQ87" s="296"/>
      <c r="AR87" s="296"/>
      <c r="AS87" s="297"/>
      <c r="AT87" s="296"/>
      <c r="AU87" s="296"/>
      <c r="AV87" s="296"/>
      <c r="AW87" s="296"/>
      <c r="AX87" s="296"/>
      <c r="AY87" s="296"/>
      <c r="AZ87" s="296"/>
      <c r="BA87" s="296"/>
      <c r="BB87" s="296"/>
      <c r="BC87" s="297"/>
      <c r="BD87" s="296"/>
      <c r="BE87" s="296"/>
      <c r="BF87" s="296"/>
      <c r="BG87" s="296"/>
      <c r="BH87" s="296"/>
      <c r="BI87" s="296"/>
      <c r="BJ87" s="296"/>
      <c r="BK87" s="296"/>
      <c r="BL87" s="296"/>
      <c r="BM87" s="297"/>
      <c r="BN87" s="296"/>
      <c r="BO87" s="296"/>
      <c r="BP87" s="296"/>
      <c r="BQ87" s="296"/>
      <c r="BR87" s="296"/>
      <c r="BS87" s="296"/>
      <c r="BT87" s="296"/>
      <c r="BU87" s="296"/>
      <c r="BV87" s="296"/>
      <c r="BW87" s="297"/>
      <c r="BX87" s="296"/>
      <c r="BY87" s="296"/>
      <c r="BZ87" s="296"/>
      <c r="CA87" s="296"/>
      <c r="CB87" s="296"/>
      <c r="CC87" s="296"/>
      <c r="CD87" s="296"/>
      <c r="CE87" s="296"/>
      <c r="CF87" s="296"/>
      <c r="CG87" s="297"/>
      <c r="CH87" s="296"/>
      <c r="CI87" s="296"/>
      <c r="CJ87" s="296"/>
      <c r="CK87" s="296"/>
      <c r="CL87" s="296"/>
      <c r="CM87" s="296"/>
      <c r="CN87" s="296"/>
      <c r="CO87" s="296"/>
      <c r="CP87" s="296"/>
      <c r="CQ87" s="297"/>
      <c r="CR87" s="296"/>
      <c r="CS87" s="296"/>
      <c r="CT87" s="296"/>
      <c r="CU87" s="296"/>
      <c r="CV87" s="296"/>
      <c r="CW87" s="296"/>
      <c r="CX87" s="296"/>
      <c r="CY87" s="296"/>
      <c r="CZ87" s="296"/>
      <c r="DA87" s="297"/>
      <c r="DB87" s="296"/>
      <c r="DC87" s="296"/>
      <c r="DD87" s="296"/>
      <c r="DE87" s="296"/>
      <c r="DF87" s="296"/>
      <c r="DG87" s="296"/>
      <c r="DH87" s="296"/>
      <c r="DI87" s="296"/>
      <c r="DJ87" s="296"/>
      <c r="DK87" s="297"/>
      <c r="DL87" s="296"/>
      <c r="DM87" s="296"/>
      <c r="DN87" s="296"/>
      <c r="DO87" s="296"/>
      <c r="DP87" s="296"/>
      <c r="DQ87" s="296"/>
      <c r="DR87" s="296"/>
      <c r="DS87" s="296"/>
      <c r="DT87" s="296"/>
      <c r="DU87" s="297"/>
      <c r="DV87" s="296"/>
      <c r="DW87" s="296"/>
      <c r="DX87" s="296"/>
      <c r="DY87" s="296"/>
      <c r="DZ87" s="296"/>
      <c r="EA87" s="296"/>
      <c r="EB87" s="296"/>
      <c r="EC87" s="296"/>
      <c r="ED87" s="296"/>
      <c r="EE87" s="297"/>
      <c r="EF87" s="296"/>
      <c r="EG87" s="296"/>
      <c r="EH87" s="296"/>
      <c r="EI87" s="296"/>
      <c r="EJ87" s="296"/>
      <c r="EK87" s="296"/>
      <c r="EL87" s="296"/>
      <c r="EM87" s="296"/>
      <c r="EN87" s="296"/>
      <c r="EO87" s="297"/>
      <c r="EP87" s="296"/>
      <c r="EQ87" s="296"/>
      <c r="ER87" s="296"/>
      <c r="ES87" s="296"/>
      <c r="ET87" s="296"/>
      <c r="EU87" s="296"/>
      <c r="EV87" s="296"/>
      <c r="EW87" s="296"/>
      <c r="EX87" s="296"/>
      <c r="EY87" s="297"/>
      <c r="EZ87" s="296"/>
      <c r="FA87" s="296"/>
      <c r="FB87" s="296"/>
      <c r="FC87" s="296"/>
      <c r="FD87" s="296"/>
      <c r="FE87" s="296"/>
      <c r="FF87" s="296"/>
      <c r="FG87" s="296"/>
      <c r="FH87" s="296"/>
      <c r="FI87" s="297"/>
      <c r="FJ87" s="296"/>
      <c r="FK87" s="296"/>
      <c r="FL87" s="296"/>
      <c r="FM87" s="296"/>
      <c r="FN87" s="296"/>
      <c r="FO87" s="296"/>
      <c r="FP87" s="296"/>
      <c r="FQ87" s="296"/>
      <c r="FR87" s="296"/>
      <c r="FS87" s="297"/>
      <c r="FT87" s="296"/>
      <c r="FU87" s="296"/>
      <c r="FV87" s="296"/>
      <c r="FW87" s="296"/>
      <c r="FX87" s="296"/>
      <c r="FY87" s="296"/>
      <c r="FZ87" s="296"/>
      <c r="GA87" s="296"/>
      <c r="GB87" s="296"/>
      <c r="GC87" s="297"/>
      <c r="GD87" s="296"/>
      <c r="GE87" s="296"/>
      <c r="GF87" s="296"/>
      <c r="GG87" s="296"/>
      <c r="GH87" s="296"/>
      <c r="GI87" s="296"/>
      <c r="GJ87" s="296"/>
      <c r="GK87" s="296"/>
      <c r="GL87" s="296"/>
      <c r="GM87" s="297"/>
      <c r="GN87" s="296"/>
      <c r="GO87" s="296"/>
      <c r="GP87" s="296"/>
      <c r="GQ87" s="296"/>
      <c r="GR87" s="296"/>
      <c r="GS87" s="296"/>
      <c r="GT87" s="296"/>
      <c r="GU87" s="296"/>
      <c r="GV87" s="296"/>
      <c r="GW87" s="297"/>
      <c r="GX87" s="296"/>
      <c r="GY87" s="296"/>
      <c r="GZ87" s="296"/>
      <c r="HA87" s="296"/>
      <c r="HB87" s="296"/>
      <c r="HC87" s="296"/>
      <c r="HD87" s="296"/>
      <c r="HE87" s="296"/>
      <c r="HF87" s="296"/>
      <c r="HG87" s="297"/>
      <c r="HH87" s="296"/>
      <c r="HI87" s="296"/>
      <c r="HJ87" s="296"/>
      <c r="HK87" s="296"/>
      <c r="HL87" s="296"/>
      <c r="HM87" s="296"/>
      <c r="HN87" s="296"/>
      <c r="HO87" s="296"/>
      <c r="HP87" s="296"/>
      <c r="HQ87" s="297"/>
      <c r="HR87" s="296"/>
      <c r="HS87" s="296"/>
      <c r="HT87" s="296"/>
      <c r="HU87" s="296"/>
      <c r="HV87" s="296"/>
      <c r="HW87" s="296"/>
      <c r="HX87" s="296"/>
      <c r="HY87" s="296"/>
      <c r="HZ87" s="296"/>
      <c r="IA87" s="297"/>
      <c r="IB87" s="296"/>
      <c r="IC87" s="296"/>
      <c r="ID87" s="296"/>
      <c r="IE87" s="296"/>
      <c r="IF87" s="296"/>
      <c r="IG87" s="296"/>
      <c r="IH87" s="296"/>
      <c r="II87" s="296"/>
      <c r="IJ87" s="296"/>
      <c r="IK87" s="297"/>
      <c r="IL87" s="296"/>
      <c r="IM87" s="296"/>
      <c r="IN87" s="296"/>
      <c r="IO87" s="296"/>
      <c r="IP87" s="296"/>
      <c r="IQ87" s="296"/>
      <c r="IR87" s="296"/>
      <c r="IS87" s="296"/>
      <c r="IT87" s="296"/>
      <c r="IU87" s="297"/>
      <c r="IV87" s="298"/>
      <c r="IW87" s="296"/>
      <c r="IX87" s="296"/>
      <c r="IY87" s="296"/>
      <c r="IZ87" s="296"/>
      <c r="JA87" s="296"/>
      <c r="JB87" s="296"/>
      <c r="JC87" s="296"/>
      <c r="JD87" s="296"/>
      <c r="JE87" s="297"/>
      <c r="JF87" s="225"/>
      <c r="JG87" s="225"/>
      <c r="JH87" s="226"/>
      <c r="JI87" s="225"/>
      <c r="JJ87" s="225"/>
      <c r="JK87" s="225"/>
      <c r="JL87" s="225"/>
      <c r="JM87" s="225"/>
      <c r="JN87" s="225"/>
      <c r="JO87" s="225"/>
      <c r="JP87" s="225"/>
      <c r="JQ87" s="225"/>
      <c r="JR87" s="225"/>
      <c r="JS87" s="311"/>
      <c r="JT87" s="232"/>
      <c r="JU87" s="240"/>
      <c r="JV87" s="225"/>
      <c r="JW87" s="225"/>
      <c r="JX87" s="225"/>
      <c r="JY87" s="225"/>
      <c r="JZ87" s="225"/>
      <c r="KA87" s="225"/>
      <c r="KB87" s="225"/>
      <c r="KC87" s="225"/>
      <c r="KD87" s="225"/>
      <c r="KE87" s="225"/>
      <c r="KF87" s="225"/>
      <c r="KG87" s="225"/>
      <c r="KH87" s="225"/>
      <c r="KI87" s="225"/>
      <c r="KJ87" s="225"/>
    </row>
    <row r="88">
      <c r="A88" s="168" t="s">
        <v>2</v>
      </c>
      <c r="B88" s="205" t="s">
        <v>3</v>
      </c>
      <c r="C88" s="205" t="s">
        <v>4</v>
      </c>
      <c r="D88" s="205" t="s">
        <v>5</v>
      </c>
      <c r="E88" s="213" t="s">
        <v>6</v>
      </c>
      <c r="F88" s="308" t="s">
        <v>94</v>
      </c>
      <c r="G88" s="208"/>
      <c r="H88" s="208"/>
      <c r="I88" s="208"/>
      <c r="J88" s="208"/>
      <c r="K88" s="208"/>
      <c r="L88" s="208"/>
      <c r="M88" s="208"/>
      <c r="N88" s="208"/>
      <c r="O88" s="209"/>
      <c r="P88" s="308" t="s">
        <v>95</v>
      </c>
      <c r="Q88" s="208"/>
      <c r="R88" s="208"/>
      <c r="S88" s="208"/>
      <c r="T88" s="208"/>
      <c r="U88" s="208"/>
      <c r="V88" s="208"/>
      <c r="W88" s="208"/>
      <c r="X88" s="208"/>
      <c r="Y88" s="208"/>
      <c r="Z88" s="307" t="s">
        <v>96</v>
      </c>
      <c r="AA88" s="208"/>
      <c r="AB88" s="208"/>
      <c r="AC88" s="208"/>
      <c r="AD88" s="208"/>
      <c r="AE88" s="208"/>
      <c r="AF88" s="208"/>
      <c r="AG88" s="208"/>
      <c r="AH88" s="208"/>
      <c r="AI88" s="209"/>
      <c r="AJ88" s="308" t="s">
        <v>97</v>
      </c>
      <c r="AK88" s="208"/>
      <c r="AL88" s="208"/>
      <c r="AM88" s="208"/>
      <c r="AN88" s="208"/>
      <c r="AO88" s="208"/>
      <c r="AP88" s="208"/>
      <c r="AQ88" s="208"/>
      <c r="AR88" s="208"/>
      <c r="AS88" s="208"/>
      <c r="AT88" s="307" t="s">
        <v>98</v>
      </c>
      <c r="AU88" s="208"/>
      <c r="AV88" s="208"/>
      <c r="AW88" s="208"/>
      <c r="AX88" s="208"/>
      <c r="AY88" s="208"/>
      <c r="AZ88" s="208"/>
      <c r="BA88" s="208"/>
      <c r="BB88" s="208"/>
      <c r="BC88" s="209"/>
      <c r="BD88" s="308" t="s">
        <v>99</v>
      </c>
      <c r="BE88" s="208"/>
      <c r="BF88" s="208"/>
      <c r="BG88" s="208"/>
      <c r="BH88" s="208"/>
      <c r="BI88" s="208"/>
      <c r="BJ88" s="208"/>
      <c r="BK88" s="208"/>
      <c r="BL88" s="208"/>
      <c r="BM88" s="208"/>
      <c r="BN88" s="307" t="s">
        <v>100</v>
      </c>
      <c r="BO88" s="208"/>
      <c r="BP88" s="208"/>
      <c r="BQ88" s="208"/>
      <c r="BR88" s="208"/>
      <c r="BS88" s="208"/>
      <c r="BT88" s="208"/>
      <c r="BU88" s="208"/>
      <c r="BV88" s="208"/>
      <c r="BW88" s="209"/>
      <c r="BX88" s="308" t="s">
        <v>101</v>
      </c>
      <c r="BY88" s="208"/>
      <c r="BZ88" s="208"/>
      <c r="CA88" s="208"/>
      <c r="CB88" s="208"/>
      <c r="CC88" s="208"/>
      <c r="CD88" s="208"/>
      <c r="CE88" s="208"/>
      <c r="CF88" s="208"/>
      <c r="CG88" s="209"/>
      <c r="CH88" s="308" t="s">
        <v>102</v>
      </c>
      <c r="CI88" s="208"/>
      <c r="CJ88" s="208"/>
      <c r="CK88" s="208"/>
      <c r="CL88" s="208"/>
      <c r="CM88" s="208"/>
      <c r="CN88" s="208"/>
      <c r="CO88" s="208"/>
      <c r="CP88" s="208"/>
      <c r="CQ88" s="208"/>
      <c r="CR88" s="307" t="s">
        <v>103</v>
      </c>
      <c r="CS88" s="208"/>
      <c r="CT88" s="208"/>
      <c r="CU88" s="208"/>
      <c r="CV88" s="208"/>
      <c r="CW88" s="208"/>
      <c r="CX88" s="208"/>
      <c r="CY88" s="208"/>
      <c r="CZ88" s="208"/>
      <c r="DA88" s="209"/>
      <c r="DB88" s="308" t="s">
        <v>104</v>
      </c>
      <c r="DC88" s="208"/>
      <c r="DD88" s="208"/>
      <c r="DE88" s="208"/>
      <c r="DF88" s="208"/>
      <c r="DG88" s="208"/>
      <c r="DH88" s="208"/>
      <c r="DI88" s="208"/>
      <c r="DJ88" s="208"/>
      <c r="DK88" s="208"/>
      <c r="DL88" s="307" t="s">
        <v>105</v>
      </c>
      <c r="DM88" s="208"/>
      <c r="DN88" s="208"/>
      <c r="DO88" s="208"/>
      <c r="DP88" s="208"/>
      <c r="DQ88" s="208"/>
      <c r="DR88" s="208"/>
      <c r="DS88" s="208"/>
      <c r="DT88" s="208"/>
      <c r="DU88" s="209"/>
      <c r="DV88" s="307" t="s">
        <v>106</v>
      </c>
      <c r="DW88" s="208"/>
      <c r="DX88" s="208"/>
      <c r="DY88" s="208"/>
      <c r="DZ88" s="208"/>
      <c r="EA88" s="208"/>
      <c r="EB88" s="208"/>
      <c r="EC88" s="208"/>
      <c r="ED88" s="208"/>
      <c r="EE88" s="209"/>
      <c r="EF88" s="307" t="s">
        <v>107</v>
      </c>
      <c r="EG88" s="208"/>
      <c r="EH88" s="208"/>
      <c r="EI88" s="208"/>
      <c r="EJ88" s="208"/>
      <c r="EK88" s="208"/>
      <c r="EL88" s="208"/>
      <c r="EM88" s="208"/>
      <c r="EN88" s="208"/>
      <c r="EO88" s="209"/>
      <c r="EP88" s="307" t="s">
        <v>108</v>
      </c>
      <c r="EQ88" s="208"/>
      <c r="ER88" s="208"/>
      <c r="ES88" s="208"/>
      <c r="ET88" s="208"/>
      <c r="EU88" s="208"/>
      <c r="EV88" s="208"/>
      <c r="EW88" s="208"/>
      <c r="EX88" s="208"/>
      <c r="EY88" s="209"/>
      <c r="EZ88" s="307" t="s">
        <v>109</v>
      </c>
      <c r="FA88" s="208"/>
      <c r="FB88" s="208"/>
      <c r="FC88" s="208"/>
      <c r="FD88" s="208"/>
      <c r="FE88" s="208"/>
      <c r="FF88" s="208"/>
      <c r="FG88" s="208"/>
      <c r="FH88" s="208"/>
      <c r="FI88" s="209"/>
      <c r="FJ88" s="307" t="s">
        <v>110</v>
      </c>
      <c r="FK88" s="208"/>
      <c r="FL88" s="208"/>
      <c r="FM88" s="208"/>
      <c r="FN88" s="208"/>
      <c r="FO88" s="208"/>
      <c r="FP88" s="208"/>
      <c r="FQ88" s="208"/>
      <c r="FR88" s="208"/>
      <c r="FS88" s="209"/>
      <c r="FT88" s="307" t="s">
        <v>111</v>
      </c>
      <c r="FU88" s="208"/>
      <c r="FV88" s="208"/>
      <c r="FW88" s="208"/>
      <c r="FX88" s="208"/>
      <c r="FY88" s="208"/>
      <c r="FZ88" s="208"/>
      <c r="GA88" s="208"/>
      <c r="GB88" s="208"/>
      <c r="GC88" s="209"/>
      <c r="GD88" s="307" t="s">
        <v>112</v>
      </c>
      <c r="GE88" s="208"/>
      <c r="GF88" s="208"/>
      <c r="GG88" s="208"/>
      <c r="GH88" s="208"/>
      <c r="GI88" s="208"/>
      <c r="GJ88" s="208"/>
      <c r="GK88" s="208"/>
      <c r="GL88" s="208"/>
      <c r="GM88" s="209"/>
      <c r="GN88" s="307" t="s">
        <v>113</v>
      </c>
      <c r="GO88" s="208"/>
      <c r="GP88" s="208"/>
      <c r="GQ88" s="208"/>
      <c r="GR88" s="208"/>
      <c r="GS88" s="208"/>
      <c r="GT88" s="208"/>
      <c r="GU88" s="208"/>
      <c r="GV88" s="208"/>
      <c r="GW88" s="209"/>
      <c r="GX88" s="307" t="s">
        <v>114</v>
      </c>
      <c r="GY88" s="208"/>
      <c r="GZ88" s="208"/>
      <c r="HA88" s="208"/>
      <c r="HB88" s="208"/>
      <c r="HC88" s="208"/>
      <c r="HD88" s="208"/>
      <c r="HE88" s="208"/>
      <c r="HF88" s="208"/>
      <c r="HG88" s="209"/>
      <c r="HH88" s="307" t="s">
        <v>115</v>
      </c>
      <c r="HI88" s="208"/>
      <c r="HJ88" s="208"/>
      <c r="HK88" s="208"/>
      <c r="HL88" s="208"/>
      <c r="HM88" s="208"/>
      <c r="HN88" s="208"/>
      <c r="HO88" s="208"/>
      <c r="HP88" s="208"/>
      <c r="HQ88" s="209"/>
      <c r="HR88" s="307" t="s">
        <v>116</v>
      </c>
      <c r="HS88" s="208"/>
      <c r="HT88" s="208"/>
      <c r="HU88" s="208"/>
      <c r="HV88" s="208"/>
      <c r="HW88" s="208"/>
      <c r="HX88" s="208"/>
      <c r="HY88" s="208"/>
      <c r="HZ88" s="208"/>
      <c r="IA88" s="209"/>
      <c r="IB88" s="307" t="s">
        <v>117</v>
      </c>
      <c r="IC88" s="208"/>
      <c r="ID88" s="208"/>
      <c r="IE88" s="208"/>
      <c r="IF88" s="208"/>
      <c r="IG88" s="208"/>
      <c r="IH88" s="208"/>
      <c r="II88" s="208"/>
      <c r="IJ88" s="208"/>
      <c r="IK88" s="209"/>
      <c r="IL88" s="307" t="s">
        <v>118</v>
      </c>
      <c r="IM88" s="208"/>
      <c r="IN88" s="208"/>
      <c r="IO88" s="208"/>
      <c r="IP88" s="208"/>
      <c r="IQ88" s="208"/>
      <c r="IR88" s="208"/>
      <c r="IS88" s="208"/>
      <c r="IT88" s="208"/>
      <c r="IU88" s="209"/>
      <c r="IV88" s="307" t="s">
        <v>119</v>
      </c>
      <c r="IW88" s="208"/>
      <c r="IX88" s="208"/>
      <c r="IY88" s="208"/>
      <c r="IZ88" s="208"/>
      <c r="JA88" s="208"/>
      <c r="JB88" s="208"/>
      <c r="JC88" s="208"/>
      <c r="JD88" s="208"/>
      <c r="JE88" s="209"/>
      <c r="JF88" s="1" t="s">
        <v>120</v>
      </c>
      <c r="JH88" s="206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73"/>
      <c r="JT88" s="210"/>
      <c r="JU88" s="21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</row>
    <row r="89">
      <c r="A89" s="234"/>
      <c r="B89" s="235"/>
      <c r="C89" s="235"/>
      <c r="D89" s="235"/>
      <c r="E89" s="236"/>
      <c r="F89" s="7" t="s">
        <v>122</v>
      </c>
      <c r="G89" s="7" t="s">
        <v>123</v>
      </c>
      <c r="H89" s="7" t="s">
        <v>124</v>
      </c>
      <c r="I89" s="7" t="s">
        <v>125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309" t="s">
        <v>131</v>
      </c>
      <c r="P89" s="7" t="s">
        <v>122</v>
      </c>
      <c r="Q89" s="7" t="s">
        <v>123</v>
      </c>
      <c r="R89" s="7" t="s">
        <v>124</v>
      </c>
      <c r="S89" s="7" t="s">
        <v>125</v>
      </c>
      <c r="T89" s="7" t="s">
        <v>126</v>
      </c>
      <c r="U89" s="7" t="s">
        <v>127</v>
      </c>
      <c r="V89" s="7" t="s">
        <v>128</v>
      </c>
      <c r="W89" s="7" t="s">
        <v>129</v>
      </c>
      <c r="X89" s="7" t="s">
        <v>130</v>
      </c>
      <c r="Y89" s="309" t="s">
        <v>131</v>
      </c>
      <c r="Z89" s="7" t="s">
        <v>122</v>
      </c>
      <c r="AA89" s="7" t="s">
        <v>123</v>
      </c>
      <c r="AB89" s="7" t="s">
        <v>124</v>
      </c>
      <c r="AC89" s="7" t="s">
        <v>125</v>
      </c>
      <c r="AD89" s="7" t="s">
        <v>126</v>
      </c>
      <c r="AE89" s="7" t="s">
        <v>127</v>
      </c>
      <c r="AF89" s="7" t="s">
        <v>128</v>
      </c>
      <c r="AG89" s="7" t="s">
        <v>129</v>
      </c>
      <c r="AH89" s="7" t="s">
        <v>130</v>
      </c>
      <c r="AI89" s="309" t="s">
        <v>131</v>
      </c>
      <c r="AJ89" s="7" t="s">
        <v>122</v>
      </c>
      <c r="AK89" s="7" t="s">
        <v>123</v>
      </c>
      <c r="AL89" s="7" t="s">
        <v>124</v>
      </c>
      <c r="AM89" s="7" t="s">
        <v>125</v>
      </c>
      <c r="AN89" s="7" t="s">
        <v>126</v>
      </c>
      <c r="AO89" s="7" t="s">
        <v>127</v>
      </c>
      <c r="AP89" s="7" t="s">
        <v>128</v>
      </c>
      <c r="AQ89" s="7" t="s">
        <v>129</v>
      </c>
      <c r="AR89" s="7" t="s">
        <v>130</v>
      </c>
      <c r="AS89" s="309" t="s">
        <v>131</v>
      </c>
      <c r="AT89" s="7" t="s">
        <v>122</v>
      </c>
      <c r="AU89" s="7" t="s">
        <v>123</v>
      </c>
      <c r="AV89" s="7" t="s">
        <v>124</v>
      </c>
      <c r="AW89" s="7" t="s">
        <v>125</v>
      </c>
      <c r="AX89" s="7" t="s">
        <v>126</v>
      </c>
      <c r="AY89" s="7" t="s">
        <v>127</v>
      </c>
      <c r="AZ89" s="7" t="s">
        <v>128</v>
      </c>
      <c r="BA89" s="7" t="s">
        <v>129</v>
      </c>
      <c r="BB89" s="7" t="s">
        <v>130</v>
      </c>
      <c r="BC89" s="309" t="s">
        <v>131</v>
      </c>
      <c r="BD89" s="7" t="s">
        <v>122</v>
      </c>
      <c r="BE89" s="7" t="s">
        <v>123</v>
      </c>
      <c r="BF89" s="7" t="s">
        <v>124</v>
      </c>
      <c r="BG89" s="7" t="s">
        <v>125</v>
      </c>
      <c r="BH89" s="7" t="s">
        <v>126</v>
      </c>
      <c r="BI89" s="7" t="s">
        <v>127</v>
      </c>
      <c r="BJ89" s="7" t="s">
        <v>128</v>
      </c>
      <c r="BK89" s="7" t="s">
        <v>129</v>
      </c>
      <c r="BL89" s="7" t="s">
        <v>130</v>
      </c>
      <c r="BM89" s="309" t="s">
        <v>131</v>
      </c>
      <c r="BN89" s="7" t="s">
        <v>122</v>
      </c>
      <c r="BO89" s="7" t="s">
        <v>123</v>
      </c>
      <c r="BP89" s="7" t="s">
        <v>124</v>
      </c>
      <c r="BQ89" s="7" t="s">
        <v>125</v>
      </c>
      <c r="BR89" s="7" t="s">
        <v>126</v>
      </c>
      <c r="BS89" s="7" t="s">
        <v>127</v>
      </c>
      <c r="BT89" s="7" t="s">
        <v>128</v>
      </c>
      <c r="BU89" s="7" t="s">
        <v>129</v>
      </c>
      <c r="BV89" s="7" t="s">
        <v>130</v>
      </c>
      <c r="BW89" s="309" t="s">
        <v>131</v>
      </c>
      <c r="BX89" s="7" t="s">
        <v>122</v>
      </c>
      <c r="BY89" s="7" t="s">
        <v>123</v>
      </c>
      <c r="BZ89" s="7" t="s">
        <v>124</v>
      </c>
      <c r="CA89" s="7" t="s">
        <v>125</v>
      </c>
      <c r="CB89" s="7" t="s">
        <v>126</v>
      </c>
      <c r="CC89" s="7" t="s">
        <v>127</v>
      </c>
      <c r="CD89" s="7" t="s">
        <v>128</v>
      </c>
      <c r="CE89" s="7" t="s">
        <v>129</v>
      </c>
      <c r="CF89" s="7" t="s">
        <v>130</v>
      </c>
      <c r="CG89" s="309" t="s">
        <v>131</v>
      </c>
      <c r="CH89" s="7" t="s">
        <v>122</v>
      </c>
      <c r="CI89" s="7" t="s">
        <v>123</v>
      </c>
      <c r="CJ89" s="7" t="s">
        <v>124</v>
      </c>
      <c r="CK89" s="7" t="s">
        <v>125</v>
      </c>
      <c r="CL89" s="7" t="s">
        <v>126</v>
      </c>
      <c r="CM89" s="7" t="s">
        <v>127</v>
      </c>
      <c r="CN89" s="7" t="s">
        <v>128</v>
      </c>
      <c r="CO89" s="7" t="s">
        <v>129</v>
      </c>
      <c r="CP89" s="7" t="s">
        <v>130</v>
      </c>
      <c r="CQ89" s="309" t="s">
        <v>131</v>
      </c>
      <c r="CR89" s="7" t="s">
        <v>122</v>
      </c>
      <c r="CS89" s="7" t="s">
        <v>123</v>
      </c>
      <c r="CT89" s="7" t="s">
        <v>124</v>
      </c>
      <c r="CU89" s="7" t="s">
        <v>125</v>
      </c>
      <c r="CV89" s="7" t="s">
        <v>126</v>
      </c>
      <c r="CW89" s="7" t="s">
        <v>127</v>
      </c>
      <c r="CX89" s="7" t="s">
        <v>128</v>
      </c>
      <c r="CY89" s="7" t="s">
        <v>129</v>
      </c>
      <c r="CZ89" s="7" t="s">
        <v>130</v>
      </c>
      <c r="DA89" s="309" t="s">
        <v>131</v>
      </c>
      <c r="DB89" s="7" t="s">
        <v>122</v>
      </c>
      <c r="DC89" s="7" t="s">
        <v>123</v>
      </c>
      <c r="DD89" s="7" t="s">
        <v>124</v>
      </c>
      <c r="DE89" s="7" t="s">
        <v>125</v>
      </c>
      <c r="DF89" s="7" t="s">
        <v>126</v>
      </c>
      <c r="DG89" s="7" t="s">
        <v>127</v>
      </c>
      <c r="DH89" s="7" t="s">
        <v>128</v>
      </c>
      <c r="DI89" s="7" t="s">
        <v>129</v>
      </c>
      <c r="DJ89" s="7" t="s">
        <v>130</v>
      </c>
      <c r="DK89" s="309" t="s">
        <v>131</v>
      </c>
      <c r="DL89" s="7" t="s">
        <v>122</v>
      </c>
      <c r="DM89" s="7" t="s">
        <v>123</v>
      </c>
      <c r="DN89" s="7" t="s">
        <v>124</v>
      </c>
      <c r="DO89" s="7" t="s">
        <v>125</v>
      </c>
      <c r="DP89" s="7" t="s">
        <v>126</v>
      </c>
      <c r="DQ89" s="7" t="s">
        <v>127</v>
      </c>
      <c r="DR89" s="7" t="s">
        <v>128</v>
      </c>
      <c r="DS89" s="7" t="s">
        <v>129</v>
      </c>
      <c r="DT89" s="7" t="s">
        <v>130</v>
      </c>
      <c r="DU89" s="309" t="s">
        <v>131</v>
      </c>
      <c r="DV89" s="7" t="s">
        <v>122</v>
      </c>
      <c r="DW89" s="7" t="s">
        <v>123</v>
      </c>
      <c r="DX89" s="7" t="s">
        <v>124</v>
      </c>
      <c r="DY89" s="7" t="s">
        <v>125</v>
      </c>
      <c r="DZ89" s="7" t="s">
        <v>126</v>
      </c>
      <c r="EA89" s="7" t="s">
        <v>127</v>
      </c>
      <c r="EB89" s="7" t="s">
        <v>128</v>
      </c>
      <c r="EC89" s="7" t="s">
        <v>129</v>
      </c>
      <c r="ED89" s="7" t="s">
        <v>130</v>
      </c>
      <c r="EE89" s="309" t="s">
        <v>131</v>
      </c>
      <c r="EF89" s="7" t="s">
        <v>122</v>
      </c>
      <c r="EG89" s="7" t="s">
        <v>123</v>
      </c>
      <c r="EH89" s="7" t="s">
        <v>124</v>
      </c>
      <c r="EI89" s="7" t="s">
        <v>125</v>
      </c>
      <c r="EJ89" s="7" t="s">
        <v>126</v>
      </c>
      <c r="EK89" s="7" t="s">
        <v>127</v>
      </c>
      <c r="EL89" s="7" t="s">
        <v>128</v>
      </c>
      <c r="EM89" s="7" t="s">
        <v>129</v>
      </c>
      <c r="EN89" s="7" t="s">
        <v>130</v>
      </c>
      <c r="EO89" s="309" t="s">
        <v>131</v>
      </c>
      <c r="EP89" s="7" t="s">
        <v>122</v>
      </c>
      <c r="EQ89" s="7" t="s">
        <v>123</v>
      </c>
      <c r="ER89" s="7" t="s">
        <v>124</v>
      </c>
      <c r="ES89" s="7" t="s">
        <v>125</v>
      </c>
      <c r="ET89" s="7" t="s">
        <v>126</v>
      </c>
      <c r="EU89" s="7" t="s">
        <v>127</v>
      </c>
      <c r="EV89" s="7" t="s">
        <v>128</v>
      </c>
      <c r="EW89" s="7" t="s">
        <v>129</v>
      </c>
      <c r="EX89" s="7" t="s">
        <v>130</v>
      </c>
      <c r="EY89" s="309" t="s">
        <v>131</v>
      </c>
      <c r="EZ89" s="7" t="s">
        <v>122</v>
      </c>
      <c r="FA89" s="7" t="s">
        <v>123</v>
      </c>
      <c r="FB89" s="7" t="s">
        <v>124</v>
      </c>
      <c r="FC89" s="7" t="s">
        <v>125</v>
      </c>
      <c r="FD89" s="7" t="s">
        <v>126</v>
      </c>
      <c r="FE89" s="7" t="s">
        <v>127</v>
      </c>
      <c r="FF89" s="7" t="s">
        <v>128</v>
      </c>
      <c r="FG89" s="7" t="s">
        <v>129</v>
      </c>
      <c r="FH89" s="7" t="s">
        <v>130</v>
      </c>
      <c r="FI89" s="309" t="s">
        <v>131</v>
      </c>
      <c r="FJ89" s="7" t="s">
        <v>122</v>
      </c>
      <c r="FK89" s="7" t="s">
        <v>123</v>
      </c>
      <c r="FL89" s="7" t="s">
        <v>124</v>
      </c>
      <c r="FM89" s="7" t="s">
        <v>125</v>
      </c>
      <c r="FN89" s="7" t="s">
        <v>126</v>
      </c>
      <c r="FO89" s="7" t="s">
        <v>127</v>
      </c>
      <c r="FP89" s="7" t="s">
        <v>128</v>
      </c>
      <c r="FQ89" s="7" t="s">
        <v>129</v>
      </c>
      <c r="FR89" s="7" t="s">
        <v>130</v>
      </c>
      <c r="FS89" s="309" t="s">
        <v>131</v>
      </c>
      <c r="FT89" s="7" t="s">
        <v>122</v>
      </c>
      <c r="FU89" s="7" t="s">
        <v>123</v>
      </c>
      <c r="FV89" s="7" t="s">
        <v>124</v>
      </c>
      <c r="FW89" s="7" t="s">
        <v>125</v>
      </c>
      <c r="FX89" s="7" t="s">
        <v>126</v>
      </c>
      <c r="FY89" s="7" t="s">
        <v>127</v>
      </c>
      <c r="FZ89" s="7" t="s">
        <v>128</v>
      </c>
      <c r="GA89" s="7" t="s">
        <v>129</v>
      </c>
      <c r="GB89" s="7" t="s">
        <v>130</v>
      </c>
      <c r="GC89" s="309" t="s">
        <v>131</v>
      </c>
      <c r="GD89" s="7" t="s">
        <v>122</v>
      </c>
      <c r="GE89" s="7" t="s">
        <v>123</v>
      </c>
      <c r="GF89" s="7" t="s">
        <v>124</v>
      </c>
      <c r="GG89" s="7" t="s">
        <v>125</v>
      </c>
      <c r="GH89" s="7" t="s">
        <v>126</v>
      </c>
      <c r="GI89" s="7" t="s">
        <v>127</v>
      </c>
      <c r="GJ89" s="7" t="s">
        <v>128</v>
      </c>
      <c r="GK89" s="7" t="s">
        <v>129</v>
      </c>
      <c r="GL89" s="7" t="s">
        <v>130</v>
      </c>
      <c r="GM89" s="309" t="s">
        <v>131</v>
      </c>
      <c r="GN89" s="7" t="s">
        <v>122</v>
      </c>
      <c r="GO89" s="7" t="s">
        <v>123</v>
      </c>
      <c r="GP89" s="7" t="s">
        <v>124</v>
      </c>
      <c r="GQ89" s="7" t="s">
        <v>125</v>
      </c>
      <c r="GR89" s="7" t="s">
        <v>126</v>
      </c>
      <c r="GS89" s="7" t="s">
        <v>127</v>
      </c>
      <c r="GT89" s="7" t="s">
        <v>128</v>
      </c>
      <c r="GU89" s="7" t="s">
        <v>129</v>
      </c>
      <c r="GV89" s="7" t="s">
        <v>130</v>
      </c>
      <c r="GW89" s="309" t="s">
        <v>131</v>
      </c>
      <c r="GX89" s="7" t="s">
        <v>122</v>
      </c>
      <c r="GY89" s="7" t="s">
        <v>123</v>
      </c>
      <c r="GZ89" s="7" t="s">
        <v>124</v>
      </c>
      <c r="HA89" s="7" t="s">
        <v>125</v>
      </c>
      <c r="HB89" s="7" t="s">
        <v>126</v>
      </c>
      <c r="HC89" s="7" t="s">
        <v>127</v>
      </c>
      <c r="HD89" s="7" t="s">
        <v>128</v>
      </c>
      <c r="HE89" s="7" t="s">
        <v>129</v>
      </c>
      <c r="HF89" s="7" t="s">
        <v>130</v>
      </c>
      <c r="HG89" s="309" t="s">
        <v>131</v>
      </c>
      <c r="HH89" s="7" t="s">
        <v>122</v>
      </c>
      <c r="HI89" s="7" t="s">
        <v>123</v>
      </c>
      <c r="HJ89" s="7" t="s">
        <v>124</v>
      </c>
      <c r="HK89" s="7" t="s">
        <v>125</v>
      </c>
      <c r="HL89" s="7" t="s">
        <v>126</v>
      </c>
      <c r="HM89" s="7" t="s">
        <v>127</v>
      </c>
      <c r="HN89" s="7" t="s">
        <v>128</v>
      </c>
      <c r="HO89" s="7" t="s">
        <v>129</v>
      </c>
      <c r="HP89" s="7" t="s">
        <v>130</v>
      </c>
      <c r="HQ89" s="309" t="s">
        <v>131</v>
      </c>
      <c r="HR89" s="7" t="s">
        <v>122</v>
      </c>
      <c r="HS89" s="7" t="s">
        <v>123</v>
      </c>
      <c r="HT89" s="7" t="s">
        <v>124</v>
      </c>
      <c r="HU89" s="7" t="s">
        <v>125</v>
      </c>
      <c r="HV89" s="7" t="s">
        <v>126</v>
      </c>
      <c r="HW89" s="7" t="s">
        <v>127</v>
      </c>
      <c r="HX89" s="7" t="s">
        <v>128</v>
      </c>
      <c r="HY89" s="7" t="s">
        <v>129</v>
      </c>
      <c r="HZ89" s="7" t="s">
        <v>130</v>
      </c>
      <c r="IA89" s="309" t="s">
        <v>131</v>
      </c>
      <c r="IB89" s="7" t="s">
        <v>122</v>
      </c>
      <c r="IC89" s="7" t="s">
        <v>123</v>
      </c>
      <c r="ID89" s="7" t="s">
        <v>124</v>
      </c>
      <c r="IE89" s="7" t="s">
        <v>125</v>
      </c>
      <c r="IF89" s="7" t="s">
        <v>126</v>
      </c>
      <c r="IG89" s="7" t="s">
        <v>127</v>
      </c>
      <c r="IH89" s="7" t="s">
        <v>128</v>
      </c>
      <c r="II89" s="7" t="s">
        <v>129</v>
      </c>
      <c r="IJ89" s="7" t="s">
        <v>130</v>
      </c>
      <c r="IK89" s="309" t="s">
        <v>131</v>
      </c>
      <c r="IL89" s="7" t="s">
        <v>122</v>
      </c>
      <c r="IM89" s="7" t="s">
        <v>123</v>
      </c>
      <c r="IN89" s="7" t="s">
        <v>124</v>
      </c>
      <c r="IO89" s="7" t="s">
        <v>125</v>
      </c>
      <c r="IP89" s="7" t="s">
        <v>126</v>
      </c>
      <c r="IQ89" s="7" t="s">
        <v>127</v>
      </c>
      <c r="IR89" s="7" t="s">
        <v>128</v>
      </c>
      <c r="IS89" s="7" t="s">
        <v>129</v>
      </c>
      <c r="IT89" s="7" t="s">
        <v>130</v>
      </c>
      <c r="IU89" s="309" t="s">
        <v>131</v>
      </c>
      <c r="IV89" s="173" t="s">
        <v>122</v>
      </c>
      <c r="IW89" s="1" t="s">
        <v>123</v>
      </c>
      <c r="IX89" s="1" t="s">
        <v>124</v>
      </c>
      <c r="IY89" s="1" t="s">
        <v>125</v>
      </c>
      <c r="IZ89" s="1" t="s">
        <v>126</v>
      </c>
      <c r="JA89" s="1" t="s">
        <v>127</v>
      </c>
      <c r="JB89" s="1" t="s">
        <v>128</v>
      </c>
      <c r="JC89" s="1" t="s">
        <v>129</v>
      </c>
      <c r="JD89" s="1" t="s">
        <v>130</v>
      </c>
      <c r="JE89" s="310" t="s">
        <v>131</v>
      </c>
      <c r="JF89" s="7" t="s">
        <v>132</v>
      </c>
      <c r="JG89" s="7" t="s">
        <v>133</v>
      </c>
      <c r="JH89" s="7" t="s">
        <v>134</v>
      </c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73"/>
      <c r="JT89" s="210"/>
      <c r="JU89" s="21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</row>
    <row r="90">
      <c r="A90" s="182" t="s">
        <v>11</v>
      </c>
      <c r="B90" s="55" t="s">
        <v>12</v>
      </c>
      <c r="C90" s="19" t="s">
        <v>13</v>
      </c>
      <c r="D90" s="17" t="s">
        <v>14</v>
      </c>
      <c r="E90" s="224">
        <v>40.0</v>
      </c>
      <c r="F90" s="225">
        <v>16.0</v>
      </c>
      <c r="G90" s="225">
        <v>25.0</v>
      </c>
      <c r="H90" s="225">
        <v>34.0</v>
      </c>
      <c r="I90" s="225">
        <v>44.0</v>
      </c>
      <c r="J90" s="225">
        <v>31.0</v>
      </c>
      <c r="K90" s="225">
        <v>22.0</v>
      </c>
      <c r="L90" s="225">
        <v>31.0</v>
      </c>
      <c r="M90" s="225">
        <v>22.0</v>
      </c>
      <c r="N90" s="225">
        <v>12.0</v>
      </c>
      <c r="O90" s="226">
        <v>22.0</v>
      </c>
      <c r="P90" s="225">
        <v>15.0</v>
      </c>
      <c r="Q90" s="225">
        <v>26.0</v>
      </c>
      <c r="R90" s="225">
        <v>16.0</v>
      </c>
      <c r="S90" s="225">
        <v>6.0</v>
      </c>
      <c r="T90" s="225">
        <v>15.0</v>
      </c>
      <c r="U90" s="225">
        <v>6.0</v>
      </c>
      <c r="V90" s="225">
        <v>16.0</v>
      </c>
      <c r="W90" s="225">
        <v>27.0</v>
      </c>
      <c r="X90" s="225">
        <v>36.0</v>
      </c>
      <c r="Y90" s="226">
        <v>23.0</v>
      </c>
      <c r="Z90" s="225">
        <v>15.0</v>
      </c>
      <c r="AA90" s="225">
        <v>6.0</v>
      </c>
      <c r="AB90" s="225">
        <v>16.0</v>
      </c>
      <c r="AC90" s="225">
        <v>5.0</v>
      </c>
      <c r="AD90" s="225">
        <v>-6.0</v>
      </c>
      <c r="AE90" s="225">
        <v>-32.0</v>
      </c>
      <c r="AF90" s="225">
        <v>-42.0</v>
      </c>
      <c r="AG90" s="225">
        <v>-51.0</v>
      </c>
      <c r="AH90" s="225">
        <v>-42.0</v>
      </c>
      <c r="AI90" s="226">
        <v>-31.0</v>
      </c>
      <c r="AJ90" s="225">
        <v>16.0</v>
      </c>
      <c r="AK90" s="225">
        <v>6.0</v>
      </c>
      <c r="AL90" s="225">
        <v>15.0</v>
      </c>
      <c r="AM90" s="225">
        <v>25.0</v>
      </c>
      <c r="AN90" s="225">
        <v>15.0</v>
      </c>
      <c r="AO90" s="225">
        <v>25.0</v>
      </c>
      <c r="AP90" s="225">
        <v>35.0</v>
      </c>
      <c r="AQ90" s="225">
        <v>25.0</v>
      </c>
      <c r="AR90" s="225">
        <v>15.0</v>
      </c>
      <c r="AS90" s="226">
        <v>28.0</v>
      </c>
      <c r="AT90" s="225">
        <v>35.0</v>
      </c>
      <c r="AU90" s="225">
        <v>25.0</v>
      </c>
      <c r="AV90" s="225">
        <v>35.0</v>
      </c>
      <c r="AW90" s="225">
        <v>48.0</v>
      </c>
      <c r="AX90" s="225">
        <v>58.0</v>
      </c>
      <c r="AY90" s="225">
        <v>68.0</v>
      </c>
      <c r="AZ90" s="225">
        <v>78.0</v>
      </c>
      <c r="BA90" s="225">
        <v>88.0</v>
      </c>
      <c r="BB90" s="225">
        <v>98.0</v>
      </c>
      <c r="BC90" s="226">
        <v>87.0</v>
      </c>
      <c r="BD90" s="225">
        <v>15.0</v>
      </c>
      <c r="BE90" s="225">
        <v>24.0</v>
      </c>
      <c r="BF90" s="225">
        <v>34.0</v>
      </c>
      <c r="BG90" s="225">
        <v>24.0</v>
      </c>
      <c r="BH90" s="225">
        <v>14.0</v>
      </c>
      <c r="BI90" s="225">
        <v>23.0</v>
      </c>
      <c r="BJ90" s="225">
        <v>13.0</v>
      </c>
      <c r="BK90" s="225">
        <v>23.0</v>
      </c>
      <c r="BL90" s="225">
        <v>33.0</v>
      </c>
      <c r="BM90" s="226">
        <v>23.0</v>
      </c>
      <c r="BN90" s="225">
        <v>12.0</v>
      </c>
      <c r="BO90" s="225">
        <v>3.0</v>
      </c>
      <c r="BP90" s="225">
        <v>13.0</v>
      </c>
      <c r="BQ90" s="225">
        <v>3.0</v>
      </c>
      <c r="BR90" s="225">
        <v>-6.0</v>
      </c>
      <c r="BS90" s="225">
        <v>-16.0</v>
      </c>
      <c r="BT90" s="225">
        <v>-26.0</v>
      </c>
      <c r="BU90" s="225">
        <v>-36.0</v>
      </c>
      <c r="BV90" s="225">
        <v>-27.0</v>
      </c>
      <c r="BW90" s="226">
        <v>-18.0</v>
      </c>
      <c r="BX90" s="225">
        <v>34.0</v>
      </c>
      <c r="BY90" s="225">
        <v>21.0</v>
      </c>
      <c r="BZ90" s="225">
        <v>12.0</v>
      </c>
      <c r="CA90" s="225">
        <v>2.0</v>
      </c>
      <c r="CB90" s="225">
        <v>11.0</v>
      </c>
      <c r="CC90" s="225">
        <v>-2.0</v>
      </c>
      <c r="CD90" s="225">
        <v>-11.0</v>
      </c>
      <c r="CE90" s="225">
        <v>-1.0</v>
      </c>
      <c r="CF90" s="225">
        <v>9.0</v>
      </c>
      <c r="CG90" s="226">
        <v>-17.0</v>
      </c>
      <c r="CH90" s="225">
        <v>34.0</v>
      </c>
      <c r="CI90" s="225">
        <v>24.0</v>
      </c>
      <c r="CJ90" s="225">
        <v>34.0</v>
      </c>
      <c r="CK90" s="225">
        <v>43.0</v>
      </c>
      <c r="CL90" s="225">
        <v>53.0</v>
      </c>
      <c r="CM90" s="225">
        <v>62.0</v>
      </c>
      <c r="CN90" s="225">
        <v>73.0</v>
      </c>
      <c r="CO90" s="225">
        <v>60.0</v>
      </c>
      <c r="CP90" s="225">
        <v>69.0</v>
      </c>
      <c r="CQ90" s="226">
        <v>82.0</v>
      </c>
      <c r="CR90" s="225">
        <v>16.0</v>
      </c>
      <c r="CS90" s="225">
        <v>25.0</v>
      </c>
      <c r="CT90" s="225">
        <v>16.0</v>
      </c>
      <c r="CU90" s="225">
        <v>6.0</v>
      </c>
      <c r="CV90" s="225">
        <v>15.0</v>
      </c>
      <c r="CW90" s="225">
        <v>24.0</v>
      </c>
      <c r="CX90" s="225">
        <v>14.0</v>
      </c>
      <c r="CY90" s="225">
        <v>4.0</v>
      </c>
      <c r="CZ90" s="225">
        <v>-5.0</v>
      </c>
      <c r="DA90" s="226">
        <v>-15.0</v>
      </c>
      <c r="DB90" s="225">
        <v>14.0</v>
      </c>
      <c r="DC90" s="225">
        <v>-12.0</v>
      </c>
      <c r="DD90" s="225">
        <v>1.0</v>
      </c>
      <c r="DE90" s="225">
        <v>11.0</v>
      </c>
      <c r="DF90" s="225">
        <v>24.0</v>
      </c>
      <c r="DG90" s="225">
        <v>15.0</v>
      </c>
      <c r="DH90" s="225">
        <v>6.0</v>
      </c>
      <c r="DI90" s="225">
        <v>-7.0</v>
      </c>
      <c r="DJ90" s="225">
        <v>3.0</v>
      </c>
      <c r="DK90" s="226">
        <v>13.0</v>
      </c>
      <c r="DL90" s="225">
        <v>35.0</v>
      </c>
      <c r="DM90" s="225">
        <v>45.0</v>
      </c>
      <c r="DN90" s="225">
        <v>36.0</v>
      </c>
      <c r="DO90" s="225">
        <v>49.0</v>
      </c>
      <c r="DP90" s="225">
        <v>39.0</v>
      </c>
      <c r="DQ90" s="225">
        <v>29.0</v>
      </c>
      <c r="DR90" s="225">
        <v>38.0</v>
      </c>
      <c r="DS90" s="225">
        <v>48.0</v>
      </c>
      <c r="DT90" s="225">
        <v>58.0</v>
      </c>
      <c r="DU90" s="226">
        <v>69.0</v>
      </c>
      <c r="DV90" s="225">
        <v>15.0</v>
      </c>
      <c r="DW90" s="225">
        <v>28.0</v>
      </c>
      <c r="DX90" s="225">
        <v>19.0</v>
      </c>
      <c r="DY90" s="225">
        <v>28.0</v>
      </c>
      <c r="DZ90" s="225">
        <v>37.0</v>
      </c>
      <c r="EA90" s="225">
        <v>28.0</v>
      </c>
      <c r="EB90" s="225">
        <v>17.0</v>
      </c>
      <c r="EC90" s="225">
        <v>7.0</v>
      </c>
      <c r="ED90" s="225">
        <v>18.0</v>
      </c>
      <c r="EE90" s="226">
        <v>7.0</v>
      </c>
      <c r="EF90" s="225">
        <v>16.0</v>
      </c>
      <c r="EG90" s="225">
        <v>25.0</v>
      </c>
      <c r="EH90" s="225">
        <v>38.0</v>
      </c>
      <c r="EI90" s="225">
        <v>12.0</v>
      </c>
      <c r="EJ90" s="225">
        <v>21.0</v>
      </c>
      <c r="EK90" s="225">
        <v>31.0</v>
      </c>
      <c r="EL90" s="225">
        <v>21.0</v>
      </c>
      <c r="EM90" s="225">
        <v>-5.0</v>
      </c>
      <c r="EN90" s="225">
        <v>-18.0</v>
      </c>
      <c r="EO90" s="226">
        <v>-27.0</v>
      </c>
      <c r="EP90" s="225">
        <v>15.0</v>
      </c>
      <c r="EQ90" s="225">
        <v>5.0</v>
      </c>
      <c r="ER90" s="225">
        <v>14.0</v>
      </c>
      <c r="ES90" s="225">
        <v>23.0</v>
      </c>
      <c r="ET90" s="225">
        <v>33.0</v>
      </c>
      <c r="EU90" s="225">
        <v>42.0</v>
      </c>
      <c r="EV90" s="225">
        <v>52.0</v>
      </c>
      <c r="EW90" s="225">
        <v>42.0</v>
      </c>
      <c r="EX90" s="225">
        <v>52.0</v>
      </c>
      <c r="EY90" s="226">
        <v>62.0</v>
      </c>
      <c r="EZ90" s="225">
        <v>34.0</v>
      </c>
      <c r="FA90" s="225">
        <v>43.0</v>
      </c>
      <c r="FB90" s="225">
        <v>34.0</v>
      </c>
      <c r="FC90" s="225">
        <v>43.0</v>
      </c>
      <c r="FD90" s="225">
        <v>52.0</v>
      </c>
      <c r="FE90" s="225">
        <v>63.0</v>
      </c>
      <c r="FF90" s="225">
        <v>54.0</v>
      </c>
      <c r="FG90" s="225">
        <v>44.0</v>
      </c>
      <c r="FH90" s="225">
        <v>54.0</v>
      </c>
      <c r="FI90" s="226">
        <v>65.0</v>
      </c>
      <c r="FJ90" s="225">
        <v>15.0</v>
      </c>
      <c r="FK90" s="225">
        <v>5.0</v>
      </c>
      <c r="FL90" s="225">
        <v>18.0</v>
      </c>
      <c r="FM90" s="225">
        <v>7.0</v>
      </c>
      <c r="FN90" s="225">
        <v>17.0</v>
      </c>
      <c r="FO90" s="225">
        <v>28.0</v>
      </c>
      <c r="FP90" s="225">
        <v>19.0</v>
      </c>
      <c r="FQ90" s="225">
        <v>28.0</v>
      </c>
      <c r="FR90" s="225">
        <v>18.0</v>
      </c>
      <c r="FS90" s="226">
        <v>28.0</v>
      </c>
      <c r="FT90" s="225">
        <v>38.0</v>
      </c>
      <c r="FU90" s="225">
        <v>51.0</v>
      </c>
      <c r="FV90" s="225">
        <v>42.0</v>
      </c>
      <c r="FW90" s="225">
        <v>51.0</v>
      </c>
      <c r="FX90" s="225">
        <v>61.0</v>
      </c>
      <c r="FY90" s="225">
        <v>72.0</v>
      </c>
      <c r="FZ90" s="225">
        <v>83.0</v>
      </c>
      <c r="GA90" s="225">
        <v>73.0</v>
      </c>
      <c r="GB90" s="225">
        <v>84.0</v>
      </c>
      <c r="GC90" s="226">
        <v>74.0</v>
      </c>
      <c r="GD90" s="225">
        <v>15.0</v>
      </c>
      <c r="GE90" s="225">
        <v>25.0</v>
      </c>
      <c r="GF90" s="225">
        <v>16.0</v>
      </c>
      <c r="GG90" s="225">
        <v>6.0</v>
      </c>
      <c r="GH90" s="225">
        <v>19.0</v>
      </c>
      <c r="GI90" s="225">
        <v>28.0</v>
      </c>
      <c r="GJ90" s="225">
        <v>39.0</v>
      </c>
      <c r="GK90" s="225">
        <v>49.0</v>
      </c>
      <c r="GL90" s="225">
        <v>75.0</v>
      </c>
      <c r="GM90" s="226">
        <v>64.0</v>
      </c>
      <c r="GN90" s="225">
        <v>38.0</v>
      </c>
      <c r="GO90" s="225">
        <v>28.0</v>
      </c>
      <c r="GP90" s="225">
        <v>38.0</v>
      </c>
      <c r="GQ90" s="225">
        <v>29.0</v>
      </c>
      <c r="GR90" s="225">
        <v>42.0</v>
      </c>
      <c r="GS90" s="225">
        <v>33.0</v>
      </c>
      <c r="GT90" s="225">
        <v>24.0</v>
      </c>
      <c r="GU90" s="225">
        <v>34.0</v>
      </c>
      <c r="GV90" s="225">
        <v>44.0</v>
      </c>
      <c r="GW90" s="226">
        <v>53.0</v>
      </c>
      <c r="GX90" s="225">
        <v>12.0</v>
      </c>
      <c r="GY90" s="225">
        <v>22.0</v>
      </c>
      <c r="GZ90" s="225">
        <v>12.0</v>
      </c>
      <c r="HA90" s="225">
        <v>22.0</v>
      </c>
      <c r="HB90" s="225">
        <v>12.0</v>
      </c>
      <c r="HC90" s="225">
        <v>3.0</v>
      </c>
      <c r="HD90" s="225">
        <v>12.0</v>
      </c>
      <c r="HE90" s="225">
        <v>22.0</v>
      </c>
      <c r="HF90" s="225">
        <v>12.0</v>
      </c>
      <c r="HG90" s="226">
        <v>22.0</v>
      </c>
      <c r="HH90" s="225">
        <v>15.0</v>
      </c>
      <c r="HI90" s="225">
        <v>6.0</v>
      </c>
      <c r="HJ90" s="225">
        <v>16.0</v>
      </c>
      <c r="HK90" s="225">
        <v>6.0</v>
      </c>
      <c r="HL90" s="225">
        <v>-4.0</v>
      </c>
      <c r="HM90" s="225">
        <v>-13.0</v>
      </c>
      <c r="HN90" s="225">
        <v>-26.0</v>
      </c>
      <c r="HO90" s="225">
        <v>0.0</v>
      </c>
      <c r="HP90" s="225">
        <v>13.0</v>
      </c>
      <c r="HQ90" s="226">
        <v>3.0</v>
      </c>
      <c r="HR90" s="225">
        <v>51.0</v>
      </c>
      <c r="HS90" s="225">
        <v>61.0</v>
      </c>
      <c r="HT90" s="225">
        <v>51.0</v>
      </c>
      <c r="HU90" s="225">
        <v>42.0</v>
      </c>
      <c r="HV90" s="225">
        <v>32.0</v>
      </c>
      <c r="HW90" s="225">
        <v>42.0</v>
      </c>
      <c r="HX90" s="225">
        <v>29.0</v>
      </c>
      <c r="HY90" s="225">
        <v>20.0</v>
      </c>
      <c r="HZ90" s="225">
        <v>10.0</v>
      </c>
      <c r="IA90" s="226">
        <v>0.0</v>
      </c>
      <c r="IB90" s="225">
        <v>34.0</v>
      </c>
      <c r="IC90" s="225">
        <v>60.0</v>
      </c>
      <c r="ID90" s="225">
        <v>69.0</v>
      </c>
      <c r="IE90" s="225">
        <v>59.0</v>
      </c>
      <c r="IF90" s="225">
        <v>48.0</v>
      </c>
      <c r="IG90" s="225">
        <v>38.0</v>
      </c>
      <c r="IH90" s="225">
        <v>28.0</v>
      </c>
      <c r="II90" s="225">
        <v>19.0</v>
      </c>
      <c r="IJ90" s="225">
        <v>9.0</v>
      </c>
      <c r="IK90" s="226">
        <v>19.0</v>
      </c>
      <c r="IL90" s="225">
        <v>16.0</v>
      </c>
      <c r="IM90" s="225">
        <v>26.0</v>
      </c>
      <c r="IN90" s="225">
        <v>17.0</v>
      </c>
      <c r="IO90" s="225">
        <v>7.0</v>
      </c>
      <c r="IP90" s="225">
        <v>17.0</v>
      </c>
      <c r="IQ90" s="225">
        <v>27.0</v>
      </c>
      <c r="IR90" s="225">
        <v>40.0</v>
      </c>
      <c r="IS90" s="225">
        <v>50.0</v>
      </c>
      <c r="IT90" s="225">
        <v>41.0</v>
      </c>
      <c r="IU90" s="226">
        <v>32.0</v>
      </c>
      <c r="IV90" s="227">
        <f t="shared" ref="IV90:JE90" si="125">AVERAGE(IL90,IB90,HR90,HH90,GN90,GX90,GD90,FT90,FJ90,EZ90,EP90,EF90,DV90,DL90,DB90,CR90,CH90,BX90,BN90,BD90,AT90,AJ90,Z90,P90,F90)</f>
        <v>22.84</v>
      </c>
      <c r="IW90" s="228">
        <f t="shared" si="125"/>
        <v>24.12</v>
      </c>
      <c r="IX90" s="228">
        <f t="shared" si="125"/>
        <v>25.84</v>
      </c>
      <c r="IY90" s="228">
        <f t="shared" si="125"/>
        <v>24.04</v>
      </c>
      <c r="IZ90" s="228">
        <f t="shared" si="125"/>
        <v>26</v>
      </c>
      <c r="JA90" s="228">
        <f t="shared" si="125"/>
        <v>25.84</v>
      </c>
      <c r="JB90" s="228">
        <f t="shared" si="125"/>
        <v>24.68</v>
      </c>
      <c r="JC90" s="228">
        <f t="shared" si="125"/>
        <v>23.4</v>
      </c>
      <c r="JD90" s="228">
        <f t="shared" si="125"/>
        <v>26.84</v>
      </c>
      <c r="JE90" s="229">
        <f t="shared" si="125"/>
        <v>26.72</v>
      </c>
      <c r="JF90" s="225">
        <f t="shared" ref="JF90:JF115" si="127">countif(F90:JE90, "&gt;0")</f>
        <v>232</v>
      </c>
      <c r="JG90" s="225">
        <f t="shared" ref="JG90:JG115" si="128">countif(F90:JE90, "&lt;0")</f>
        <v>26</v>
      </c>
      <c r="JH90" s="231">
        <f t="shared" ref="JH90:JH115" si="129">(JF90/(JF90+JG90))</f>
        <v>0.8992248062</v>
      </c>
      <c r="JI90" s="225"/>
      <c r="JJ90" s="225"/>
      <c r="JK90" s="225"/>
      <c r="JL90" s="225"/>
      <c r="JM90" s="225"/>
      <c r="JN90" s="225"/>
      <c r="JO90" s="225"/>
      <c r="JP90" s="225"/>
      <c r="JQ90" s="225"/>
      <c r="JR90" s="225"/>
      <c r="JS90" s="311"/>
      <c r="JT90" s="232"/>
      <c r="JU90" s="240">
        <f>7/25</f>
        <v>0.28</v>
      </c>
      <c r="JV90" s="225"/>
      <c r="JW90" s="225"/>
      <c r="JX90" s="225"/>
      <c r="JY90" s="225"/>
      <c r="JZ90" s="225"/>
      <c r="KA90" s="225"/>
      <c r="KB90" s="225"/>
      <c r="KC90" s="225"/>
      <c r="KD90" s="225"/>
      <c r="KE90" s="225"/>
      <c r="KF90" s="225"/>
      <c r="KG90" s="225"/>
      <c r="KH90" s="225"/>
      <c r="KI90" s="225"/>
      <c r="KJ90" s="225"/>
    </row>
    <row r="91">
      <c r="A91" s="182" t="s">
        <v>35</v>
      </c>
      <c r="B91" s="55" t="s">
        <v>12</v>
      </c>
      <c r="C91" s="19" t="s">
        <v>36</v>
      </c>
      <c r="D91" s="17" t="s">
        <v>29</v>
      </c>
      <c r="E91" s="224">
        <v>30.0</v>
      </c>
      <c r="F91" s="225">
        <v>19.0</v>
      </c>
      <c r="G91" s="225">
        <v>25.0</v>
      </c>
      <c r="H91" s="225">
        <v>29.0</v>
      </c>
      <c r="I91" s="225">
        <v>37.0</v>
      </c>
      <c r="J91" s="225">
        <v>46.0</v>
      </c>
      <c r="K91" s="225">
        <v>40.0</v>
      </c>
      <c r="L91" s="225">
        <v>30.0</v>
      </c>
      <c r="M91" s="225">
        <v>35.0</v>
      </c>
      <c r="N91" s="225">
        <v>30.0</v>
      </c>
      <c r="O91" s="226">
        <v>35.0</v>
      </c>
      <c r="P91" s="225">
        <v>20.0</v>
      </c>
      <c r="Q91" s="225">
        <v>29.0</v>
      </c>
      <c r="R91" s="225">
        <v>15.0</v>
      </c>
      <c r="S91" s="225">
        <v>1.0</v>
      </c>
      <c r="T91" s="225">
        <v>5.0</v>
      </c>
      <c r="U91" s="225">
        <v>10.0</v>
      </c>
      <c r="V91" s="225">
        <v>19.0</v>
      </c>
      <c r="W91" s="225">
        <v>28.0</v>
      </c>
      <c r="X91" s="225">
        <v>18.0</v>
      </c>
      <c r="Y91" s="226">
        <v>7.0</v>
      </c>
      <c r="Z91" s="225">
        <v>18.0</v>
      </c>
      <c r="AA91" s="225">
        <v>10.0</v>
      </c>
      <c r="AB91" s="225">
        <v>15.0</v>
      </c>
      <c r="AC91" s="225">
        <v>6.0</v>
      </c>
      <c r="AD91" s="225">
        <v>-3.0</v>
      </c>
      <c r="AE91" s="225">
        <v>-22.0</v>
      </c>
      <c r="AF91" s="225">
        <v>-29.0</v>
      </c>
      <c r="AG91" s="225">
        <v>-37.0</v>
      </c>
      <c r="AH91" s="225">
        <v>-42.0</v>
      </c>
      <c r="AI91" s="226">
        <v>-33.0</v>
      </c>
      <c r="AJ91" s="225">
        <v>30.0</v>
      </c>
      <c r="AK91" s="225">
        <v>19.0</v>
      </c>
      <c r="AL91" s="225">
        <v>27.0</v>
      </c>
      <c r="AM91" s="225">
        <v>33.0</v>
      </c>
      <c r="AN91" s="225">
        <v>24.0</v>
      </c>
      <c r="AO91" s="225">
        <v>32.0</v>
      </c>
      <c r="AP91" s="225">
        <v>38.0</v>
      </c>
      <c r="AQ91" s="225">
        <v>29.0</v>
      </c>
      <c r="AR91" s="225">
        <v>20.0</v>
      </c>
      <c r="AS91" s="226">
        <v>11.0</v>
      </c>
      <c r="AT91" s="225">
        <v>33.0</v>
      </c>
      <c r="AU91" s="225">
        <v>26.0</v>
      </c>
      <c r="AV91" s="225">
        <v>35.0</v>
      </c>
      <c r="AW91" s="225">
        <v>26.0</v>
      </c>
      <c r="AX91" s="225">
        <v>32.0</v>
      </c>
      <c r="AY91" s="225">
        <v>40.0</v>
      </c>
      <c r="AZ91" s="225">
        <v>48.0</v>
      </c>
      <c r="BA91" s="225">
        <v>55.0</v>
      </c>
      <c r="BB91" s="225">
        <v>66.0</v>
      </c>
      <c r="BC91" s="226">
        <v>57.0</v>
      </c>
      <c r="BD91" s="225">
        <v>14.0</v>
      </c>
      <c r="BE91" s="225">
        <v>9.0</v>
      </c>
      <c r="BF91" s="225">
        <v>14.0</v>
      </c>
      <c r="BG91" s="225">
        <v>3.0</v>
      </c>
      <c r="BH91" s="225">
        <v>12.0</v>
      </c>
      <c r="BI91" s="225">
        <v>16.0</v>
      </c>
      <c r="BJ91" s="225">
        <v>11.0</v>
      </c>
      <c r="BK91" s="225">
        <v>20.0</v>
      </c>
      <c r="BL91" s="225">
        <v>27.0</v>
      </c>
      <c r="BM91" s="226">
        <v>19.0</v>
      </c>
      <c r="BN91" s="225">
        <v>34.0</v>
      </c>
      <c r="BO91" s="225">
        <v>28.0</v>
      </c>
      <c r="BP91" s="225">
        <v>42.0</v>
      </c>
      <c r="BQ91" s="225">
        <v>34.0</v>
      </c>
      <c r="BR91" s="225">
        <v>30.0</v>
      </c>
      <c r="BS91" s="225">
        <v>22.0</v>
      </c>
      <c r="BT91" s="225">
        <v>31.0</v>
      </c>
      <c r="BU91" s="225">
        <v>24.0</v>
      </c>
      <c r="BV91" s="225">
        <v>30.0</v>
      </c>
      <c r="BW91" s="226">
        <v>36.0</v>
      </c>
      <c r="BX91" s="225">
        <v>15.0</v>
      </c>
      <c r="BY91" s="225">
        <v>4.0</v>
      </c>
      <c r="BZ91" s="225">
        <v>9.0</v>
      </c>
      <c r="CA91" s="225">
        <v>2.0</v>
      </c>
      <c r="CB91" s="225">
        <v>10.0</v>
      </c>
      <c r="CC91" s="225">
        <v>19.0</v>
      </c>
      <c r="CD91" s="225">
        <v>24.0</v>
      </c>
      <c r="CE91" s="225">
        <v>29.0</v>
      </c>
      <c r="CF91" s="225">
        <v>38.0</v>
      </c>
      <c r="CG91" s="226">
        <v>19.0</v>
      </c>
      <c r="CH91" s="225">
        <v>20.0</v>
      </c>
      <c r="CI91" s="225">
        <v>11.0</v>
      </c>
      <c r="CJ91" s="225">
        <v>19.0</v>
      </c>
      <c r="CK91" s="225">
        <v>9.0</v>
      </c>
      <c r="CL91" s="225">
        <v>16.0</v>
      </c>
      <c r="CM91" s="225">
        <v>11.0</v>
      </c>
      <c r="CN91" s="225">
        <v>20.0</v>
      </c>
      <c r="CO91" s="225">
        <v>9.0</v>
      </c>
      <c r="CP91" s="225">
        <v>-1.0</v>
      </c>
      <c r="CQ91" s="226">
        <v>10.0</v>
      </c>
      <c r="CR91" s="225">
        <v>19.0</v>
      </c>
      <c r="CS91" s="225">
        <v>27.0</v>
      </c>
      <c r="CT91" s="225">
        <v>23.0</v>
      </c>
      <c r="CU91" s="225">
        <v>15.0</v>
      </c>
      <c r="CV91" s="225">
        <v>23.0</v>
      </c>
      <c r="CW91" s="225">
        <v>27.0</v>
      </c>
      <c r="CX91" s="225">
        <v>16.0</v>
      </c>
      <c r="CY91" s="225">
        <v>9.0</v>
      </c>
      <c r="CZ91" s="225">
        <v>1.0</v>
      </c>
      <c r="DA91" s="226">
        <v>10.0</v>
      </c>
      <c r="DB91" s="225">
        <v>16.0</v>
      </c>
      <c r="DC91" s="225">
        <v>-3.0</v>
      </c>
      <c r="DD91" s="225">
        <v>8.0</v>
      </c>
      <c r="DE91" s="225">
        <v>17.0</v>
      </c>
      <c r="DF91" s="225">
        <v>28.0</v>
      </c>
      <c r="DG91" s="225">
        <v>24.0</v>
      </c>
      <c r="DH91" s="225">
        <v>20.0</v>
      </c>
      <c r="DI91" s="225">
        <v>29.0</v>
      </c>
      <c r="DJ91" s="225">
        <v>37.0</v>
      </c>
      <c r="DK91" s="226">
        <v>46.0</v>
      </c>
      <c r="DL91" s="225">
        <v>16.0</v>
      </c>
      <c r="DM91" s="225">
        <v>30.0</v>
      </c>
      <c r="DN91" s="225">
        <v>35.0</v>
      </c>
      <c r="DO91" s="225">
        <v>46.0</v>
      </c>
      <c r="DP91" s="225">
        <v>40.0</v>
      </c>
      <c r="DQ91" s="225">
        <v>31.0</v>
      </c>
      <c r="DR91" s="225">
        <v>35.0</v>
      </c>
      <c r="DS91" s="225">
        <v>44.0</v>
      </c>
      <c r="DT91" s="225">
        <v>35.0</v>
      </c>
      <c r="DU91" s="226">
        <v>44.0</v>
      </c>
      <c r="DV91" s="225">
        <v>34.0</v>
      </c>
      <c r="DW91" s="225">
        <v>25.0</v>
      </c>
      <c r="DX91" s="225">
        <v>17.0</v>
      </c>
      <c r="DY91" s="225">
        <v>23.0</v>
      </c>
      <c r="DZ91" s="225">
        <v>31.0</v>
      </c>
      <c r="EA91" s="225">
        <v>25.0</v>
      </c>
      <c r="EB91" s="225">
        <v>16.0</v>
      </c>
      <c r="EC91" s="225">
        <v>9.0</v>
      </c>
      <c r="ED91" s="225">
        <v>18.0</v>
      </c>
      <c r="EE91" s="226">
        <v>9.0</v>
      </c>
      <c r="EF91" s="225">
        <v>17.0</v>
      </c>
      <c r="EG91" s="225">
        <v>7.0</v>
      </c>
      <c r="EH91" s="225">
        <v>-2.0</v>
      </c>
      <c r="EI91" s="225">
        <v>-21.0</v>
      </c>
      <c r="EJ91" s="225">
        <v>-31.0</v>
      </c>
      <c r="EK91" s="225">
        <v>-24.0</v>
      </c>
      <c r="EL91" s="225">
        <v>-33.0</v>
      </c>
      <c r="EM91" s="225">
        <v>-52.0</v>
      </c>
      <c r="EN91" s="225">
        <v>-63.0</v>
      </c>
      <c r="EO91" s="226">
        <v>-68.0</v>
      </c>
      <c r="EP91" s="225">
        <v>19.0</v>
      </c>
      <c r="EQ91" s="225">
        <v>13.0</v>
      </c>
      <c r="ER91" s="225">
        <v>19.0</v>
      </c>
      <c r="ES91" s="225">
        <v>25.0</v>
      </c>
      <c r="ET91" s="225">
        <v>39.0</v>
      </c>
      <c r="EU91" s="225">
        <v>43.0</v>
      </c>
      <c r="EV91" s="225">
        <v>34.0</v>
      </c>
      <c r="EW91" s="225">
        <v>28.0</v>
      </c>
      <c r="EX91" s="225">
        <v>35.0</v>
      </c>
      <c r="EY91" s="226">
        <v>46.0</v>
      </c>
      <c r="EZ91" s="225">
        <v>20.0</v>
      </c>
      <c r="FA91" s="225">
        <v>15.0</v>
      </c>
      <c r="FB91" s="225">
        <v>9.0</v>
      </c>
      <c r="FC91" s="225">
        <v>17.0</v>
      </c>
      <c r="FD91" s="225">
        <v>7.0</v>
      </c>
      <c r="FE91" s="225">
        <v>16.0</v>
      </c>
      <c r="FF91" s="225">
        <v>21.0</v>
      </c>
      <c r="FG91" s="225">
        <v>15.0</v>
      </c>
      <c r="FH91" s="225">
        <v>22.0</v>
      </c>
      <c r="FI91" s="226">
        <v>31.0</v>
      </c>
      <c r="FJ91" s="225">
        <v>19.0</v>
      </c>
      <c r="FK91" s="225">
        <v>14.0</v>
      </c>
      <c r="FL91" s="225">
        <v>5.0</v>
      </c>
      <c r="FM91" s="225">
        <v>-4.0</v>
      </c>
      <c r="FN91" s="225">
        <v>7.0</v>
      </c>
      <c r="FO91" s="225">
        <v>16.0</v>
      </c>
      <c r="FP91" s="225">
        <v>21.0</v>
      </c>
      <c r="FQ91" s="225">
        <v>16.0</v>
      </c>
      <c r="FR91" s="225">
        <v>11.0</v>
      </c>
      <c r="FS91" s="226">
        <v>22.0</v>
      </c>
      <c r="FT91" s="225">
        <v>16.0</v>
      </c>
      <c r="FU91" s="225">
        <v>27.0</v>
      </c>
      <c r="FV91" s="225">
        <v>32.0</v>
      </c>
      <c r="FW91" s="225">
        <v>27.0</v>
      </c>
      <c r="FX91" s="225">
        <v>35.0</v>
      </c>
      <c r="FY91" s="225">
        <v>44.0</v>
      </c>
      <c r="FZ91" s="225">
        <v>53.0</v>
      </c>
      <c r="GA91" s="225">
        <v>48.0</v>
      </c>
      <c r="GB91" s="225">
        <v>57.0</v>
      </c>
      <c r="GC91" s="226">
        <v>43.0</v>
      </c>
      <c r="GD91" s="225">
        <v>18.0</v>
      </c>
      <c r="GE91" s="225">
        <v>25.0</v>
      </c>
      <c r="GF91" s="225">
        <v>20.0</v>
      </c>
      <c r="GG91" s="225">
        <v>6.0</v>
      </c>
      <c r="GH91" s="225">
        <v>17.0</v>
      </c>
      <c r="GI91" s="225">
        <v>7.0</v>
      </c>
      <c r="GJ91" s="225">
        <v>16.0</v>
      </c>
      <c r="GK91" s="225">
        <v>30.0</v>
      </c>
      <c r="GL91" s="225">
        <v>49.0</v>
      </c>
      <c r="GM91" s="226">
        <v>40.0</v>
      </c>
      <c r="GN91" s="225">
        <v>16.0</v>
      </c>
      <c r="GO91" s="225">
        <v>2.0</v>
      </c>
      <c r="GP91" s="225">
        <v>11.0</v>
      </c>
      <c r="GQ91" s="225">
        <v>16.0</v>
      </c>
      <c r="GR91" s="225">
        <v>27.0</v>
      </c>
      <c r="GS91" s="225">
        <v>32.0</v>
      </c>
      <c r="GT91" s="225">
        <v>37.0</v>
      </c>
      <c r="GU91" s="225">
        <v>45.0</v>
      </c>
      <c r="GV91" s="225">
        <v>56.0</v>
      </c>
      <c r="GW91" s="226">
        <v>60.0</v>
      </c>
      <c r="GX91" s="225">
        <v>14.0</v>
      </c>
      <c r="GY91" s="225">
        <v>21.0</v>
      </c>
      <c r="GZ91" s="225">
        <v>7.0</v>
      </c>
      <c r="HA91" s="225">
        <v>18.0</v>
      </c>
      <c r="HB91" s="225">
        <v>10.0</v>
      </c>
      <c r="HC91" s="225">
        <v>20.0</v>
      </c>
      <c r="HD91" s="225">
        <v>28.0</v>
      </c>
      <c r="HE91" s="225">
        <v>33.0</v>
      </c>
      <c r="HF91" s="225">
        <v>28.0</v>
      </c>
      <c r="HG91" s="226">
        <v>42.0</v>
      </c>
      <c r="HH91" s="225">
        <v>17.0</v>
      </c>
      <c r="HI91" s="225">
        <v>22.0</v>
      </c>
      <c r="HJ91" s="225">
        <v>31.0</v>
      </c>
      <c r="HK91" s="225">
        <v>20.0</v>
      </c>
      <c r="HL91" s="225">
        <v>14.0</v>
      </c>
      <c r="HM91" s="225">
        <v>19.0</v>
      </c>
      <c r="HN91" s="225">
        <v>8.0</v>
      </c>
      <c r="HO91" s="225">
        <v>27.0</v>
      </c>
      <c r="HP91" s="225">
        <v>38.0</v>
      </c>
      <c r="HQ91" s="226">
        <v>30.0</v>
      </c>
      <c r="HR91" s="225">
        <v>44.0</v>
      </c>
      <c r="HS91" s="225">
        <v>55.0</v>
      </c>
      <c r="HT91" s="225">
        <v>47.0</v>
      </c>
      <c r="HU91" s="225">
        <v>43.0</v>
      </c>
      <c r="HV91" s="225">
        <v>52.0</v>
      </c>
      <c r="HW91" s="225">
        <v>58.0</v>
      </c>
      <c r="HX91" s="225">
        <v>47.0</v>
      </c>
      <c r="HY91" s="225">
        <v>39.0</v>
      </c>
      <c r="HZ91" s="225">
        <v>31.0</v>
      </c>
      <c r="IA91" s="226">
        <v>24.0</v>
      </c>
      <c r="IB91" s="225">
        <v>20.0</v>
      </c>
      <c r="IC91" s="225">
        <v>39.0</v>
      </c>
      <c r="ID91" s="225">
        <v>43.0</v>
      </c>
      <c r="IE91" s="225">
        <v>35.0</v>
      </c>
      <c r="IF91" s="225">
        <v>26.0</v>
      </c>
      <c r="IG91" s="225">
        <v>20.0</v>
      </c>
      <c r="IH91" s="225">
        <v>12.0</v>
      </c>
      <c r="II91" s="225">
        <v>22.0</v>
      </c>
      <c r="IJ91" s="225">
        <v>15.0</v>
      </c>
      <c r="IK91" s="226">
        <v>21.0</v>
      </c>
      <c r="IL91" s="225">
        <v>20.0</v>
      </c>
      <c r="IM91" s="225">
        <v>25.0</v>
      </c>
      <c r="IN91" s="225">
        <v>19.0</v>
      </c>
      <c r="IO91" s="225">
        <v>14.0</v>
      </c>
      <c r="IP91" s="225">
        <v>5.0</v>
      </c>
      <c r="IQ91" s="225">
        <v>13.0</v>
      </c>
      <c r="IR91" s="225">
        <v>24.0</v>
      </c>
      <c r="IS91" s="225">
        <v>15.0</v>
      </c>
      <c r="IT91" s="225">
        <v>7.0</v>
      </c>
      <c r="IU91" s="226">
        <v>12.0</v>
      </c>
      <c r="IV91" s="237">
        <f t="shared" ref="IV91:JE91" si="126">AVERAGE(IL91,IB91,HR91,HH91,GN91,GX91,GD91,FT91,FJ91,EZ91,EP91,EF91,DV91,DL91,DB91,CR91,CH91,BX91,BN91,BD91,AT91,AJ91,Z91,P91,F91)</f>
        <v>21.12</v>
      </c>
      <c r="IW91" s="238">
        <f t="shared" si="126"/>
        <v>20.2</v>
      </c>
      <c r="IX91" s="238">
        <f t="shared" si="126"/>
        <v>21.16</v>
      </c>
      <c r="IY91" s="238">
        <f t="shared" si="126"/>
        <v>17.92</v>
      </c>
      <c r="IZ91" s="238">
        <f t="shared" si="126"/>
        <v>20.08</v>
      </c>
      <c r="JA91" s="238">
        <f t="shared" si="126"/>
        <v>21.56</v>
      </c>
      <c r="JB91" s="238">
        <f t="shared" si="126"/>
        <v>21.88</v>
      </c>
      <c r="JC91" s="238">
        <f t="shared" si="126"/>
        <v>21.96</v>
      </c>
      <c r="JD91" s="238">
        <f t="shared" si="126"/>
        <v>22.52</v>
      </c>
      <c r="JE91" s="239">
        <f t="shared" si="126"/>
        <v>22.92</v>
      </c>
      <c r="JF91" s="225">
        <f t="shared" si="127"/>
        <v>243</v>
      </c>
      <c r="JG91" s="225">
        <f t="shared" si="128"/>
        <v>17</v>
      </c>
      <c r="JH91" s="231">
        <f t="shared" si="129"/>
        <v>0.9346153846</v>
      </c>
      <c r="JI91" s="225"/>
      <c r="JJ91" s="225"/>
      <c r="JK91" s="225"/>
      <c r="JL91" s="225"/>
      <c r="JM91" s="225"/>
      <c r="JN91" s="225"/>
      <c r="JO91" s="225"/>
      <c r="JP91" s="225"/>
      <c r="JQ91" s="225"/>
      <c r="JR91" s="225"/>
      <c r="JS91" s="311"/>
      <c r="JT91" s="232"/>
      <c r="JU91" s="240">
        <f>5/25</f>
        <v>0.2</v>
      </c>
      <c r="JV91" s="225"/>
      <c r="JW91" s="225"/>
      <c r="JX91" s="225"/>
      <c r="JY91" s="225"/>
      <c r="JZ91" s="225"/>
      <c r="KA91" s="225"/>
      <c r="KB91" s="225"/>
      <c r="KC91" s="225"/>
      <c r="KD91" s="225"/>
      <c r="KE91" s="225"/>
      <c r="KF91" s="225"/>
      <c r="KG91" s="225"/>
      <c r="KH91" s="225"/>
      <c r="KI91" s="225"/>
      <c r="KJ91" s="225"/>
    </row>
    <row r="92">
      <c r="A92" s="182" t="s">
        <v>25</v>
      </c>
      <c r="B92" s="55" t="s">
        <v>26</v>
      </c>
      <c r="C92" s="19" t="s">
        <v>27</v>
      </c>
      <c r="D92" s="17" t="s">
        <v>18</v>
      </c>
      <c r="E92" s="224">
        <v>20.0</v>
      </c>
      <c r="F92" s="225">
        <v>30.0</v>
      </c>
      <c r="G92" s="225">
        <v>25.0</v>
      </c>
      <c r="H92" s="225">
        <v>22.0</v>
      </c>
      <c r="I92" s="225">
        <v>28.0</v>
      </c>
      <c r="J92" s="225">
        <v>23.0</v>
      </c>
      <c r="K92" s="225">
        <v>28.0</v>
      </c>
      <c r="L92" s="225">
        <v>21.0</v>
      </c>
      <c r="M92" s="225">
        <v>16.0</v>
      </c>
      <c r="N92" s="225">
        <v>12.0</v>
      </c>
      <c r="O92" s="226">
        <v>16.0</v>
      </c>
      <c r="P92" s="225">
        <v>21.0</v>
      </c>
      <c r="Q92" s="225">
        <v>15.0</v>
      </c>
      <c r="R92" s="225">
        <v>7.0</v>
      </c>
      <c r="S92" s="225">
        <v>-1.0</v>
      </c>
      <c r="T92" s="225">
        <v>-4.0</v>
      </c>
      <c r="U92" s="225">
        <v>-2.0</v>
      </c>
      <c r="V92" s="225">
        <v>-10.0</v>
      </c>
      <c r="W92" s="225">
        <v>-17.0</v>
      </c>
      <c r="X92" s="225">
        <v>-24.0</v>
      </c>
      <c r="Y92" s="226">
        <v>-16.0</v>
      </c>
      <c r="Z92" s="225">
        <v>29.0</v>
      </c>
      <c r="AA92" s="225">
        <v>24.0</v>
      </c>
      <c r="AB92" s="225">
        <v>28.0</v>
      </c>
      <c r="AC92" s="225">
        <v>34.0</v>
      </c>
      <c r="AD92" s="225">
        <v>41.0</v>
      </c>
      <c r="AE92" s="225">
        <v>53.0</v>
      </c>
      <c r="AF92" s="225">
        <v>57.0</v>
      </c>
      <c r="AG92" s="225">
        <v>52.0</v>
      </c>
      <c r="AH92" s="225">
        <v>57.0</v>
      </c>
      <c r="AI92" s="226">
        <v>51.0</v>
      </c>
      <c r="AJ92" s="225">
        <v>27.0</v>
      </c>
      <c r="AK92" s="225">
        <v>20.0</v>
      </c>
      <c r="AL92" s="225">
        <v>25.0</v>
      </c>
      <c r="AM92" s="225">
        <v>21.0</v>
      </c>
      <c r="AN92" s="225">
        <v>29.0</v>
      </c>
      <c r="AO92" s="225">
        <v>35.0</v>
      </c>
      <c r="AP92" s="225">
        <v>31.0</v>
      </c>
      <c r="AQ92" s="225">
        <v>39.0</v>
      </c>
      <c r="AR92" s="225">
        <v>47.0</v>
      </c>
      <c r="AS92" s="226">
        <v>52.0</v>
      </c>
      <c r="AT92" s="225">
        <v>18.0</v>
      </c>
      <c r="AU92" s="225">
        <v>22.0</v>
      </c>
      <c r="AV92" s="225">
        <v>14.0</v>
      </c>
      <c r="AW92" s="225">
        <v>19.0</v>
      </c>
      <c r="AX92" s="225">
        <v>15.0</v>
      </c>
      <c r="AY92" s="225">
        <v>21.0</v>
      </c>
      <c r="AZ92" s="225">
        <v>14.0</v>
      </c>
      <c r="BA92" s="225">
        <v>10.0</v>
      </c>
      <c r="BB92" s="225">
        <v>17.0</v>
      </c>
      <c r="BC92" s="226">
        <v>23.0</v>
      </c>
      <c r="BD92" s="225">
        <v>18.0</v>
      </c>
      <c r="BE92" s="225">
        <v>23.0</v>
      </c>
      <c r="BF92" s="225">
        <v>27.0</v>
      </c>
      <c r="BG92" s="225">
        <v>20.0</v>
      </c>
      <c r="BH92" s="225">
        <v>10.0</v>
      </c>
      <c r="BI92" s="225">
        <v>7.0</v>
      </c>
      <c r="BJ92" s="225">
        <v>3.0</v>
      </c>
      <c r="BK92" s="225">
        <v>-5.0</v>
      </c>
      <c r="BL92" s="225">
        <v>-9.0</v>
      </c>
      <c r="BM92" s="226">
        <v>-2.0</v>
      </c>
      <c r="BN92" s="225">
        <v>20.0</v>
      </c>
      <c r="BO92" s="225">
        <v>25.0</v>
      </c>
      <c r="BP92" s="225">
        <v>33.0</v>
      </c>
      <c r="BQ92" s="225">
        <v>27.0</v>
      </c>
      <c r="BR92" s="225">
        <v>30.0</v>
      </c>
      <c r="BS92" s="225">
        <v>24.0</v>
      </c>
      <c r="BT92" s="225">
        <v>14.0</v>
      </c>
      <c r="BU92" s="225">
        <v>18.0</v>
      </c>
      <c r="BV92" s="225">
        <v>13.0</v>
      </c>
      <c r="BW92" s="226">
        <v>8.0</v>
      </c>
      <c r="BX92" s="225">
        <v>18.0</v>
      </c>
      <c r="BY92" s="225">
        <v>26.0</v>
      </c>
      <c r="BZ92" s="225">
        <v>21.0</v>
      </c>
      <c r="CA92" s="225">
        <v>25.0</v>
      </c>
      <c r="CB92" s="225">
        <v>30.0</v>
      </c>
      <c r="CC92" s="225">
        <v>25.0</v>
      </c>
      <c r="CD92" s="225">
        <v>27.0</v>
      </c>
      <c r="CE92" s="225">
        <v>31.0</v>
      </c>
      <c r="CF92" s="225">
        <v>23.0</v>
      </c>
      <c r="CG92" s="226">
        <v>35.0</v>
      </c>
      <c r="CH92" s="225">
        <v>30.0</v>
      </c>
      <c r="CI92" s="225">
        <v>38.0</v>
      </c>
      <c r="CJ92" s="225">
        <v>44.0</v>
      </c>
      <c r="CK92" s="225">
        <v>37.0</v>
      </c>
      <c r="CL92" s="225">
        <v>33.0</v>
      </c>
      <c r="CM92" s="225">
        <v>38.0</v>
      </c>
      <c r="CN92" s="225">
        <v>32.0</v>
      </c>
      <c r="CO92" s="225">
        <v>40.0</v>
      </c>
      <c r="CP92" s="225">
        <v>33.0</v>
      </c>
      <c r="CQ92" s="226">
        <v>25.0</v>
      </c>
      <c r="CR92" s="225">
        <v>30.0</v>
      </c>
      <c r="CS92" s="225">
        <v>35.0</v>
      </c>
      <c r="CT92" s="225">
        <v>38.0</v>
      </c>
      <c r="CU92" s="225">
        <v>45.0</v>
      </c>
      <c r="CV92" s="225">
        <v>50.0</v>
      </c>
      <c r="CW92" s="225">
        <v>47.0</v>
      </c>
      <c r="CX92" s="225">
        <v>40.0</v>
      </c>
      <c r="CY92" s="225">
        <v>44.0</v>
      </c>
      <c r="CZ92" s="225">
        <v>39.0</v>
      </c>
      <c r="DA92" s="226">
        <v>29.0</v>
      </c>
      <c r="DB92" s="225">
        <v>32.0</v>
      </c>
      <c r="DC92" s="225">
        <v>44.0</v>
      </c>
      <c r="DD92" s="225">
        <v>36.0</v>
      </c>
      <c r="DE92" s="225">
        <v>28.0</v>
      </c>
      <c r="DF92" s="225">
        <v>20.0</v>
      </c>
      <c r="DG92" s="225">
        <v>23.0</v>
      </c>
      <c r="DH92" s="225">
        <v>26.0</v>
      </c>
      <c r="DI92" s="225">
        <v>21.0</v>
      </c>
      <c r="DJ92" s="225">
        <v>27.0</v>
      </c>
      <c r="DK92" s="226">
        <v>19.0</v>
      </c>
      <c r="DL92" s="225">
        <v>35.0</v>
      </c>
      <c r="DM92" s="225">
        <v>43.0</v>
      </c>
      <c r="DN92" s="225">
        <v>45.0</v>
      </c>
      <c r="DO92" s="225">
        <v>37.0</v>
      </c>
      <c r="DP92" s="225">
        <v>41.0</v>
      </c>
      <c r="DQ92" s="225">
        <v>49.0</v>
      </c>
      <c r="DR92" s="225">
        <v>46.0</v>
      </c>
      <c r="DS92" s="225">
        <v>38.0</v>
      </c>
      <c r="DT92" s="225">
        <v>48.0</v>
      </c>
      <c r="DU92" s="226">
        <v>41.0</v>
      </c>
      <c r="DV92" s="225">
        <v>15.0</v>
      </c>
      <c r="DW92" s="225">
        <v>20.0</v>
      </c>
      <c r="DX92" s="225">
        <v>15.0</v>
      </c>
      <c r="DY92" s="225">
        <v>10.0</v>
      </c>
      <c r="DZ92" s="225">
        <v>15.0</v>
      </c>
      <c r="EA92" s="225">
        <v>20.0</v>
      </c>
      <c r="EB92" s="225">
        <v>27.0</v>
      </c>
      <c r="EC92" s="225">
        <v>31.0</v>
      </c>
      <c r="ED92" s="225">
        <v>24.0</v>
      </c>
      <c r="EE92" s="226">
        <v>31.0</v>
      </c>
      <c r="EF92" s="225">
        <v>20.0</v>
      </c>
      <c r="EG92" s="225">
        <v>13.0</v>
      </c>
      <c r="EH92" s="225">
        <v>18.0</v>
      </c>
      <c r="EI92" s="225">
        <v>30.0</v>
      </c>
      <c r="EJ92" s="225">
        <v>23.0</v>
      </c>
      <c r="EK92" s="225">
        <v>19.0</v>
      </c>
      <c r="EL92" s="225">
        <v>27.0</v>
      </c>
      <c r="EM92" s="225">
        <v>39.0</v>
      </c>
      <c r="EN92" s="225">
        <v>47.0</v>
      </c>
      <c r="EO92" s="226">
        <v>45.0</v>
      </c>
      <c r="EP92" s="225">
        <v>29.0</v>
      </c>
      <c r="EQ92" s="225">
        <v>33.0</v>
      </c>
      <c r="ER92" s="225">
        <v>28.0</v>
      </c>
      <c r="ES92" s="225">
        <v>23.0</v>
      </c>
      <c r="ET92" s="225">
        <v>31.0</v>
      </c>
      <c r="EU92" s="225">
        <v>28.0</v>
      </c>
      <c r="EV92" s="225">
        <v>38.0</v>
      </c>
      <c r="EW92" s="225">
        <v>42.0</v>
      </c>
      <c r="EX92" s="225">
        <v>38.0</v>
      </c>
      <c r="EY92" s="226">
        <v>45.0</v>
      </c>
      <c r="EZ92" s="225">
        <v>30.0</v>
      </c>
      <c r="FA92" s="225">
        <v>35.0</v>
      </c>
      <c r="FB92" s="225">
        <v>40.0</v>
      </c>
      <c r="FC92" s="225">
        <v>45.0</v>
      </c>
      <c r="FD92" s="225">
        <v>38.0</v>
      </c>
      <c r="FE92" s="225">
        <v>31.0</v>
      </c>
      <c r="FF92" s="225">
        <v>33.0</v>
      </c>
      <c r="FG92" s="225">
        <v>37.0</v>
      </c>
      <c r="FH92" s="225">
        <v>33.0</v>
      </c>
      <c r="FI92" s="226">
        <v>27.0</v>
      </c>
      <c r="FJ92" s="225">
        <v>29.0</v>
      </c>
      <c r="FK92" s="225">
        <v>25.0</v>
      </c>
      <c r="FL92" s="225">
        <v>30.0</v>
      </c>
      <c r="FM92" s="225">
        <v>37.0</v>
      </c>
      <c r="FN92" s="225">
        <v>44.0</v>
      </c>
      <c r="FO92" s="225">
        <v>38.0</v>
      </c>
      <c r="FP92" s="225">
        <v>40.0</v>
      </c>
      <c r="FQ92" s="225">
        <v>45.0</v>
      </c>
      <c r="FR92" s="225">
        <v>41.0</v>
      </c>
      <c r="FS92" s="226">
        <v>48.0</v>
      </c>
      <c r="FT92" s="225">
        <v>30.0</v>
      </c>
      <c r="FU92" s="225">
        <v>22.0</v>
      </c>
      <c r="FV92" s="225">
        <v>17.0</v>
      </c>
      <c r="FW92" s="225">
        <v>22.0</v>
      </c>
      <c r="FX92" s="225">
        <v>15.0</v>
      </c>
      <c r="FY92" s="225">
        <v>9.0</v>
      </c>
      <c r="FZ92" s="225">
        <v>3.0</v>
      </c>
      <c r="GA92" s="225">
        <v>-1.0</v>
      </c>
      <c r="GB92" s="225">
        <v>-7.0</v>
      </c>
      <c r="GC92" s="226">
        <v>-15.0</v>
      </c>
      <c r="GD92" s="225">
        <v>29.0</v>
      </c>
      <c r="GE92" s="225">
        <v>25.0</v>
      </c>
      <c r="GF92" s="225">
        <v>23.0</v>
      </c>
      <c r="GG92" s="225">
        <v>15.0</v>
      </c>
      <c r="GH92" s="225">
        <v>7.0</v>
      </c>
      <c r="GI92" s="225">
        <v>0.0</v>
      </c>
      <c r="GJ92" s="225">
        <v>-7.0</v>
      </c>
      <c r="GK92" s="225">
        <v>1.0</v>
      </c>
      <c r="GL92" s="225">
        <v>-11.0</v>
      </c>
      <c r="GM92" s="226">
        <v>-5.0</v>
      </c>
      <c r="GN92" s="225">
        <v>30.0</v>
      </c>
      <c r="GO92" s="225">
        <v>22.0</v>
      </c>
      <c r="GP92" s="225">
        <v>14.0</v>
      </c>
      <c r="GQ92" s="225">
        <v>9.0</v>
      </c>
      <c r="GR92" s="225">
        <v>1.0</v>
      </c>
      <c r="GS92" s="225">
        <v>3.0</v>
      </c>
      <c r="GT92" s="225">
        <v>5.0</v>
      </c>
      <c r="GU92" s="225">
        <v>11.0</v>
      </c>
      <c r="GV92" s="225">
        <v>18.0</v>
      </c>
      <c r="GW92" s="226">
        <v>15.0</v>
      </c>
      <c r="GX92" s="225">
        <v>33.0</v>
      </c>
      <c r="GY92" s="225">
        <v>29.0</v>
      </c>
      <c r="GZ92" s="225">
        <v>21.0</v>
      </c>
      <c r="HA92" s="225">
        <v>28.0</v>
      </c>
      <c r="HB92" s="225">
        <v>22.0</v>
      </c>
      <c r="HC92" s="225">
        <v>29.0</v>
      </c>
      <c r="HD92" s="225">
        <v>34.0</v>
      </c>
      <c r="HE92" s="225">
        <v>38.0</v>
      </c>
      <c r="HF92" s="225">
        <v>34.0</v>
      </c>
      <c r="HG92" s="226">
        <v>42.0</v>
      </c>
      <c r="HH92" s="225">
        <v>32.0</v>
      </c>
      <c r="HI92" s="225">
        <v>27.0</v>
      </c>
      <c r="HJ92" s="225">
        <v>19.0</v>
      </c>
      <c r="HK92" s="225">
        <v>12.0</v>
      </c>
      <c r="HL92" s="225">
        <v>16.0</v>
      </c>
      <c r="HM92" s="225">
        <v>18.0</v>
      </c>
      <c r="HN92" s="225">
        <v>26.0</v>
      </c>
      <c r="HO92" s="225">
        <v>14.0</v>
      </c>
      <c r="HP92" s="225">
        <v>6.0</v>
      </c>
      <c r="HQ92" s="226">
        <v>0.0</v>
      </c>
      <c r="HR92" s="225">
        <v>13.0</v>
      </c>
      <c r="HS92" s="225">
        <v>20.0</v>
      </c>
      <c r="HT92" s="225">
        <v>27.0</v>
      </c>
      <c r="HU92" s="225">
        <v>30.0</v>
      </c>
      <c r="HV92" s="225">
        <v>20.0</v>
      </c>
      <c r="HW92" s="225">
        <v>16.0</v>
      </c>
      <c r="HX92" s="225">
        <v>24.0</v>
      </c>
      <c r="HY92" s="225">
        <v>19.0</v>
      </c>
      <c r="HZ92" s="225">
        <v>26.0</v>
      </c>
      <c r="IA92" s="226">
        <v>30.0</v>
      </c>
      <c r="IB92" s="225">
        <v>30.0</v>
      </c>
      <c r="IC92" s="225">
        <v>18.0</v>
      </c>
      <c r="ID92" s="225">
        <v>15.0</v>
      </c>
      <c r="IE92" s="225">
        <v>22.0</v>
      </c>
      <c r="IF92" s="225">
        <v>29.0</v>
      </c>
      <c r="IG92" s="225">
        <v>33.0</v>
      </c>
      <c r="IH92" s="225">
        <v>40.0</v>
      </c>
      <c r="II92" s="225">
        <v>47.0</v>
      </c>
      <c r="IJ92" s="225">
        <v>51.0</v>
      </c>
      <c r="IK92" s="226">
        <v>47.0</v>
      </c>
      <c r="IL92" s="225">
        <v>23.0</v>
      </c>
      <c r="IM92" s="225">
        <v>27.0</v>
      </c>
      <c r="IN92" s="225">
        <v>32.0</v>
      </c>
      <c r="IO92" s="225">
        <v>28.0</v>
      </c>
      <c r="IP92" s="225">
        <v>38.0</v>
      </c>
      <c r="IQ92" s="225">
        <v>31.0</v>
      </c>
      <c r="IR92" s="225">
        <v>23.0</v>
      </c>
      <c r="IS92" s="225">
        <v>33.0</v>
      </c>
      <c r="IT92" s="225">
        <v>28.0</v>
      </c>
      <c r="IU92" s="226">
        <v>30.0</v>
      </c>
      <c r="IV92" s="237">
        <f t="shared" ref="IV92:JE92" si="130">AVERAGE(IL92,IB92,HR92,HH92,GN92,GX92,GD92,FT92,FJ92,EZ92,EP92,EF92,DV92,DL92,DB92,CR92,CH92,BX92,BN92,BD92,AT92,AJ92,Z92,P92,F92)</f>
        <v>26.04</v>
      </c>
      <c r="IW92" s="238">
        <f t="shared" si="130"/>
        <v>26.24</v>
      </c>
      <c r="IX92" s="238">
        <f t="shared" si="130"/>
        <v>25.56</v>
      </c>
      <c r="IY92" s="238">
        <f t="shared" si="130"/>
        <v>25.24</v>
      </c>
      <c r="IZ92" s="238">
        <f t="shared" si="130"/>
        <v>24.68</v>
      </c>
      <c r="JA92" s="238">
        <f t="shared" si="130"/>
        <v>24.92</v>
      </c>
      <c r="JB92" s="238">
        <f t="shared" si="130"/>
        <v>24.56</v>
      </c>
      <c r="JC92" s="238">
        <f t="shared" si="130"/>
        <v>25.72</v>
      </c>
      <c r="JD92" s="238">
        <f t="shared" si="130"/>
        <v>24.44</v>
      </c>
      <c r="JE92" s="239">
        <f t="shared" si="130"/>
        <v>24.84</v>
      </c>
      <c r="JF92" s="225">
        <f t="shared" si="127"/>
        <v>242</v>
      </c>
      <c r="JG92" s="225">
        <f t="shared" si="128"/>
        <v>16</v>
      </c>
      <c r="JH92" s="231">
        <f t="shared" si="129"/>
        <v>0.9379844961</v>
      </c>
      <c r="JI92" s="225"/>
      <c r="JJ92" s="225"/>
      <c r="JK92" s="225"/>
      <c r="JL92" s="225"/>
      <c r="JM92" s="225"/>
      <c r="JN92" s="225"/>
      <c r="JO92" s="225"/>
      <c r="JP92" s="225"/>
      <c r="JQ92" s="225"/>
      <c r="JR92" s="225"/>
      <c r="JS92" s="311"/>
      <c r="JT92" s="232"/>
      <c r="JU92" s="240">
        <f>4/25</f>
        <v>0.16</v>
      </c>
      <c r="JV92" s="225"/>
      <c r="JW92" s="225"/>
      <c r="JX92" s="225"/>
      <c r="JY92" s="225"/>
      <c r="JZ92" s="225"/>
      <c r="KA92" s="225"/>
      <c r="KB92" s="225"/>
      <c r="KC92" s="225"/>
      <c r="KD92" s="225"/>
      <c r="KE92" s="225"/>
      <c r="KF92" s="225"/>
      <c r="KG92" s="225"/>
      <c r="KH92" s="225"/>
      <c r="KI92" s="225"/>
      <c r="KJ92" s="225"/>
    </row>
    <row r="93">
      <c r="A93" s="182" t="s">
        <v>35</v>
      </c>
      <c r="B93" s="18" t="s">
        <v>12</v>
      </c>
      <c r="C93" s="142" t="s">
        <v>37</v>
      </c>
      <c r="D93" s="17" t="s">
        <v>38</v>
      </c>
      <c r="E93" s="224">
        <v>20.0</v>
      </c>
      <c r="F93" s="225">
        <v>20.0</v>
      </c>
      <c r="G93" s="225">
        <v>25.0</v>
      </c>
      <c r="H93" s="225">
        <v>21.0</v>
      </c>
      <c r="I93" s="225">
        <v>28.0</v>
      </c>
      <c r="J93" s="225">
        <v>19.0</v>
      </c>
      <c r="K93" s="225">
        <v>14.0</v>
      </c>
      <c r="L93" s="225">
        <v>5.0</v>
      </c>
      <c r="M93" s="225">
        <v>11.0</v>
      </c>
      <c r="N93" s="225">
        <v>15.0</v>
      </c>
      <c r="O93" s="226">
        <v>11.0</v>
      </c>
      <c r="P93" s="225">
        <v>29.0</v>
      </c>
      <c r="Q93" s="225">
        <v>37.0</v>
      </c>
      <c r="R93" s="225">
        <v>25.0</v>
      </c>
      <c r="S93" s="225">
        <v>13.0</v>
      </c>
      <c r="T93" s="225">
        <v>9.0</v>
      </c>
      <c r="U93" s="225">
        <v>6.0</v>
      </c>
      <c r="V93" s="225">
        <v>16.0</v>
      </c>
      <c r="W93" s="225">
        <v>8.0</v>
      </c>
      <c r="X93" s="225">
        <v>-1.0</v>
      </c>
      <c r="Y93" s="226">
        <v>-14.0</v>
      </c>
      <c r="Z93" s="225">
        <v>30.0</v>
      </c>
      <c r="AA93" s="225">
        <v>23.0</v>
      </c>
      <c r="AB93" s="225">
        <v>19.0</v>
      </c>
      <c r="AC93" s="225">
        <v>11.0</v>
      </c>
      <c r="AD93" s="225">
        <v>19.0</v>
      </c>
      <c r="AE93" s="225">
        <v>2.0</v>
      </c>
      <c r="AF93" s="225">
        <v>7.0</v>
      </c>
      <c r="AG93" s="225">
        <v>0.0</v>
      </c>
      <c r="AH93" s="225">
        <v>-6.0</v>
      </c>
      <c r="AI93" s="226">
        <v>2.0</v>
      </c>
      <c r="AJ93" s="225">
        <v>22.0</v>
      </c>
      <c r="AK93" s="225">
        <v>31.0</v>
      </c>
      <c r="AL93" s="225">
        <v>38.0</v>
      </c>
      <c r="AM93" s="225">
        <v>32.0</v>
      </c>
      <c r="AN93" s="225">
        <v>22.0</v>
      </c>
      <c r="AO93" s="225">
        <v>29.0</v>
      </c>
      <c r="AP93" s="225">
        <v>23.0</v>
      </c>
      <c r="AQ93" s="225">
        <v>13.0</v>
      </c>
      <c r="AR93" s="225">
        <v>3.0</v>
      </c>
      <c r="AS93" s="226">
        <v>12.0</v>
      </c>
      <c r="AT93" s="225">
        <v>14.0</v>
      </c>
      <c r="AU93" s="225">
        <v>19.0</v>
      </c>
      <c r="AV93" s="225">
        <v>29.0</v>
      </c>
      <c r="AW93" s="225">
        <v>38.0</v>
      </c>
      <c r="AX93" s="225">
        <v>32.0</v>
      </c>
      <c r="AY93" s="225">
        <v>39.0</v>
      </c>
      <c r="AZ93" s="225">
        <v>28.0</v>
      </c>
      <c r="BA93" s="225">
        <v>23.0</v>
      </c>
      <c r="BB93" s="225">
        <v>14.0</v>
      </c>
      <c r="BC93" s="226">
        <v>6.0</v>
      </c>
      <c r="BD93" s="225">
        <v>34.0</v>
      </c>
      <c r="BE93" s="225">
        <v>28.0</v>
      </c>
      <c r="BF93" s="225">
        <v>24.0</v>
      </c>
      <c r="BG93" s="225">
        <v>33.0</v>
      </c>
      <c r="BH93" s="225">
        <v>24.0</v>
      </c>
      <c r="BI93" s="225">
        <v>20.0</v>
      </c>
      <c r="BJ93" s="225">
        <v>24.0</v>
      </c>
      <c r="BK93" s="225">
        <v>34.0</v>
      </c>
      <c r="BL93" s="225">
        <v>29.0</v>
      </c>
      <c r="BM93" s="226">
        <v>40.0</v>
      </c>
      <c r="BN93" s="225">
        <v>16.0</v>
      </c>
      <c r="BO93" s="225">
        <v>11.0</v>
      </c>
      <c r="BP93" s="225">
        <v>23.0</v>
      </c>
      <c r="BQ93" s="225">
        <v>16.0</v>
      </c>
      <c r="BR93" s="225">
        <v>20.0</v>
      </c>
      <c r="BS93" s="225">
        <v>13.0</v>
      </c>
      <c r="BT93" s="225">
        <v>4.0</v>
      </c>
      <c r="BU93" s="225">
        <v>9.0</v>
      </c>
      <c r="BV93" s="225">
        <v>14.0</v>
      </c>
      <c r="BW93" s="226">
        <v>19.0</v>
      </c>
      <c r="BX93" s="225">
        <v>16.0</v>
      </c>
      <c r="BY93" s="225">
        <v>3.0</v>
      </c>
      <c r="BZ93" s="225">
        <v>9.0</v>
      </c>
      <c r="CA93" s="225">
        <v>14.0</v>
      </c>
      <c r="CB93" s="225">
        <v>21.0</v>
      </c>
      <c r="CC93" s="225">
        <v>12.0</v>
      </c>
      <c r="CD93" s="225">
        <v>9.0</v>
      </c>
      <c r="CE93" s="225">
        <v>5.0</v>
      </c>
      <c r="CF93" s="225">
        <v>15.0</v>
      </c>
      <c r="CG93" s="226">
        <v>-2.0</v>
      </c>
      <c r="CH93" s="225">
        <v>19.0</v>
      </c>
      <c r="CI93" s="225">
        <v>9.0</v>
      </c>
      <c r="CJ93" s="225">
        <v>16.0</v>
      </c>
      <c r="CK93" s="225">
        <v>7.0</v>
      </c>
      <c r="CL93" s="225">
        <v>2.0</v>
      </c>
      <c r="CM93" s="225">
        <v>-4.0</v>
      </c>
      <c r="CN93" s="225">
        <v>4.0</v>
      </c>
      <c r="CO93" s="225">
        <v>-9.0</v>
      </c>
      <c r="CP93" s="225">
        <v>-18.0</v>
      </c>
      <c r="CQ93" s="226">
        <v>-5.0</v>
      </c>
      <c r="CR93" s="225">
        <v>20.0</v>
      </c>
      <c r="CS93" s="225">
        <v>27.0</v>
      </c>
      <c r="CT93" s="225">
        <v>31.0</v>
      </c>
      <c r="CU93" s="225">
        <v>42.0</v>
      </c>
      <c r="CV93" s="225">
        <v>49.0</v>
      </c>
      <c r="CW93" s="225">
        <v>45.0</v>
      </c>
      <c r="CX93" s="225">
        <v>54.0</v>
      </c>
      <c r="CY93" s="225">
        <v>59.0</v>
      </c>
      <c r="CZ93" s="225">
        <v>52.0</v>
      </c>
      <c r="DA93" s="226">
        <v>43.0</v>
      </c>
      <c r="DB93" s="225">
        <v>33.0</v>
      </c>
      <c r="DC93" s="225">
        <v>16.0</v>
      </c>
      <c r="DD93" s="225">
        <v>29.0</v>
      </c>
      <c r="DE93" s="225">
        <v>39.0</v>
      </c>
      <c r="DF93" s="225">
        <v>52.0</v>
      </c>
      <c r="DG93" s="225">
        <v>56.0</v>
      </c>
      <c r="DH93" s="225">
        <v>60.0</v>
      </c>
      <c r="DI93" s="225">
        <v>51.0</v>
      </c>
      <c r="DJ93" s="225">
        <v>58.0</v>
      </c>
      <c r="DK93" s="226">
        <v>68.0</v>
      </c>
      <c r="DL93" s="225">
        <v>34.0</v>
      </c>
      <c r="DM93" s="225">
        <v>46.0</v>
      </c>
      <c r="DN93" s="225">
        <v>43.0</v>
      </c>
      <c r="DO93" s="225">
        <v>56.0</v>
      </c>
      <c r="DP93" s="225">
        <v>62.0</v>
      </c>
      <c r="DQ93" s="225">
        <v>52.0</v>
      </c>
      <c r="DR93" s="225">
        <v>48.0</v>
      </c>
      <c r="DS93" s="225">
        <v>58.0</v>
      </c>
      <c r="DT93" s="225">
        <v>67.0</v>
      </c>
      <c r="DU93" s="226">
        <v>59.0</v>
      </c>
      <c r="DV93" s="225">
        <v>16.0</v>
      </c>
      <c r="DW93" s="225">
        <v>25.0</v>
      </c>
      <c r="DX93" s="225">
        <v>18.0</v>
      </c>
      <c r="DY93" s="225">
        <v>23.0</v>
      </c>
      <c r="DZ93" s="225">
        <v>30.0</v>
      </c>
      <c r="EA93" s="225">
        <v>25.0</v>
      </c>
      <c r="EB93" s="225">
        <v>33.0</v>
      </c>
      <c r="EC93" s="225">
        <v>38.0</v>
      </c>
      <c r="ED93" s="225">
        <v>30.0</v>
      </c>
      <c r="EE93" s="226">
        <v>38.0</v>
      </c>
      <c r="EF93" s="225">
        <v>18.0</v>
      </c>
      <c r="EG93" s="225">
        <v>9.0</v>
      </c>
      <c r="EH93" s="225">
        <v>18.0</v>
      </c>
      <c r="EI93" s="225">
        <v>1.0</v>
      </c>
      <c r="EJ93" s="225">
        <v>-8.0</v>
      </c>
      <c r="EK93" s="225">
        <v>-13.0</v>
      </c>
      <c r="EL93" s="225">
        <v>-23.0</v>
      </c>
      <c r="EM93" s="225">
        <v>-40.0</v>
      </c>
      <c r="EN93" s="225">
        <v>-53.0</v>
      </c>
      <c r="EO93" s="226">
        <v>-50.0</v>
      </c>
      <c r="EP93" s="225">
        <v>31.0</v>
      </c>
      <c r="EQ93" s="225">
        <v>37.0</v>
      </c>
      <c r="ER93" s="225">
        <v>42.0</v>
      </c>
      <c r="ES93" s="225">
        <v>47.0</v>
      </c>
      <c r="ET93" s="225">
        <v>59.0</v>
      </c>
      <c r="EU93" s="225">
        <v>55.0</v>
      </c>
      <c r="EV93" s="225">
        <v>64.0</v>
      </c>
      <c r="EW93" s="225">
        <v>70.0</v>
      </c>
      <c r="EX93" s="225">
        <v>65.0</v>
      </c>
      <c r="EY93" s="226">
        <v>56.0</v>
      </c>
      <c r="EZ93" s="225">
        <v>19.0</v>
      </c>
      <c r="FA93" s="225">
        <v>13.0</v>
      </c>
      <c r="FB93" s="225">
        <v>8.0</v>
      </c>
      <c r="FC93" s="225">
        <v>15.0</v>
      </c>
      <c r="FD93" s="225">
        <v>6.0</v>
      </c>
      <c r="FE93" s="225">
        <v>-2.0</v>
      </c>
      <c r="FF93" s="225">
        <v>-5.0</v>
      </c>
      <c r="FG93" s="225">
        <v>1.0</v>
      </c>
      <c r="FH93" s="225">
        <v>-4.0</v>
      </c>
      <c r="FI93" s="226">
        <v>4.0</v>
      </c>
      <c r="FJ93" s="225">
        <v>31.0</v>
      </c>
      <c r="FK93" s="225">
        <v>35.0</v>
      </c>
      <c r="FL93" s="225">
        <v>44.0</v>
      </c>
      <c r="FM93" s="225">
        <v>52.0</v>
      </c>
      <c r="FN93" s="225">
        <v>43.0</v>
      </c>
      <c r="FO93" s="225">
        <v>51.0</v>
      </c>
      <c r="FP93" s="225">
        <v>48.0</v>
      </c>
      <c r="FQ93" s="225">
        <v>42.0</v>
      </c>
      <c r="FR93" s="225">
        <v>46.0</v>
      </c>
      <c r="FS93" s="226">
        <v>37.0</v>
      </c>
      <c r="FT93" s="225">
        <v>34.0</v>
      </c>
      <c r="FU93" s="225">
        <v>47.0</v>
      </c>
      <c r="FV93" s="225">
        <v>53.0</v>
      </c>
      <c r="FW93" s="225">
        <v>47.0</v>
      </c>
      <c r="FX93" s="225">
        <v>36.0</v>
      </c>
      <c r="FY93" s="225">
        <v>44.0</v>
      </c>
      <c r="FZ93" s="225">
        <v>52.0</v>
      </c>
      <c r="GA93" s="225">
        <v>56.0</v>
      </c>
      <c r="GB93" s="225">
        <v>64.0</v>
      </c>
      <c r="GC93" s="226">
        <v>52.0</v>
      </c>
      <c r="GD93" s="225">
        <v>30.0</v>
      </c>
      <c r="GE93" s="225">
        <v>25.0</v>
      </c>
      <c r="GF93" s="225">
        <v>28.0</v>
      </c>
      <c r="GG93" s="225">
        <v>16.0</v>
      </c>
      <c r="GH93" s="225">
        <v>29.0</v>
      </c>
      <c r="GI93" s="225">
        <v>20.0</v>
      </c>
      <c r="GJ93" s="225">
        <v>12.0</v>
      </c>
      <c r="GK93" s="225">
        <v>24.0</v>
      </c>
      <c r="GL93" s="225">
        <v>41.0</v>
      </c>
      <c r="GM93" s="226">
        <v>33.0</v>
      </c>
      <c r="GN93" s="225">
        <v>34.0</v>
      </c>
      <c r="GO93" s="225">
        <v>22.0</v>
      </c>
      <c r="GP93" s="225">
        <v>32.0</v>
      </c>
      <c r="GQ93" s="225">
        <v>38.0</v>
      </c>
      <c r="GR93" s="225">
        <v>51.0</v>
      </c>
      <c r="GS93" s="225">
        <v>48.0</v>
      </c>
      <c r="GT93" s="225">
        <v>45.0</v>
      </c>
      <c r="GU93" s="225">
        <v>52.0</v>
      </c>
      <c r="GV93" s="225">
        <v>43.0</v>
      </c>
      <c r="GW93" s="226">
        <v>39.0</v>
      </c>
      <c r="GX93" s="225">
        <v>12.0</v>
      </c>
      <c r="GY93" s="225">
        <v>7.0</v>
      </c>
      <c r="GZ93" s="225">
        <v>-5.0</v>
      </c>
      <c r="HA93" s="225">
        <v>-14.0</v>
      </c>
      <c r="HB93" s="225">
        <v>-21.0</v>
      </c>
      <c r="HC93" s="225">
        <v>-12.0</v>
      </c>
      <c r="HD93" s="225">
        <v>-5.0</v>
      </c>
      <c r="HE93" s="225">
        <v>-9.0</v>
      </c>
      <c r="HF93" s="225">
        <v>-5.0</v>
      </c>
      <c r="HG93" s="226">
        <v>7.0</v>
      </c>
      <c r="HH93" s="225">
        <v>36.0</v>
      </c>
      <c r="HI93" s="225">
        <v>42.0</v>
      </c>
      <c r="HJ93" s="225">
        <v>52.0</v>
      </c>
      <c r="HK93" s="225">
        <v>61.0</v>
      </c>
      <c r="HL93" s="225">
        <v>67.0</v>
      </c>
      <c r="HM93" s="225">
        <v>64.0</v>
      </c>
      <c r="HN93" s="225">
        <v>51.0</v>
      </c>
      <c r="HO93" s="225">
        <v>68.0</v>
      </c>
      <c r="HP93" s="225">
        <v>81.0</v>
      </c>
      <c r="HQ93" s="226">
        <v>74.0</v>
      </c>
      <c r="HR93" s="225">
        <v>42.0</v>
      </c>
      <c r="HS93" s="225">
        <v>33.0</v>
      </c>
      <c r="HT93" s="225">
        <v>44.0</v>
      </c>
      <c r="HU93" s="225">
        <v>48.0</v>
      </c>
      <c r="HV93" s="225">
        <v>39.0</v>
      </c>
      <c r="HW93" s="225">
        <v>33.0</v>
      </c>
      <c r="HX93" s="225">
        <v>20.0</v>
      </c>
      <c r="HY93" s="225">
        <v>13.0</v>
      </c>
      <c r="HZ93" s="225">
        <v>24.0</v>
      </c>
      <c r="IA93" s="226">
        <v>29.0</v>
      </c>
      <c r="IB93" s="225">
        <v>19.0</v>
      </c>
      <c r="IC93" s="225">
        <v>36.0</v>
      </c>
      <c r="ID93" s="225">
        <v>32.0</v>
      </c>
      <c r="IE93" s="225">
        <v>43.0</v>
      </c>
      <c r="IF93" s="225">
        <v>51.0</v>
      </c>
      <c r="IG93" s="225">
        <v>57.0</v>
      </c>
      <c r="IH93" s="225">
        <v>68.0</v>
      </c>
      <c r="II93" s="225">
        <v>77.0</v>
      </c>
      <c r="IJ93" s="225">
        <v>82.0</v>
      </c>
      <c r="IK93" s="226">
        <v>76.0</v>
      </c>
      <c r="IL93" s="225">
        <v>28.0</v>
      </c>
      <c r="IM93" s="225">
        <v>24.0</v>
      </c>
      <c r="IN93" s="225">
        <v>19.0</v>
      </c>
      <c r="IO93" s="225">
        <v>23.0</v>
      </c>
      <c r="IP93" s="225">
        <v>32.0</v>
      </c>
      <c r="IQ93" s="225">
        <v>21.0</v>
      </c>
      <c r="IR93" s="225">
        <v>34.0</v>
      </c>
      <c r="IS93" s="225">
        <v>43.0</v>
      </c>
      <c r="IT93" s="225">
        <v>36.0</v>
      </c>
      <c r="IU93" s="226">
        <v>33.0</v>
      </c>
      <c r="IV93" s="237">
        <f t="shared" ref="IV93:JE93" si="131">AVERAGE(IL93,IB93,HR93,HH93,GN93,GX93,GD93,FT93,FJ93,EZ93,EP93,EF93,DV93,DL93,DB93,CR93,CH93,BX93,BN93,BD93,AT93,AJ93,Z93,P93,F93)</f>
        <v>25.48</v>
      </c>
      <c r="IW93" s="238">
        <f t="shared" si="131"/>
        <v>25.2</v>
      </c>
      <c r="IX93" s="238">
        <f t="shared" si="131"/>
        <v>27.68</v>
      </c>
      <c r="IY93" s="238">
        <f t="shared" si="131"/>
        <v>29.16</v>
      </c>
      <c r="IZ93" s="238">
        <f t="shared" si="131"/>
        <v>29.8</v>
      </c>
      <c r="JA93" s="238">
        <f t="shared" si="131"/>
        <v>27</v>
      </c>
      <c r="JB93" s="238">
        <f t="shared" si="131"/>
        <v>27.04</v>
      </c>
      <c r="JC93" s="238">
        <f t="shared" si="131"/>
        <v>27.88</v>
      </c>
      <c r="JD93" s="238">
        <f t="shared" si="131"/>
        <v>27.68</v>
      </c>
      <c r="JE93" s="239">
        <f t="shared" si="131"/>
        <v>26.68</v>
      </c>
      <c r="JF93" s="225">
        <f t="shared" si="127"/>
        <v>235</v>
      </c>
      <c r="JG93" s="225">
        <f t="shared" si="128"/>
        <v>24</v>
      </c>
      <c r="JH93" s="231">
        <f t="shared" si="129"/>
        <v>0.9073359073</v>
      </c>
      <c r="JI93" s="225"/>
      <c r="JJ93" s="225"/>
      <c r="JK93" s="225"/>
      <c r="JL93" s="225"/>
      <c r="JM93" s="225"/>
      <c r="JN93" s="225"/>
      <c r="JO93" s="225"/>
      <c r="JP93" s="225"/>
      <c r="JQ93" s="225"/>
      <c r="JR93" s="225"/>
      <c r="JS93" s="311"/>
      <c r="JT93" s="232"/>
      <c r="JU93" s="240">
        <f>7/25</f>
        <v>0.28</v>
      </c>
      <c r="JV93" s="225"/>
      <c r="JW93" s="225"/>
      <c r="JX93" s="225"/>
      <c r="JY93" s="225"/>
      <c r="JZ93" s="225"/>
      <c r="KA93" s="225"/>
      <c r="KB93" s="225"/>
      <c r="KC93" s="225"/>
      <c r="KD93" s="225"/>
      <c r="KE93" s="225"/>
      <c r="KF93" s="225"/>
      <c r="KG93" s="225"/>
      <c r="KH93" s="225"/>
      <c r="KI93" s="225"/>
      <c r="KJ93" s="225"/>
    </row>
    <row r="94">
      <c r="A94" s="182" t="s">
        <v>11</v>
      </c>
      <c r="B94" s="18" t="s">
        <v>12</v>
      </c>
      <c r="C94" s="19" t="s">
        <v>15</v>
      </c>
      <c r="D94" s="17" t="s">
        <v>16</v>
      </c>
      <c r="E94" s="224">
        <v>45.0</v>
      </c>
      <c r="F94" s="225">
        <v>16.0</v>
      </c>
      <c r="G94" s="225">
        <v>25.0</v>
      </c>
      <c r="H94" s="225">
        <v>33.0</v>
      </c>
      <c r="I94" s="225">
        <v>22.0</v>
      </c>
      <c r="J94" s="225">
        <v>8.0</v>
      </c>
      <c r="K94" s="225">
        <v>-1.0</v>
      </c>
      <c r="L94" s="225">
        <v>11.0</v>
      </c>
      <c r="M94" s="225">
        <v>2.0</v>
      </c>
      <c r="N94" s="225">
        <v>11.0</v>
      </c>
      <c r="O94" s="226">
        <v>2.0</v>
      </c>
      <c r="P94" s="225">
        <v>34.0</v>
      </c>
      <c r="Q94" s="225">
        <v>45.0</v>
      </c>
      <c r="R94" s="225">
        <v>34.0</v>
      </c>
      <c r="S94" s="225">
        <v>23.0</v>
      </c>
      <c r="T94" s="225">
        <v>31.0</v>
      </c>
      <c r="U94" s="225">
        <v>23.0</v>
      </c>
      <c r="V94" s="225">
        <v>34.0</v>
      </c>
      <c r="W94" s="225">
        <v>46.0</v>
      </c>
      <c r="X94" s="225">
        <v>58.0</v>
      </c>
      <c r="Y94" s="226">
        <v>49.0</v>
      </c>
      <c r="Z94" s="225">
        <v>34.0</v>
      </c>
      <c r="AA94" s="225">
        <v>23.0</v>
      </c>
      <c r="AB94" s="225">
        <v>14.0</v>
      </c>
      <c r="AC94" s="225">
        <v>3.0</v>
      </c>
      <c r="AD94" s="225">
        <v>-9.0</v>
      </c>
      <c r="AE94" s="225">
        <v>-42.0</v>
      </c>
      <c r="AF94" s="225">
        <v>-33.0</v>
      </c>
      <c r="AG94" s="225">
        <v>-44.0</v>
      </c>
      <c r="AH94" s="225">
        <v>-35.0</v>
      </c>
      <c r="AI94" s="226">
        <v>-24.0</v>
      </c>
      <c r="AJ94" s="225">
        <v>17.0</v>
      </c>
      <c r="AK94" s="225">
        <v>8.0</v>
      </c>
      <c r="AL94" s="225">
        <v>19.0</v>
      </c>
      <c r="AM94" s="225">
        <v>28.0</v>
      </c>
      <c r="AN94" s="225">
        <v>17.0</v>
      </c>
      <c r="AO94" s="225">
        <v>6.0</v>
      </c>
      <c r="AP94" s="225">
        <v>15.0</v>
      </c>
      <c r="AQ94" s="225">
        <v>4.0</v>
      </c>
      <c r="AR94" s="225">
        <v>-7.0</v>
      </c>
      <c r="AS94" s="226">
        <v>7.0</v>
      </c>
      <c r="AT94" s="225">
        <v>15.0</v>
      </c>
      <c r="AU94" s="225">
        <v>24.0</v>
      </c>
      <c r="AV94" s="225">
        <v>35.0</v>
      </c>
      <c r="AW94" s="225">
        <v>49.0</v>
      </c>
      <c r="AX94" s="225">
        <v>58.0</v>
      </c>
      <c r="AY94" s="225">
        <v>47.0</v>
      </c>
      <c r="AZ94" s="225">
        <v>37.0</v>
      </c>
      <c r="BA94" s="225">
        <v>28.0</v>
      </c>
      <c r="BB94" s="225">
        <v>37.0</v>
      </c>
      <c r="BC94" s="226">
        <v>26.0</v>
      </c>
      <c r="BD94" s="225">
        <v>16.0</v>
      </c>
      <c r="BE94" s="225">
        <v>25.0</v>
      </c>
      <c r="BF94" s="225">
        <v>16.0</v>
      </c>
      <c r="BG94" s="225">
        <v>7.0</v>
      </c>
      <c r="BH94" s="225">
        <v>-5.0</v>
      </c>
      <c r="BI94" s="225">
        <v>3.0</v>
      </c>
      <c r="BJ94" s="225">
        <v>12.0</v>
      </c>
      <c r="BK94" s="225">
        <v>23.0</v>
      </c>
      <c r="BL94" s="225">
        <v>14.0</v>
      </c>
      <c r="BM94" s="226">
        <v>24.0</v>
      </c>
      <c r="BN94" s="225">
        <v>11.0</v>
      </c>
      <c r="BO94" s="225">
        <v>2.0</v>
      </c>
      <c r="BP94" s="225">
        <v>13.0</v>
      </c>
      <c r="BQ94" s="225">
        <v>24.0</v>
      </c>
      <c r="BR94" s="225">
        <v>16.0</v>
      </c>
      <c r="BS94" s="225">
        <v>27.0</v>
      </c>
      <c r="BT94" s="225">
        <v>15.0</v>
      </c>
      <c r="BU94" s="225">
        <v>24.0</v>
      </c>
      <c r="BV94" s="225">
        <v>33.0</v>
      </c>
      <c r="BW94" s="226">
        <v>42.0</v>
      </c>
      <c r="BX94" s="225">
        <v>37.0</v>
      </c>
      <c r="BY94" s="225">
        <v>28.0</v>
      </c>
      <c r="BZ94" s="225">
        <v>19.0</v>
      </c>
      <c r="CA94" s="225">
        <v>28.0</v>
      </c>
      <c r="CB94" s="225">
        <v>39.0</v>
      </c>
      <c r="CC94" s="225">
        <v>25.0</v>
      </c>
      <c r="CD94" s="225">
        <v>17.0</v>
      </c>
      <c r="CE94" s="225">
        <v>8.0</v>
      </c>
      <c r="CF94" s="225">
        <v>19.0</v>
      </c>
      <c r="CG94" s="226">
        <v>-14.0</v>
      </c>
      <c r="CH94" s="225">
        <v>34.0</v>
      </c>
      <c r="CI94" s="225">
        <v>23.0</v>
      </c>
      <c r="CJ94" s="225">
        <v>12.0</v>
      </c>
      <c r="CK94" s="225">
        <v>24.0</v>
      </c>
      <c r="CL94" s="225">
        <v>15.0</v>
      </c>
      <c r="CM94" s="225">
        <v>24.0</v>
      </c>
      <c r="CN94" s="225">
        <v>35.0</v>
      </c>
      <c r="CO94" s="225">
        <v>26.0</v>
      </c>
      <c r="CP94" s="225">
        <v>38.0</v>
      </c>
      <c r="CQ94" s="226">
        <v>47.0</v>
      </c>
      <c r="CR94" s="225">
        <v>16.0</v>
      </c>
      <c r="CS94" s="225">
        <v>27.0</v>
      </c>
      <c r="CT94" s="225">
        <v>19.0</v>
      </c>
      <c r="CU94" s="225">
        <v>29.0</v>
      </c>
      <c r="CV94" s="225">
        <v>40.0</v>
      </c>
      <c r="CW94" s="225">
        <v>48.0</v>
      </c>
      <c r="CX94" s="225">
        <v>39.0</v>
      </c>
      <c r="CY94" s="225">
        <v>48.0</v>
      </c>
      <c r="CZ94" s="225">
        <v>37.0</v>
      </c>
      <c r="DA94" s="226">
        <v>25.0</v>
      </c>
      <c r="DB94" s="225">
        <v>13.0</v>
      </c>
      <c r="DC94" s="225">
        <v>-20.0</v>
      </c>
      <c r="DD94" s="225">
        <v>-11.0</v>
      </c>
      <c r="DE94" s="225">
        <v>0.0</v>
      </c>
      <c r="DF94" s="225">
        <v>9.0</v>
      </c>
      <c r="DG94" s="225">
        <v>1.0</v>
      </c>
      <c r="DH94" s="225">
        <v>-7.0</v>
      </c>
      <c r="DI94" s="225">
        <v>-21.0</v>
      </c>
      <c r="DJ94" s="225">
        <v>-32.0</v>
      </c>
      <c r="DK94" s="226">
        <v>-21.0</v>
      </c>
      <c r="DL94" s="225">
        <v>37.0</v>
      </c>
      <c r="DM94" s="225">
        <v>48.0</v>
      </c>
      <c r="DN94" s="225">
        <v>40.0</v>
      </c>
      <c r="DO94" s="225">
        <v>49.0</v>
      </c>
      <c r="DP94" s="225">
        <v>40.0</v>
      </c>
      <c r="DQ94" s="225">
        <v>29.0</v>
      </c>
      <c r="DR94" s="225">
        <v>37.0</v>
      </c>
      <c r="DS94" s="225">
        <v>48.0</v>
      </c>
      <c r="DT94" s="225">
        <v>60.0</v>
      </c>
      <c r="DU94" s="226">
        <v>72.0</v>
      </c>
      <c r="DV94" s="225">
        <v>13.0</v>
      </c>
      <c r="DW94" s="225">
        <v>27.0</v>
      </c>
      <c r="DX94" s="225">
        <v>16.0</v>
      </c>
      <c r="DY94" s="225">
        <v>25.0</v>
      </c>
      <c r="DZ94" s="225">
        <v>36.0</v>
      </c>
      <c r="EA94" s="225">
        <v>27.0</v>
      </c>
      <c r="EB94" s="225">
        <v>15.0</v>
      </c>
      <c r="EC94" s="225">
        <v>24.0</v>
      </c>
      <c r="ED94" s="225">
        <v>36.0</v>
      </c>
      <c r="EE94" s="226">
        <v>24.0</v>
      </c>
      <c r="EF94" s="225">
        <v>14.0</v>
      </c>
      <c r="EG94" s="225">
        <v>26.0</v>
      </c>
      <c r="EH94" s="225">
        <v>40.0</v>
      </c>
      <c r="EI94" s="225">
        <v>7.0</v>
      </c>
      <c r="EJ94" s="225">
        <v>19.0</v>
      </c>
      <c r="EK94" s="225">
        <v>10.0</v>
      </c>
      <c r="EL94" s="225">
        <v>-1.0</v>
      </c>
      <c r="EM94" s="225">
        <v>-34.0</v>
      </c>
      <c r="EN94" s="225">
        <v>-43.0</v>
      </c>
      <c r="EO94" s="226">
        <v>-35.0</v>
      </c>
      <c r="EP94" s="225">
        <v>16.0</v>
      </c>
      <c r="EQ94" s="225">
        <v>7.0</v>
      </c>
      <c r="ER94" s="225">
        <v>16.0</v>
      </c>
      <c r="ES94" s="225">
        <v>25.0</v>
      </c>
      <c r="ET94" s="225">
        <v>36.0</v>
      </c>
      <c r="EU94" s="225">
        <v>44.0</v>
      </c>
      <c r="EV94" s="225">
        <v>56.0</v>
      </c>
      <c r="EW94" s="225">
        <v>47.0</v>
      </c>
      <c r="EX94" s="225">
        <v>38.0</v>
      </c>
      <c r="EY94" s="226">
        <v>47.0</v>
      </c>
      <c r="EZ94" s="225">
        <v>34.0</v>
      </c>
      <c r="FA94" s="225">
        <v>43.0</v>
      </c>
      <c r="FB94" s="225">
        <v>34.0</v>
      </c>
      <c r="FC94" s="225">
        <v>45.0</v>
      </c>
      <c r="FD94" s="225">
        <v>57.0</v>
      </c>
      <c r="FE94" s="225">
        <v>69.0</v>
      </c>
      <c r="FF94" s="225">
        <v>61.0</v>
      </c>
      <c r="FG94" s="225">
        <v>52.0</v>
      </c>
      <c r="FH94" s="225">
        <v>43.0</v>
      </c>
      <c r="FI94" s="226">
        <v>54.0</v>
      </c>
      <c r="FJ94" s="225">
        <v>16.0</v>
      </c>
      <c r="FK94" s="225">
        <v>25.0</v>
      </c>
      <c r="FL94" s="225">
        <v>39.0</v>
      </c>
      <c r="FM94" s="225">
        <v>27.0</v>
      </c>
      <c r="FN94" s="225">
        <v>36.0</v>
      </c>
      <c r="FO94" s="225">
        <v>47.0</v>
      </c>
      <c r="FP94" s="225">
        <v>39.0</v>
      </c>
      <c r="FQ94" s="225">
        <v>48.0</v>
      </c>
      <c r="FR94" s="225">
        <v>57.0</v>
      </c>
      <c r="FS94" s="226">
        <v>66.0</v>
      </c>
      <c r="FT94" s="225">
        <v>39.0</v>
      </c>
      <c r="FU94" s="225">
        <v>48.0</v>
      </c>
      <c r="FV94" s="225">
        <v>39.0</v>
      </c>
      <c r="FW94" s="225">
        <v>48.0</v>
      </c>
      <c r="FX94" s="225">
        <v>38.0</v>
      </c>
      <c r="FY94" s="225">
        <v>49.0</v>
      </c>
      <c r="FZ94" s="225">
        <v>60.0</v>
      </c>
      <c r="GA94" s="225">
        <v>69.0</v>
      </c>
      <c r="GB94" s="225">
        <v>80.0</v>
      </c>
      <c r="GC94" s="226">
        <v>69.0</v>
      </c>
      <c r="GD94" s="225">
        <v>34.0</v>
      </c>
      <c r="GE94" s="225">
        <v>25.0</v>
      </c>
      <c r="GF94" s="225">
        <v>33.0</v>
      </c>
      <c r="GG94" s="225">
        <v>22.0</v>
      </c>
      <c r="GH94" s="225">
        <v>31.0</v>
      </c>
      <c r="GI94" s="225">
        <v>43.0</v>
      </c>
      <c r="GJ94" s="225">
        <v>55.0</v>
      </c>
      <c r="GK94" s="225">
        <v>66.0</v>
      </c>
      <c r="GL94" s="225">
        <v>99.0</v>
      </c>
      <c r="GM94" s="226">
        <v>88.0</v>
      </c>
      <c r="GN94" s="225">
        <v>39.0</v>
      </c>
      <c r="GO94" s="225">
        <v>28.0</v>
      </c>
      <c r="GP94" s="225">
        <v>39.0</v>
      </c>
      <c r="GQ94" s="225">
        <v>30.0</v>
      </c>
      <c r="GR94" s="225">
        <v>39.0</v>
      </c>
      <c r="GS94" s="225">
        <v>31.0</v>
      </c>
      <c r="GT94" s="225">
        <v>23.0</v>
      </c>
      <c r="GU94" s="225">
        <v>12.0</v>
      </c>
      <c r="GV94" s="225">
        <v>21.0</v>
      </c>
      <c r="GW94" s="226">
        <v>29.0</v>
      </c>
      <c r="GX94" s="225">
        <v>16.0</v>
      </c>
      <c r="GY94" s="225">
        <v>7.0</v>
      </c>
      <c r="GZ94" s="225">
        <v>-4.0</v>
      </c>
      <c r="HA94" s="225">
        <v>5.0</v>
      </c>
      <c r="HB94" s="225">
        <v>16.0</v>
      </c>
      <c r="HC94" s="225">
        <v>4.0</v>
      </c>
      <c r="HD94" s="225">
        <v>15.0</v>
      </c>
      <c r="HE94" s="225">
        <v>6.0</v>
      </c>
      <c r="HF94" s="225">
        <v>15.0</v>
      </c>
      <c r="HG94" s="226">
        <v>26.0</v>
      </c>
      <c r="HH94" s="225">
        <v>35.0</v>
      </c>
      <c r="HI94" s="225">
        <v>26.0</v>
      </c>
      <c r="HJ94" s="225">
        <v>37.0</v>
      </c>
      <c r="HK94" s="225">
        <v>28.0</v>
      </c>
      <c r="HL94" s="225">
        <v>19.0</v>
      </c>
      <c r="HM94" s="225">
        <v>11.0</v>
      </c>
      <c r="HN94" s="225">
        <v>2.0</v>
      </c>
      <c r="HO94" s="225">
        <v>35.0</v>
      </c>
      <c r="HP94" s="225">
        <v>44.0</v>
      </c>
      <c r="HQ94" s="226">
        <v>55.0</v>
      </c>
      <c r="HR94" s="225">
        <v>58.0</v>
      </c>
      <c r="HS94" s="225">
        <v>67.0</v>
      </c>
      <c r="HT94" s="225">
        <v>77.0</v>
      </c>
      <c r="HU94" s="225">
        <v>69.0</v>
      </c>
      <c r="HV94" s="225">
        <v>57.0</v>
      </c>
      <c r="HW94" s="225">
        <v>66.0</v>
      </c>
      <c r="HX94" s="225">
        <v>57.0</v>
      </c>
      <c r="HY94" s="225">
        <v>46.0</v>
      </c>
      <c r="HZ94" s="225">
        <v>56.0</v>
      </c>
      <c r="IA94" s="226">
        <v>65.0</v>
      </c>
      <c r="IB94" s="225">
        <v>34.0</v>
      </c>
      <c r="IC94" s="225">
        <v>67.0</v>
      </c>
      <c r="ID94" s="225">
        <v>75.0</v>
      </c>
      <c r="IE94" s="225">
        <v>85.0</v>
      </c>
      <c r="IF94" s="225">
        <v>73.0</v>
      </c>
      <c r="IG94" s="225">
        <v>64.0</v>
      </c>
      <c r="IH94" s="225">
        <v>74.0</v>
      </c>
      <c r="II94" s="225">
        <v>62.0</v>
      </c>
      <c r="IJ94" s="225">
        <v>71.0</v>
      </c>
      <c r="IK94" s="226">
        <v>80.0</v>
      </c>
      <c r="IL94" s="225">
        <v>33.0</v>
      </c>
      <c r="IM94" s="225">
        <v>24.0</v>
      </c>
      <c r="IN94" s="225">
        <v>15.0</v>
      </c>
      <c r="IO94" s="225">
        <v>24.0</v>
      </c>
      <c r="IP94" s="225">
        <v>36.0</v>
      </c>
      <c r="IQ94" s="225">
        <v>26.0</v>
      </c>
      <c r="IR94" s="225">
        <v>35.0</v>
      </c>
      <c r="IS94" s="225">
        <v>47.0</v>
      </c>
      <c r="IT94" s="225">
        <v>36.0</v>
      </c>
      <c r="IU94" s="226">
        <v>28.0</v>
      </c>
      <c r="IV94" s="237">
        <f t="shared" ref="IV94:JE94" si="132">AVERAGE(IL94,IB94,HR94,HH94,GN94,GX94,GD94,FT94,FJ94,EZ94,EP94,EF94,DV94,DL94,DB94,CR94,CH94,BX94,BN94,BD94,AT94,AJ94,Z94,P94,F94)</f>
        <v>26.44</v>
      </c>
      <c r="IW94" s="238">
        <f t="shared" si="132"/>
        <v>27.12</v>
      </c>
      <c r="IX94" s="238">
        <f t="shared" si="132"/>
        <v>27.96</v>
      </c>
      <c r="IY94" s="238">
        <f t="shared" si="132"/>
        <v>29.04</v>
      </c>
      <c r="IZ94" s="238">
        <f t="shared" si="132"/>
        <v>30.08</v>
      </c>
      <c r="JA94" s="238">
        <f t="shared" si="132"/>
        <v>27.24</v>
      </c>
      <c r="JB94" s="238">
        <f t="shared" si="132"/>
        <v>28.12</v>
      </c>
      <c r="JC94" s="238">
        <f t="shared" si="132"/>
        <v>26.88</v>
      </c>
      <c r="JD94" s="238">
        <f t="shared" si="132"/>
        <v>31.44</v>
      </c>
      <c r="JE94" s="239">
        <f t="shared" si="132"/>
        <v>33.24</v>
      </c>
      <c r="JF94" s="225">
        <f t="shared" si="127"/>
        <v>238</v>
      </c>
      <c r="JG94" s="225">
        <f t="shared" si="128"/>
        <v>21</v>
      </c>
      <c r="JH94" s="231">
        <f t="shared" si="129"/>
        <v>0.9189189189</v>
      </c>
      <c r="JI94" s="225"/>
      <c r="JJ94" s="225"/>
      <c r="JK94" s="225"/>
      <c r="JL94" s="225"/>
      <c r="JM94" s="225"/>
      <c r="JN94" s="225"/>
      <c r="JO94" s="225"/>
      <c r="JP94" s="225"/>
      <c r="JQ94" s="225"/>
      <c r="JR94" s="225"/>
      <c r="JS94" s="311"/>
      <c r="JT94" s="232"/>
      <c r="JU94" s="240">
        <f>8/25</f>
        <v>0.32</v>
      </c>
      <c r="JV94" s="225"/>
      <c r="JW94" s="225"/>
      <c r="JX94" s="225"/>
      <c r="JY94" s="225"/>
      <c r="JZ94" s="225"/>
      <c r="KA94" s="225"/>
      <c r="KB94" s="225"/>
      <c r="KC94" s="225"/>
      <c r="KD94" s="225"/>
      <c r="KE94" s="225"/>
      <c r="KF94" s="225"/>
      <c r="KG94" s="225"/>
      <c r="KH94" s="225"/>
      <c r="KI94" s="225"/>
      <c r="KJ94" s="225"/>
    </row>
    <row r="95">
      <c r="A95" s="182" t="s">
        <v>25</v>
      </c>
      <c r="B95" s="18" t="s">
        <v>26</v>
      </c>
      <c r="C95" s="19" t="s">
        <v>28</v>
      </c>
      <c r="D95" s="17" t="s">
        <v>29</v>
      </c>
      <c r="E95" s="224">
        <v>15.0</v>
      </c>
      <c r="F95" s="225">
        <v>20.0</v>
      </c>
      <c r="G95" s="225">
        <v>25.0</v>
      </c>
      <c r="H95" s="225">
        <v>23.0</v>
      </c>
      <c r="I95" s="225">
        <v>18.0</v>
      </c>
      <c r="J95" s="225">
        <v>23.0</v>
      </c>
      <c r="K95" s="225">
        <v>18.0</v>
      </c>
      <c r="L95" s="225">
        <v>24.0</v>
      </c>
      <c r="M95" s="225">
        <v>19.0</v>
      </c>
      <c r="N95" s="225">
        <v>23.0</v>
      </c>
      <c r="O95" s="226">
        <v>19.0</v>
      </c>
      <c r="P95" s="225">
        <v>29.0</v>
      </c>
      <c r="Q95" s="225">
        <v>23.0</v>
      </c>
      <c r="R95" s="225">
        <v>31.0</v>
      </c>
      <c r="S95" s="225">
        <v>39.0</v>
      </c>
      <c r="T95" s="225">
        <v>37.0</v>
      </c>
      <c r="U95" s="225">
        <v>39.0</v>
      </c>
      <c r="V95" s="225">
        <v>49.0</v>
      </c>
      <c r="W95" s="225">
        <v>43.0</v>
      </c>
      <c r="X95" s="225">
        <v>49.0</v>
      </c>
      <c r="Y95" s="226">
        <v>56.0</v>
      </c>
      <c r="Z95" s="225">
        <v>22.0</v>
      </c>
      <c r="AA95" s="225">
        <v>27.0</v>
      </c>
      <c r="AB95" s="225">
        <v>23.0</v>
      </c>
      <c r="AC95" s="225">
        <v>29.0</v>
      </c>
      <c r="AD95" s="225">
        <v>35.0</v>
      </c>
      <c r="AE95" s="225">
        <v>46.0</v>
      </c>
      <c r="AF95" s="225">
        <v>43.0</v>
      </c>
      <c r="AG95" s="225">
        <v>48.0</v>
      </c>
      <c r="AH95" s="225">
        <v>53.0</v>
      </c>
      <c r="AI95" s="226">
        <v>47.0</v>
      </c>
      <c r="AJ95" s="225">
        <v>27.0</v>
      </c>
      <c r="AK95" s="225">
        <v>35.0</v>
      </c>
      <c r="AL95" s="225">
        <v>30.0</v>
      </c>
      <c r="AM95" s="225">
        <v>34.0</v>
      </c>
      <c r="AN95" s="225">
        <v>24.0</v>
      </c>
      <c r="AO95" s="225">
        <v>19.0</v>
      </c>
      <c r="AP95" s="225">
        <v>23.0</v>
      </c>
      <c r="AQ95" s="225">
        <v>13.0</v>
      </c>
      <c r="AR95" s="225">
        <v>3.0</v>
      </c>
      <c r="AS95" s="226">
        <v>-2.0</v>
      </c>
      <c r="AT95" s="225">
        <v>16.0</v>
      </c>
      <c r="AU95" s="225">
        <v>13.0</v>
      </c>
      <c r="AV95" s="225">
        <v>23.0</v>
      </c>
      <c r="AW95" s="225">
        <v>18.0</v>
      </c>
      <c r="AX95" s="225">
        <v>22.0</v>
      </c>
      <c r="AY95" s="225">
        <v>17.0</v>
      </c>
      <c r="AZ95" s="225">
        <v>8.0</v>
      </c>
      <c r="BA95" s="225">
        <v>11.0</v>
      </c>
      <c r="BB95" s="225">
        <v>3.0</v>
      </c>
      <c r="BC95" s="226">
        <v>9.0</v>
      </c>
      <c r="BD95" s="225">
        <v>33.0</v>
      </c>
      <c r="BE95" s="225">
        <v>38.0</v>
      </c>
      <c r="BF95" s="225">
        <v>34.0</v>
      </c>
      <c r="BG95" s="225">
        <v>42.0</v>
      </c>
      <c r="BH95" s="225">
        <v>32.0</v>
      </c>
      <c r="BI95" s="225">
        <v>30.0</v>
      </c>
      <c r="BJ95" s="225">
        <v>34.0</v>
      </c>
      <c r="BK95" s="225">
        <v>44.0</v>
      </c>
      <c r="BL95" s="225">
        <v>47.0</v>
      </c>
      <c r="BM95" s="226">
        <v>56.0</v>
      </c>
      <c r="BN95" s="225">
        <v>30.0</v>
      </c>
      <c r="BO95" s="225">
        <v>25.0</v>
      </c>
      <c r="BP95" s="225">
        <v>17.0</v>
      </c>
      <c r="BQ95" s="225">
        <v>22.0</v>
      </c>
      <c r="BR95" s="225">
        <v>24.0</v>
      </c>
      <c r="BS95" s="225">
        <v>29.0</v>
      </c>
      <c r="BT95" s="225">
        <v>19.0</v>
      </c>
      <c r="BU95" s="225">
        <v>16.0</v>
      </c>
      <c r="BV95" s="225">
        <v>21.0</v>
      </c>
      <c r="BW95" s="226">
        <v>26.0</v>
      </c>
      <c r="BX95" s="225">
        <v>31.0</v>
      </c>
      <c r="BY95" s="225">
        <v>38.0</v>
      </c>
      <c r="BZ95" s="225">
        <v>33.0</v>
      </c>
      <c r="CA95" s="225">
        <v>30.0</v>
      </c>
      <c r="CB95" s="225">
        <v>25.0</v>
      </c>
      <c r="CC95" s="225">
        <v>30.0</v>
      </c>
      <c r="CD95" s="225">
        <v>32.0</v>
      </c>
      <c r="CE95" s="225">
        <v>28.0</v>
      </c>
      <c r="CF95" s="225">
        <v>38.0</v>
      </c>
      <c r="CG95" s="226">
        <v>49.0</v>
      </c>
      <c r="CH95" s="225">
        <v>30.0</v>
      </c>
      <c r="CI95" s="225">
        <v>20.0</v>
      </c>
      <c r="CJ95" s="225">
        <v>15.0</v>
      </c>
      <c r="CK95" s="225">
        <v>21.0</v>
      </c>
      <c r="CL95" s="225">
        <v>24.0</v>
      </c>
      <c r="CM95" s="225">
        <v>29.0</v>
      </c>
      <c r="CN95" s="225">
        <v>23.0</v>
      </c>
      <c r="CO95" s="225">
        <v>30.0</v>
      </c>
      <c r="CP95" s="225">
        <v>36.0</v>
      </c>
      <c r="CQ95" s="226">
        <v>29.0</v>
      </c>
      <c r="CR95" s="225">
        <v>20.0</v>
      </c>
      <c r="CS95" s="225">
        <v>15.0</v>
      </c>
      <c r="CT95" s="225">
        <v>17.0</v>
      </c>
      <c r="CU95" s="225">
        <v>26.0</v>
      </c>
      <c r="CV95" s="225">
        <v>21.0</v>
      </c>
      <c r="CW95" s="225">
        <v>19.0</v>
      </c>
      <c r="CX95" s="225">
        <v>27.0</v>
      </c>
      <c r="CY95" s="225">
        <v>24.0</v>
      </c>
      <c r="CZ95" s="225">
        <v>29.0</v>
      </c>
      <c r="DA95" s="226">
        <v>19.0</v>
      </c>
      <c r="DB95" s="225">
        <v>31.0</v>
      </c>
      <c r="DC95" s="225">
        <v>42.0</v>
      </c>
      <c r="DD95" s="225">
        <v>35.0</v>
      </c>
      <c r="DE95" s="225">
        <v>45.0</v>
      </c>
      <c r="DF95" s="225">
        <v>38.0</v>
      </c>
      <c r="DG95" s="225">
        <v>40.0</v>
      </c>
      <c r="DH95" s="225">
        <v>42.0</v>
      </c>
      <c r="DI95" s="225">
        <v>47.0</v>
      </c>
      <c r="DJ95" s="225">
        <v>42.0</v>
      </c>
      <c r="DK95" s="226">
        <v>52.0</v>
      </c>
      <c r="DL95" s="225">
        <v>35.0</v>
      </c>
      <c r="DM95" s="225">
        <v>27.0</v>
      </c>
      <c r="DN95" s="225">
        <v>29.0</v>
      </c>
      <c r="DO95" s="225">
        <v>22.0</v>
      </c>
      <c r="DP95" s="225">
        <v>18.0</v>
      </c>
      <c r="DQ95" s="225">
        <v>8.0</v>
      </c>
      <c r="DR95" s="225">
        <v>6.0</v>
      </c>
      <c r="DS95" s="225">
        <v>16.0</v>
      </c>
      <c r="DT95" s="225">
        <v>26.0</v>
      </c>
      <c r="DU95" s="226">
        <v>20.0</v>
      </c>
      <c r="DV95" s="225">
        <v>15.0</v>
      </c>
      <c r="DW95" s="225">
        <v>10.0</v>
      </c>
      <c r="DX95" s="225">
        <v>15.0</v>
      </c>
      <c r="DY95" s="225">
        <v>20.0</v>
      </c>
      <c r="DZ95" s="225">
        <v>15.0</v>
      </c>
      <c r="EA95" s="225">
        <v>10.0</v>
      </c>
      <c r="EB95" s="225">
        <v>16.0</v>
      </c>
      <c r="EC95" s="225">
        <v>13.0</v>
      </c>
      <c r="ED95" s="225">
        <v>7.0</v>
      </c>
      <c r="EE95" s="226">
        <v>13.0</v>
      </c>
      <c r="EF95" s="225">
        <v>30.0</v>
      </c>
      <c r="EG95" s="225">
        <v>36.0</v>
      </c>
      <c r="EH95" s="225">
        <v>31.0</v>
      </c>
      <c r="EI95" s="225">
        <v>42.0</v>
      </c>
      <c r="EJ95" s="225">
        <v>48.0</v>
      </c>
      <c r="EK95" s="225">
        <v>51.0</v>
      </c>
      <c r="EL95" s="225">
        <v>41.0</v>
      </c>
      <c r="EM95" s="225">
        <v>52.0</v>
      </c>
      <c r="EN95" s="225">
        <v>59.0</v>
      </c>
      <c r="EO95" s="226">
        <v>57.0</v>
      </c>
      <c r="EP95" s="225">
        <v>21.0</v>
      </c>
      <c r="EQ95" s="225">
        <v>17.0</v>
      </c>
      <c r="ER95" s="225">
        <v>22.0</v>
      </c>
      <c r="ES95" s="225">
        <v>27.0</v>
      </c>
      <c r="ET95" s="225">
        <v>19.0</v>
      </c>
      <c r="EU95" s="225">
        <v>17.0</v>
      </c>
      <c r="EV95" s="225">
        <v>27.0</v>
      </c>
      <c r="EW95" s="225">
        <v>23.0</v>
      </c>
      <c r="EX95" s="225">
        <v>26.0</v>
      </c>
      <c r="EY95" s="226">
        <v>18.0</v>
      </c>
      <c r="EZ95" s="225">
        <v>30.0</v>
      </c>
      <c r="FA95" s="225">
        <v>35.0</v>
      </c>
      <c r="FB95" s="225">
        <v>30.0</v>
      </c>
      <c r="FC95" s="225">
        <v>25.0</v>
      </c>
      <c r="FD95" s="225">
        <v>31.0</v>
      </c>
      <c r="FE95" s="225">
        <v>25.0</v>
      </c>
      <c r="FF95" s="225">
        <v>27.0</v>
      </c>
      <c r="FG95" s="225">
        <v>23.0</v>
      </c>
      <c r="FH95" s="225">
        <v>26.0</v>
      </c>
      <c r="FI95" s="226">
        <v>20.0</v>
      </c>
      <c r="FJ95" s="225">
        <v>21.0</v>
      </c>
      <c r="FK95" s="225">
        <v>25.0</v>
      </c>
      <c r="FL95" s="225">
        <v>20.0</v>
      </c>
      <c r="FM95" s="225">
        <v>26.0</v>
      </c>
      <c r="FN95" s="225">
        <v>18.0</v>
      </c>
      <c r="FO95" s="225">
        <v>12.0</v>
      </c>
      <c r="FP95" s="225">
        <v>14.0</v>
      </c>
      <c r="FQ95" s="225">
        <v>19.0</v>
      </c>
      <c r="FR95" s="225">
        <v>23.0</v>
      </c>
      <c r="FS95" s="226">
        <v>15.0</v>
      </c>
      <c r="FT95" s="225">
        <v>20.0</v>
      </c>
      <c r="FU95" s="225">
        <v>13.0</v>
      </c>
      <c r="FV95" s="225">
        <v>8.0</v>
      </c>
      <c r="FW95" s="225">
        <v>13.0</v>
      </c>
      <c r="FX95" s="225">
        <v>4.0</v>
      </c>
      <c r="FY95" s="225">
        <v>-2.0</v>
      </c>
      <c r="FZ95" s="225">
        <v>-8.0</v>
      </c>
      <c r="GA95" s="225">
        <v>-4.0</v>
      </c>
      <c r="GB95" s="225">
        <v>-10.0</v>
      </c>
      <c r="GC95" s="226">
        <v>-2.0</v>
      </c>
      <c r="GD95" s="225">
        <v>22.0</v>
      </c>
      <c r="GE95" s="225">
        <v>25.0</v>
      </c>
      <c r="GF95" s="225">
        <v>23.0</v>
      </c>
      <c r="GG95" s="225">
        <v>31.0</v>
      </c>
      <c r="GH95" s="225">
        <v>24.0</v>
      </c>
      <c r="GI95" s="225">
        <v>30.0</v>
      </c>
      <c r="GJ95" s="225">
        <v>24.0</v>
      </c>
      <c r="GK95" s="225">
        <v>16.0</v>
      </c>
      <c r="GL95" s="225">
        <v>5.0</v>
      </c>
      <c r="GM95" s="226">
        <v>11.0</v>
      </c>
      <c r="GN95" s="225">
        <v>20.0</v>
      </c>
      <c r="GO95" s="225">
        <v>28.0</v>
      </c>
      <c r="GP95" s="225">
        <v>38.0</v>
      </c>
      <c r="GQ95" s="225">
        <v>33.0</v>
      </c>
      <c r="GR95" s="225">
        <v>26.0</v>
      </c>
      <c r="GS95" s="225">
        <v>28.0</v>
      </c>
      <c r="GT95" s="225">
        <v>30.0</v>
      </c>
      <c r="GU95" s="225">
        <v>25.0</v>
      </c>
      <c r="GV95" s="225">
        <v>17.0</v>
      </c>
      <c r="GW95" s="226">
        <v>15.0</v>
      </c>
      <c r="GX95" s="225">
        <v>32.0</v>
      </c>
      <c r="GY95" s="225">
        <v>35.0</v>
      </c>
      <c r="GZ95" s="225">
        <v>43.0</v>
      </c>
      <c r="HA95" s="225">
        <v>35.0</v>
      </c>
      <c r="HB95" s="225">
        <v>40.0</v>
      </c>
      <c r="HC95" s="225">
        <v>34.0</v>
      </c>
      <c r="HD95" s="225">
        <v>29.0</v>
      </c>
      <c r="HE95" s="225">
        <v>25.0</v>
      </c>
      <c r="HF95" s="225">
        <v>29.0</v>
      </c>
      <c r="HG95" s="226">
        <v>21.0</v>
      </c>
      <c r="HH95" s="225">
        <v>34.0</v>
      </c>
      <c r="HI95" s="225">
        <v>29.0</v>
      </c>
      <c r="HJ95" s="225">
        <v>39.0</v>
      </c>
      <c r="HK95" s="225">
        <v>47.0</v>
      </c>
      <c r="HL95" s="225">
        <v>43.0</v>
      </c>
      <c r="HM95" s="225">
        <v>45.0</v>
      </c>
      <c r="HN95" s="225">
        <v>52.0</v>
      </c>
      <c r="HO95" s="225">
        <v>41.0</v>
      </c>
      <c r="HP95" s="225">
        <v>34.0</v>
      </c>
      <c r="HQ95" s="226">
        <v>39.0</v>
      </c>
      <c r="HR95" s="225">
        <v>14.0</v>
      </c>
      <c r="HS95" s="225">
        <v>6.0</v>
      </c>
      <c r="HT95" s="225">
        <v>15.0</v>
      </c>
      <c r="HU95" s="225">
        <v>17.0</v>
      </c>
      <c r="HV95" s="225">
        <v>7.0</v>
      </c>
      <c r="HW95" s="225">
        <v>11.0</v>
      </c>
      <c r="HX95" s="225">
        <v>18.0</v>
      </c>
      <c r="HY95" s="225">
        <v>23.0</v>
      </c>
      <c r="HZ95" s="225">
        <v>32.0</v>
      </c>
      <c r="IA95" s="226">
        <v>29.0</v>
      </c>
      <c r="IB95" s="225">
        <v>30.0</v>
      </c>
      <c r="IC95" s="225">
        <v>19.0</v>
      </c>
      <c r="ID95" s="225">
        <v>17.0</v>
      </c>
      <c r="IE95" s="225">
        <v>26.0</v>
      </c>
      <c r="IF95" s="225">
        <v>32.0</v>
      </c>
      <c r="IG95" s="225">
        <v>28.0</v>
      </c>
      <c r="IH95" s="225">
        <v>37.0</v>
      </c>
      <c r="II95" s="225">
        <v>31.0</v>
      </c>
      <c r="IJ95" s="225">
        <v>28.0</v>
      </c>
      <c r="IK95" s="226">
        <v>32.0</v>
      </c>
      <c r="IL95" s="225">
        <v>23.0</v>
      </c>
      <c r="IM95" s="225">
        <v>19.0</v>
      </c>
      <c r="IN95" s="225">
        <v>14.0</v>
      </c>
      <c r="IO95" s="225">
        <v>18.0</v>
      </c>
      <c r="IP95" s="225">
        <v>28.0</v>
      </c>
      <c r="IQ95" s="225">
        <v>19.0</v>
      </c>
      <c r="IR95" s="225">
        <v>12.0</v>
      </c>
      <c r="IS95" s="225">
        <v>22.0</v>
      </c>
      <c r="IT95" s="225">
        <v>27.0</v>
      </c>
      <c r="IU95" s="226">
        <v>29.0</v>
      </c>
      <c r="IV95" s="237">
        <f t="shared" ref="IV95:JE95" si="133">AVERAGE(IL95,IB95,HR95,HH95,GN95,GX95,GD95,FT95,FJ95,EZ95,EP95,EF95,DV95,DL95,DB95,CR95,CH95,BX95,BN95,BD95,AT95,AJ95,Z95,P95,F95)</f>
        <v>25.44</v>
      </c>
      <c r="IW95" s="238">
        <f t="shared" si="133"/>
        <v>25</v>
      </c>
      <c r="IX95" s="238">
        <f t="shared" si="133"/>
        <v>25</v>
      </c>
      <c r="IY95" s="238">
        <f t="shared" si="133"/>
        <v>28.24</v>
      </c>
      <c r="IZ95" s="238">
        <f t="shared" si="133"/>
        <v>26.32</v>
      </c>
      <c r="JA95" s="238">
        <f t="shared" si="133"/>
        <v>25.28</v>
      </c>
      <c r="JB95" s="238">
        <f t="shared" si="133"/>
        <v>25.96</v>
      </c>
      <c r="JC95" s="238">
        <f t="shared" si="133"/>
        <v>25.92</v>
      </c>
      <c r="JD95" s="238">
        <f t="shared" si="133"/>
        <v>26.92</v>
      </c>
      <c r="JE95" s="239">
        <f t="shared" si="133"/>
        <v>27.08</v>
      </c>
      <c r="JF95" s="225">
        <f t="shared" si="127"/>
        <v>254</v>
      </c>
      <c r="JG95" s="225">
        <f t="shared" si="128"/>
        <v>6</v>
      </c>
      <c r="JH95" s="231">
        <f t="shared" si="129"/>
        <v>0.9769230769</v>
      </c>
      <c r="JI95" s="225"/>
      <c r="JJ95" s="225"/>
      <c r="JK95" s="225"/>
      <c r="JL95" s="225"/>
      <c r="JM95" s="225"/>
      <c r="JN95" s="225"/>
      <c r="JO95" s="225"/>
      <c r="JP95" s="225"/>
      <c r="JQ95" s="225"/>
      <c r="JR95" s="225"/>
      <c r="JS95" s="311"/>
      <c r="JT95" s="232"/>
      <c r="JU95" s="240">
        <f>2/25</f>
        <v>0.08</v>
      </c>
      <c r="JV95" s="225"/>
      <c r="JW95" s="225"/>
      <c r="JX95" s="225"/>
      <c r="JY95" s="225"/>
      <c r="JZ95" s="225"/>
      <c r="KA95" s="225"/>
      <c r="KB95" s="225"/>
      <c r="KC95" s="225"/>
      <c r="KD95" s="225"/>
      <c r="KE95" s="225"/>
      <c r="KF95" s="225"/>
      <c r="KG95" s="225"/>
      <c r="KH95" s="225"/>
      <c r="KI95" s="225"/>
      <c r="KJ95" s="225"/>
    </row>
    <row r="96">
      <c r="A96" s="182" t="s">
        <v>11</v>
      </c>
      <c r="B96" s="18" t="s">
        <v>12</v>
      </c>
      <c r="C96" s="19" t="s">
        <v>17</v>
      </c>
      <c r="D96" s="17" t="s">
        <v>18</v>
      </c>
      <c r="E96" s="224">
        <v>35.0</v>
      </c>
      <c r="F96" s="225">
        <v>16.0</v>
      </c>
      <c r="G96" s="225">
        <v>25.0</v>
      </c>
      <c r="H96" s="225">
        <v>32.0</v>
      </c>
      <c r="I96" s="225">
        <v>23.0</v>
      </c>
      <c r="J96" s="225">
        <v>11.0</v>
      </c>
      <c r="K96" s="225">
        <v>2.0</v>
      </c>
      <c r="L96" s="225">
        <v>-10.0</v>
      </c>
      <c r="M96" s="225">
        <v>-3.0</v>
      </c>
      <c r="N96" s="225">
        <v>-11.0</v>
      </c>
      <c r="O96" s="226">
        <v>-3.0</v>
      </c>
      <c r="P96" s="225">
        <v>17.0</v>
      </c>
      <c r="Q96" s="225">
        <v>5.0</v>
      </c>
      <c r="R96" s="225">
        <v>-8.0</v>
      </c>
      <c r="S96" s="225">
        <v>-21.0</v>
      </c>
      <c r="T96" s="225">
        <v>-14.0</v>
      </c>
      <c r="U96" s="225">
        <v>-9.0</v>
      </c>
      <c r="V96" s="225">
        <v>-21.0</v>
      </c>
      <c r="W96" s="225">
        <v>-32.0</v>
      </c>
      <c r="X96" s="225">
        <v>-44.0</v>
      </c>
      <c r="Y96" s="226">
        <v>-31.0</v>
      </c>
      <c r="Z96" s="225">
        <v>34.0</v>
      </c>
      <c r="AA96" s="225">
        <v>24.0</v>
      </c>
      <c r="AB96" s="225">
        <v>32.0</v>
      </c>
      <c r="AC96" s="225">
        <v>44.0</v>
      </c>
      <c r="AD96" s="225">
        <v>55.0</v>
      </c>
      <c r="AE96" s="225">
        <v>31.0</v>
      </c>
      <c r="AF96" s="225">
        <v>40.0</v>
      </c>
      <c r="AG96" s="225">
        <v>30.0</v>
      </c>
      <c r="AH96" s="225">
        <v>23.0</v>
      </c>
      <c r="AI96" s="226">
        <v>11.0</v>
      </c>
      <c r="AJ96" s="225">
        <v>30.0</v>
      </c>
      <c r="AK96" s="225">
        <v>21.0</v>
      </c>
      <c r="AL96" s="225">
        <v>31.0</v>
      </c>
      <c r="AM96" s="225">
        <v>23.0</v>
      </c>
      <c r="AN96" s="225">
        <v>35.0</v>
      </c>
      <c r="AO96" s="225">
        <v>26.0</v>
      </c>
      <c r="AP96" s="225">
        <v>18.0</v>
      </c>
      <c r="AQ96" s="225">
        <v>30.0</v>
      </c>
      <c r="AR96" s="225">
        <v>42.0</v>
      </c>
      <c r="AS96" s="226">
        <v>54.0</v>
      </c>
      <c r="AT96" s="225">
        <v>11.0</v>
      </c>
      <c r="AU96" s="225">
        <v>20.0</v>
      </c>
      <c r="AV96" s="225">
        <v>8.0</v>
      </c>
      <c r="AW96" s="225">
        <v>20.0</v>
      </c>
      <c r="AX96" s="225">
        <v>12.0</v>
      </c>
      <c r="AY96" s="225">
        <v>3.0</v>
      </c>
      <c r="AZ96" s="225">
        <v>-11.0</v>
      </c>
      <c r="BA96" s="225">
        <v>-20.0</v>
      </c>
      <c r="BB96" s="225">
        <v>-11.0</v>
      </c>
      <c r="BC96" s="226">
        <v>1.0</v>
      </c>
      <c r="BD96" s="225">
        <v>16.0</v>
      </c>
      <c r="BE96" s="225">
        <v>9.0</v>
      </c>
      <c r="BF96" s="225">
        <v>17.0</v>
      </c>
      <c r="BG96" s="225">
        <v>8.0</v>
      </c>
      <c r="BH96" s="225">
        <v>17.0</v>
      </c>
      <c r="BI96" s="225">
        <v>24.0</v>
      </c>
      <c r="BJ96" s="225">
        <v>16.0</v>
      </c>
      <c r="BK96" s="225">
        <v>4.0</v>
      </c>
      <c r="BL96" s="225">
        <v>-5.0</v>
      </c>
      <c r="BM96" s="226">
        <v>9.0</v>
      </c>
      <c r="BN96" s="225">
        <v>13.0</v>
      </c>
      <c r="BO96" s="225">
        <v>4.0</v>
      </c>
      <c r="BP96" s="225">
        <v>17.0</v>
      </c>
      <c r="BQ96" s="225">
        <v>26.0</v>
      </c>
      <c r="BR96" s="225">
        <v>19.0</v>
      </c>
      <c r="BS96" s="225">
        <v>28.0</v>
      </c>
      <c r="BT96" s="225">
        <v>37.0</v>
      </c>
      <c r="BU96" s="225">
        <v>46.0</v>
      </c>
      <c r="BV96" s="225">
        <v>55.0</v>
      </c>
      <c r="BW96" s="226">
        <v>64.0</v>
      </c>
      <c r="BX96" s="225">
        <v>13.0</v>
      </c>
      <c r="BY96" s="225">
        <v>26.0</v>
      </c>
      <c r="BZ96" s="225">
        <v>33.0</v>
      </c>
      <c r="CA96" s="225">
        <v>42.0</v>
      </c>
      <c r="CB96" s="225">
        <v>52.0</v>
      </c>
      <c r="CC96" s="225">
        <v>40.0</v>
      </c>
      <c r="CD96" s="225">
        <v>45.0</v>
      </c>
      <c r="CE96" s="225">
        <v>53.0</v>
      </c>
      <c r="CF96" s="225">
        <v>41.0</v>
      </c>
      <c r="CG96" s="226">
        <v>17.0</v>
      </c>
      <c r="CH96" s="225">
        <v>18.0</v>
      </c>
      <c r="CI96" s="225">
        <v>30.0</v>
      </c>
      <c r="CJ96" s="225">
        <v>21.0</v>
      </c>
      <c r="CK96" s="225">
        <v>9.0</v>
      </c>
      <c r="CL96" s="225">
        <v>0.0</v>
      </c>
      <c r="CM96" s="225">
        <v>-7.0</v>
      </c>
      <c r="CN96" s="225">
        <v>-19.0</v>
      </c>
      <c r="CO96" s="225">
        <v>-6.0</v>
      </c>
      <c r="CP96" s="225">
        <v>-18.0</v>
      </c>
      <c r="CQ96" s="226">
        <v>-31.0</v>
      </c>
      <c r="CR96" s="225">
        <v>16.0</v>
      </c>
      <c r="CS96" s="225">
        <v>26.0</v>
      </c>
      <c r="CT96" s="225">
        <v>19.0</v>
      </c>
      <c r="CU96" s="225">
        <v>33.0</v>
      </c>
      <c r="CV96" s="225">
        <v>43.0</v>
      </c>
      <c r="CW96" s="225">
        <v>50.0</v>
      </c>
      <c r="CX96" s="225">
        <v>41.0</v>
      </c>
      <c r="CY96" s="225">
        <v>50.0</v>
      </c>
      <c r="CZ96" s="225">
        <v>40.0</v>
      </c>
      <c r="DA96" s="226">
        <v>49.0</v>
      </c>
      <c r="DB96" s="225">
        <v>36.0</v>
      </c>
      <c r="DC96" s="225">
        <v>12.0</v>
      </c>
      <c r="DD96" s="225">
        <v>-1.0</v>
      </c>
      <c r="DE96" s="225">
        <v>-13.0</v>
      </c>
      <c r="DF96" s="225">
        <v>-26.0</v>
      </c>
      <c r="DG96" s="225">
        <v>-33.0</v>
      </c>
      <c r="DH96" s="225">
        <v>-40.0</v>
      </c>
      <c r="DI96" s="225">
        <v>-52.0</v>
      </c>
      <c r="DJ96" s="225">
        <v>-61.0</v>
      </c>
      <c r="DK96" s="226">
        <v>-73.0</v>
      </c>
      <c r="DL96" s="225">
        <v>16.0</v>
      </c>
      <c r="DM96" s="225">
        <v>29.0</v>
      </c>
      <c r="DN96" s="225">
        <v>34.0</v>
      </c>
      <c r="DO96" s="225">
        <v>21.0</v>
      </c>
      <c r="DP96" s="225">
        <v>29.0</v>
      </c>
      <c r="DQ96" s="225">
        <v>41.0</v>
      </c>
      <c r="DR96" s="225">
        <v>48.0</v>
      </c>
      <c r="DS96" s="225">
        <v>36.0</v>
      </c>
      <c r="DT96" s="225">
        <v>27.0</v>
      </c>
      <c r="DU96" s="226">
        <v>16.0</v>
      </c>
      <c r="DV96" s="225">
        <v>34.0</v>
      </c>
      <c r="DW96" s="225">
        <v>46.0</v>
      </c>
      <c r="DX96" s="225">
        <v>36.0</v>
      </c>
      <c r="DY96" s="225">
        <v>45.0</v>
      </c>
      <c r="DZ96" s="225">
        <v>55.0</v>
      </c>
      <c r="EA96" s="225">
        <v>46.0</v>
      </c>
      <c r="EB96" s="225">
        <v>57.0</v>
      </c>
      <c r="EC96" s="225">
        <v>66.0</v>
      </c>
      <c r="ED96" s="225">
        <v>55.0</v>
      </c>
      <c r="EE96" s="226">
        <v>66.0</v>
      </c>
      <c r="EF96" s="225">
        <v>15.0</v>
      </c>
      <c r="EG96" s="225">
        <v>3.0</v>
      </c>
      <c r="EH96" s="225">
        <v>15.0</v>
      </c>
      <c r="EI96" s="225">
        <v>-9.0</v>
      </c>
      <c r="EJ96" s="225">
        <v>-21.0</v>
      </c>
      <c r="EK96" s="225">
        <v>-30.0</v>
      </c>
      <c r="EL96" s="225">
        <v>-18.0</v>
      </c>
      <c r="EM96" s="225">
        <v>-42.0</v>
      </c>
      <c r="EN96" s="225">
        <v>-29.0</v>
      </c>
      <c r="EO96" s="226">
        <v>-34.0</v>
      </c>
      <c r="EP96" s="225">
        <v>33.0</v>
      </c>
      <c r="EQ96" s="225">
        <v>41.0</v>
      </c>
      <c r="ER96" s="225">
        <v>50.0</v>
      </c>
      <c r="ES96" s="225">
        <v>59.0</v>
      </c>
      <c r="ET96" s="225">
        <v>72.0</v>
      </c>
      <c r="EU96" s="225">
        <v>79.0</v>
      </c>
      <c r="EV96" s="225">
        <v>70.0</v>
      </c>
      <c r="EW96" s="225">
        <v>78.0</v>
      </c>
      <c r="EX96" s="225">
        <v>69.0</v>
      </c>
      <c r="EY96" s="226">
        <v>78.0</v>
      </c>
      <c r="EZ96" s="225">
        <v>18.0</v>
      </c>
      <c r="FA96" s="225">
        <v>11.0</v>
      </c>
      <c r="FB96" s="225">
        <v>2.0</v>
      </c>
      <c r="FC96" s="225">
        <v>12.0</v>
      </c>
      <c r="FD96" s="225">
        <v>0.0</v>
      </c>
      <c r="FE96" s="225">
        <v>-11.0</v>
      </c>
      <c r="FF96" s="225">
        <v>-6.0</v>
      </c>
      <c r="FG96" s="225">
        <v>2.0</v>
      </c>
      <c r="FH96" s="225">
        <v>-7.0</v>
      </c>
      <c r="FI96" s="226">
        <v>-19.0</v>
      </c>
      <c r="FJ96" s="225">
        <v>33.0</v>
      </c>
      <c r="FK96" s="225">
        <v>25.0</v>
      </c>
      <c r="FL96" s="225">
        <v>37.0</v>
      </c>
      <c r="FM96" s="225">
        <v>48.0</v>
      </c>
      <c r="FN96" s="225">
        <v>57.0</v>
      </c>
      <c r="FO96" s="225">
        <v>45.0</v>
      </c>
      <c r="FP96" s="225">
        <v>50.0</v>
      </c>
      <c r="FQ96" s="225">
        <v>43.0</v>
      </c>
      <c r="FR96" s="225">
        <v>35.0</v>
      </c>
      <c r="FS96" s="226">
        <v>44.0</v>
      </c>
      <c r="FT96" s="225">
        <v>37.0</v>
      </c>
      <c r="FU96" s="225">
        <v>24.0</v>
      </c>
      <c r="FV96" s="225">
        <v>31.0</v>
      </c>
      <c r="FW96" s="225">
        <v>24.0</v>
      </c>
      <c r="FX96" s="225">
        <v>10.0</v>
      </c>
      <c r="FY96" s="225">
        <v>-2.0</v>
      </c>
      <c r="FZ96" s="225">
        <v>-14.0</v>
      </c>
      <c r="GA96" s="225">
        <v>-22.0</v>
      </c>
      <c r="GB96" s="225">
        <v>-34.0</v>
      </c>
      <c r="GC96" s="226">
        <v>-47.0</v>
      </c>
      <c r="GD96" s="225">
        <v>34.0</v>
      </c>
      <c r="GE96" s="225">
        <v>25.0</v>
      </c>
      <c r="GF96" s="225">
        <v>20.0</v>
      </c>
      <c r="GG96" s="225">
        <v>7.0</v>
      </c>
      <c r="GH96" s="225">
        <v>-6.0</v>
      </c>
      <c r="GI96" s="225">
        <v>-18.0</v>
      </c>
      <c r="GJ96" s="225">
        <v>-29.0</v>
      </c>
      <c r="GK96" s="225">
        <v>-16.0</v>
      </c>
      <c r="GL96" s="225">
        <v>8.0</v>
      </c>
      <c r="GM96" s="226">
        <v>20.0</v>
      </c>
      <c r="GN96" s="225">
        <v>37.0</v>
      </c>
      <c r="GO96" s="225">
        <v>24.0</v>
      </c>
      <c r="GP96" s="225">
        <v>12.0</v>
      </c>
      <c r="GQ96" s="225">
        <v>19.0</v>
      </c>
      <c r="GR96" s="225">
        <v>6.0</v>
      </c>
      <c r="GS96" s="225">
        <v>11.0</v>
      </c>
      <c r="GT96" s="225">
        <v>16.0</v>
      </c>
      <c r="GU96" s="225">
        <v>7.0</v>
      </c>
      <c r="GV96" s="225">
        <v>16.0</v>
      </c>
      <c r="GW96" s="226">
        <v>23.0</v>
      </c>
      <c r="GX96" s="225">
        <v>38.0</v>
      </c>
      <c r="GY96" s="225">
        <v>29.0</v>
      </c>
      <c r="GZ96" s="225">
        <v>16.0</v>
      </c>
      <c r="HA96" s="225">
        <v>25.0</v>
      </c>
      <c r="HB96" s="225">
        <v>34.0</v>
      </c>
      <c r="HC96" s="225">
        <v>46.0</v>
      </c>
      <c r="HD96" s="225">
        <v>56.0</v>
      </c>
      <c r="HE96" s="225">
        <v>64.0</v>
      </c>
      <c r="HF96" s="225">
        <v>56.0</v>
      </c>
      <c r="HG96" s="226">
        <v>69.0</v>
      </c>
      <c r="HH96" s="225">
        <v>39.0</v>
      </c>
      <c r="HI96" s="225">
        <v>46.0</v>
      </c>
      <c r="HJ96" s="225">
        <v>34.0</v>
      </c>
      <c r="HK96" s="225">
        <v>25.0</v>
      </c>
      <c r="HL96" s="225">
        <v>33.0</v>
      </c>
      <c r="HM96" s="225">
        <v>38.0</v>
      </c>
      <c r="HN96" s="225">
        <v>51.0</v>
      </c>
      <c r="HO96" s="225">
        <v>75.0</v>
      </c>
      <c r="HP96" s="225">
        <v>62.0</v>
      </c>
      <c r="HQ96" s="226">
        <v>71.0</v>
      </c>
      <c r="HR96" s="225">
        <v>49.0</v>
      </c>
      <c r="HS96" s="225">
        <v>58.0</v>
      </c>
      <c r="HT96" s="225">
        <v>72.0</v>
      </c>
      <c r="HU96" s="225">
        <v>65.0</v>
      </c>
      <c r="HV96" s="225">
        <v>74.0</v>
      </c>
      <c r="HW96" s="225">
        <v>66.0</v>
      </c>
      <c r="HX96" s="225">
        <v>79.0</v>
      </c>
      <c r="HY96" s="225">
        <v>69.0</v>
      </c>
      <c r="HZ96" s="225">
        <v>83.0</v>
      </c>
      <c r="IA96" s="226">
        <v>92.0</v>
      </c>
      <c r="IB96" s="225">
        <v>18.0</v>
      </c>
      <c r="IC96" s="225">
        <v>42.0</v>
      </c>
      <c r="ID96" s="225">
        <v>49.0</v>
      </c>
      <c r="IE96" s="225">
        <v>63.0</v>
      </c>
      <c r="IF96" s="225">
        <v>74.0</v>
      </c>
      <c r="IG96" s="225">
        <v>82.0</v>
      </c>
      <c r="IH96" s="225">
        <v>96.0</v>
      </c>
      <c r="II96" s="225">
        <v>108.0</v>
      </c>
      <c r="IJ96" s="225">
        <v>117.0</v>
      </c>
      <c r="IK96" s="226">
        <v>109.0</v>
      </c>
      <c r="IL96" s="225">
        <v>20.0</v>
      </c>
      <c r="IM96" s="225">
        <v>28.0</v>
      </c>
      <c r="IN96" s="225">
        <v>19.0</v>
      </c>
      <c r="IO96" s="225">
        <v>11.0</v>
      </c>
      <c r="IP96" s="225">
        <v>2.0</v>
      </c>
      <c r="IQ96" s="225">
        <v>-12.0</v>
      </c>
      <c r="IR96" s="225">
        <v>-25.0</v>
      </c>
      <c r="IS96" s="225">
        <v>-34.0</v>
      </c>
      <c r="IT96" s="225">
        <v>-44.0</v>
      </c>
      <c r="IU96" s="226">
        <v>-39.0</v>
      </c>
      <c r="IV96" s="237">
        <f t="shared" ref="IV96:JE96" si="134">AVERAGE(IL96,IB96,HR96,HH96,GN96,GX96,GD96,FT96,FJ96,EZ96,EP96,EF96,DV96,DL96,DB96,CR96,CH96,BX96,BN96,BD96,AT96,AJ96,Z96,P96,F96)</f>
        <v>25.64</v>
      </c>
      <c r="IW96" s="238">
        <f t="shared" si="134"/>
        <v>25.32</v>
      </c>
      <c r="IX96" s="238">
        <f t="shared" si="134"/>
        <v>25.12</v>
      </c>
      <c r="IY96" s="238">
        <f t="shared" si="134"/>
        <v>24.36</v>
      </c>
      <c r="IZ96" s="238">
        <f t="shared" si="134"/>
        <v>24.92</v>
      </c>
      <c r="JA96" s="238">
        <f t="shared" si="134"/>
        <v>21.44</v>
      </c>
      <c r="JB96" s="238">
        <f t="shared" si="134"/>
        <v>21.08</v>
      </c>
      <c r="JC96" s="238">
        <f t="shared" si="134"/>
        <v>21.36</v>
      </c>
      <c r="JD96" s="238">
        <f t="shared" si="134"/>
        <v>18.6</v>
      </c>
      <c r="JE96" s="239">
        <f t="shared" si="134"/>
        <v>20.64</v>
      </c>
      <c r="JF96" s="225">
        <f t="shared" si="127"/>
        <v>204</v>
      </c>
      <c r="JG96" s="225">
        <f t="shared" si="128"/>
        <v>54</v>
      </c>
      <c r="JH96" s="231">
        <f t="shared" si="129"/>
        <v>0.7906976744</v>
      </c>
      <c r="JI96" s="225"/>
      <c r="JJ96" s="225"/>
      <c r="JK96" s="225"/>
      <c r="JL96" s="225"/>
      <c r="JM96" s="225"/>
      <c r="JN96" s="225"/>
      <c r="JO96" s="225"/>
      <c r="JP96" s="225"/>
      <c r="JQ96" s="225"/>
      <c r="JR96" s="225"/>
      <c r="JS96" s="311"/>
      <c r="JT96" s="232"/>
      <c r="JU96" s="240">
        <f>11/25</f>
        <v>0.44</v>
      </c>
      <c r="JV96" s="225"/>
      <c r="JW96" s="225"/>
      <c r="JX96" s="225"/>
      <c r="JY96" s="225"/>
      <c r="JZ96" s="225"/>
      <c r="KA96" s="225"/>
      <c r="KB96" s="225"/>
      <c r="KC96" s="225"/>
      <c r="KD96" s="225"/>
      <c r="KE96" s="225"/>
      <c r="KF96" s="225"/>
      <c r="KG96" s="225"/>
      <c r="KH96" s="225"/>
      <c r="KI96" s="225"/>
      <c r="KJ96" s="225"/>
    </row>
    <row r="97">
      <c r="A97" s="186" t="s">
        <v>25</v>
      </c>
      <c r="B97" s="187" t="s">
        <v>26</v>
      </c>
      <c r="C97" s="188" t="s">
        <v>30</v>
      </c>
      <c r="D97" s="189" t="s">
        <v>18</v>
      </c>
      <c r="E97" s="275">
        <v>20.0</v>
      </c>
      <c r="F97" s="225">
        <v>22.0</v>
      </c>
      <c r="G97" s="225">
        <v>25.0</v>
      </c>
      <c r="H97" s="225">
        <v>30.0</v>
      </c>
      <c r="I97" s="225">
        <v>24.0</v>
      </c>
      <c r="J97" s="225">
        <v>18.0</v>
      </c>
      <c r="K97" s="225">
        <v>15.0</v>
      </c>
      <c r="L97" s="225">
        <v>9.0</v>
      </c>
      <c r="M97" s="225">
        <v>6.0</v>
      </c>
      <c r="N97" s="225">
        <v>9.0</v>
      </c>
      <c r="O97" s="226">
        <v>6.0</v>
      </c>
      <c r="P97" s="225">
        <v>28.0</v>
      </c>
      <c r="Q97" s="225">
        <v>21.0</v>
      </c>
      <c r="R97" s="225">
        <v>30.0</v>
      </c>
      <c r="S97" s="225">
        <v>39.0</v>
      </c>
      <c r="T97" s="225">
        <v>44.0</v>
      </c>
      <c r="U97" s="225">
        <v>47.0</v>
      </c>
      <c r="V97" s="225">
        <v>54.0</v>
      </c>
      <c r="W97" s="225">
        <v>48.0</v>
      </c>
      <c r="X97" s="225">
        <v>42.0</v>
      </c>
      <c r="Y97" s="226">
        <v>33.0</v>
      </c>
      <c r="Z97" s="225">
        <v>21.0</v>
      </c>
      <c r="AA97" s="225">
        <v>29.0</v>
      </c>
      <c r="AB97" s="225">
        <v>26.0</v>
      </c>
      <c r="AC97" s="225">
        <v>33.0</v>
      </c>
      <c r="AD97" s="225">
        <v>39.0</v>
      </c>
      <c r="AE97" s="225">
        <v>53.0</v>
      </c>
      <c r="AF97" s="225">
        <v>49.0</v>
      </c>
      <c r="AG97" s="225">
        <v>57.0</v>
      </c>
      <c r="AH97" s="225">
        <v>60.0</v>
      </c>
      <c r="AI97" s="226">
        <v>53.0</v>
      </c>
      <c r="AJ97" s="225">
        <v>28.0</v>
      </c>
      <c r="AK97" s="225">
        <v>34.0</v>
      </c>
      <c r="AL97" s="225">
        <v>26.0</v>
      </c>
      <c r="AM97" s="225">
        <v>30.0</v>
      </c>
      <c r="AN97" s="225">
        <v>23.0</v>
      </c>
      <c r="AO97" s="225">
        <v>17.0</v>
      </c>
      <c r="AP97" s="225">
        <v>21.0</v>
      </c>
      <c r="AQ97" s="225">
        <v>14.0</v>
      </c>
      <c r="AR97" s="225">
        <v>7.0</v>
      </c>
      <c r="AS97" s="226">
        <v>13.0</v>
      </c>
      <c r="AT97" s="225">
        <v>35.0</v>
      </c>
      <c r="AU97" s="225">
        <v>31.0</v>
      </c>
      <c r="AV97" s="225">
        <v>38.0</v>
      </c>
      <c r="AW97" s="225">
        <v>44.0</v>
      </c>
      <c r="AX97" s="225">
        <v>48.0</v>
      </c>
      <c r="AY97" s="225">
        <v>42.0</v>
      </c>
      <c r="AZ97" s="225">
        <v>52.0</v>
      </c>
      <c r="BA97" s="225">
        <v>56.0</v>
      </c>
      <c r="BB97" s="225">
        <v>50.0</v>
      </c>
      <c r="BC97" s="226">
        <v>57.0</v>
      </c>
      <c r="BD97" s="225">
        <v>31.0</v>
      </c>
      <c r="BE97" s="225">
        <v>34.0</v>
      </c>
      <c r="BF97" s="225">
        <v>31.0</v>
      </c>
      <c r="BG97" s="225">
        <v>37.0</v>
      </c>
      <c r="BH97" s="225">
        <v>30.0</v>
      </c>
      <c r="BI97" s="225">
        <v>35.0</v>
      </c>
      <c r="BJ97" s="225">
        <v>38.0</v>
      </c>
      <c r="BK97" s="225">
        <v>45.0</v>
      </c>
      <c r="BL97" s="225">
        <v>49.0</v>
      </c>
      <c r="BM97" s="226">
        <v>39.0</v>
      </c>
      <c r="BN97" s="225">
        <v>19.0</v>
      </c>
      <c r="BO97" s="225">
        <v>16.0</v>
      </c>
      <c r="BP97" s="225">
        <v>7.0</v>
      </c>
      <c r="BQ97" s="225">
        <v>13.0</v>
      </c>
      <c r="BR97" s="225">
        <v>8.0</v>
      </c>
      <c r="BS97" s="225">
        <v>14.0</v>
      </c>
      <c r="BT97" s="225">
        <v>7.0</v>
      </c>
      <c r="BU97" s="225">
        <v>3.0</v>
      </c>
      <c r="BV97" s="225">
        <v>6.0</v>
      </c>
      <c r="BW97" s="226">
        <v>9.0</v>
      </c>
      <c r="BX97" s="225">
        <v>19.0</v>
      </c>
      <c r="BY97" s="225">
        <v>10.0</v>
      </c>
      <c r="BZ97" s="225">
        <v>7.0</v>
      </c>
      <c r="CA97" s="225">
        <v>3.0</v>
      </c>
      <c r="CB97" s="225">
        <v>-5.0</v>
      </c>
      <c r="CC97" s="225">
        <v>-11.0</v>
      </c>
      <c r="CD97" s="225">
        <v>-8.0</v>
      </c>
      <c r="CE97" s="225">
        <v>-11.0</v>
      </c>
      <c r="CF97" s="225">
        <v>-4.0</v>
      </c>
      <c r="CG97" s="226">
        <v>10.0</v>
      </c>
      <c r="CH97" s="225">
        <v>28.0</v>
      </c>
      <c r="CI97" s="225">
        <v>21.0</v>
      </c>
      <c r="CJ97" s="225">
        <v>15.0</v>
      </c>
      <c r="CK97" s="225">
        <v>9.0</v>
      </c>
      <c r="CL97" s="225">
        <v>13.0</v>
      </c>
      <c r="CM97" s="225">
        <v>16.0</v>
      </c>
      <c r="CN97" s="225">
        <v>9.0</v>
      </c>
      <c r="CO97" s="225">
        <v>0.0</v>
      </c>
      <c r="CP97" s="225">
        <v>-6.0</v>
      </c>
      <c r="CQ97" s="226">
        <v>3.0</v>
      </c>
      <c r="CR97" s="225">
        <v>22.0</v>
      </c>
      <c r="CS97" s="225">
        <v>14.0</v>
      </c>
      <c r="CT97" s="225">
        <v>9.0</v>
      </c>
      <c r="CU97" s="225">
        <v>-1.0</v>
      </c>
      <c r="CV97" s="225">
        <v>-9.0</v>
      </c>
      <c r="CW97" s="225">
        <v>-4.0</v>
      </c>
      <c r="CX97" s="225">
        <v>2.0</v>
      </c>
      <c r="CY97" s="225">
        <v>-2.0</v>
      </c>
      <c r="CZ97" s="225">
        <v>6.0</v>
      </c>
      <c r="DA97" s="226">
        <v>-1.0</v>
      </c>
      <c r="DB97" s="225">
        <v>31.0</v>
      </c>
      <c r="DC97" s="225">
        <v>45.0</v>
      </c>
      <c r="DD97" s="225">
        <v>54.0</v>
      </c>
      <c r="DE97" s="225">
        <v>61.0</v>
      </c>
      <c r="DF97" s="225">
        <v>70.0</v>
      </c>
      <c r="DG97" s="225">
        <v>65.0</v>
      </c>
      <c r="DH97" s="225">
        <v>60.0</v>
      </c>
      <c r="DI97" s="225">
        <v>54.0</v>
      </c>
      <c r="DJ97" s="225">
        <v>48.0</v>
      </c>
      <c r="DK97" s="226">
        <v>55.0</v>
      </c>
      <c r="DL97" s="225">
        <v>32.0</v>
      </c>
      <c r="DM97" s="225">
        <v>23.0</v>
      </c>
      <c r="DN97" s="225">
        <v>26.0</v>
      </c>
      <c r="DO97" s="225">
        <v>35.0</v>
      </c>
      <c r="DP97" s="225">
        <v>31.0</v>
      </c>
      <c r="DQ97" s="225">
        <v>24.0</v>
      </c>
      <c r="DR97" s="225">
        <v>29.0</v>
      </c>
      <c r="DS97" s="225">
        <v>36.0</v>
      </c>
      <c r="DT97" s="225">
        <v>43.0</v>
      </c>
      <c r="DU97" s="226">
        <v>37.0</v>
      </c>
      <c r="DV97" s="225">
        <v>18.0</v>
      </c>
      <c r="DW97" s="225">
        <v>24.0</v>
      </c>
      <c r="DX97" s="225">
        <v>32.0</v>
      </c>
      <c r="DY97" s="225">
        <v>35.0</v>
      </c>
      <c r="DZ97" s="225">
        <v>27.0</v>
      </c>
      <c r="EA97" s="225">
        <v>24.0</v>
      </c>
      <c r="EB97" s="225">
        <v>30.0</v>
      </c>
      <c r="EC97" s="225">
        <v>26.0</v>
      </c>
      <c r="ED97" s="225">
        <v>20.0</v>
      </c>
      <c r="EE97" s="226">
        <v>26.0</v>
      </c>
      <c r="EF97" s="225">
        <v>33.0</v>
      </c>
      <c r="EG97" s="225">
        <v>27.0</v>
      </c>
      <c r="EH97" s="225">
        <v>33.0</v>
      </c>
      <c r="EI97" s="225">
        <v>47.0</v>
      </c>
      <c r="EJ97" s="225">
        <v>41.0</v>
      </c>
      <c r="EK97" s="225">
        <v>45.0</v>
      </c>
      <c r="EL97" s="225">
        <v>38.0</v>
      </c>
      <c r="EM97" s="225">
        <v>52.0</v>
      </c>
      <c r="EN97" s="225">
        <v>43.0</v>
      </c>
      <c r="EO97" s="226">
        <v>40.0</v>
      </c>
      <c r="EP97" s="225">
        <v>21.0</v>
      </c>
      <c r="EQ97" s="225">
        <v>17.0</v>
      </c>
      <c r="ER97" s="225">
        <v>20.0</v>
      </c>
      <c r="ES97" s="225">
        <v>23.0</v>
      </c>
      <c r="ET97" s="225">
        <v>14.0</v>
      </c>
      <c r="EU97" s="225">
        <v>19.0</v>
      </c>
      <c r="EV97" s="225">
        <v>26.0</v>
      </c>
      <c r="EW97" s="225">
        <v>22.0</v>
      </c>
      <c r="EX97" s="225">
        <v>26.0</v>
      </c>
      <c r="EY97" s="226">
        <v>20.0</v>
      </c>
      <c r="EZ97" s="225">
        <v>28.0</v>
      </c>
      <c r="FA97" s="225">
        <v>31.0</v>
      </c>
      <c r="FB97" s="225">
        <v>28.0</v>
      </c>
      <c r="FC97" s="225">
        <v>20.0</v>
      </c>
      <c r="FD97" s="225">
        <v>14.0</v>
      </c>
      <c r="FE97" s="225">
        <v>8.0</v>
      </c>
      <c r="FF97" s="225">
        <v>11.0</v>
      </c>
      <c r="FG97" s="225">
        <v>7.0</v>
      </c>
      <c r="FH97" s="225">
        <v>11.0</v>
      </c>
      <c r="FI97" s="226">
        <v>4.0</v>
      </c>
      <c r="FJ97" s="225">
        <v>21.0</v>
      </c>
      <c r="FK97" s="225">
        <v>24.0</v>
      </c>
      <c r="FL97" s="225">
        <v>30.0</v>
      </c>
      <c r="FM97" s="225">
        <v>36.0</v>
      </c>
      <c r="FN97" s="225">
        <v>30.0</v>
      </c>
      <c r="FO97" s="225">
        <v>23.0</v>
      </c>
      <c r="FP97" s="225">
        <v>26.0</v>
      </c>
      <c r="FQ97" s="225">
        <v>29.0</v>
      </c>
      <c r="FR97" s="225">
        <v>32.0</v>
      </c>
      <c r="FS97" s="226">
        <v>26.0</v>
      </c>
      <c r="FT97" s="225">
        <v>31.0</v>
      </c>
      <c r="FU97" s="225">
        <v>40.0</v>
      </c>
      <c r="FV97" s="225">
        <v>37.0</v>
      </c>
      <c r="FW97" s="225">
        <v>40.0</v>
      </c>
      <c r="FX97" s="225">
        <v>50.0</v>
      </c>
      <c r="FY97" s="225">
        <v>43.0</v>
      </c>
      <c r="FZ97" s="225">
        <v>36.0</v>
      </c>
      <c r="GA97" s="225">
        <v>39.0</v>
      </c>
      <c r="GB97" s="225">
        <v>32.0</v>
      </c>
      <c r="GC97" s="226">
        <v>41.0</v>
      </c>
      <c r="GD97" s="225">
        <v>21.0</v>
      </c>
      <c r="GE97" s="225">
        <v>25.0</v>
      </c>
      <c r="GF97" s="225">
        <v>22.0</v>
      </c>
      <c r="GG97" s="225">
        <v>31.0</v>
      </c>
      <c r="GH97" s="225">
        <v>40.0</v>
      </c>
      <c r="GI97" s="225">
        <v>34.0</v>
      </c>
      <c r="GJ97" s="225">
        <v>28.0</v>
      </c>
      <c r="GK97" s="225">
        <v>19.0</v>
      </c>
      <c r="GL97" s="225">
        <v>5.0</v>
      </c>
      <c r="GM97" s="226">
        <v>12.0</v>
      </c>
      <c r="GN97" s="225">
        <v>31.0</v>
      </c>
      <c r="GO97" s="225">
        <v>40.0</v>
      </c>
      <c r="GP97" s="225">
        <v>47.0</v>
      </c>
      <c r="GQ97" s="225">
        <v>44.0</v>
      </c>
      <c r="GR97" s="225">
        <v>53.0</v>
      </c>
      <c r="GS97" s="225">
        <v>56.0</v>
      </c>
      <c r="GT97" s="225">
        <v>59.0</v>
      </c>
      <c r="GU97" s="225">
        <v>53.0</v>
      </c>
      <c r="GV97" s="225">
        <v>47.0</v>
      </c>
      <c r="GW97" s="226">
        <v>52.0</v>
      </c>
      <c r="GX97" s="225">
        <v>16.0</v>
      </c>
      <c r="GY97" s="225">
        <v>20.0</v>
      </c>
      <c r="GZ97" s="225">
        <v>29.0</v>
      </c>
      <c r="HA97" s="225">
        <v>23.0</v>
      </c>
      <c r="HB97" s="225">
        <v>29.0</v>
      </c>
      <c r="HC97" s="225">
        <v>35.0</v>
      </c>
      <c r="HD97" s="225">
        <v>27.0</v>
      </c>
      <c r="HE97" s="225">
        <v>24.0</v>
      </c>
      <c r="HF97" s="225">
        <v>27.0</v>
      </c>
      <c r="HG97" s="226">
        <v>18.0</v>
      </c>
      <c r="HH97" s="225">
        <v>15.0</v>
      </c>
      <c r="HI97" s="225">
        <v>12.0</v>
      </c>
      <c r="HJ97" s="225">
        <v>19.0</v>
      </c>
      <c r="HK97" s="225">
        <v>25.0</v>
      </c>
      <c r="HL97" s="225">
        <v>21.0</v>
      </c>
      <c r="HM97" s="225">
        <v>24.0</v>
      </c>
      <c r="HN97" s="225">
        <v>15.0</v>
      </c>
      <c r="HO97" s="225">
        <v>1.0</v>
      </c>
      <c r="HP97" s="225">
        <v>10.0</v>
      </c>
      <c r="HQ97" s="226">
        <v>16.0</v>
      </c>
      <c r="HR97" s="225">
        <v>11.0</v>
      </c>
      <c r="HS97" s="225">
        <v>5.0</v>
      </c>
      <c r="HT97" s="225">
        <v>-5.0</v>
      </c>
      <c r="HU97" s="225">
        <v>-10.0</v>
      </c>
      <c r="HV97" s="225">
        <v>-17.0</v>
      </c>
      <c r="HW97" s="225">
        <v>-13.0</v>
      </c>
      <c r="HX97" s="225">
        <v>-22.0</v>
      </c>
      <c r="HY97" s="225">
        <v>-14.0</v>
      </c>
      <c r="HZ97" s="225">
        <v>-24.0</v>
      </c>
      <c r="IA97" s="226">
        <v>-28.0</v>
      </c>
      <c r="IB97" s="225">
        <v>28.0</v>
      </c>
      <c r="IC97" s="225">
        <v>14.0</v>
      </c>
      <c r="ID97" s="225">
        <v>19.0</v>
      </c>
      <c r="IE97" s="225">
        <v>9.0</v>
      </c>
      <c r="IF97" s="225">
        <v>15.0</v>
      </c>
      <c r="IG97" s="225">
        <v>11.0</v>
      </c>
      <c r="IH97" s="225">
        <v>1.0</v>
      </c>
      <c r="II97" s="225">
        <v>7.0</v>
      </c>
      <c r="IJ97" s="225">
        <v>3.0</v>
      </c>
      <c r="IK97" s="226">
        <v>7.0</v>
      </c>
      <c r="IL97" s="225">
        <v>22.0</v>
      </c>
      <c r="IM97" s="225">
        <v>19.0</v>
      </c>
      <c r="IN97" s="225">
        <v>16.0</v>
      </c>
      <c r="IO97" s="225">
        <v>19.0</v>
      </c>
      <c r="IP97" s="225">
        <v>26.0</v>
      </c>
      <c r="IQ97" s="225">
        <v>36.0</v>
      </c>
      <c r="IR97" s="225">
        <v>45.0</v>
      </c>
      <c r="IS97" s="225">
        <v>52.0</v>
      </c>
      <c r="IT97" s="225">
        <v>60.0</v>
      </c>
      <c r="IU97" s="226">
        <v>63.0</v>
      </c>
      <c r="IV97" s="237">
        <f t="shared" ref="IV97:JE97" si="135">AVERAGE(IL97,IB97,HR97,HH97,GN97,GX97,GD97,FT97,FJ97,EZ97,EP97,EF97,DV97,DL97,DB97,CR97,CH97,BX97,BN97,BD97,AT97,AJ97,Z97,P97,F97)</f>
        <v>24.48</v>
      </c>
      <c r="IW97" s="238">
        <f t="shared" si="135"/>
        <v>24.04</v>
      </c>
      <c r="IX97" s="238">
        <f t="shared" si="135"/>
        <v>25.04</v>
      </c>
      <c r="IY97" s="238">
        <f t="shared" si="135"/>
        <v>26.76</v>
      </c>
      <c r="IZ97" s="238">
        <f t="shared" si="135"/>
        <v>26.12</v>
      </c>
      <c r="JA97" s="238">
        <f t="shared" si="135"/>
        <v>26.32</v>
      </c>
      <c r="JB97" s="238">
        <f t="shared" si="135"/>
        <v>25.68</v>
      </c>
      <c r="JC97" s="238">
        <f t="shared" si="135"/>
        <v>24.92</v>
      </c>
      <c r="JD97" s="238">
        <f t="shared" si="135"/>
        <v>24.08</v>
      </c>
      <c r="JE97" s="239">
        <f t="shared" si="135"/>
        <v>24.44</v>
      </c>
      <c r="JF97" s="225">
        <f t="shared" si="127"/>
        <v>240</v>
      </c>
      <c r="JG97" s="225">
        <f t="shared" si="128"/>
        <v>19</v>
      </c>
      <c r="JH97" s="231">
        <f t="shared" si="129"/>
        <v>0.9266409266</v>
      </c>
      <c r="JI97" s="225"/>
      <c r="JJ97" s="225"/>
      <c r="JK97" s="225"/>
      <c r="JL97" s="225"/>
      <c r="JM97" s="225"/>
      <c r="JN97" s="225"/>
      <c r="JO97" s="225"/>
      <c r="JP97" s="225"/>
      <c r="JQ97" s="225"/>
      <c r="JR97" s="225"/>
      <c r="JS97" s="311"/>
      <c r="JT97" s="232"/>
      <c r="JU97" s="240">
        <f>4/25</f>
        <v>0.16</v>
      </c>
      <c r="JV97" s="225"/>
      <c r="JW97" s="225"/>
      <c r="JX97" s="225"/>
      <c r="JY97" s="225"/>
      <c r="JZ97" s="225"/>
      <c r="KA97" s="225"/>
      <c r="KB97" s="225"/>
      <c r="KC97" s="225"/>
      <c r="KD97" s="225"/>
      <c r="KE97" s="225"/>
      <c r="KF97" s="225"/>
      <c r="KG97" s="225"/>
      <c r="KH97" s="225"/>
      <c r="KI97" s="225"/>
      <c r="KJ97" s="225"/>
    </row>
    <row r="98">
      <c r="A98" s="182" t="s">
        <v>35</v>
      </c>
      <c r="B98" s="18" t="s">
        <v>26</v>
      </c>
      <c r="C98" s="19" t="s">
        <v>39</v>
      </c>
      <c r="D98" s="17" t="s">
        <v>18</v>
      </c>
      <c r="E98" s="224">
        <v>20.0</v>
      </c>
      <c r="F98" s="225">
        <v>20.0</v>
      </c>
      <c r="G98" s="225">
        <v>25.0</v>
      </c>
      <c r="H98" s="225">
        <v>19.0</v>
      </c>
      <c r="I98" s="225">
        <v>28.0</v>
      </c>
      <c r="J98" s="225">
        <v>19.0</v>
      </c>
      <c r="K98" s="225">
        <v>14.0</v>
      </c>
      <c r="L98" s="225">
        <v>5.0</v>
      </c>
      <c r="M98" s="225">
        <v>-1.0</v>
      </c>
      <c r="N98" s="225">
        <v>-6.0</v>
      </c>
      <c r="O98" s="226">
        <v>-1.0</v>
      </c>
      <c r="P98" s="225">
        <v>20.0</v>
      </c>
      <c r="Q98" s="225">
        <v>12.0</v>
      </c>
      <c r="R98" s="225">
        <v>-1.0</v>
      </c>
      <c r="S98" s="225">
        <v>-14.0</v>
      </c>
      <c r="T98" s="225">
        <v>-20.0</v>
      </c>
      <c r="U98" s="225">
        <v>-16.0</v>
      </c>
      <c r="V98" s="225">
        <v>-24.0</v>
      </c>
      <c r="W98" s="225">
        <v>-32.0</v>
      </c>
      <c r="X98" s="225">
        <v>-41.0</v>
      </c>
      <c r="Y98" s="226">
        <v>-30.0</v>
      </c>
      <c r="Z98" s="225">
        <v>20.0</v>
      </c>
      <c r="AA98" s="225">
        <v>12.0</v>
      </c>
      <c r="AB98" s="225">
        <v>17.0</v>
      </c>
      <c r="AC98" s="225">
        <v>25.0</v>
      </c>
      <c r="AD98" s="225">
        <v>33.0</v>
      </c>
      <c r="AE98" s="225">
        <v>48.0</v>
      </c>
      <c r="AF98" s="225">
        <v>43.0</v>
      </c>
      <c r="AG98" s="225">
        <v>35.0</v>
      </c>
      <c r="AH98" s="225">
        <v>41.0</v>
      </c>
      <c r="AI98" s="226">
        <v>33.0</v>
      </c>
      <c r="AJ98" s="225">
        <v>29.0</v>
      </c>
      <c r="AK98" s="225">
        <v>20.0</v>
      </c>
      <c r="AL98" s="225">
        <v>28.0</v>
      </c>
      <c r="AM98" s="225">
        <v>22.0</v>
      </c>
      <c r="AN98" s="225">
        <v>30.0</v>
      </c>
      <c r="AO98" s="225">
        <v>39.0</v>
      </c>
      <c r="AP98" s="225">
        <v>33.0</v>
      </c>
      <c r="AQ98" s="225">
        <v>41.0</v>
      </c>
      <c r="AR98" s="225">
        <v>49.0</v>
      </c>
      <c r="AS98" s="226">
        <v>58.0</v>
      </c>
      <c r="AT98" s="225">
        <v>35.0</v>
      </c>
      <c r="AU98" s="225">
        <v>30.0</v>
      </c>
      <c r="AV98" s="225">
        <v>22.0</v>
      </c>
      <c r="AW98" s="225">
        <v>31.0</v>
      </c>
      <c r="AX98" s="225">
        <v>25.0</v>
      </c>
      <c r="AY98" s="225">
        <v>34.0</v>
      </c>
      <c r="AZ98" s="225">
        <v>44.0</v>
      </c>
      <c r="BA98" s="225">
        <v>49.0</v>
      </c>
      <c r="BB98" s="225">
        <v>58.0</v>
      </c>
      <c r="BC98" s="226">
        <v>66.0</v>
      </c>
      <c r="BD98" s="225">
        <v>16.0</v>
      </c>
      <c r="BE98" s="225">
        <v>22.0</v>
      </c>
      <c r="BF98" s="225">
        <v>27.0</v>
      </c>
      <c r="BG98" s="225">
        <v>18.0</v>
      </c>
      <c r="BH98" s="225">
        <v>27.0</v>
      </c>
      <c r="BI98" s="225">
        <v>21.0</v>
      </c>
      <c r="BJ98" s="225">
        <v>16.0</v>
      </c>
      <c r="BK98" s="225">
        <v>8.0</v>
      </c>
      <c r="BL98" s="225">
        <v>13.0</v>
      </c>
      <c r="BM98" s="226">
        <v>3.0</v>
      </c>
      <c r="BN98" s="225">
        <v>16.0</v>
      </c>
      <c r="BO98" s="225">
        <v>11.0</v>
      </c>
      <c r="BP98" s="225">
        <v>24.0</v>
      </c>
      <c r="BQ98" s="225">
        <v>15.0</v>
      </c>
      <c r="BR98" s="225">
        <v>21.0</v>
      </c>
      <c r="BS98" s="225">
        <v>12.0</v>
      </c>
      <c r="BT98" s="225">
        <v>21.0</v>
      </c>
      <c r="BU98" s="225">
        <v>16.0</v>
      </c>
      <c r="BV98" s="225">
        <v>21.0</v>
      </c>
      <c r="BW98" s="226">
        <v>26.0</v>
      </c>
      <c r="BX98" s="225">
        <v>16.0</v>
      </c>
      <c r="BY98" s="225">
        <v>27.0</v>
      </c>
      <c r="BZ98" s="225">
        <v>21.0</v>
      </c>
      <c r="CA98" s="225">
        <v>16.0</v>
      </c>
      <c r="CB98" s="225">
        <v>24.0</v>
      </c>
      <c r="CC98" s="225">
        <v>15.0</v>
      </c>
      <c r="CD98" s="225">
        <v>19.0</v>
      </c>
      <c r="CE98" s="225">
        <v>24.0</v>
      </c>
      <c r="CF98" s="225">
        <v>16.0</v>
      </c>
      <c r="CG98" s="226">
        <v>31.0</v>
      </c>
      <c r="CH98" s="225">
        <v>31.0</v>
      </c>
      <c r="CI98" s="225">
        <v>39.0</v>
      </c>
      <c r="CJ98" s="225">
        <v>48.0</v>
      </c>
      <c r="CK98" s="225">
        <v>39.0</v>
      </c>
      <c r="CL98" s="225">
        <v>44.0</v>
      </c>
      <c r="CM98" s="225">
        <v>50.0</v>
      </c>
      <c r="CN98" s="225">
        <v>42.0</v>
      </c>
      <c r="CO98" s="225">
        <v>53.0</v>
      </c>
      <c r="CP98" s="225">
        <v>44.0</v>
      </c>
      <c r="CQ98" s="226">
        <v>33.0</v>
      </c>
      <c r="CR98" s="225">
        <v>20.0</v>
      </c>
      <c r="CS98" s="225">
        <v>28.0</v>
      </c>
      <c r="CT98" s="225">
        <v>34.0</v>
      </c>
      <c r="CU98" s="225">
        <v>24.0</v>
      </c>
      <c r="CV98" s="225">
        <v>32.0</v>
      </c>
      <c r="CW98" s="225">
        <v>26.0</v>
      </c>
      <c r="CX98" s="225">
        <v>17.0</v>
      </c>
      <c r="CY98" s="225">
        <v>12.0</v>
      </c>
      <c r="CZ98" s="225">
        <v>4.0</v>
      </c>
      <c r="DA98" s="226">
        <v>13.0</v>
      </c>
      <c r="DB98" s="225">
        <v>33.0</v>
      </c>
      <c r="DC98" s="225">
        <v>48.0</v>
      </c>
      <c r="DD98" s="225">
        <v>37.0</v>
      </c>
      <c r="DE98" s="225">
        <v>29.0</v>
      </c>
      <c r="DF98" s="225">
        <v>18.0</v>
      </c>
      <c r="DG98" s="225">
        <v>24.0</v>
      </c>
      <c r="DH98" s="225">
        <v>30.0</v>
      </c>
      <c r="DI98" s="225">
        <v>21.0</v>
      </c>
      <c r="DJ98" s="225">
        <v>30.0</v>
      </c>
      <c r="DK98" s="226">
        <v>22.0</v>
      </c>
      <c r="DL98" s="225">
        <v>16.0</v>
      </c>
      <c r="DM98" s="225">
        <v>29.0</v>
      </c>
      <c r="DN98" s="225">
        <v>33.0</v>
      </c>
      <c r="DO98" s="225">
        <v>22.0</v>
      </c>
      <c r="DP98" s="225">
        <v>28.0</v>
      </c>
      <c r="DQ98" s="225">
        <v>36.0</v>
      </c>
      <c r="DR98" s="225">
        <v>30.0</v>
      </c>
      <c r="DS98" s="225">
        <v>22.0</v>
      </c>
      <c r="DT98" s="225">
        <v>13.0</v>
      </c>
      <c r="DU98" s="226">
        <v>5.0</v>
      </c>
      <c r="DV98" s="225">
        <v>34.0</v>
      </c>
      <c r="DW98" s="225">
        <v>43.0</v>
      </c>
      <c r="DX98" s="225">
        <v>35.0</v>
      </c>
      <c r="DY98" s="225">
        <v>40.0</v>
      </c>
      <c r="DZ98" s="225">
        <v>48.0</v>
      </c>
      <c r="EA98" s="225">
        <v>43.0</v>
      </c>
      <c r="EB98" s="225">
        <v>51.0</v>
      </c>
      <c r="EC98" s="225">
        <v>46.0</v>
      </c>
      <c r="ED98" s="225">
        <v>38.0</v>
      </c>
      <c r="EE98" s="226">
        <v>46.0</v>
      </c>
      <c r="EF98" s="225">
        <v>17.0</v>
      </c>
      <c r="EG98" s="225">
        <v>8.0</v>
      </c>
      <c r="EH98" s="225">
        <v>17.0</v>
      </c>
      <c r="EI98" s="225">
        <v>32.0</v>
      </c>
      <c r="EJ98" s="225">
        <v>23.0</v>
      </c>
      <c r="EK98" s="225">
        <v>28.0</v>
      </c>
      <c r="EL98" s="225">
        <v>36.0</v>
      </c>
      <c r="EM98" s="225">
        <v>51.0</v>
      </c>
      <c r="EN98" s="225">
        <v>62.0</v>
      </c>
      <c r="EO98" s="226">
        <v>58.0</v>
      </c>
      <c r="EP98" s="225">
        <v>31.0</v>
      </c>
      <c r="EQ98" s="225">
        <v>37.0</v>
      </c>
      <c r="ER98" s="225">
        <v>42.0</v>
      </c>
      <c r="ES98" s="225">
        <v>47.0</v>
      </c>
      <c r="ET98" s="225">
        <v>60.0</v>
      </c>
      <c r="EU98" s="225">
        <v>54.0</v>
      </c>
      <c r="EV98" s="225">
        <v>45.0</v>
      </c>
      <c r="EW98" s="225">
        <v>51.0</v>
      </c>
      <c r="EX98" s="225">
        <v>56.0</v>
      </c>
      <c r="EY98" s="226">
        <v>65.0</v>
      </c>
      <c r="EZ98" s="225">
        <v>31.0</v>
      </c>
      <c r="FA98" s="225">
        <v>37.0</v>
      </c>
      <c r="FB98" s="225">
        <v>32.0</v>
      </c>
      <c r="FC98" s="225">
        <v>40.0</v>
      </c>
      <c r="FD98" s="225">
        <v>31.0</v>
      </c>
      <c r="FE98" s="225">
        <v>23.0</v>
      </c>
      <c r="FF98" s="225">
        <v>27.0</v>
      </c>
      <c r="FG98" s="225">
        <v>33.0</v>
      </c>
      <c r="FH98" s="225">
        <v>38.0</v>
      </c>
      <c r="FI98" s="226">
        <v>30.0</v>
      </c>
      <c r="FJ98" s="225">
        <v>31.0</v>
      </c>
      <c r="FK98" s="225">
        <v>26.0</v>
      </c>
      <c r="FL98" s="225">
        <v>35.0</v>
      </c>
      <c r="FM98" s="225">
        <v>43.0</v>
      </c>
      <c r="FN98" s="225">
        <v>52.0</v>
      </c>
      <c r="FO98" s="225">
        <v>44.0</v>
      </c>
      <c r="FP98" s="225">
        <v>48.0</v>
      </c>
      <c r="FQ98" s="225">
        <v>54.0</v>
      </c>
      <c r="FR98" s="225">
        <v>49.0</v>
      </c>
      <c r="FS98" s="226">
        <v>58.0</v>
      </c>
      <c r="FT98" s="225">
        <v>34.0</v>
      </c>
      <c r="FU98" s="225">
        <v>23.0</v>
      </c>
      <c r="FV98" s="225">
        <v>17.0</v>
      </c>
      <c r="FW98" s="225">
        <v>23.0</v>
      </c>
      <c r="FX98" s="225">
        <v>33.0</v>
      </c>
      <c r="FY98" s="225">
        <v>25.0</v>
      </c>
      <c r="FZ98" s="225">
        <v>17.0</v>
      </c>
      <c r="GA98" s="225">
        <v>12.0</v>
      </c>
      <c r="GB98" s="225">
        <v>4.0</v>
      </c>
      <c r="GC98" s="226">
        <v>-9.0</v>
      </c>
      <c r="GD98" s="225">
        <v>20.0</v>
      </c>
      <c r="GE98" s="225">
        <v>25.0</v>
      </c>
      <c r="GF98" s="225">
        <v>21.0</v>
      </c>
      <c r="GG98" s="225">
        <v>8.0</v>
      </c>
      <c r="GH98" s="225">
        <v>-3.0</v>
      </c>
      <c r="GI98" s="225">
        <v>-12.0</v>
      </c>
      <c r="GJ98" s="225">
        <v>-20.0</v>
      </c>
      <c r="GK98" s="225">
        <v>-7.0</v>
      </c>
      <c r="GL98" s="225">
        <v>-22.0</v>
      </c>
      <c r="GM98" s="226">
        <v>-14.0</v>
      </c>
      <c r="GN98" s="225">
        <v>34.0</v>
      </c>
      <c r="GO98" s="225">
        <v>21.0</v>
      </c>
      <c r="GP98" s="225">
        <v>13.0</v>
      </c>
      <c r="GQ98" s="225">
        <v>7.0</v>
      </c>
      <c r="GR98" s="225">
        <v>-4.0</v>
      </c>
      <c r="GS98" s="225">
        <v>0.0</v>
      </c>
      <c r="GT98" s="225">
        <v>4.0</v>
      </c>
      <c r="GU98" s="225">
        <v>13.0</v>
      </c>
      <c r="GV98" s="225">
        <v>22.0</v>
      </c>
      <c r="GW98" s="226">
        <v>16.0</v>
      </c>
      <c r="GX98" s="225">
        <v>36.0</v>
      </c>
      <c r="GY98" s="225">
        <v>41.0</v>
      </c>
      <c r="GZ98" s="225">
        <v>28.0</v>
      </c>
      <c r="HA98" s="225">
        <v>37.0</v>
      </c>
      <c r="HB98" s="225">
        <v>28.0</v>
      </c>
      <c r="HC98" s="225">
        <v>37.0</v>
      </c>
      <c r="HD98" s="225">
        <v>45.0</v>
      </c>
      <c r="HE98" s="225">
        <v>50.0</v>
      </c>
      <c r="HF98" s="225">
        <v>45.0</v>
      </c>
      <c r="HG98" s="226">
        <v>58.0</v>
      </c>
      <c r="HH98" s="225">
        <v>15.0</v>
      </c>
      <c r="HI98" s="225">
        <v>9.0</v>
      </c>
      <c r="HJ98" s="225">
        <v>1.0</v>
      </c>
      <c r="HK98" s="225">
        <v>-8.0</v>
      </c>
      <c r="HL98" s="225">
        <v>-2.0</v>
      </c>
      <c r="HM98" s="225">
        <v>2.0</v>
      </c>
      <c r="HN98" s="225">
        <v>13.0</v>
      </c>
      <c r="HO98" s="225">
        <v>-2.0</v>
      </c>
      <c r="HP98" s="225">
        <v>-13.0</v>
      </c>
      <c r="HQ98" s="226">
        <v>-22.0</v>
      </c>
      <c r="HR98" s="225">
        <v>10.0</v>
      </c>
      <c r="HS98" s="225">
        <v>19.0</v>
      </c>
      <c r="HT98" s="225">
        <v>9.0</v>
      </c>
      <c r="HU98" s="225">
        <v>15.0</v>
      </c>
      <c r="HV98" s="225">
        <v>24.0</v>
      </c>
      <c r="HW98" s="225">
        <v>18.0</v>
      </c>
      <c r="HX98" s="225">
        <v>29.0</v>
      </c>
      <c r="HY98" s="225">
        <v>21.0</v>
      </c>
      <c r="HZ98" s="225">
        <v>11.0</v>
      </c>
      <c r="IA98" s="226">
        <v>6.0</v>
      </c>
      <c r="IB98" s="225">
        <v>31.0</v>
      </c>
      <c r="IC98" s="225">
        <v>16.0</v>
      </c>
      <c r="ID98" s="225">
        <v>10.0</v>
      </c>
      <c r="IE98" s="225">
        <v>0.0</v>
      </c>
      <c r="IF98" s="225">
        <v>8.0</v>
      </c>
      <c r="IG98" s="225">
        <v>14.0</v>
      </c>
      <c r="IH98" s="225">
        <v>4.0</v>
      </c>
      <c r="II98" s="225">
        <v>13.0</v>
      </c>
      <c r="IJ98" s="225">
        <v>8.0</v>
      </c>
      <c r="IK98" s="226">
        <v>2.0</v>
      </c>
      <c r="IL98" s="225">
        <v>21.0</v>
      </c>
      <c r="IM98" s="225">
        <v>26.0</v>
      </c>
      <c r="IN98" s="225">
        <v>21.0</v>
      </c>
      <c r="IO98" s="225">
        <v>16.0</v>
      </c>
      <c r="IP98" s="225">
        <v>7.0</v>
      </c>
      <c r="IQ98" s="225">
        <v>17.0</v>
      </c>
      <c r="IR98" s="225">
        <v>6.0</v>
      </c>
      <c r="IS98" s="225">
        <v>-3.0</v>
      </c>
      <c r="IT98" s="225">
        <v>-11.0</v>
      </c>
      <c r="IU98" s="226">
        <v>-7.0</v>
      </c>
      <c r="IV98" s="237">
        <f t="shared" ref="IV98:JE98" si="136">AVERAGE(IL98,IB98,HR98,HH98,GN98,GX98,GD98,FT98,FJ98,EZ98,EP98,EF98,DV98,DL98,DB98,CR98,CH98,BX98,BN98,BD98,AT98,AJ98,Z98,P98,F98)</f>
        <v>24.68</v>
      </c>
      <c r="IW98" s="238">
        <f t="shared" si="136"/>
        <v>25.36</v>
      </c>
      <c r="IX98" s="238">
        <f t="shared" si="136"/>
        <v>23.6</v>
      </c>
      <c r="IY98" s="238">
        <f t="shared" si="136"/>
        <v>22.2</v>
      </c>
      <c r="IZ98" s="238">
        <f t="shared" si="136"/>
        <v>23.44</v>
      </c>
      <c r="JA98" s="238">
        <f t="shared" si="136"/>
        <v>23.84</v>
      </c>
      <c r="JB98" s="238">
        <f t="shared" si="136"/>
        <v>23.24</v>
      </c>
      <c r="JC98" s="238">
        <f t="shared" si="136"/>
        <v>23.2</v>
      </c>
      <c r="JD98" s="238">
        <f t="shared" si="136"/>
        <v>21.16</v>
      </c>
      <c r="JE98" s="239">
        <f t="shared" si="136"/>
        <v>21.84</v>
      </c>
      <c r="JF98" s="225">
        <f t="shared" si="127"/>
        <v>231</v>
      </c>
      <c r="JG98" s="225">
        <f t="shared" si="128"/>
        <v>27</v>
      </c>
      <c r="JH98" s="231">
        <f t="shared" si="129"/>
        <v>0.8953488372</v>
      </c>
      <c r="JI98" s="225"/>
      <c r="JJ98" s="225"/>
      <c r="JK98" s="225"/>
      <c r="JL98" s="225"/>
      <c r="JM98" s="225"/>
      <c r="JN98" s="225"/>
      <c r="JO98" s="225"/>
      <c r="JP98" s="225"/>
      <c r="JQ98" s="225"/>
      <c r="JR98" s="225"/>
      <c r="JS98" s="311"/>
      <c r="JT98" s="232"/>
      <c r="JU98" s="240">
        <f t="shared" ref="JU98:JU99" si="138">7/25</f>
        <v>0.28</v>
      </c>
      <c r="JV98" s="225"/>
      <c r="JW98" s="225"/>
      <c r="JX98" s="225"/>
      <c r="JY98" s="225"/>
      <c r="JZ98" s="225"/>
      <c r="KA98" s="225"/>
      <c r="KB98" s="225"/>
      <c r="KC98" s="225"/>
      <c r="KD98" s="225"/>
      <c r="KE98" s="225"/>
      <c r="KF98" s="225"/>
      <c r="KG98" s="225"/>
      <c r="KH98" s="225"/>
      <c r="KI98" s="225"/>
      <c r="KJ98" s="225"/>
    </row>
    <row r="99">
      <c r="A99" s="182" t="s">
        <v>35</v>
      </c>
      <c r="B99" s="18" t="s">
        <v>19</v>
      </c>
      <c r="C99" s="19" t="s">
        <v>40</v>
      </c>
      <c r="D99" s="17" t="s">
        <v>38</v>
      </c>
      <c r="E99" s="224">
        <v>25.0</v>
      </c>
      <c r="F99" s="225">
        <v>29.0</v>
      </c>
      <c r="G99" s="225">
        <v>25.0</v>
      </c>
      <c r="H99" s="225">
        <v>20.0</v>
      </c>
      <c r="I99" s="225">
        <v>29.0</v>
      </c>
      <c r="J99" s="225">
        <v>19.0</v>
      </c>
      <c r="K99" s="225">
        <v>23.0</v>
      </c>
      <c r="L99" s="225">
        <v>33.0</v>
      </c>
      <c r="M99" s="225">
        <v>27.0</v>
      </c>
      <c r="N99" s="225">
        <v>33.0</v>
      </c>
      <c r="O99" s="226">
        <v>27.0</v>
      </c>
      <c r="P99" s="225">
        <v>31.0</v>
      </c>
      <c r="Q99" s="225">
        <v>40.0</v>
      </c>
      <c r="R99" s="225">
        <v>52.0</v>
      </c>
      <c r="S99" s="225">
        <v>64.0</v>
      </c>
      <c r="T99" s="225">
        <v>59.0</v>
      </c>
      <c r="U99" s="225">
        <v>55.0</v>
      </c>
      <c r="V99" s="225">
        <v>45.0</v>
      </c>
      <c r="W99" s="225">
        <v>54.0</v>
      </c>
      <c r="X99" s="225">
        <v>64.0</v>
      </c>
      <c r="Y99" s="226">
        <v>75.0</v>
      </c>
      <c r="Z99" s="225">
        <v>18.0</v>
      </c>
      <c r="AA99" s="225">
        <v>13.0</v>
      </c>
      <c r="AB99" s="225">
        <v>7.0</v>
      </c>
      <c r="AC99" s="225">
        <v>-2.0</v>
      </c>
      <c r="AD99" s="225">
        <v>-11.0</v>
      </c>
      <c r="AE99" s="225">
        <v>9.0</v>
      </c>
      <c r="AF99" s="225">
        <v>2.0</v>
      </c>
      <c r="AG99" s="225">
        <v>-3.0</v>
      </c>
      <c r="AH99" s="225">
        <v>3.0</v>
      </c>
      <c r="AI99" s="226">
        <v>12.0</v>
      </c>
      <c r="AJ99" s="225">
        <v>21.0</v>
      </c>
      <c r="AK99" s="225">
        <v>30.0</v>
      </c>
      <c r="AL99" s="225">
        <v>35.0</v>
      </c>
      <c r="AM99" s="225">
        <v>41.0</v>
      </c>
      <c r="AN99" s="225">
        <v>51.0</v>
      </c>
      <c r="AO99" s="225">
        <v>60.0</v>
      </c>
      <c r="AP99" s="225">
        <v>66.0</v>
      </c>
      <c r="AQ99" s="225">
        <v>76.0</v>
      </c>
      <c r="AR99" s="225">
        <v>86.0</v>
      </c>
      <c r="AS99" s="226">
        <v>96.0</v>
      </c>
      <c r="AT99" s="225">
        <v>17.0</v>
      </c>
      <c r="AU99" s="225">
        <v>10.0</v>
      </c>
      <c r="AV99" s="225">
        <v>0.0</v>
      </c>
      <c r="AW99" s="225">
        <v>10.0</v>
      </c>
      <c r="AX99" s="225">
        <v>16.0</v>
      </c>
      <c r="AY99" s="225">
        <v>25.0</v>
      </c>
      <c r="AZ99" s="225">
        <v>17.0</v>
      </c>
      <c r="BA99" s="225">
        <v>24.0</v>
      </c>
      <c r="BB99" s="225">
        <v>15.0</v>
      </c>
      <c r="BC99" s="226">
        <v>6.0</v>
      </c>
      <c r="BD99" s="225">
        <v>34.0</v>
      </c>
      <c r="BE99" s="225">
        <v>40.0</v>
      </c>
      <c r="BF99" s="225">
        <v>34.0</v>
      </c>
      <c r="BG99" s="225">
        <v>43.0</v>
      </c>
      <c r="BH99" s="225">
        <v>34.0</v>
      </c>
      <c r="BI99" s="225">
        <v>29.0</v>
      </c>
      <c r="BJ99" s="225">
        <v>35.0</v>
      </c>
      <c r="BK99" s="225">
        <v>25.0</v>
      </c>
      <c r="BL99" s="225">
        <v>32.0</v>
      </c>
      <c r="BM99" s="226">
        <v>40.0</v>
      </c>
      <c r="BN99" s="225">
        <v>15.0</v>
      </c>
      <c r="BO99" s="225">
        <v>19.0</v>
      </c>
      <c r="BP99" s="225">
        <v>7.0</v>
      </c>
      <c r="BQ99" s="225">
        <v>-2.0</v>
      </c>
      <c r="BR99" s="225">
        <v>3.0</v>
      </c>
      <c r="BS99" s="225">
        <v>-6.0</v>
      </c>
      <c r="BT99" s="225">
        <v>-15.0</v>
      </c>
      <c r="BU99" s="225">
        <v>-22.0</v>
      </c>
      <c r="BV99" s="225">
        <v>-26.0</v>
      </c>
      <c r="BW99" s="226">
        <v>-30.0</v>
      </c>
      <c r="BX99" s="225">
        <v>35.0</v>
      </c>
      <c r="BY99" s="225">
        <v>46.0</v>
      </c>
      <c r="BZ99" s="225">
        <v>40.0</v>
      </c>
      <c r="CA99" s="225">
        <v>33.0</v>
      </c>
      <c r="CB99" s="225">
        <v>38.0</v>
      </c>
      <c r="CC99" s="225">
        <v>28.0</v>
      </c>
      <c r="CD99" s="225">
        <v>24.0</v>
      </c>
      <c r="CE99" s="225">
        <v>18.0</v>
      </c>
      <c r="CF99" s="225">
        <v>8.0</v>
      </c>
      <c r="CG99" s="226">
        <v>28.0</v>
      </c>
      <c r="CH99" s="225">
        <v>31.0</v>
      </c>
      <c r="CI99" s="225">
        <v>41.0</v>
      </c>
      <c r="CJ99" s="225">
        <v>50.0</v>
      </c>
      <c r="CK99" s="225">
        <v>60.0</v>
      </c>
      <c r="CL99" s="225">
        <v>67.0</v>
      </c>
      <c r="CM99" s="225">
        <v>73.0</v>
      </c>
      <c r="CN99" s="225">
        <v>82.0</v>
      </c>
      <c r="CO99" s="225">
        <v>93.0</v>
      </c>
      <c r="CP99" s="225">
        <v>103.0</v>
      </c>
      <c r="CQ99" s="226">
        <v>92.0</v>
      </c>
      <c r="CR99" s="225">
        <v>29.0</v>
      </c>
      <c r="CS99" s="225">
        <v>34.0</v>
      </c>
      <c r="CT99" s="225">
        <v>39.0</v>
      </c>
      <c r="CU99" s="225">
        <v>47.0</v>
      </c>
      <c r="CV99" s="225">
        <v>52.0</v>
      </c>
      <c r="CW99" s="225">
        <v>47.0</v>
      </c>
      <c r="CX99" s="225">
        <v>56.0</v>
      </c>
      <c r="CY99" s="225">
        <v>49.0</v>
      </c>
      <c r="CZ99" s="225">
        <v>44.0</v>
      </c>
      <c r="DA99" s="226">
        <v>35.0</v>
      </c>
      <c r="DB99" s="225">
        <v>16.0</v>
      </c>
      <c r="DC99" s="225">
        <v>36.0</v>
      </c>
      <c r="DD99" s="225">
        <v>25.0</v>
      </c>
      <c r="DE99" s="225">
        <v>15.0</v>
      </c>
      <c r="DF99" s="225">
        <v>4.0</v>
      </c>
      <c r="DG99" s="225">
        <v>9.0</v>
      </c>
      <c r="DH99" s="225">
        <v>14.0</v>
      </c>
      <c r="DI99" s="225">
        <v>4.0</v>
      </c>
      <c r="DJ99" s="225">
        <v>13.0</v>
      </c>
      <c r="DK99" s="226">
        <v>3.0</v>
      </c>
      <c r="DL99" s="225">
        <v>34.0</v>
      </c>
      <c r="DM99" s="225">
        <v>22.0</v>
      </c>
      <c r="DN99" s="225">
        <v>18.0</v>
      </c>
      <c r="DO99" s="225">
        <v>7.0</v>
      </c>
      <c r="DP99" s="225">
        <v>1.0</v>
      </c>
      <c r="DQ99" s="225">
        <v>11.0</v>
      </c>
      <c r="DR99" s="225">
        <v>6.0</v>
      </c>
      <c r="DS99" s="225">
        <v>-4.0</v>
      </c>
      <c r="DT99" s="225">
        <v>5.0</v>
      </c>
      <c r="DU99" s="226">
        <v>14.0</v>
      </c>
      <c r="DV99" s="225">
        <v>16.0</v>
      </c>
      <c r="DW99" s="225">
        <v>26.0</v>
      </c>
      <c r="DX99" s="225">
        <v>21.0</v>
      </c>
      <c r="DY99" s="225">
        <v>17.0</v>
      </c>
      <c r="DZ99" s="225">
        <v>22.0</v>
      </c>
      <c r="EA99" s="225">
        <v>26.0</v>
      </c>
      <c r="EB99" s="225">
        <v>17.0</v>
      </c>
      <c r="EC99" s="225">
        <v>10.0</v>
      </c>
      <c r="ED99" s="225">
        <v>19.0</v>
      </c>
      <c r="EE99" s="226">
        <v>10.0</v>
      </c>
      <c r="EF99" s="225">
        <v>20.0</v>
      </c>
      <c r="EG99" s="225">
        <v>30.0</v>
      </c>
      <c r="EH99" s="225">
        <v>40.0</v>
      </c>
      <c r="EI99" s="225">
        <v>60.0</v>
      </c>
      <c r="EJ99" s="225">
        <v>70.0</v>
      </c>
      <c r="EK99" s="225">
        <v>77.0</v>
      </c>
      <c r="EL99" s="225">
        <v>87.0</v>
      </c>
      <c r="EM99" s="225">
        <v>107.0</v>
      </c>
      <c r="EN99" s="225">
        <v>118.0</v>
      </c>
      <c r="EO99" s="226">
        <v>122.0</v>
      </c>
      <c r="EP99" s="225">
        <v>19.0</v>
      </c>
      <c r="EQ99" s="225">
        <v>13.0</v>
      </c>
      <c r="ER99" s="225">
        <v>9.0</v>
      </c>
      <c r="ES99" s="225">
        <v>5.0</v>
      </c>
      <c r="ET99" s="225">
        <v>-7.0</v>
      </c>
      <c r="EU99" s="225">
        <v>-12.0</v>
      </c>
      <c r="EV99" s="225">
        <v>-3.0</v>
      </c>
      <c r="EW99" s="225">
        <v>-9.0</v>
      </c>
      <c r="EX99" s="225">
        <v>-2.0</v>
      </c>
      <c r="EY99" s="226">
        <v>-11.0</v>
      </c>
      <c r="EZ99" s="225">
        <v>31.0</v>
      </c>
      <c r="FA99" s="225">
        <v>37.0</v>
      </c>
      <c r="FB99" s="225">
        <v>41.0</v>
      </c>
      <c r="FC99" s="225">
        <v>46.0</v>
      </c>
      <c r="FD99" s="225">
        <v>56.0</v>
      </c>
      <c r="FE99" s="225">
        <v>65.0</v>
      </c>
      <c r="FF99" s="225">
        <v>61.0</v>
      </c>
      <c r="FG99" s="225">
        <v>55.0</v>
      </c>
      <c r="FH99" s="225">
        <v>62.0</v>
      </c>
      <c r="FI99" s="226">
        <v>71.0</v>
      </c>
      <c r="FJ99" s="225">
        <v>19.0</v>
      </c>
      <c r="FK99" s="225">
        <v>25.0</v>
      </c>
      <c r="FL99" s="225">
        <v>35.0</v>
      </c>
      <c r="FM99" s="225">
        <v>26.0</v>
      </c>
      <c r="FN99" s="225">
        <v>17.0</v>
      </c>
      <c r="FO99" s="225">
        <v>26.0</v>
      </c>
      <c r="FP99" s="225">
        <v>22.0</v>
      </c>
      <c r="FQ99" s="225">
        <v>28.0</v>
      </c>
      <c r="FR99" s="225">
        <v>34.0</v>
      </c>
      <c r="FS99" s="226">
        <v>25.0</v>
      </c>
      <c r="FT99" s="225">
        <v>35.0</v>
      </c>
      <c r="FU99" s="225">
        <v>24.0</v>
      </c>
      <c r="FV99" s="225">
        <v>18.0</v>
      </c>
      <c r="FW99" s="225">
        <v>24.0</v>
      </c>
      <c r="FX99" s="225">
        <v>16.0</v>
      </c>
      <c r="FY99" s="225">
        <v>25.0</v>
      </c>
      <c r="FZ99" s="225">
        <v>34.0</v>
      </c>
      <c r="GA99" s="225">
        <v>40.0</v>
      </c>
      <c r="GB99" s="225">
        <v>49.0</v>
      </c>
      <c r="GC99" s="226">
        <v>61.0</v>
      </c>
      <c r="GD99" s="225">
        <v>18.0</v>
      </c>
      <c r="GE99" s="225">
        <v>25.0</v>
      </c>
      <c r="GF99" s="225">
        <v>29.0</v>
      </c>
      <c r="GG99" s="225">
        <v>41.0</v>
      </c>
      <c r="GH99" s="225">
        <v>30.0</v>
      </c>
      <c r="GI99" s="225">
        <v>40.0</v>
      </c>
      <c r="GJ99" s="225">
        <v>49.0</v>
      </c>
      <c r="GK99" s="225">
        <v>37.0</v>
      </c>
      <c r="GL99" s="225">
        <v>17.0</v>
      </c>
      <c r="GM99" s="226">
        <v>8.0</v>
      </c>
      <c r="GN99" s="225">
        <v>35.0</v>
      </c>
      <c r="GO99" s="225">
        <v>47.0</v>
      </c>
      <c r="GP99" s="225">
        <v>37.0</v>
      </c>
      <c r="GQ99" s="225">
        <v>31.0</v>
      </c>
      <c r="GR99" s="225">
        <v>20.0</v>
      </c>
      <c r="GS99" s="225">
        <v>16.0</v>
      </c>
      <c r="GT99" s="225">
        <v>12.0</v>
      </c>
      <c r="GU99" s="225">
        <v>21.0</v>
      </c>
      <c r="GV99" s="225">
        <v>12.0</v>
      </c>
      <c r="GW99" s="226">
        <v>7.0</v>
      </c>
      <c r="GX99" s="225">
        <v>36.0</v>
      </c>
      <c r="GY99" s="225">
        <v>43.0</v>
      </c>
      <c r="GZ99" s="225">
        <v>55.0</v>
      </c>
      <c r="HA99" s="225">
        <v>46.0</v>
      </c>
      <c r="HB99" s="225">
        <v>37.0</v>
      </c>
      <c r="HC99" s="225">
        <v>27.0</v>
      </c>
      <c r="HD99" s="225">
        <v>32.0</v>
      </c>
      <c r="HE99" s="225">
        <v>26.0</v>
      </c>
      <c r="HF99" s="225">
        <v>32.0</v>
      </c>
      <c r="HG99" s="226">
        <v>20.0</v>
      </c>
      <c r="HH99" s="225">
        <v>33.0</v>
      </c>
      <c r="HI99" s="225">
        <v>27.0</v>
      </c>
      <c r="HJ99" s="225">
        <v>17.0</v>
      </c>
      <c r="HK99" s="225">
        <v>26.0</v>
      </c>
      <c r="HL99" s="225">
        <v>20.0</v>
      </c>
      <c r="HM99" s="225">
        <v>16.0</v>
      </c>
      <c r="HN99" s="225">
        <v>27.0</v>
      </c>
      <c r="HO99" s="225">
        <v>7.0</v>
      </c>
      <c r="HP99" s="225">
        <v>-4.0</v>
      </c>
      <c r="HQ99" s="226">
        <v>-13.0</v>
      </c>
      <c r="HR99" s="225">
        <v>5.0</v>
      </c>
      <c r="HS99" s="225">
        <v>-4.0</v>
      </c>
      <c r="HT99" s="225">
        <v>4.0</v>
      </c>
      <c r="HU99" s="225">
        <v>9.0</v>
      </c>
      <c r="HV99" s="225">
        <v>0.0</v>
      </c>
      <c r="HW99" s="225">
        <v>6.0</v>
      </c>
      <c r="HX99" s="225">
        <v>17.0</v>
      </c>
      <c r="HY99" s="225">
        <v>12.0</v>
      </c>
      <c r="HZ99" s="225">
        <v>20.0</v>
      </c>
      <c r="IA99" s="226">
        <v>13.0</v>
      </c>
      <c r="IB99" s="225">
        <v>31.0</v>
      </c>
      <c r="IC99" s="225">
        <v>11.0</v>
      </c>
      <c r="ID99" s="225">
        <v>6.0</v>
      </c>
      <c r="IE99" s="225">
        <v>14.0</v>
      </c>
      <c r="IF99" s="225">
        <v>5.0</v>
      </c>
      <c r="IG99" s="225">
        <v>-1.0</v>
      </c>
      <c r="IH99" s="225">
        <v>7.0</v>
      </c>
      <c r="II99" s="225">
        <v>-3.0</v>
      </c>
      <c r="IJ99" s="225">
        <v>-10.0</v>
      </c>
      <c r="IK99" s="226">
        <v>-4.0</v>
      </c>
      <c r="IL99" s="225">
        <v>29.0</v>
      </c>
      <c r="IM99" s="225">
        <v>23.0</v>
      </c>
      <c r="IN99" s="225">
        <v>27.0</v>
      </c>
      <c r="IO99" s="225">
        <v>33.0</v>
      </c>
      <c r="IP99" s="225">
        <v>42.0</v>
      </c>
      <c r="IQ99" s="225">
        <v>34.0</v>
      </c>
      <c r="IR99" s="225">
        <v>23.0</v>
      </c>
      <c r="IS99" s="225">
        <v>32.0</v>
      </c>
      <c r="IT99" s="225">
        <v>27.0</v>
      </c>
      <c r="IU99" s="226">
        <v>23.0</v>
      </c>
      <c r="IV99" s="237">
        <f t="shared" ref="IV99:JE99" si="137">AVERAGE(IL99,IB99,HR99,HH99,GN99,GX99,GD99,FT99,FJ99,EZ99,EP99,EF99,DV99,DL99,DB99,CR99,CH99,BX99,BN99,BD99,AT99,AJ99,Z99,P99,F99)</f>
        <v>25.48</v>
      </c>
      <c r="IW99" s="238">
        <f t="shared" si="137"/>
        <v>27.32</v>
      </c>
      <c r="IX99" s="238">
        <f t="shared" si="137"/>
        <v>26.64</v>
      </c>
      <c r="IY99" s="238">
        <f t="shared" si="137"/>
        <v>28.92</v>
      </c>
      <c r="IZ99" s="238">
        <f t="shared" si="137"/>
        <v>26.44</v>
      </c>
      <c r="JA99" s="238">
        <f t="shared" si="137"/>
        <v>28.32</v>
      </c>
      <c r="JB99" s="238">
        <f t="shared" si="137"/>
        <v>30</v>
      </c>
      <c r="JC99" s="238">
        <f t="shared" si="137"/>
        <v>28.16</v>
      </c>
      <c r="JD99" s="238">
        <f t="shared" si="137"/>
        <v>30.16</v>
      </c>
      <c r="JE99" s="239">
        <f t="shared" si="137"/>
        <v>29.2</v>
      </c>
      <c r="JF99" s="225">
        <f t="shared" si="127"/>
        <v>235</v>
      </c>
      <c r="JG99" s="225">
        <f t="shared" si="128"/>
        <v>23</v>
      </c>
      <c r="JH99" s="231">
        <f t="shared" si="129"/>
        <v>0.9108527132</v>
      </c>
      <c r="JI99" s="225"/>
      <c r="JJ99" s="225"/>
      <c r="JK99" s="225"/>
      <c r="JL99" s="225"/>
      <c r="JM99" s="225"/>
      <c r="JN99" s="225"/>
      <c r="JO99" s="225"/>
      <c r="JP99" s="225"/>
      <c r="JQ99" s="225"/>
      <c r="JR99" s="225"/>
      <c r="JS99" s="311"/>
      <c r="JT99" s="232"/>
      <c r="JU99" s="240">
        <f t="shared" si="138"/>
        <v>0.28</v>
      </c>
      <c r="JV99" s="225"/>
      <c r="JW99" s="225"/>
      <c r="JX99" s="225"/>
      <c r="JY99" s="225"/>
      <c r="JZ99" s="225"/>
      <c r="KA99" s="225"/>
      <c r="KB99" s="225"/>
      <c r="KC99" s="225"/>
      <c r="KD99" s="225"/>
      <c r="KE99" s="225"/>
      <c r="KF99" s="225"/>
      <c r="KG99" s="225"/>
      <c r="KH99" s="225"/>
      <c r="KI99" s="225"/>
      <c r="KJ99" s="225"/>
    </row>
    <row r="100">
      <c r="A100" s="182" t="s">
        <v>11</v>
      </c>
      <c r="B100" s="18" t="s">
        <v>19</v>
      </c>
      <c r="C100" s="19" t="s">
        <v>20</v>
      </c>
      <c r="D100" s="17" t="s">
        <v>14</v>
      </c>
      <c r="E100" s="224">
        <v>35.0</v>
      </c>
      <c r="F100" s="225">
        <v>17.0</v>
      </c>
      <c r="G100" s="225">
        <v>25.0</v>
      </c>
      <c r="H100" s="225">
        <v>17.0</v>
      </c>
      <c r="I100" s="225">
        <v>27.0</v>
      </c>
      <c r="J100" s="225">
        <v>14.0</v>
      </c>
      <c r="K100" s="225">
        <v>6.0</v>
      </c>
      <c r="L100" s="225">
        <v>18.0</v>
      </c>
      <c r="M100" s="225">
        <v>26.0</v>
      </c>
      <c r="N100" s="225">
        <v>35.0</v>
      </c>
      <c r="O100" s="226">
        <v>26.0</v>
      </c>
      <c r="P100" s="225">
        <v>34.0</v>
      </c>
      <c r="Q100" s="225">
        <v>43.0</v>
      </c>
      <c r="R100" s="225">
        <v>57.0</v>
      </c>
      <c r="S100" s="225">
        <v>71.0</v>
      </c>
      <c r="T100" s="225">
        <v>63.0</v>
      </c>
      <c r="U100" s="225">
        <v>55.0</v>
      </c>
      <c r="V100" s="225">
        <v>46.0</v>
      </c>
      <c r="W100" s="225">
        <v>57.0</v>
      </c>
      <c r="X100" s="225">
        <v>69.0</v>
      </c>
      <c r="Y100" s="226">
        <v>79.0</v>
      </c>
      <c r="Z100" s="225">
        <v>33.0</v>
      </c>
      <c r="AA100" s="225">
        <v>24.0</v>
      </c>
      <c r="AB100" s="225">
        <v>15.0</v>
      </c>
      <c r="AC100" s="225">
        <v>6.0</v>
      </c>
      <c r="AD100" s="225">
        <v>-5.0</v>
      </c>
      <c r="AE100" s="225">
        <v>21.0</v>
      </c>
      <c r="AF100" s="225">
        <v>29.0</v>
      </c>
      <c r="AG100" s="225">
        <v>20.0</v>
      </c>
      <c r="AH100" s="225">
        <v>12.0</v>
      </c>
      <c r="AI100" s="226">
        <v>21.0</v>
      </c>
      <c r="AJ100" s="225">
        <v>17.0</v>
      </c>
      <c r="AK100" s="225">
        <v>6.0</v>
      </c>
      <c r="AL100" s="225">
        <v>15.0</v>
      </c>
      <c r="AM100" s="225">
        <v>6.0</v>
      </c>
      <c r="AN100" s="225">
        <v>15.0</v>
      </c>
      <c r="AO100" s="225">
        <v>25.0</v>
      </c>
      <c r="AP100" s="225">
        <v>16.0</v>
      </c>
      <c r="AQ100" s="225">
        <v>25.0</v>
      </c>
      <c r="AR100" s="225">
        <v>34.0</v>
      </c>
      <c r="AS100" s="226">
        <v>47.0</v>
      </c>
      <c r="AT100" s="225">
        <v>13.0</v>
      </c>
      <c r="AU100" s="225">
        <v>21.0</v>
      </c>
      <c r="AV100" s="225">
        <v>12.0</v>
      </c>
      <c r="AW100" s="225">
        <v>25.0</v>
      </c>
      <c r="AX100" s="225">
        <v>16.0</v>
      </c>
      <c r="AY100" s="225">
        <v>26.0</v>
      </c>
      <c r="AZ100" s="225">
        <v>14.0</v>
      </c>
      <c r="BA100" s="225">
        <v>6.0</v>
      </c>
      <c r="BB100" s="225">
        <v>17.0</v>
      </c>
      <c r="BC100" s="226">
        <v>8.0</v>
      </c>
      <c r="BD100" s="225">
        <v>14.0</v>
      </c>
      <c r="BE100" s="225">
        <v>6.0</v>
      </c>
      <c r="BF100" s="225">
        <v>-3.0</v>
      </c>
      <c r="BG100" s="225">
        <v>-14.0</v>
      </c>
      <c r="BH100" s="225">
        <v>-4.0</v>
      </c>
      <c r="BI100" s="225">
        <v>-12.0</v>
      </c>
      <c r="BJ100" s="225">
        <v>-3.0</v>
      </c>
      <c r="BK100" s="225">
        <v>-12.0</v>
      </c>
      <c r="BL100" s="225">
        <v>-20.0</v>
      </c>
      <c r="BM100" s="226">
        <v>-8.0</v>
      </c>
      <c r="BN100" s="225">
        <v>12.0</v>
      </c>
      <c r="BO100" s="225">
        <v>4.0</v>
      </c>
      <c r="BP100" s="225">
        <v>-10.0</v>
      </c>
      <c r="BQ100" s="225">
        <v>-20.0</v>
      </c>
      <c r="BR100" s="225">
        <v>-12.0</v>
      </c>
      <c r="BS100" s="225">
        <v>-22.0</v>
      </c>
      <c r="BT100" s="225">
        <v>-12.0</v>
      </c>
      <c r="BU100" s="225">
        <v>-4.0</v>
      </c>
      <c r="BV100" s="225">
        <v>4.0</v>
      </c>
      <c r="BW100" s="226">
        <v>12.0</v>
      </c>
      <c r="BX100" s="225">
        <v>37.0</v>
      </c>
      <c r="BY100" s="225">
        <v>47.0</v>
      </c>
      <c r="BZ100" s="225">
        <v>55.0</v>
      </c>
      <c r="CA100" s="225">
        <v>63.0</v>
      </c>
      <c r="CB100" s="225">
        <v>72.0</v>
      </c>
      <c r="CC100" s="225">
        <v>59.0</v>
      </c>
      <c r="CD100" s="225">
        <v>51.0</v>
      </c>
      <c r="CE100" s="225">
        <v>42.0</v>
      </c>
      <c r="CF100" s="225">
        <v>33.0</v>
      </c>
      <c r="CG100" s="226">
        <v>59.0</v>
      </c>
      <c r="CH100" s="225">
        <v>17.0</v>
      </c>
      <c r="CI100" s="225">
        <v>26.0</v>
      </c>
      <c r="CJ100" s="225">
        <v>36.0</v>
      </c>
      <c r="CK100" s="225">
        <v>48.0</v>
      </c>
      <c r="CL100" s="225">
        <v>40.0</v>
      </c>
      <c r="CM100" s="225">
        <v>32.0</v>
      </c>
      <c r="CN100" s="225">
        <v>41.0</v>
      </c>
      <c r="CO100" s="225">
        <v>51.0</v>
      </c>
      <c r="CP100" s="225">
        <v>63.0</v>
      </c>
      <c r="CQ100" s="226">
        <v>53.0</v>
      </c>
      <c r="CR100" s="225">
        <v>17.0</v>
      </c>
      <c r="CS100" s="225">
        <v>26.0</v>
      </c>
      <c r="CT100" s="225">
        <v>34.0</v>
      </c>
      <c r="CU100" s="225">
        <v>46.0</v>
      </c>
      <c r="CV100" s="225">
        <v>55.0</v>
      </c>
      <c r="CW100" s="225">
        <v>47.0</v>
      </c>
      <c r="CX100" s="225">
        <v>36.0</v>
      </c>
      <c r="CY100" s="225">
        <v>44.0</v>
      </c>
      <c r="CZ100" s="225">
        <v>35.0</v>
      </c>
      <c r="DA100" s="226">
        <v>45.0</v>
      </c>
      <c r="DB100" s="225">
        <v>14.0</v>
      </c>
      <c r="DC100" s="225">
        <v>40.0</v>
      </c>
      <c r="DD100" s="225">
        <v>30.0</v>
      </c>
      <c r="DE100" s="225">
        <v>21.0</v>
      </c>
      <c r="DF100" s="225">
        <v>11.0</v>
      </c>
      <c r="DG100" s="225">
        <v>19.0</v>
      </c>
      <c r="DH100" s="225">
        <v>27.0</v>
      </c>
      <c r="DI100" s="225">
        <v>14.0</v>
      </c>
      <c r="DJ100" s="225">
        <v>24.0</v>
      </c>
      <c r="DK100" s="226">
        <v>15.0</v>
      </c>
      <c r="DL100" s="225">
        <v>15.0</v>
      </c>
      <c r="DM100" s="225">
        <v>1.0</v>
      </c>
      <c r="DN100" s="225">
        <v>-7.0</v>
      </c>
      <c r="DO100" s="225">
        <v>-17.0</v>
      </c>
      <c r="DP100" s="225">
        <v>-8.0</v>
      </c>
      <c r="DQ100" s="225">
        <v>1.0</v>
      </c>
      <c r="DR100" s="225">
        <v>-7.0</v>
      </c>
      <c r="DS100" s="225">
        <v>-16.0</v>
      </c>
      <c r="DT100" s="225">
        <v>-26.0</v>
      </c>
      <c r="DU100" s="226">
        <v>-15.0</v>
      </c>
      <c r="DV100" s="225">
        <v>35.0</v>
      </c>
      <c r="DW100" s="225">
        <v>48.0</v>
      </c>
      <c r="DX100" s="225">
        <v>39.0</v>
      </c>
      <c r="DY100" s="225">
        <v>47.0</v>
      </c>
      <c r="DZ100" s="225">
        <v>56.0</v>
      </c>
      <c r="EA100" s="225">
        <v>48.0</v>
      </c>
      <c r="EB100" s="225">
        <v>37.0</v>
      </c>
      <c r="EC100" s="225">
        <v>45.0</v>
      </c>
      <c r="ED100" s="225">
        <v>56.0</v>
      </c>
      <c r="EE100" s="226">
        <v>45.0</v>
      </c>
      <c r="EF100" s="225">
        <v>16.0</v>
      </c>
      <c r="EG100" s="225">
        <v>28.0</v>
      </c>
      <c r="EH100" s="225">
        <v>41.0</v>
      </c>
      <c r="EI100" s="225">
        <v>67.0</v>
      </c>
      <c r="EJ100" s="225">
        <v>79.0</v>
      </c>
      <c r="EK100" s="225">
        <v>71.0</v>
      </c>
      <c r="EL100" s="225">
        <v>80.0</v>
      </c>
      <c r="EM100" s="225">
        <v>106.0</v>
      </c>
      <c r="EN100" s="225">
        <v>116.0</v>
      </c>
      <c r="EO100" s="226">
        <v>124.0</v>
      </c>
      <c r="EP100" s="225">
        <v>34.0</v>
      </c>
      <c r="EQ100" s="225">
        <v>43.0</v>
      </c>
      <c r="ER100" s="225">
        <v>51.0</v>
      </c>
      <c r="ES100" s="225">
        <v>59.0</v>
      </c>
      <c r="ET100" s="225">
        <v>45.0</v>
      </c>
      <c r="EU100" s="225">
        <v>37.0</v>
      </c>
      <c r="EV100" s="225">
        <v>27.0</v>
      </c>
      <c r="EW100" s="225">
        <v>36.0</v>
      </c>
      <c r="EX100" s="225">
        <v>28.0</v>
      </c>
      <c r="EY100" s="226">
        <v>39.0</v>
      </c>
      <c r="EZ100" s="225">
        <v>17.0</v>
      </c>
      <c r="FA100" s="225">
        <v>9.0</v>
      </c>
      <c r="FB100" s="225">
        <v>1.0</v>
      </c>
      <c r="FC100" s="225">
        <v>10.0</v>
      </c>
      <c r="FD100" s="225">
        <v>22.0</v>
      </c>
      <c r="FE100" s="225">
        <v>33.0</v>
      </c>
      <c r="FF100" s="225">
        <v>25.0</v>
      </c>
      <c r="FG100" s="225">
        <v>34.0</v>
      </c>
      <c r="FH100" s="225">
        <v>26.0</v>
      </c>
      <c r="FI100" s="226">
        <v>35.0</v>
      </c>
      <c r="FJ100" s="225">
        <v>34.0</v>
      </c>
      <c r="FK100" s="225">
        <v>43.0</v>
      </c>
      <c r="FL100" s="225">
        <v>56.0</v>
      </c>
      <c r="FM100" s="225">
        <v>45.0</v>
      </c>
      <c r="FN100" s="225">
        <v>56.0</v>
      </c>
      <c r="FO100" s="225">
        <v>65.0</v>
      </c>
      <c r="FP100" s="225">
        <v>57.0</v>
      </c>
      <c r="FQ100" s="225">
        <v>49.0</v>
      </c>
      <c r="FR100" s="225">
        <v>58.0</v>
      </c>
      <c r="FS100" s="226">
        <v>69.0</v>
      </c>
      <c r="FT100" s="225">
        <v>38.0</v>
      </c>
      <c r="FU100" s="225">
        <v>28.0</v>
      </c>
      <c r="FV100" s="225">
        <v>36.0</v>
      </c>
      <c r="FW100" s="225">
        <v>28.0</v>
      </c>
      <c r="FX100" s="225">
        <v>16.0</v>
      </c>
      <c r="FY100" s="225">
        <v>25.0</v>
      </c>
      <c r="FZ100" s="225">
        <v>34.0</v>
      </c>
      <c r="GA100" s="225">
        <v>43.0</v>
      </c>
      <c r="GB100" s="225">
        <v>52.0</v>
      </c>
      <c r="GC100" s="226">
        <v>66.0</v>
      </c>
      <c r="GD100" s="225">
        <v>33.0</v>
      </c>
      <c r="GE100" s="225">
        <v>25.0</v>
      </c>
      <c r="GF100" s="225">
        <v>33.0</v>
      </c>
      <c r="GG100" s="225">
        <v>47.0</v>
      </c>
      <c r="GH100" s="225">
        <v>37.0</v>
      </c>
      <c r="GI100" s="225">
        <v>49.0</v>
      </c>
      <c r="GJ100" s="225">
        <v>60.0</v>
      </c>
      <c r="GK100" s="225">
        <v>46.0</v>
      </c>
      <c r="GL100" s="225">
        <v>20.0</v>
      </c>
      <c r="GM100" s="226">
        <v>11.0</v>
      </c>
      <c r="GN100" s="225">
        <v>38.0</v>
      </c>
      <c r="GO100" s="225">
        <v>52.0</v>
      </c>
      <c r="GP100" s="225">
        <v>43.0</v>
      </c>
      <c r="GQ100" s="225">
        <v>51.0</v>
      </c>
      <c r="GR100" s="225">
        <v>41.0</v>
      </c>
      <c r="GS100" s="225">
        <v>33.0</v>
      </c>
      <c r="GT100" s="225">
        <v>25.0</v>
      </c>
      <c r="GU100" s="225">
        <v>35.0</v>
      </c>
      <c r="GV100" s="225">
        <v>46.0</v>
      </c>
      <c r="GW100" s="226">
        <v>38.0</v>
      </c>
      <c r="GX100" s="225">
        <v>35.0</v>
      </c>
      <c r="GY100" s="225">
        <v>27.0</v>
      </c>
      <c r="GZ100" s="225">
        <v>41.0</v>
      </c>
      <c r="HA100" s="225">
        <v>52.0</v>
      </c>
      <c r="HB100" s="225">
        <v>42.0</v>
      </c>
      <c r="HC100" s="225">
        <v>30.0</v>
      </c>
      <c r="HD100" s="225">
        <v>39.0</v>
      </c>
      <c r="HE100" s="225">
        <v>30.0</v>
      </c>
      <c r="HF100" s="225">
        <v>39.0</v>
      </c>
      <c r="HG100" s="226">
        <v>25.0</v>
      </c>
      <c r="HH100" s="225">
        <v>37.0</v>
      </c>
      <c r="HI100" s="225">
        <v>45.0</v>
      </c>
      <c r="HJ100" s="225">
        <v>36.0</v>
      </c>
      <c r="HK100" s="225">
        <v>25.0</v>
      </c>
      <c r="HL100" s="225">
        <v>34.0</v>
      </c>
      <c r="HM100" s="225">
        <v>26.0</v>
      </c>
      <c r="HN100" s="225">
        <v>36.0</v>
      </c>
      <c r="HO100" s="225">
        <v>10.0</v>
      </c>
      <c r="HP100" s="225">
        <v>0.0</v>
      </c>
      <c r="HQ100" s="226">
        <v>-10.0</v>
      </c>
      <c r="HR100" s="225">
        <v>-1.0</v>
      </c>
      <c r="HS100" s="225">
        <v>10.0</v>
      </c>
      <c r="HT100" s="225">
        <v>22.0</v>
      </c>
      <c r="HU100" s="225">
        <v>30.0</v>
      </c>
      <c r="HV100" s="225">
        <v>40.0</v>
      </c>
      <c r="HW100" s="225">
        <v>31.0</v>
      </c>
      <c r="HX100" s="225">
        <v>41.0</v>
      </c>
      <c r="HY100" s="225">
        <v>32.0</v>
      </c>
      <c r="HZ100" s="225">
        <v>44.0</v>
      </c>
      <c r="IA100" s="226">
        <v>52.0</v>
      </c>
      <c r="IB100" s="225">
        <v>17.0</v>
      </c>
      <c r="IC100" s="225">
        <v>-9.0</v>
      </c>
      <c r="ID100" s="225">
        <v>-17.0</v>
      </c>
      <c r="IE100" s="225">
        <v>-5.0</v>
      </c>
      <c r="IF100" s="225">
        <v>-16.0</v>
      </c>
      <c r="IG100" s="225">
        <v>-7.0</v>
      </c>
      <c r="IH100" s="225">
        <v>5.0</v>
      </c>
      <c r="II100" s="225">
        <v>-7.0</v>
      </c>
      <c r="IJ100" s="225">
        <v>1.0</v>
      </c>
      <c r="IK100" s="226">
        <v>-8.0</v>
      </c>
      <c r="IL100" s="225">
        <v>33.0</v>
      </c>
      <c r="IM100" s="225">
        <v>24.0</v>
      </c>
      <c r="IN100" s="225">
        <v>16.0</v>
      </c>
      <c r="IO100" s="225">
        <v>25.0</v>
      </c>
      <c r="IP100" s="225">
        <v>15.0</v>
      </c>
      <c r="IQ100" s="225">
        <v>3.0</v>
      </c>
      <c r="IR100" s="225">
        <v>-7.0</v>
      </c>
      <c r="IS100" s="225">
        <v>-17.0</v>
      </c>
      <c r="IT100" s="225">
        <v>-26.0</v>
      </c>
      <c r="IU100" s="226">
        <v>-34.0</v>
      </c>
      <c r="IV100" s="237">
        <f t="shared" ref="IV100:JE100" si="139">AVERAGE(IL100,IB100,HR100,HH100,GN100,GX100,GD100,FT100,FJ100,EZ100,EP100,EF100,DV100,DL100,DB100,CR100,CH100,BX100,BN100,BD100,AT100,AJ100,Z100,P100,F100)</f>
        <v>24.24</v>
      </c>
      <c r="IW100" s="238">
        <f t="shared" si="139"/>
        <v>25.68</v>
      </c>
      <c r="IX100" s="238">
        <f t="shared" si="139"/>
        <v>25.96</v>
      </c>
      <c r="IY100" s="238">
        <f t="shared" si="139"/>
        <v>29.72</v>
      </c>
      <c r="IZ100" s="238">
        <f t="shared" si="139"/>
        <v>28.96</v>
      </c>
      <c r="JA100" s="238">
        <f t="shared" si="139"/>
        <v>28.04</v>
      </c>
      <c r="JB100" s="238">
        <f t="shared" si="139"/>
        <v>28.6</v>
      </c>
      <c r="JC100" s="238">
        <f t="shared" si="139"/>
        <v>27.8</v>
      </c>
      <c r="JD100" s="238">
        <f t="shared" si="139"/>
        <v>29.6</v>
      </c>
      <c r="JE100" s="239">
        <f t="shared" si="139"/>
        <v>31.76</v>
      </c>
      <c r="JF100" s="225">
        <f t="shared" si="127"/>
        <v>224</v>
      </c>
      <c r="JG100" s="225">
        <f t="shared" si="128"/>
        <v>35</v>
      </c>
      <c r="JH100" s="231">
        <f t="shared" si="129"/>
        <v>0.8648648649</v>
      </c>
      <c r="JI100" s="225"/>
      <c r="JJ100" s="225"/>
      <c r="JK100" s="225"/>
      <c r="JL100" s="225"/>
      <c r="JM100" s="225"/>
      <c r="JN100" s="225"/>
      <c r="JO100" s="225"/>
      <c r="JP100" s="225"/>
      <c r="JQ100" s="225"/>
      <c r="JR100" s="225"/>
      <c r="JS100" s="311"/>
      <c r="JT100" s="232"/>
      <c r="JU100" s="240">
        <f>8/25</f>
        <v>0.32</v>
      </c>
      <c r="JV100" s="225"/>
      <c r="JW100" s="225"/>
      <c r="JX100" s="225"/>
      <c r="JY100" s="225"/>
      <c r="JZ100" s="225"/>
      <c r="KA100" s="225"/>
      <c r="KB100" s="225"/>
      <c r="KC100" s="225"/>
      <c r="KD100" s="225"/>
      <c r="KE100" s="225"/>
      <c r="KF100" s="225"/>
      <c r="KG100" s="225"/>
      <c r="KH100" s="225"/>
      <c r="KI100" s="225"/>
      <c r="KJ100" s="225"/>
    </row>
    <row r="101">
      <c r="A101" s="182" t="s">
        <v>35</v>
      </c>
      <c r="B101" s="18" t="s">
        <v>12</v>
      </c>
      <c r="C101" s="19" t="s">
        <v>41</v>
      </c>
      <c r="D101" s="17" t="s">
        <v>14</v>
      </c>
      <c r="E101" s="224">
        <v>30.0</v>
      </c>
      <c r="F101" s="225">
        <v>30.0</v>
      </c>
      <c r="G101" s="225">
        <v>25.0</v>
      </c>
      <c r="H101" s="225">
        <v>19.0</v>
      </c>
      <c r="I101" s="225">
        <v>26.0</v>
      </c>
      <c r="J101" s="225">
        <v>36.0</v>
      </c>
      <c r="K101" s="225">
        <v>41.0</v>
      </c>
      <c r="L101" s="225">
        <v>49.0</v>
      </c>
      <c r="M101" s="225">
        <v>43.0</v>
      </c>
      <c r="N101" s="225">
        <v>49.0</v>
      </c>
      <c r="O101" s="226">
        <v>43.0</v>
      </c>
      <c r="P101" s="225">
        <v>31.0</v>
      </c>
      <c r="Q101" s="225">
        <v>39.0</v>
      </c>
      <c r="R101" s="225">
        <v>30.0</v>
      </c>
      <c r="S101" s="225">
        <v>21.0</v>
      </c>
      <c r="T101" s="225">
        <v>15.0</v>
      </c>
      <c r="U101" s="225">
        <v>9.0</v>
      </c>
      <c r="V101" s="225">
        <v>-1.0</v>
      </c>
      <c r="W101" s="225">
        <v>-9.0</v>
      </c>
      <c r="X101" s="225">
        <v>-1.0</v>
      </c>
      <c r="Y101" s="226">
        <v>-10.0</v>
      </c>
      <c r="Z101" s="225">
        <v>30.0</v>
      </c>
      <c r="AA101" s="225">
        <v>37.0</v>
      </c>
      <c r="AB101" s="225">
        <v>31.0</v>
      </c>
      <c r="AC101" s="225">
        <v>23.0</v>
      </c>
      <c r="AD101" s="225">
        <v>31.0</v>
      </c>
      <c r="AE101" s="225">
        <v>11.0</v>
      </c>
      <c r="AF101" s="225">
        <v>16.0</v>
      </c>
      <c r="AG101" s="225">
        <v>23.0</v>
      </c>
      <c r="AH101" s="225">
        <v>29.0</v>
      </c>
      <c r="AI101" s="226">
        <v>37.0</v>
      </c>
      <c r="AJ101" s="225">
        <v>19.0</v>
      </c>
      <c r="AK101" s="225">
        <v>34.0</v>
      </c>
      <c r="AL101" s="225">
        <v>27.0</v>
      </c>
      <c r="AM101" s="225">
        <v>20.0</v>
      </c>
      <c r="AN101" s="225">
        <v>30.0</v>
      </c>
      <c r="AO101" s="225">
        <v>37.0</v>
      </c>
      <c r="AP101" s="225">
        <v>30.0</v>
      </c>
      <c r="AQ101" s="225">
        <v>40.0</v>
      </c>
      <c r="AR101" s="225">
        <v>50.0</v>
      </c>
      <c r="AS101" s="226">
        <v>40.0</v>
      </c>
      <c r="AT101" s="225">
        <v>16.0</v>
      </c>
      <c r="AU101" s="225">
        <v>21.0</v>
      </c>
      <c r="AV101" s="225">
        <v>11.0</v>
      </c>
      <c r="AW101" s="225">
        <v>1.0</v>
      </c>
      <c r="AX101" s="225">
        <v>-6.0</v>
      </c>
      <c r="AY101" s="225">
        <v>1.0</v>
      </c>
      <c r="AZ101" s="225">
        <v>-8.0</v>
      </c>
      <c r="BA101" s="225">
        <v>-13.0</v>
      </c>
      <c r="BB101" s="225">
        <v>-28.0</v>
      </c>
      <c r="BC101" s="226">
        <v>-36.0</v>
      </c>
      <c r="BD101" s="225">
        <v>40.0</v>
      </c>
      <c r="BE101" s="225">
        <v>46.0</v>
      </c>
      <c r="BF101" s="225">
        <v>40.0</v>
      </c>
      <c r="BG101" s="225">
        <v>55.0</v>
      </c>
      <c r="BH101" s="225">
        <v>66.0</v>
      </c>
      <c r="BI101" s="225">
        <v>60.0</v>
      </c>
      <c r="BJ101" s="225">
        <v>66.0</v>
      </c>
      <c r="BK101" s="225">
        <v>56.0</v>
      </c>
      <c r="BL101" s="225">
        <v>51.0</v>
      </c>
      <c r="BM101" s="226">
        <v>60.0</v>
      </c>
      <c r="BN101" s="225">
        <v>35.0</v>
      </c>
      <c r="BO101" s="225">
        <v>40.0</v>
      </c>
      <c r="BP101" s="225">
        <v>49.0</v>
      </c>
      <c r="BQ101" s="225">
        <v>42.0</v>
      </c>
      <c r="BR101" s="225">
        <v>48.0</v>
      </c>
      <c r="BS101" s="225">
        <v>41.0</v>
      </c>
      <c r="BT101" s="225">
        <v>52.0</v>
      </c>
      <c r="BU101" s="225">
        <v>57.0</v>
      </c>
      <c r="BV101" s="225">
        <v>52.0</v>
      </c>
      <c r="BW101" s="226">
        <v>47.0</v>
      </c>
      <c r="BX101" s="225">
        <v>33.0</v>
      </c>
      <c r="BY101" s="225">
        <v>24.0</v>
      </c>
      <c r="BZ101" s="225">
        <v>18.0</v>
      </c>
      <c r="CA101" s="225">
        <v>23.0</v>
      </c>
      <c r="CB101" s="225">
        <v>16.0</v>
      </c>
      <c r="CC101" s="225">
        <v>26.0</v>
      </c>
      <c r="CD101" s="225">
        <v>20.0</v>
      </c>
      <c r="CE101" s="225">
        <v>14.0</v>
      </c>
      <c r="CF101" s="225">
        <v>4.0</v>
      </c>
      <c r="CG101" s="226">
        <v>-16.0</v>
      </c>
      <c r="CH101" s="225">
        <v>31.0</v>
      </c>
      <c r="CI101" s="225">
        <v>41.0</v>
      </c>
      <c r="CJ101" s="225">
        <v>48.0</v>
      </c>
      <c r="CK101" s="225">
        <v>56.0</v>
      </c>
      <c r="CL101" s="225">
        <v>51.0</v>
      </c>
      <c r="CM101" s="225">
        <v>57.0</v>
      </c>
      <c r="CN101" s="225">
        <v>65.0</v>
      </c>
      <c r="CO101" s="225">
        <v>56.0</v>
      </c>
      <c r="CP101" s="225">
        <v>64.0</v>
      </c>
      <c r="CQ101" s="226">
        <v>73.0</v>
      </c>
      <c r="CR101" s="225">
        <v>30.0</v>
      </c>
      <c r="CS101" s="225">
        <v>23.0</v>
      </c>
      <c r="CT101" s="225">
        <v>29.0</v>
      </c>
      <c r="CU101" s="225">
        <v>38.0</v>
      </c>
      <c r="CV101" s="225">
        <v>31.0</v>
      </c>
      <c r="CW101" s="225">
        <v>25.0</v>
      </c>
      <c r="CX101" s="225">
        <v>40.0</v>
      </c>
      <c r="CY101" s="225">
        <v>45.0</v>
      </c>
      <c r="CZ101" s="225">
        <v>52.0</v>
      </c>
      <c r="DA101" s="226">
        <v>63.0</v>
      </c>
      <c r="DB101" s="225">
        <v>33.0</v>
      </c>
      <c r="DC101" s="225">
        <v>13.0</v>
      </c>
      <c r="DD101" s="225">
        <v>22.0</v>
      </c>
      <c r="DE101" s="225">
        <v>12.0</v>
      </c>
      <c r="DF101" s="225">
        <v>21.0</v>
      </c>
      <c r="DG101" s="225">
        <v>27.0</v>
      </c>
      <c r="DH101" s="225">
        <v>33.0</v>
      </c>
      <c r="DI101" s="225">
        <v>43.0</v>
      </c>
      <c r="DJ101" s="225">
        <v>50.0</v>
      </c>
      <c r="DK101" s="226">
        <v>40.0</v>
      </c>
      <c r="DL101" s="225">
        <v>14.0</v>
      </c>
      <c r="DM101" s="225">
        <v>23.0</v>
      </c>
      <c r="DN101" s="225">
        <v>17.0</v>
      </c>
      <c r="DO101" s="225">
        <v>26.0</v>
      </c>
      <c r="DP101" s="225">
        <v>33.0</v>
      </c>
      <c r="DQ101" s="225">
        <v>43.0</v>
      </c>
      <c r="DR101" s="225">
        <v>37.0</v>
      </c>
      <c r="DS101" s="225">
        <v>27.0</v>
      </c>
      <c r="DT101" s="225">
        <v>16.0</v>
      </c>
      <c r="DU101" s="226">
        <v>8.0</v>
      </c>
      <c r="DV101" s="225">
        <v>36.0</v>
      </c>
      <c r="DW101" s="225">
        <v>26.0</v>
      </c>
      <c r="DX101" s="225">
        <v>33.0</v>
      </c>
      <c r="DY101" s="225">
        <v>28.0</v>
      </c>
      <c r="DZ101" s="225">
        <v>21.0</v>
      </c>
      <c r="EA101" s="225">
        <v>26.0</v>
      </c>
      <c r="EB101" s="225">
        <v>34.0</v>
      </c>
      <c r="EC101" s="225">
        <v>39.0</v>
      </c>
      <c r="ED101" s="225">
        <v>31.0</v>
      </c>
      <c r="EE101" s="226">
        <v>39.0</v>
      </c>
      <c r="EF101" s="225">
        <v>32.0</v>
      </c>
      <c r="EG101" s="225">
        <v>40.0</v>
      </c>
      <c r="EH101" s="225">
        <v>30.0</v>
      </c>
      <c r="EI101" s="225">
        <v>10.0</v>
      </c>
      <c r="EJ101" s="225">
        <v>18.0</v>
      </c>
      <c r="EK101" s="225">
        <v>13.0</v>
      </c>
      <c r="EL101" s="225">
        <v>23.0</v>
      </c>
      <c r="EM101" s="225">
        <v>3.0</v>
      </c>
      <c r="EN101" s="225">
        <v>-6.0</v>
      </c>
      <c r="EO101" s="226">
        <v>0.0</v>
      </c>
      <c r="EP101" s="225">
        <v>32.0</v>
      </c>
      <c r="EQ101" s="225">
        <v>39.0</v>
      </c>
      <c r="ER101" s="225">
        <v>34.0</v>
      </c>
      <c r="ES101" s="225">
        <v>29.0</v>
      </c>
      <c r="ET101" s="225">
        <v>38.0</v>
      </c>
      <c r="EU101" s="225">
        <v>32.0</v>
      </c>
      <c r="EV101" s="225">
        <v>21.0</v>
      </c>
      <c r="EW101" s="225">
        <v>28.0</v>
      </c>
      <c r="EX101" s="225">
        <v>23.0</v>
      </c>
      <c r="EY101" s="226">
        <v>8.0</v>
      </c>
      <c r="EZ101" s="225">
        <v>31.0</v>
      </c>
      <c r="FA101" s="225">
        <v>37.0</v>
      </c>
      <c r="FB101" s="225">
        <v>42.0</v>
      </c>
      <c r="FC101" s="225">
        <v>35.0</v>
      </c>
      <c r="FD101" s="225">
        <v>43.0</v>
      </c>
      <c r="FE101" s="225">
        <v>35.0</v>
      </c>
      <c r="FF101" s="225">
        <v>29.0</v>
      </c>
      <c r="FG101" s="225">
        <v>36.0</v>
      </c>
      <c r="FH101" s="225">
        <v>31.0</v>
      </c>
      <c r="FI101" s="226">
        <v>39.0</v>
      </c>
      <c r="FJ101" s="225">
        <v>32.0</v>
      </c>
      <c r="FK101" s="225">
        <v>38.0</v>
      </c>
      <c r="FL101" s="225">
        <v>28.0</v>
      </c>
      <c r="FM101" s="225">
        <v>36.0</v>
      </c>
      <c r="FN101" s="225">
        <v>21.0</v>
      </c>
      <c r="FO101" s="225">
        <v>29.0</v>
      </c>
      <c r="FP101" s="225">
        <v>23.0</v>
      </c>
      <c r="FQ101" s="225">
        <v>29.0</v>
      </c>
      <c r="FR101" s="225">
        <v>35.0</v>
      </c>
      <c r="FS101" s="226">
        <v>20.0</v>
      </c>
      <c r="FT101" s="225">
        <v>15.0</v>
      </c>
      <c r="FU101" s="225">
        <v>24.0</v>
      </c>
      <c r="FV101" s="225">
        <v>18.0</v>
      </c>
      <c r="FW101" s="225">
        <v>24.0</v>
      </c>
      <c r="FX101" s="225">
        <v>15.0</v>
      </c>
      <c r="FY101" s="225">
        <v>23.0</v>
      </c>
      <c r="FZ101" s="225">
        <v>31.0</v>
      </c>
      <c r="GA101" s="225">
        <v>37.0</v>
      </c>
      <c r="GB101" s="225">
        <v>45.0</v>
      </c>
      <c r="GC101" s="226">
        <v>36.0</v>
      </c>
      <c r="GD101" s="225">
        <v>30.0</v>
      </c>
      <c r="GE101" s="225">
        <v>25.0</v>
      </c>
      <c r="GF101" s="225">
        <v>31.0</v>
      </c>
      <c r="GG101" s="225">
        <v>22.0</v>
      </c>
      <c r="GH101" s="225">
        <v>31.0</v>
      </c>
      <c r="GI101" s="225">
        <v>39.0</v>
      </c>
      <c r="GJ101" s="225">
        <v>31.0</v>
      </c>
      <c r="GK101" s="225">
        <v>40.0</v>
      </c>
      <c r="GL101" s="225">
        <v>60.0</v>
      </c>
      <c r="GM101" s="226">
        <v>52.0</v>
      </c>
      <c r="GN101" s="225">
        <v>15.0</v>
      </c>
      <c r="GO101" s="225">
        <v>6.0</v>
      </c>
      <c r="GP101" s="225">
        <v>-4.0</v>
      </c>
      <c r="GQ101" s="225">
        <v>-10.0</v>
      </c>
      <c r="GR101" s="225">
        <v>-1.0</v>
      </c>
      <c r="GS101" s="225">
        <v>-7.0</v>
      </c>
      <c r="GT101" s="225">
        <v>-13.0</v>
      </c>
      <c r="GU101" s="225">
        <v>-6.0</v>
      </c>
      <c r="GV101" s="225">
        <v>-21.0</v>
      </c>
      <c r="GW101" s="226">
        <v>-27.0</v>
      </c>
      <c r="GX101" s="225">
        <v>16.0</v>
      </c>
      <c r="GY101" s="225">
        <v>11.0</v>
      </c>
      <c r="GZ101" s="225">
        <v>2.0</v>
      </c>
      <c r="HA101" s="225">
        <v>-13.0</v>
      </c>
      <c r="HB101" s="225">
        <v>-20.0</v>
      </c>
      <c r="HC101" s="225">
        <v>-28.0</v>
      </c>
      <c r="HD101" s="225">
        <v>-35.0</v>
      </c>
      <c r="HE101" s="225">
        <v>-41.0</v>
      </c>
      <c r="HF101" s="225">
        <v>-35.0</v>
      </c>
      <c r="HG101" s="226">
        <v>-26.0</v>
      </c>
      <c r="HH101" s="225">
        <v>34.0</v>
      </c>
      <c r="HI101" s="225">
        <v>28.0</v>
      </c>
      <c r="HJ101" s="225">
        <v>18.0</v>
      </c>
      <c r="HK101" s="225">
        <v>33.0</v>
      </c>
      <c r="HL101" s="225">
        <v>40.0</v>
      </c>
      <c r="HM101" s="225">
        <v>34.0</v>
      </c>
      <c r="HN101" s="225">
        <v>25.0</v>
      </c>
      <c r="HO101" s="225">
        <v>45.0</v>
      </c>
      <c r="HP101" s="225">
        <v>54.0</v>
      </c>
      <c r="HQ101" s="226">
        <v>47.0</v>
      </c>
      <c r="HR101" s="225">
        <v>45.0</v>
      </c>
      <c r="HS101" s="225">
        <v>30.0</v>
      </c>
      <c r="HT101" s="225">
        <v>39.0</v>
      </c>
      <c r="HU101" s="225">
        <v>45.0</v>
      </c>
      <c r="HV101" s="225">
        <v>56.0</v>
      </c>
      <c r="HW101" s="225">
        <v>49.0</v>
      </c>
      <c r="HX101" s="225">
        <v>40.0</v>
      </c>
      <c r="HY101" s="225">
        <v>47.0</v>
      </c>
      <c r="HZ101" s="225">
        <v>56.0</v>
      </c>
      <c r="IA101" s="226">
        <v>61.0</v>
      </c>
      <c r="IB101" s="225">
        <v>31.0</v>
      </c>
      <c r="IC101" s="225">
        <v>51.0</v>
      </c>
      <c r="ID101" s="225">
        <v>45.0</v>
      </c>
      <c r="IE101" s="225">
        <v>54.0</v>
      </c>
      <c r="IF101" s="225">
        <v>62.0</v>
      </c>
      <c r="IG101" s="225">
        <v>69.0</v>
      </c>
      <c r="IH101" s="225">
        <v>78.0</v>
      </c>
      <c r="II101" s="225">
        <v>70.0</v>
      </c>
      <c r="IJ101" s="225">
        <v>75.0</v>
      </c>
      <c r="IK101" s="226">
        <v>68.0</v>
      </c>
      <c r="IL101" s="225">
        <v>31.0</v>
      </c>
      <c r="IM101" s="225">
        <v>25.0</v>
      </c>
      <c r="IN101" s="225">
        <v>30.0</v>
      </c>
      <c r="IO101" s="225">
        <v>36.0</v>
      </c>
      <c r="IP101" s="225">
        <v>25.0</v>
      </c>
      <c r="IQ101" s="225">
        <v>16.0</v>
      </c>
      <c r="IR101" s="225">
        <v>25.0</v>
      </c>
      <c r="IS101" s="225">
        <v>14.0</v>
      </c>
      <c r="IT101" s="225">
        <v>21.0</v>
      </c>
      <c r="IU101" s="226">
        <v>15.0</v>
      </c>
      <c r="IV101" s="237">
        <f t="shared" ref="IV101:JE101" si="140">AVERAGE(IL101,IB101,HR101,HH101,GN101,GX101,GD101,FT101,FJ101,EZ101,EP101,EF101,DV101,DL101,DB101,CR101,CH101,BX101,BN101,BD101,AT101,AJ101,Z101,P101,F101)</f>
        <v>28.88</v>
      </c>
      <c r="IW101" s="238">
        <f t="shared" si="140"/>
        <v>29.84</v>
      </c>
      <c r="IX101" s="238">
        <f t="shared" si="140"/>
        <v>27.48</v>
      </c>
      <c r="IY101" s="238">
        <f t="shared" si="140"/>
        <v>26.88</v>
      </c>
      <c r="IZ101" s="238">
        <f t="shared" si="140"/>
        <v>28.84</v>
      </c>
      <c r="JA101" s="238">
        <f t="shared" si="140"/>
        <v>28.32</v>
      </c>
      <c r="JB101" s="238">
        <f t="shared" si="140"/>
        <v>28.44</v>
      </c>
      <c r="JC101" s="238">
        <f t="shared" si="140"/>
        <v>28.92</v>
      </c>
      <c r="JD101" s="238">
        <f t="shared" si="140"/>
        <v>30.28</v>
      </c>
      <c r="JE101" s="239">
        <f t="shared" si="140"/>
        <v>27.24</v>
      </c>
      <c r="JF101" s="225">
        <f t="shared" si="127"/>
        <v>233</v>
      </c>
      <c r="JG101" s="225">
        <f t="shared" si="128"/>
        <v>26</v>
      </c>
      <c r="JH101" s="231">
        <f t="shared" si="129"/>
        <v>0.8996138996</v>
      </c>
      <c r="JI101" s="225"/>
      <c r="JJ101" s="225"/>
      <c r="JK101" s="225"/>
      <c r="JL101" s="225"/>
      <c r="JM101" s="225"/>
      <c r="JN101" s="225"/>
      <c r="JO101" s="225"/>
      <c r="JP101" s="225"/>
      <c r="JQ101" s="225"/>
      <c r="JR101" s="225"/>
      <c r="JS101" s="311"/>
      <c r="JT101" s="232"/>
      <c r="JU101" s="240">
        <f>6/25</f>
        <v>0.24</v>
      </c>
      <c r="JV101" s="225"/>
      <c r="JW101" s="225"/>
      <c r="JX101" s="225"/>
      <c r="JY101" s="225"/>
      <c r="JZ101" s="225"/>
      <c r="KA101" s="225"/>
      <c r="KB101" s="225"/>
      <c r="KC101" s="225"/>
      <c r="KD101" s="225"/>
      <c r="KE101" s="225"/>
      <c r="KF101" s="225"/>
      <c r="KG101" s="225"/>
      <c r="KH101" s="225"/>
      <c r="KI101" s="225"/>
      <c r="KJ101" s="225"/>
    </row>
    <row r="102">
      <c r="A102" s="182" t="s">
        <v>11</v>
      </c>
      <c r="B102" s="18" t="s">
        <v>19</v>
      </c>
      <c r="C102" s="19" t="s">
        <v>21</v>
      </c>
      <c r="D102" s="17" t="s">
        <v>18</v>
      </c>
      <c r="E102" s="224">
        <v>40.0</v>
      </c>
      <c r="F102" s="225">
        <v>33.0</v>
      </c>
      <c r="G102" s="225">
        <v>25.0</v>
      </c>
      <c r="H102" s="225">
        <v>32.0</v>
      </c>
      <c r="I102" s="225">
        <v>23.0</v>
      </c>
      <c r="J102" s="225">
        <v>9.0</v>
      </c>
      <c r="K102" s="225">
        <v>17.0</v>
      </c>
      <c r="L102" s="225">
        <v>28.0</v>
      </c>
      <c r="M102" s="225">
        <v>20.0</v>
      </c>
      <c r="N102" s="225">
        <v>11.0</v>
      </c>
      <c r="O102" s="226">
        <v>20.0</v>
      </c>
      <c r="P102" s="225">
        <v>16.0</v>
      </c>
      <c r="Q102" s="225">
        <v>29.0</v>
      </c>
      <c r="R102" s="225">
        <v>20.0</v>
      </c>
      <c r="S102" s="225">
        <v>11.0</v>
      </c>
      <c r="T102" s="225">
        <v>18.0</v>
      </c>
      <c r="U102" s="225">
        <v>25.0</v>
      </c>
      <c r="V102" s="225">
        <v>13.0</v>
      </c>
      <c r="W102" s="225">
        <v>0.0</v>
      </c>
      <c r="X102" s="225">
        <v>11.0</v>
      </c>
      <c r="Y102" s="226">
        <v>20.0</v>
      </c>
      <c r="Z102" s="225">
        <v>17.0</v>
      </c>
      <c r="AA102" s="225">
        <v>26.0</v>
      </c>
      <c r="AB102" s="225">
        <v>35.0</v>
      </c>
      <c r="AC102" s="225">
        <v>22.0</v>
      </c>
      <c r="AD102" s="225">
        <v>35.0</v>
      </c>
      <c r="AE102" s="225">
        <v>64.0</v>
      </c>
      <c r="AF102" s="225">
        <v>56.0</v>
      </c>
      <c r="AG102" s="225">
        <v>65.0</v>
      </c>
      <c r="AH102" s="225">
        <v>73.0</v>
      </c>
      <c r="AI102" s="226">
        <v>86.0</v>
      </c>
      <c r="AJ102" s="225">
        <v>32.0</v>
      </c>
      <c r="AK102" s="225">
        <v>41.0</v>
      </c>
      <c r="AL102" s="225">
        <v>32.0</v>
      </c>
      <c r="AM102" s="225">
        <v>23.0</v>
      </c>
      <c r="AN102" s="225">
        <v>35.0</v>
      </c>
      <c r="AO102" s="225">
        <v>26.0</v>
      </c>
      <c r="AP102" s="225">
        <v>17.0</v>
      </c>
      <c r="AQ102" s="225">
        <v>29.0</v>
      </c>
      <c r="AR102" s="225">
        <v>41.0</v>
      </c>
      <c r="AS102" s="226">
        <v>55.0</v>
      </c>
      <c r="AT102" s="225">
        <v>11.0</v>
      </c>
      <c r="AU102" s="225">
        <v>3.0</v>
      </c>
      <c r="AV102" s="225">
        <v>-9.0</v>
      </c>
      <c r="AW102" s="225">
        <v>5.0</v>
      </c>
      <c r="AX102" s="225">
        <v>-4.0</v>
      </c>
      <c r="AY102" s="225">
        <v>-13.0</v>
      </c>
      <c r="AZ102" s="225">
        <v>-27.0</v>
      </c>
      <c r="BA102" s="225">
        <v>-19.0</v>
      </c>
      <c r="BB102" s="225">
        <v>-28.0</v>
      </c>
      <c r="BC102" s="226">
        <v>-41.0</v>
      </c>
      <c r="BD102" s="225">
        <v>34.0</v>
      </c>
      <c r="BE102" s="225">
        <v>42.0</v>
      </c>
      <c r="BF102" s="225">
        <v>51.0</v>
      </c>
      <c r="BG102" s="225">
        <v>60.0</v>
      </c>
      <c r="BH102" s="225">
        <v>44.0</v>
      </c>
      <c r="BI102" s="225">
        <v>51.0</v>
      </c>
      <c r="BJ102" s="225">
        <v>42.0</v>
      </c>
      <c r="BK102" s="225">
        <v>30.0</v>
      </c>
      <c r="BL102" s="225">
        <v>38.0</v>
      </c>
      <c r="BM102" s="226">
        <v>52.0</v>
      </c>
      <c r="BN102" s="225">
        <v>11.0</v>
      </c>
      <c r="BO102" s="225">
        <v>19.0</v>
      </c>
      <c r="BP102" s="225">
        <v>28.0</v>
      </c>
      <c r="BQ102" s="225">
        <v>37.0</v>
      </c>
      <c r="BR102" s="225">
        <v>30.0</v>
      </c>
      <c r="BS102" s="225">
        <v>39.0</v>
      </c>
      <c r="BT102" s="225">
        <v>23.0</v>
      </c>
      <c r="BU102" s="225">
        <v>15.0</v>
      </c>
      <c r="BV102" s="225">
        <v>7.0</v>
      </c>
      <c r="BW102" s="226">
        <v>-1.0</v>
      </c>
      <c r="BX102" s="225">
        <v>36.0</v>
      </c>
      <c r="BY102" s="225">
        <v>45.0</v>
      </c>
      <c r="BZ102" s="225">
        <v>37.0</v>
      </c>
      <c r="CA102" s="225">
        <v>29.0</v>
      </c>
      <c r="CB102" s="225">
        <v>20.0</v>
      </c>
      <c r="CC102" s="225">
        <v>6.0</v>
      </c>
      <c r="CD102" s="225">
        <v>13.0</v>
      </c>
      <c r="CE102" s="225">
        <v>22.0</v>
      </c>
      <c r="CF102" s="225">
        <v>10.0</v>
      </c>
      <c r="CG102" s="226">
        <v>39.0</v>
      </c>
      <c r="CH102" s="225">
        <v>33.0</v>
      </c>
      <c r="CI102" s="225">
        <v>45.0</v>
      </c>
      <c r="CJ102" s="225">
        <v>36.0</v>
      </c>
      <c r="CK102" s="225">
        <v>47.0</v>
      </c>
      <c r="CL102" s="225">
        <v>55.0</v>
      </c>
      <c r="CM102" s="225">
        <v>63.0</v>
      </c>
      <c r="CN102" s="225">
        <v>76.0</v>
      </c>
      <c r="CO102" s="225">
        <v>85.0</v>
      </c>
      <c r="CP102" s="225">
        <v>96.0</v>
      </c>
      <c r="CQ102" s="226">
        <v>87.0</v>
      </c>
      <c r="CR102" s="225">
        <v>33.0</v>
      </c>
      <c r="CS102" s="225">
        <v>24.0</v>
      </c>
      <c r="CT102" s="225">
        <v>17.0</v>
      </c>
      <c r="CU102" s="225">
        <v>31.0</v>
      </c>
      <c r="CV102" s="225">
        <v>22.0</v>
      </c>
      <c r="CW102" s="225">
        <v>29.0</v>
      </c>
      <c r="CX102" s="225">
        <v>38.0</v>
      </c>
      <c r="CY102" s="225">
        <v>30.0</v>
      </c>
      <c r="CZ102" s="225">
        <v>39.0</v>
      </c>
      <c r="DA102" s="226">
        <v>23.0</v>
      </c>
      <c r="DB102" s="225">
        <v>38.0</v>
      </c>
      <c r="DC102" s="225">
        <v>67.0</v>
      </c>
      <c r="DD102" s="225">
        <v>58.0</v>
      </c>
      <c r="DE102" s="225">
        <v>46.0</v>
      </c>
      <c r="DF102" s="225">
        <v>37.0</v>
      </c>
      <c r="DG102" s="225">
        <v>30.0</v>
      </c>
      <c r="DH102" s="225">
        <v>23.0</v>
      </c>
      <c r="DI102" s="225">
        <v>9.0</v>
      </c>
      <c r="DJ102" s="225">
        <v>0.0</v>
      </c>
      <c r="DK102" s="226">
        <v>-12.0</v>
      </c>
      <c r="DL102" s="225">
        <v>41.0</v>
      </c>
      <c r="DM102" s="225">
        <v>50.0</v>
      </c>
      <c r="DN102" s="225">
        <v>57.0</v>
      </c>
      <c r="DO102" s="225">
        <v>48.0</v>
      </c>
      <c r="DP102" s="225">
        <v>57.0</v>
      </c>
      <c r="DQ102" s="225">
        <v>69.0</v>
      </c>
      <c r="DR102" s="225">
        <v>76.0</v>
      </c>
      <c r="DS102" s="225">
        <v>64.0</v>
      </c>
      <c r="DT102" s="225">
        <v>80.0</v>
      </c>
      <c r="DU102" s="226">
        <v>67.0</v>
      </c>
      <c r="DV102" s="225">
        <v>9.0</v>
      </c>
      <c r="DW102" s="225">
        <v>23.0</v>
      </c>
      <c r="DX102" s="225">
        <v>32.0</v>
      </c>
      <c r="DY102" s="225">
        <v>24.0</v>
      </c>
      <c r="DZ102" s="225">
        <v>15.0</v>
      </c>
      <c r="EA102" s="225">
        <v>23.0</v>
      </c>
      <c r="EB102" s="225">
        <v>36.0</v>
      </c>
      <c r="EC102" s="225">
        <v>28.0</v>
      </c>
      <c r="ED102" s="225">
        <v>15.0</v>
      </c>
      <c r="EE102" s="226">
        <v>28.0</v>
      </c>
      <c r="EF102" s="225">
        <v>34.0</v>
      </c>
      <c r="EG102" s="225">
        <v>45.0</v>
      </c>
      <c r="EH102" s="225">
        <v>59.0</v>
      </c>
      <c r="EI102" s="225">
        <v>88.0</v>
      </c>
      <c r="EJ102" s="225">
        <v>99.0</v>
      </c>
      <c r="EK102" s="225">
        <v>107.0</v>
      </c>
      <c r="EL102" s="225">
        <v>119.0</v>
      </c>
      <c r="EM102" s="225">
        <v>148.0</v>
      </c>
      <c r="EN102" s="225">
        <v>157.0</v>
      </c>
      <c r="EO102" s="226">
        <v>150.0</v>
      </c>
      <c r="EP102" s="225">
        <v>34.0</v>
      </c>
      <c r="EQ102" s="225">
        <v>43.0</v>
      </c>
      <c r="ER102" s="225">
        <v>35.0</v>
      </c>
      <c r="ES102" s="225">
        <v>27.0</v>
      </c>
      <c r="ET102" s="225">
        <v>36.0</v>
      </c>
      <c r="EU102" s="225">
        <v>43.0</v>
      </c>
      <c r="EV102" s="225">
        <v>59.0</v>
      </c>
      <c r="EW102" s="225">
        <v>68.0</v>
      </c>
      <c r="EX102" s="225">
        <v>76.0</v>
      </c>
      <c r="EY102" s="226">
        <v>67.0</v>
      </c>
      <c r="EZ102" s="225">
        <v>33.0</v>
      </c>
      <c r="FA102" s="225">
        <v>41.0</v>
      </c>
      <c r="FB102" s="225">
        <v>49.0</v>
      </c>
      <c r="FC102" s="225">
        <v>40.0</v>
      </c>
      <c r="FD102" s="225">
        <v>51.0</v>
      </c>
      <c r="FE102" s="225">
        <v>38.0</v>
      </c>
      <c r="FF102" s="225">
        <v>45.0</v>
      </c>
      <c r="FG102" s="225">
        <v>54.0</v>
      </c>
      <c r="FH102" s="225">
        <v>62.0</v>
      </c>
      <c r="FI102" s="226">
        <v>75.0</v>
      </c>
      <c r="FJ102" s="225">
        <v>34.0</v>
      </c>
      <c r="FK102" s="225">
        <v>25.0</v>
      </c>
      <c r="FL102" s="225">
        <v>39.0</v>
      </c>
      <c r="FM102" s="225">
        <v>52.0</v>
      </c>
      <c r="FN102" s="225">
        <v>43.0</v>
      </c>
      <c r="FO102" s="225">
        <v>56.0</v>
      </c>
      <c r="FP102" s="225">
        <v>63.0</v>
      </c>
      <c r="FQ102" s="225">
        <v>71.0</v>
      </c>
      <c r="FR102" s="225">
        <v>62.0</v>
      </c>
      <c r="FS102" s="226">
        <v>53.0</v>
      </c>
      <c r="FT102" s="225">
        <v>39.0</v>
      </c>
      <c r="FU102" s="225">
        <v>30.0</v>
      </c>
      <c r="FV102" s="225">
        <v>22.0</v>
      </c>
      <c r="FW102" s="225">
        <v>30.0</v>
      </c>
      <c r="FX102" s="225">
        <v>16.0</v>
      </c>
      <c r="FY102" s="225">
        <v>29.0</v>
      </c>
      <c r="FZ102" s="225">
        <v>42.0</v>
      </c>
      <c r="GA102" s="225">
        <v>33.0</v>
      </c>
      <c r="GB102" s="225">
        <v>46.0</v>
      </c>
      <c r="GC102" s="226">
        <v>37.0</v>
      </c>
      <c r="GD102" s="225">
        <v>17.0</v>
      </c>
      <c r="GE102" s="225">
        <v>25.0</v>
      </c>
      <c r="GF102" s="225">
        <v>18.0</v>
      </c>
      <c r="GG102" s="225">
        <v>9.0</v>
      </c>
      <c r="GH102" s="225">
        <v>0.0</v>
      </c>
      <c r="GI102" s="225">
        <v>11.0</v>
      </c>
      <c r="GJ102" s="225">
        <v>-2.0</v>
      </c>
      <c r="GK102" s="225">
        <v>7.0</v>
      </c>
      <c r="GL102" s="225">
        <v>-22.0</v>
      </c>
      <c r="GM102" s="226">
        <v>-35.0</v>
      </c>
      <c r="GN102" s="225">
        <v>39.0</v>
      </c>
      <c r="GO102" s="225">
        <v>30.0</v>
      </c>
      <c r="GP102" s="225">
        <v>18.0</v>
      </c>
      <c r="GQ102" s="225">
        <v>10.0</v>
      </c>
      <c r="GR102" s="225">
        <v>1.0</v>
      </c>
      <c r="GS102" s="225">
        <v>8.0</v>
      </c>
      <c r="GT102" s="225">
        <v>15.0</v>
      </c>
      <c r="GU102" s="225">
        <v>6.0</v>
      </c>
      <c r="GV102" s="225">
        <v>-3.0</v>
      </c>
      <c r="GW102" s="226">
        <v>4.0</v>
      </c>
      <c r="GX102" s="225">
        <v>34.0</v>
      </c>
      <c r="GY102" s="225">
        <v>42.0</v>
      </c>
      <c r="GZ102" s="225">
        <v>33.0</v>
      </c>
      <c r="HA102" s="225">
        <v>24.0</v>
      </c>
      <c r="HB102" s="225">
        <v>33.0</v>
      </c>
      <c r="HC102" s="225">
        <v>22.0</v>
      </c>
      <c r="HD102" s="225">
        <v>13.0</v>
      </c>
      <c r="HE102" s="225">
        <v>22.0</v>
      </c>
      <c r="HF102" s="225">
        <v>13.0</v>
      </c>
      <c r="HG102" s="226">
        <v>22.0</v>
      </c>
      <c r="HH102" s="225">
        <v>39.0</v>
      </c>
      <c r="HI102" s="225">
        <v>31.0</v>
      </c>
      <c r="HJ102" s="225">
        <v>19.0</v>
      </c>
      <c r="HK102" s="225">
        <v>28.0</v>
      </c>
      <c r="HL102" s="225">
        <v>37.0</v>
      </c>
      <c r="HM102" s="225">
        <v>44.0</v>
      </c>
      <c r="HN102" s="225">
        <v>53.0</v>
      </c>
      <c r="HO102" s="225">
        <v>24.0</v>
      </c>
      <c r="HP102" s="225">
        <v>15.0</v>
      </c>
      <c r="HQ102" s="226">
        <v>24.0</v>
      </c>
      <c r="HR102" s="225">
        <v>-4.0</v>
      </c>
      <c r="HS102" s="225">
        <v>-13.0</v>
      </c>
      <c r="HT102" s="225">
        <v>1.0</v>
      </c>
      <c r="HU102" s="225">
        <v>-6.0</v>
      </c>
      <c r="HV102" s="225">
        <v>-22.0</v>
      </c>
      <c r="HW102" s="225">
        <v>-31.0</v>
      </c>
      <c r="HX102" s="225">
        <v>-22.0</v>
      </c>
      <c r="HY102" s="225">
        <v>-13.0</v>
      </c>
      <c r="HZ102" s="225">
        <v>1.0</v>
      </c>
      <c r="IA102" s="226">
        <v>-7.0</v>
      </c>
      <c r="IB102" s="225">
        <v>33.0</v>
      </c>
      <c r="IC102" s="225">
        <v>4.0</v>
      </c>
      <c r="ID102" s="225">
        <v>11.0</v>
      </c>
      <c r="IE102" s="225">
        <v>25.0</v>
      </c>
      <c r="IF102" s="225">
        <v>38.0</v>
      </c>
      <c r="IG102" s="225">
        <v>47.0</v>
      </c>
      <c r="IH102" s="225">
        <v>61.0</v>
      </c>
      <c r="II102" s="225">
        <v>50.0</v>
      </c>
      <c r="IJ102" s="225">
        <v>42.0</v>
      </c>
      <c r="IK102" s="226">
        <v>33.0</v>
      </c>
      <c r="IL102" s="225">
        <v>18.0</v>
      </c>
      <c r="IM102" s="225">
        <v>27.0</v>
      </c>
      <c r="IN102" s="225">
        <v>35.0</v>
      </c>
      <c r="IO102" s="225">
        <v>26.0</v>
      </c>
      <c r="IP102" s="225">
        <v>42.0</v>
      </c>
      <c r="IQ102" s="225">
        <v>28.0</v>
      </c>
      <c r="IR102" s="225">
        <v>19.0</v>
      </c>
      <c r="IS102" s="225">
        <v>35.0</v>
      </c>
      <c r="IT102" s="225">
        <v>44.0</v>
      </c>
      <c r="IU102" s="226">
        <v>51.0</v>
      </c>
      <c r="IV102" s="237">
        <f t="shared" ref="IV102:JE102" si="141">AVERAGE(IL102,IB102,HR102,HH102,GN102,GX102,GD102,FT102,FJ102,EZ102,EP102,EF102,DV102,DL102,DB102,CR102,CH102,BX102,BN102,BD102,AT102,AJ102,Z102,P102,F102)</f>
        <v>27.76</v>
      </c>
      <c r="IW102" s="238">
        <f t="shared" si="141"/>
        <v>30.76</v>
      </c>
      <c r="IX102" s="238">
        <f t="shared" si="141"/>
        <v>30.6</v>
      </c>
      <c r="IY102" s="238">
        <f t="shared" si="141"/>
        <v>30.36</v>
      </c>
      <c r="IZ102" s="238">
        <f t="shared" si="141"/>
        <v>29.88</v>
      </c>
      <c r="JA102" s="238">
        <f t="shared" si="141"/>
        <v>33.24</v>
      </c>
      <c r="JB102" s="238">
        <f t="shared" si="141"/>
        <v>35.16</v>
      </c>
      <c r="JC102" s="238">
        <f t="shared" si="141"/>
        <v>35.32</v>
      </c>
      <c r="JD102" s="238">
        <f t="shared" si="141"/>
        <v>35.44</v>
      </c>
      <c r="JE102" s="239">
        <f t="shared" si="141"/>
        <v>35.88</v>
      </c>
      <c r="JF102" s="225">
        <f t="shared" si="127"/>
        <v>236</v>
      </c>
      <c r="JG102" s="225">
        <f t="shared" si="128"/>
        <v>21</v>
      </c>
      <c r="JH102" s="231">
        <f t="shared" si="129"/>
        <v>0.9182879377</v>
      </c>
      <c r="JI102" s="225"/>
      <c r="JJ102" s="225"/>
      <c r="JK102" s="225"/>
      <c r="JL102" s="225"/>
      <c r="JM102" s="225"/>
      <c r="JN102" s="225"/>
      <c r="JO102" s="225"/>
      <c r="JP102" s="225"/>
      <c r="JQ102" s="225"/>
      <c r="JR102" s="225"/>
      <c r="JS102" s="311"/>
      <c r="JT102" s="232"/>
      <c r="JU102" s="240">
        <f>8/25</f>
        <v>0.32</v>
      </c>
      <c r="JV102" s="225"/>
      <c r="JW102" s="225"/>
      <c r="JX102" s="225"/>
      <c r="JY102" s="225"/>
      <c r="JZ102" s="225"/>
      <c r="KA102" s="225"/>
      <c r="KB102" s="225"/>
      <c r="KC102" s="225"/>
      <c r="KD102" s="225"/>
      <c r="KE102" s="225"/>
      <c r="KF102" s="225"/>
      <c r="KG102" s="225"/>
      <c r="KH102" s="225"/>
      <c r="KI102" s="225"/>
      <c r="KJ102" s="225"/>
    </row>
    <row r="103">
      <c r="A103" s="191" t="s">
        <v>25</v>
      </c>
      <c r="B103" s="192" t="s">
        <v>26</v>
      </c>
      <c r="C103" s="193" t="s">
        <v>31</v>
      </c>
      <c r="D103" s="194" t="s">
        <v>29</v>
      </c>
      <c r="E103" s="280">
        <v>10.0</v>
      </c>
      <c r="F103" s="225">
        <v>22.0</v>
      </c>
      <c r="G103" s="225">
        <v>25.0</v>
      </c>
      <c r="H103" s="225">
        <v>21.0</v>
      </c>
      <c r="I103" s="225">
        <v>26.0</v>
      </c>
      <c r="J103" s="225">
        <v>32.0</v>
      </c>
      <c r="K103" s="225">
        <v>29.0</v>
      </c>
      <c r="L103" s="225">
        <v>23.0</v>
      </c>
      <c r="M103" s="225">
        <v>20.0</v>
      </c>
      <c r="N103" s="225">
        <v>23.0</v>
      </c>
      <c r="O103" s="226">
        <v>20.0</v>
      </c>
      <c r="P103" s="225">
        <v>28.0</v>
      </c>
      <c r="Q103" s="225">
        <v>23.0</v>
      </c>
      <c r="R103" s="225">
        <v>29.0</v>
      </c>
      <c r="S103" s="225">
        <v>35.0</v>
      </c>
      <c r="T103" s="225">
        <v>31.0</v>
      </c>
      <c r="U103" s="225">
        <v>32.0</v>
      </c>
      <c r="V103" s="225">
        <v>40.0</v>
      </c>
      <c r="W103" s="225">
        <v>35.0</v>
      </c>
      <c r="X103" s="225">
        <v>29.0</v>
      </c>
      <c r="Y103" s="226">
        <v>38.0</v>
      </c>
      <c r="Z103" s="225">
        <v>22.0</v>
      </c>
      <c r="AA103" s="225">
        <v>18.0</v>
      </c>
      <c r="AB103" s="225">
        <v>15.0</v>
      </c>
      <c r="AC103" s="225">
        <v>20.0</v>
      </c>
      <c r="AD103" s="225">
        <v>25.0</v>
      </c>
      <c r="AE103" s="225">
        <v>35.0</v>
      </c>
      <c r="AF103" s="225">
        <v>32.0</v>
      </c>
      <c r="AG103" s="225">
        <v>28.0</v>
      </c>
      <c r="AH103" s="225">
        <v>31.0</v>
      </c>
      <c r="AI103" s="226">
        <v>26.0</v>
      </c>
      <c r="AJ103" s="225">
        <v>26.0</v>
      </c>
      <c r="AK103" s="225">
        <v>34.0</v>
      </c>
      <c r="AL103" s="225">
        <v>38.0</v>
      </c>
      <c r="AM103" s="225">
        <v>35.0</v>
      </c>
      <c r="AN103" s="225">
        <v>27.0</v>
      </c>
      <c r="AO103" s="225">
        <v>32.0</v>
      </c>
      <c r="AP103" s="225">
        <v>29.0</v>
      </c>
      <c r="AQ103" s="225">
        <v>21.0</v>
      </c>
      <c r="AR103" s="225">
        <v>13.0</v>
      </c>
      <c r="AS103" s="226">
        <v>7.0</v>
      </c>
      <c r="AT103" s="225">
        <v>36.0</v>
      </c>
      <c r="AU103" s="225">
        <v>33.0</v>
      </c>
      <c r="AV103" s="225">
        <v>41.0</v>
      </c>
      <c r="AW103" s="225">
        <v>35.0</v>
      </c>
      <c r="AX103" s="225">
        <v>32.0</v>
      </c>
      <c r="AY103" s="225">
        <v>37.0</v>
      </c>
      <c r="AZ103" s="225">
        <v>48.0</v>
      </c>
      <c r="BA103" s="225">
        <v>51.0</v>
      </c>
      <c r="BB103" s="225">
        <v>43.0</v>
      </c>
      <c r="BC103" s="226">
        <v>48.0</v>
      </c>
      <c r="BD103" s="225">
        <v>33.0</v>
      </c>
      <c r="BE103" s="225">
        <v>36.0</v>
      </c>
      <c r="BF103" s="225">
        <v>33.0</v>
      </c>
      <c r="BG103" s="225">
        <v>41.0</v>
      </c>
      <c r="BH103" s="225">
        <v>34.0</v>
      </c>
      <c r="BI103" s="225">
        <v>30.0</v>
      </c>
      <c r="BJ103" s="225">
        <v>33.0</v>
      </c>
      <c r="BK103" s="225">
        <v>41.0</v>
      </c>
      <c r="BL103" s="225">
        <v>44.0</v>
      </c>
      <c r="BM103" s="226">
        <v>33.0</v>
      </c>
      <c r="BN103" s="225">
        <v>31.0</v>
      </c>
      <c r="BO103" s="225">
        <v>28.0</v>
      </c>
      <c r="BP103" s="225">
        <v>22.0</v>
      </c>
      <c r="BQ103" s="225">
        <v>17.0</v>
      </c>
      <c r="BR103" s="225">
        <v>21.0</v>
      </c>
      <c r="BS103" s="225">
        <v>16.0</v>
      </c>
      <c r="BT103" s="225">
        <v>9.0</v>
      </c>
      <c r="BU103" s="225">
        <v>6.0</v>
      </c>
      <c r="BV103" s="225">
        <v>9.0</v>
      </c>
      <c r="BW103" s="226">
        <v>12.0</v>
      </c>
      <c r="BX103" s="225">
        <v>19.0</v>
      </c>
      <c r="BY103" s="225">
        <v>28.0</v>
      </c>
      <c r="BZ103" s="225">
        <v>25.0</v>
      </c>
      <c r="CA103" s="225">
        <v>22.0</v>
      </c>
      <c r="CB103" s="225">
        <v>26.0</v>
      </c>
      <c r="CC103" s="225">
        <v>32.0</v>
      </c>
      <c r="CD103" s="225">
        <v>33.0</v>
      </c>
      <c r="CE103" s="225">
        <v>30.0</v>
      </c>
      <c r="CF103" s="225">
        <v>38.0</v>
      </c>
      <c r="CG103" s="226">
        <v>48.0</v>
      </c>
      <c r="CH103" s="225">
        <v>28.0</v>
      </c>
      <c r="CI103" s="225">
        <v>20.0</v>
      </c>
      <c r="CJ103" s="225">
        <v>25.0</v>
      </c>
      <c r="CK103" s="225">
        <v>19.0</v>
      </c>
      <c r="CL103" s="225">
        <v>22.0</v>
      </c>
      <c r="CM103" s="225">
        <v>25.0</v>
      </c>
      <c r="CN103" s="225">
        <v>20.0</v>
      </c>
      <c r="CO103" s="225">
        <v>29.0</v>
      </c>
      <c r="CP103" s="225">
        <v>23.0</v>
      </c>
      <c r="CQ103" s="226">
        <v>14.0</v>
      </c>
      <c r="CR103" s="225">
        <v>22.0</v>
      </c>
      <c r="CS103" s="225">
        <v>26.0</v>
      </c>
      <c r="CT103" s="225">
        <v>30.0</v>
      </c>
      <c r="CU103" s="225">
        <v>19.0</v>
      </c>
      <c r="CV103" s="225">
        <v>23.0</v>
      </c>
      <c r="CW103" s="225">
        <v>19.0</v>
      </c>
      <c r="CX103" s="225">
        <v>27.0</v>
      </c>
      <c r="CY103" s="225">
        <v>24.0</v>
      </c>
      <c r="CZ103" s="225">
        <v>20.0</v>
      </c>
      <c r="DA103" s="226">
        <v>13.0</v>
      </c>
      <c r="DB103" s="225">
        <v>30.0</v>
      </c>
      <c r="DC103" s="225">
        <v>40.0</v>
      </c>
      <c r="DD103" s="225">
        <v>31.0</v>
      </c>
      <c r="DE103" s="225">
        <v>39.0</v>
      </c>
      <c r="DF103" s="225">
        <v>30.0</v>
      </c>
      <c r="DG103" s="225">
        <v>34.0</v>
      </c>
      <c r="DH103" s="225">
        <v>38.0</v>
      </c>
      <c r="DI103" s="225">
        <v>44.0</v>
      </c>
      <c r="DJ103" s="225">
        <v>49.0</v>
      </c>
      <c r="DK103" s="226">
        <v>57.0</v>
      </c>
      <c r="DL103" s="225">
        <v>32.0</v>
      </c>
      <c r="DM103" s="225">
        <v>26.0</v>
      </c>
      <c r="DN103" s="225">
        <v>27.0</v>
      </c>
      <c r="DO103" s="225">
        <v>18.0</v>
      </c>
      <c r="DP103" s="225">
        <v>21.0</v>
      </c>
      <c r="DQ103" s="225">
        <v>13.0</v>
      </c>
      <c r="DR103" s="225">
        <v>9.0</v>
      </c>
      <c r="DS103" s="225">
        <v>17.0</v>
      </c>
      <c r="DT103" s="225">
        <v>24.0</v>
      </c>
      <c r="DU103" s="226">
        <v>19.0</v>
      </c>
      <c r="DV103" s="225">
        <v>18.0</v>
      </c>
      <c r="DW103" s="225">
        <v>12.0</v>
      </c>
      <c r="DX103" s="225">
        <v>8.0</v>
      </c>
      <c r="DY103" s="225">
        <v>11.0</v>
      </c>
      <c r="DZ103" s="225">
        <v>15.0</v>
      </c>
      <c r="EA103" s="225">
        <v>12.0</v>
      </c>
      <c r="EB103" s="225">
        <v>17.0</v>
      </c>
      <c r="EC103" s="225">
        <v>14.0</v>
      </c>
      <c r="ED103" s="225">
        <v>9.0</v>
      </c>
      <c r="EE103" s="226">
        <v>14.0</v>
      </c>
      <c r="EF103" s="225">
        <v>21.0</v>
      </c>
      <c r="EG103" s="225">
        <v>15.0</v>
      </c>
      <c r="EH103" s="225">
        <v>9.0</v>
      </c>
      <c r="EI103" s="225">
        <v>19.0</v>
      </c>
      <c r="EJ103" s="225">
        <v>13.0</v>
      </c>
      <c r="EK103" s="225">
        <v>16.0</v>
      </c>
      <c r="EL103" s="225">
        <v>8.0</v>
      </c>
      <c r="EM103" s="225">
        <v>18.0</v>
      </c>
      <c r="EN103" s="225">
        <v>27.0</v>
      </c>
      <c r="EO103" s="226">
        <v>26.0</v>
      </c>
      <c r="EP103" s="225">
        <v>28.0</v>
      </c>
      <c r="EQ103" s="225">
        <v>31.0</v>
      </c>
      <c r="ER103" s="225">
        <v>34.0</v>
      </c>
      <c r="ES103" s="225">
        <v>37.0</v>
      </c>
      <c r="ET103" s="225">
        <v>31.0</v>
      </c>
      <c r="EU103" s="225">
        <v>27.0</v>
      </c>
      <c r="EV103" s="225">
        <v>34.0</v>
      </c>
      <c r="EW103" s="225">
        <v>37.0</v>
      </c>
      <c r="EX103" s="225">
        <v>40.0</v>
      </c>
      <c r="EY103" s="226">
        <v>32.0</v>
      </c>
      <c r="EZ103" s="225">
        <v>28.0</v>
      </c>
      <c r="FA103" s="225">
        <v>31.0</v>
      </c>
      <c r="FB103" s="225">
        <v>28.0</v>
      </c>
      <c r="FC103" s="225">
        <v>32.0</v>
      </c>
      <c r="FD103" s="225">
        <v>26.0</v>
      </c>
      <c r="FE103" s="225">
        <v>21.0</v>
      </c>
      <c r="FF103" s="225">
        <v>22.0</v>
      </c>
      <c r="FG103" s="225">
        <v>25.0</v>
      </c>
      <c r="FH103" s="225">
        <v>28.0</v>
      </c>
      <c r="FI103" s="226">
        <v>23.0</v>
      </c>
      <c r="FJ103" s="225">
        <v>28.0</v>
      </c>
      <c r="FK103" s="225">
        <v>31.0</v>
      </c>
      <c r="FL103" s="225">
        <v>25.0</v>
      </c>
      <c r="FM103" s="225">
        <v>30.0</v>
      </c>
      <c r="FN103" s="225">
        <v>22.0</v>
      </c>
      <c r="FO103" s="225">
        <v>17.0</v>
      </c>
      <c r="FP103" s="225">
        <v>18.0</v>
      </c>
      <c r="FQ103" s="225">
        <v>21.0</v>
      </c>
      <c r="FR103" s="225">
        <v>24.0</v>
      </c>
      <c r="FS103" s="226">
        <v>16.0</v>
      </c>
      <c r="FT103" s="225">
        <v>19.0</v>
      </c>
      <c r="FU103" s="225">
        <v>10.0</v>
      </c>
      <c r="FV103" s="225">
        <v>7.0</v>
      </c>
      <c r="FW103" s="225">
        <v>10.0</v>
      </c>
      <c r="FX103" s="225">
        <v>21.0</v>
      </c>
      <c r="FY103" s="225">
        <v>16.0</v>
      </c>
      <c r="FZ103" s="225">
        <v>11.0</v>
      </c>
      <c r="GA103" s="225">
        <v>14.0</v>
      </c>
      <c r="GB103" s="225">
        <v>9.0</v>
      </c>
      <c r="GC103" s="226">
        <v>15.0</v>
      </c>
      <c r="GD103" s="225">
        <v>22.0</v>
      </c>
      <c r="GE103" s="225">
        <v>25.0</v>
      </c>
      <c r="GF103" s="225">
        <v>24.0</v>
      </c>
      <c r="GG103" s="225">
        <v>30.0</v>
      </c>
      <c r="GH103" s="225">
        <v>21.0</v>
      </c>
      <c r="GI103" s="225">
        <v>15.0</v>
      </c>
      <c r="GJ103" s="225">
        <v>10.0</v>
      </c>
      <c r="GK103" s="225">
        <v>4.0</v>
      </c>
      <c r="GL103" s="225">
        <v>-6.0</v>
      </c>
      <c r="GM103" s="226">
        <v>-1.0</v>
      </c>
      <c r="GN103" s="225">
        <v>19.0</v>
      </c>
      <c r="GO103" s="225">
        <v>25.0</v>
      </c>
      <c r="GP103" s="225">
        <v>33.0</v>
      </c>
      <c r="GQ103" s="225">
        <v>30.0</v>
      </c>
      <c r="GR103" s="225">
        <v>21.0</v>
      </c>
      <c r="GS103" s="225">
        <v>22.0</v>
      </c>
      <c r="GT103" s="225">
        <v>23.0</v>
      </c>
      <c r="GU103" s="225">
        <v>28.0</v>
      </c>
      <c r="GV103" s="225">
        <v>20.0</v>
      </c>
      <c r="GW103" s="226">
        <v>16.0</v>
      </c>
      <c r="GX103" s="225">
        <v>34.0</v>
      </c>
      <c r="GY103" s="225">
        <v>37.0</v>
      </c>
      <c r="GZ103" s="225">
        <v>43.0</v>
      </c>
      <c r="HA103" s="225">
        <v>35.0</v>
      </c>
      <c r="HB103" s="225">
        <v>30.0</v>
      </c>
      <c r="HC103" s="225">
        <v>36.0</v>
      </c>
      <c r="HD103" s="225">
        <v>40.0</v>
      </c>
      <c r="HE103" s="225">
        <v>37.0</v>
      </c>
      <c r="HF103" s="225">
        <v>40.0</v>
      </c>
      <c r="HG103" s="226">
        <v>34.0</v>
      </c>
      <c r="HH103" s="225">
        <v>14.0</v>
      </c>
      <c r="HI103" s="225">
        <v>11.0</v>
      </c>
      <c r="HJ103" s="225">
        <v>19.0</v>
      </c>
      <c r="HK103" s="225">
        <v>27.0</v>
      </c>
      <c r="HL103" s="225">
        <v>30.0</v>
      </c>
      <c r="HM103" s="225">
        <v>31.0</v>
      </c>
      <c r="HN103" s="225">
        <v>40.0</v>
      </c>
      <c r="HO103" s="225">
        <v>30.0</v>
      </c>
      <c r="HP103" s="225">
        <v>21.0</v>
      </c>
      <c r="HQ103" s="226">
        <v>16.0</v>
      </c>
      <c r="HR103" s="225">
        <v>15.0</v>
      </c>
      <c r="HS103" s="225">
        <v>7.0</v>
      </c>
      <c r="HT103" s="225">
        <v>-4.0</v>
      </c>
      <c r="HU103" s="225">
        <v>0.0</v>
      </c>
      <c r="HV103" s="225">
        <v>-7.0</v>
      </c>
      <c r="HW103" s="225">
        <v>-10.0</v>
      </c>
      <c r="HX103" s="225">
        <v>-1.0</v>
      </c>
      <c r="HY103" s="225">
        <v>-5.0</v>
      </c>
      <c r="HZ103" s="225">
        <v>-16.0</v>
      </c>
      <c r="IA103" s="226">
        <v>-19.0</v>
      </c>
      <c r="IB103" s="225">
        <v>28.0</v>
      </c>
      <c r="IC103" s="225">
        <v>18.0</v>
      </c>
      <c r="ID103" s="225">
        <v>14.0</v>
      </c>
      <c r="IE103" s="225">
        <v>3.0</v>
      </c>
      <c r="IF103" s="225">
        <v>8.0</v>
      </c>
      <c r="IG103" s="225">
        <v>11.0</v>
      </c>
      <c r="IH103" s="225">
        <v>0.0</v>
      </c>
      <c r="II103" s="225">
        <v>6.0</v>
      </c>
      <c r="IJ103" s="225">
        <v>3.0</v>
      </c>
      <c r="IK103" s="226">
        <v>0.0</v>
      </c>
      <c r="IL103" s="225">
        <v>24.0</v>
      </c>
      <c r="IM103" s="225">
        <v>21.0</v>
      </c>
      <c r="IN103" s="225">
        <v>18.0</v>
      </c>
      <c r="IO103" s="225">
        <v>21.0</v>
      </c>
      <c r="IP103" s="225">
        <v>28.0</v>
      </c>
      <c r="IQ103" s="225">
        <v>39.0</v>
      </c>
      <c r="IR103" s="225">
        <v>30.0</v>
      </c>
      <c r="IS103" s="225">
        <v>37.0</v>
      </c>
      <c r="IT103" s="225">
        <v>33.0</v>
      </c>
      <c r="IU103" s="226">
        <v>34.0</v>
      </c>
      <c r="IV103" s="237">
        <f t="shared" ref="IV103:JE103" si="142">AVERAGE(IL103,IB103,HR103,HH103,GN103,GX103,GD103,FT103,FJ103,EZ103,EP103,EF103,DV103,DL103,DB103,CR103,CH103,BX103,BN103,BD103,AT103,AJ103,Z103,P103,F103)</f>
        <v>25.08</v>
      </c>
      <c r="IW103" s="238">
        <f t="shared" si="142"/>
        <v>24.44</v>
      </c>
      <c r="IX103" s="238">
        <f t="shared" si="142"/>
        <v>23.8</v>
      </c>
      <c r="IY103" s="238">
        <f t="shared" si="142"/>
        <v>24.44</v>
      </c>
      <c r="IZ103" s="238">
        <f t="shared" si="142"/>
        <v>23.32</v>
      </c>
      <c r="JA103" s="238">
        <f t="shared" si="142"/>
        <v>23.48</v>
      </c>
      <c r="JB103" s="238">
        <f t="shared" si="142"/>
        <v>23.72</v>
      </c>
      <c r="JC103" s="238">
        <f t="shared" si="142"/>
        <v>24.48</v>
      </c>
      <c r="JD103" s="238">
        <f t="shared" si="142"/>
        <v>23.12</v>
      </c>
      <c r="JE103" s="239">
        <f t="shared" si="142"/>
        <v>21.64</v>
      </c>
      <c r="JF103" s="225">
        <f t="shared" si="127"/>
        <v>248</v>
      </c>
      <c r="JG103" s="225">
        <f t="shared" si="128"/>
        <v>9</v>
      </c>
      <c r="JH103" s="231">
        <f t="shared" si="129"/>
        <v>0.9649805447</v>
      </c>
      <c r="JI103" s="225"/>
      <c r="JJ103" s="225"/>
      <c r="JK103" s="225"/>
      <c r="JL103" s="225"/>
      <c r="JM103" s="225"/>
      <c r="JN103" s="225"/>
      <c r="JO103" s="225"/>
      <c r="JP103" s="225"/>
      <c r="JQ103" s="225"/>
      <c r="JR103" s="225"/>
      <c r="JS103" s="311"/>
      <c r="JT103" s="232"/>
      <c r="JU103" s="240">
        <f>3/25</f>
        <v>0.12</v>
      </c>
      <c r="JV103" s="225"/>
      <c r="JW103" s="225"/>
      <c r="JX103" s="225"/>
      <c r="JY103" s="225"/>
      <c r="JZ103" s="225"/>
      <c r="KA103" s="225"/>
      <c r="KB103" s="225"/>
      <c r="KC103" s="225"/>
      <c r="KD103" s="225"/>
      <c r="KE103" s="225"/>
      <c r="KF103" s="225"/>
      <c r="KG103" s="225"/>
      <c r="KH103" s="225"/>
      <c r="KI103" s="225"/>
      <c r="KJ103" s="225"/>
    </row>
    <row r="104">
      <c r="A104" s="182" t="s">
        <v>35</v>
      </c>
      <c r="B104" s="18" t="s">
        <v>12</v>
      </c>
      <c r="C104" s="19" t="s">
        <v>42</v>
      </c>
      <c r="D104" s="17" t="s">
        <v>38</v>
      </c>
      <c r="E104" s="224">
        <v>30.0</v>
      </c>
      <c r="F104" s="225">
        <v>30.0</v>
      </c>
      <c r="G104" s="225">
        <v>25.0</v>
      </c>
      <c r="H104" s="225">
        <v>18.0</v>
      </c>
      <c r="I104" s="225">
        <v>24.0</v>
      </c>
      <c r="J104" s="225">
        <v>14.0</v>
      </c>
      <c r="K104" s="225">
        <v>19.0</v>
      </c>
      <c r="L104" s="225">
        <v>9.0</v>
      </c>
      <c r="M104" s="225">
        <v>3.0</v>
      </c>
      <c r="N104" s="225">
        <v>8.0</v>
      </c>
      <c r="O104" s="226">
        <v>3.0</v>
      </c>
      <c r="P104" s="225">
        <v>30.0</v>
      </c>
      <c r="Q104" s="225">
        <v>22.0</v>
      </c>
      <c r="R104" s="225">
        <v>10.0</v>
      </c>
      <c r="S104" s="225">
        <v>-2.0</v>
      </c>
      <c r="T104" s="225">
        <v>-9.0</v>
      </c>
      <c r="U104" s="225">
        <v>-13.0</v>
      </c>
      <c r="V104" s="225">
        <v>-24.0</v>
      </c>
      <c r="W104" s="225">
        <v>-32.0</v>
      </c>
      <c r="X104" s="225">
        <v>-42.0</v>
      </c>
      <c r="Y104" s="226">
        <v>-52.0</v>
      </c>
      <c r="Z104" s="225">
        <v>31.0</v>
      </c>
      <c r="AA104" s="225">
        <v>38.0</v>
      </c>
      <c r="AB104" s="225">
        <v>33.0</v>
      </c>
      <c r="AC104" s="225">
        <v>41.0</v>
      </c>
      <c r="AD104" s="225">
        <v>49.0</v>
      </c>
      <c r="AE104" s="225">
        <v>29.0</v>
      </c>
      <c r="AF104" s="225">
        <v>35.0</v>
      </c>
      <c r="AG104" s="225">
        <v>42.0</v>
      </c>
      <c r="AH104" s="225">
        <v>48.0</v>
      </c>
      <c r="AI104" s="226">
        <v>40.0</v>
      </c>
      <c r="AJ104" s="225">
        <v>21.0</v>
      </c>
      <c r="AK104" s="225">
        <v>30.0</v>
      </c>
      <c r="AL104" s="225">
        <v>23.0</v>
      </c>
      <c r="AM104" s="225">
        <v>27.0</v>
      </c>
      <c r="AN104" s="225">
        <v>38.0</v>
      </c>
      <c r="AO104" s="225">
        <v>44.0</v>
      </c>
      <c r="AP104" s="225">
        <v>48.0</v>
      </c>
      <c r="AQ104" s="225">
        <v>59.0</v>
      </c>
      <c r="AR104" s="225">
        <v>70.0</v>
      </c>
      <c r="AS104" s="226">
        <v>80.0</v>
      </c>
      <c r="AT104" s="225">
        <v>12.0</v>
      </c>
      <c r="AU104" s="225">
        <v>18.0</v>
      </c>
      <c r="AV104" s="225">
        <v>7.0</v>
      </c>
      <c r="AW104" s="225">
        <v>17.0</v>
      </c>
      <c r="AX104" s="225">
        <v>21.0</v>
      </c>
      <c r="AY104" s="225">
        <v>27.0</v>
      </c>
      <c r="AZ104" s="225">
        <v>14.0</v>
      </c>
      <c r="BA104" s="225">
        <v>8.0</v>
      </c>
      <c r="BB104" s="225">
        <v>-1.0</v>
      </c>
      <c r="BC104" s="226">
        <v>7.0</v>
      </c>
      <c r="BD104" s="225">
        <v>34.0</v>
      </c>
      <c r="BE104" s="225">
        <v>40.0</v>
      </c>
      <c r="BF104" s="225">
        <v>35.0</v>
      </c>
      <c r="BG104" s="225">
        <v>44.0</v>
      </c>
      <c r="BH104" s="225">
        <v>33.0</v>
      </c>
      <c r="BI104" s="225">
        <v>26.0</v>
      </c>
      <c r="BJ104" s="225">
        <v>31.0</v>
      </c>
      <c r="BK104" s="225">
        <v>20.0</v>
      </c>
      <c r="BL104" s="225">
        <v>14.0</v>
      </c>
      <c r="BM104" s="226">
        <v>27.0</v>
      </c>
      <c r="BN104" s="225">
        <v>15.0</v>
      </c>
      <c r="BO104" s="225">
        <v>20.0</v>
      </c>
      <c r="BP104" s="225">
        <v>32.0</v>
      </c>
      <c r="BQ104" s="225">
        <v>26.0</v>
      </c>
      <c r="BR104" s="225">
        <v>33.0</v>
      </c>
      <c r="BS104" s="225">
        <v>27.0</v>
      </c>
      <c r="BT104" s="225">
        <v>16.0</v>
      </c>
      <c r="BU104" s="225">
        <v>22.0</v>
      </c>
      <c r="BV104" s="225">
        <v>17.0</v>
      </c>
      <c r="BW104" s="226">
        <v>12.0</v>
      </c>
      <c r="BX104" s="225">
        <v>15.0</v>
      </c>
      <c r="BY104" s="225">
        <v>5.0</v>
      </c>
      <c r="BZ104" s="225">
        <v>-1.0</v>
      </c>
      <c r="CA104" s="225">
        <v>5.0</v>
      </c>
      <c r="CB104" s="225">
        <v>-2.0</v>
      </c>
      <c r="CC104" s="225">
        <v>-12.0</v>
      </c>
      <c r="CD104" s="225">
        <v>-16.0</v>
      </c>
      <c r="CE104" s="225">
        <v>-21.0</v>
      </c>
      <c r="CF104" s="225">
        <v>-32.0</v>
      </c>
      <c r="CG104" s="226">
        <v>-52.0</v>
      </c>
      <c r="CH104" s="225">
        <v>31.0</v>
      </c>
      <c r="CI104" s="225">
        <v>42.0</v>
      </c>
      <c r="CJ104" s="225">
        <v>48.0</v>
      </c>
      <c r="CK104" s="225">
        <v>38.0</v>
      </c>
      <c r="CL104" s="225">
        <v>32.0</v>
      </c>
      <c r="CM104" s="225">
        <v>38.0</v>
      </c>
      <c r="CN104" s="225">
        <v>30.0</v>
      </c>
      <c r="CO104" s="225">
        <v>20.0</v>
      </c>
      <c r="CP104" s="225">
        <v>10.0</v>
      </c>
      <c r="CQ104" s="226">
        <v>20.0</v>
      </c>
      <c r="CR104" s="225">
        <v>30.0</v>
      </c>
      <c r="CS104" s="225">
        <v>23.0</v>
      </c>
      <c r="CT104" s="225">
        <v>30.0</v>
      </c>
      <c r="CU104" s="225">
        <v>43.0</v>
      </c>
      <c r="CV104" s="225">
        <v>36.0</v>
      </c>
      <c r="CW104" s="225">
        <v>29.0</v>
      </c>
      <c r="CX104" s="225">
        <v>38.0</v>
      </c>
      <c r="CY104" s="225">
        <v>44.0</v>
      </c>
      <c r="CZ104" s="225">
        <v>51.0</v>
      </c>
      <c r="DA104" s="226">
        <v>40.0</v>
      </c>
      <c r="DB104" s="225">
        <v>33.0</v>
      </c>
      <c r="DC104" s="225">
        <v>13.0</v>
      </c>
      <c r="DD104" s="225">
        <v>23.0</v>
      </c>
      <c r="DE104" s="225">
        <v>12.0</v>
      </c>
      <c r="DF104" s="225">
        <v>22.0</v>
      </c>
      <c r="DG104" s="225">
        <v>29.0</v>
      </c>
      <c r="DH104" s="225">
        <v>36.0</v>
      </c>
      <c r="DI104" s="225">
        <v>26.0</v>
      </c>
      <c r="DJ104" s="225">
        <v>32.0</v>
      </c>
      <c r="DK104" s="226">
        <v>21.0</v>
      </c>
      <c r="DL104" s="225">
        <v>36.0</v>
      </c>
      <c r="DM104" s="225">
        <v>48.0</v>
      </c>
      <c r="DN104" s="225">
        <v>44.0</v>
      </c>
      <c r="DO104" s="225">
        <v>54.0</v>
      </c>
      <c r="DP104" s="225">
        <v>50.0</v>
      </c>
      <c r="DQ104" s="225">
        <v>61.0</v>
      </c>
      <c r="DR104" s="225">
        <v>54.0</v>
      </c>
      <c r="DS104" s="225">
        <v>43.0</v>
      </c>
      <c r="DT104" s="225">
        <v>54.0</v>
      </c>
      <c r="DU104" s="226">
        <v>46.0</v>
      </c>
      <c r="DV104" s="225">
        <v>14.0</v>
      </c>
      <c r="DW104" s="225">
        <v>24.0</v>
      </c>
      <c r="DX104" s="225">
        <v>31.0</v>
      </c>
      <c r="DY104" s="225">
        <v>26.0</v>
      </c>
      <c r="DZ104" s="225">
        <v>19.0</v>
      </c>
      <c r="EA104" s="225">
        <v>24.0</v>
      </c>
      <c r="EB104" s="225">
        <v>32.0</v>
      </c>
      <c r="EC104" s="225">
        <v>38.0</v>
      </c>
      <c r="ED104" s="225">
        <v>30.0</v>
      </c>
      <c r="EE104" s="226">
        <v>38.0</v>
      </c>
      <c r="EF104" s="225">
        <v>32.0</v>
      </c>
      <c r="EG104" s="225">
        <v>22.0</v>
      </c>
      <c r="EH104" s="225">
        <v>32.0</v>
      </c>
      <c r="EI104" s="225">
        <v>12.0</v>
      </c>
      <c r="EJ104" s="225">
        <v>2.0</v>
      </c>
      <c r="EK104" s="225">
        <v>-4.0</v>
      </c>
      <c r="EL104" s="225">
        <v>7.0</v>
      </c>
      <c r="EM104" s="225">
        <v>-13.0</v>
      </c>
      <c r="EN104" s="225">
        <v>-23.0</v>
      </c>
      <c r="EO104" s="226">
        <v>-19.0</v>
      </c>
      <c r="EP104" s="225">
        <v>21.0</v>
      </c>
      <c r="EQ104" s="225">
        <v>17.0</v>
      </c>
      <c r="ER104" s="225">
        <v>12.0</v>
      </c>
      <c r="ES104" s="225">
        <v>7.0</v>
      </c>
      <c r="ET104" s="225">
        <v>19.0</v>
      </c>
      <c r="EU104" s="225">
        <v>12.0</v>
      </c>
      <c r="EV104" s="225">
        <v>23.0</v>
      </c>
      <c r="EW104" s="225">
        <v>19.0</v>
      </c>
      <c r="EX104" s="225">
        <v>13.0</v>
      </c>
      <c r="EY104" s="226">
        <v>4.0</v>
      </c>
      <c r="EZ104" s="225">
        <v>31.0</v>
      </c>
      <c r="FA104" s="225">
        <v>37.0</v>
      </c>
      <c r="FB104" s="225">
        <v>42.0</v>
      </c>
      <c r="FC104" s="225">
        <v>35.0</v>
      </c>
      <c r="FD104" s="225">
        <v>25.0</v>
      </c>
      <c r="FE104" s="225">
        <v>17.0</v>
      </c>
      <c r="FF104" s="225">
        <v>13.0</v>
      </c>
      <c r="FG104" s="225">
        <v>9.0</v>
      </c>
      <c r="FH104" s="225">
        <v>3.0</v>
      </c>
      <c r="FI104" s="226">
        <v>-5.0</v>
      </c>
      <c r="FJ104" s="225">
        <v>21.0</v>
      </c>
      <c r="FK104" s="225">
        <v>26.0</v>
      </c>
      <c r="FL104" s="225">
        <v>36.0</v>
      </c>
      <c r="FM104" s="225">
        <v>44.0</v>
      </c>
      <c r="FN104" s="225">
        <v>35.0</v>
      </c>
      <c r="FO104" s="225">
        <v>27.0</v>
      </c>
      <c r="FP104" s="225">
        <v>23.0</v>
      </c>
      <c r="FQ104" s="225">
        <v>29.0</v>
      </c>
      <c r="FR104" s="225">
        <v>34.0</v>
      </c>
      <c r="FS104" s="226">
        <v>25.0</v>
      </c>
      <c r="FT104" s="225">
        <v>35.0</v>
      </c>
      <c r="FU104" s="225">
        <v>45.0</v>
      </c>
      <c r="FV104" s="225">
        <v>39.0</v>
      </c>
      <c r="FW104" s="225">
        <v>45.0</v>
      </c>
      <c r="FX104" s="225">
        <v>32.0</v>
      </c>
      <c r="FY104" s="225">
        <v>24.0</v>
      </c>
      <c r="FZ104" s="225">
        <v>16.0</v>
      </c>
      <c r="GA104" s="225">
        <v>21.0</v>
      </c>
      <c r="GB104" s="225">
        <v>13.0</v>
      </c>
      <c r="GC104" s="226">
        <v>1.0</v>
      </c>
      <c r="GD104" s="225">
        <v>31.0</v>
      </c>
      <c r="GE104" s="225">
        <v>25.0</v>
      </c>
      <c r="GF104" s="225">
        <v>29.0</v>
      </c>
      <c r="GG104" s="225">
        <v>17.0</v>
      </c>
      <c r="GH104" s="225">
        <v>27.0</v>
      </c>
      <c r="GI104" s="225">
        <v>17.0</v>
      </c>
      <c r="GJ104" s="225">
        <v>9.0</v>
      </c>
      <c r="GK104" s="225">
        <v>21.0</v>
      </c>
      <c r="GL104" s="225">
        <v>41.0</v>
      </c>
      <c r="GM104" s="226">
        <v>49.0</v>
      </c>
      <c r="GN104" s="225">
        <v>35.0</v>
      </c>
      <c r="GO104" s="225">
        <v>23.0</v>
      </c>
      <c r="GP104" s="225">
        <v>12.0</v>
      </c>
      <c r="GQ104" s="225">
        <v>6.0</v>
      </c>
      <c r="GR104" s="225">
        <v>16.0</v>
      </c>
      <c r="GS104" s="225">
        <v>12.0</v>
      </c>
      <c r="GT104" s="225">
        <v>8.0</v>
      </c>
      <c r="GU104" s="225">
        <v>14.0</v>
      </c>
      <c r="GV104" s="225">
        <v>5.0</v>
      </c>
      <c r="GW104" s="226">
        <v>-2.0</v>
      </c>
      <c r="GX104" s="225">
        <v>15.0</v>
      </c>
      <c r="GY104" s="225">
        <v>9.0</v>
      </c>
      <c r="GZ104" s="225">
        <v>-3.0</v>
      </c>
      <c r="HA104" s="225">
        <v>-12.0</v>
      </c>
      <c r="HB104" s="225">
        <v>-18.0</v>
      </c>
      <c r="HC104" s="225">
        <v>-8.0</v>
      </c>
      <c r="HD104" s="225">
        <v>-15.0</v>
      </c>
      <c r="HE104" s="225">
        <v>-20.0</v>
      </c>
      <c r="HF104" s="225">
        <v>-15.0</v>
      </c>
      <c r="HG104" s="226">
        <v>-3.0</v>
      </c>
      <c r="HH104" s="225">
        <v>38.0</v>
      </c>
      <c r="HI104" s="225">
        <v>32.0</v>
      </c>
      <c r="HJ104" s="225">
        <v>21.0</v>
      </c>
      <c r="HK104" s="225">
        <v>30.0</v>
      </c>
      <c r="HL104" s="225">
        <v>26.0</v>
      </c>
      <c r="HM104" s="225">
        <v>22.0</v>
      </c>
      <c r="HN104" s="225">
        <v>12.0</v>
      </c>
      <c r="HO104" s="225">
        <v>32.0</v>
      </c>
      <c r="HP104" s="225">
        <v>42.0</v>
      </c>
      <c r="HQ104" s="226">
        <v>36.0</v>
      </c>
      <c r="HR104" s="225">
        <v>45.0</v>
      </c>
      <c r="HS104" s="225">
        <v>36.0</v>
      </c>
      <c r="HT104" s="225">
        <v>49.0</v>
      </c>
      <c r="HU104" s="225">
        <v>56.0</v>
      </c>
      <c r="HV104" s="225">
        <v>45.0</v>
      </c>
      <c r="HW104" s="225">
        <v>49.0</v>
      </c>
      <c r="HX104" s="225">
        <v>39.0</v>
      </c>
      <c r="HY104" s="225">
        <v>46.0</v>
      </c>
      <c r="HZ104" s="225">
        <v>59.0</v>
      </c>
      <c r="IA104" s="226">
        <v>65.0</v>
      </c>
      <c r="IB104" s="225">
        <v>31.0</v>
      </c>
      <c r="IC104" s="225">
        <v>51.0</v>
      </c>
      <c r="ID104" s="225">
        <v>44.0</v>
      </c>
      <c r="IE104" s="225">
        <v>57.0</v>
      </c>
      <c r="IF104" s="225">
        <v>65.0</v>
      </c>
      <c r="IG104" s="225">
        <v>61.0</v>
      </c>
      <c r="IH104" s="225">
        <v>74.0</v>
      </c>
      <c r="II104" s="225">
        <v>84.0</v>
      </c>
      <c r="IJ104" s="225">
        <v>90.0</v>
      </c>
      <c r="IK104" s="226">
        <v>94.0</v>
      </c>
      <c r="IL104" s="225">
        <v>29.0</v>
      </c>
      <c r="IM104" s="225">
        <v>24.0</v>
      </c>
      <c r="IN104" s="225">
        <v>29.0</v>
      </c>
      <c r="IO104" s="225">
        <v>34.0</v>
      </c>
      <c r="IP104" s="225">
        <v>45.0</v>
      </c>
      <c r="IQ104" s="225">
        <v>32.0</v>
      </c>
      <c r="IR104" s="225">
        <v>42.0</v>
      </c>
      <c r="IS104" s="225">
        <v>53.0</v>
      </c>
      <c r="IT104" s="225">
        <v>60.0</v>
      </c>
      <c r="IU104" s="226">
        <v>56.0</v>
      </c>
      <c r="IV104" s="237">
        <f t="shared" ref="IV104:JE104" si="143">AVERAGE(IL104,IB104,HR104,HH104,GN104,GX104,GD104,FT104,FJ104,EZ104,EP104,EF104,DV104,DL104,DB104,CR104,CH104,BX104,BN104,BD104,AT104,AJ104,Z104,P104,F104)</f>
        <v>27.84</v>
      </c>
      <c r="IW104" s="238">
        <f t="shared" si="143"/>
        <v>27.8</v>
      </c>
      <c r="IX104" s="238">
        <f t="shared" si="143"/>
        <v>27</v>
      </c>
      <c r="IY104" s="238">
        <f t="shared" si="143"/>
        <v>27.44</v>
      </c>
      <c r="IZ104" s="238">
        <f t="shared" si="143"/>
        <v>26.2</v>
      </c>
      <c r="JA104" s="238">
        <f t="shared" si="143"/>
        <v>23.56</v>
      </c>
      <c r="JB104" s="238">
        <f t="shared" si="143"/>
        <v>22.16</v>
      </c>
      <c r="JC104" s="238">
        <f t="shared" si="143"/>
        <v>22.68</v>
      </c>
      <c r="JD104" s="238">
        <f t="shared" si="143"/>
        <v>23.24</v>
      </c>
      <c r="JE104" s="239">
        <f t="shared" si="143"/>
        <v>21.24</v>
      </c>
      <c r="JF104" s="225">
        <f t="shared" si="127"/>
        <v>231</v>
      </c>
      <c r="JG104" s="225">
        <f t="shared" si="128"/>
        <v>29</v>
      </c>
      <c r="JH104" s="231">
        <f t="shared" si="129"/>
        <v>0.8884615385</v>
      </c>
      <c r="JI104" s="225"/>
      <c r="JJ104" s="225"/>
      <c r="JK104" s="225"/>
      <c r="JL104" s="225"/>
      <c r="JM104" s="225"/>
      <c r="JN104" s="225"/>
      <c r="JO104" s="225"/>
      <c r="JP104" s="225"/>
      <c r="JQ104" s="225"/>
      <c r="JR104" s="225"/>
      <c r="JS104" s="311"/>
      <c r="JT104" s="232"/>
      <c r="JU104" s="240">
        <f>7/25</f>
        <v>0.28</v>
      </c>
      <c r="JV104" s="225"/>
      <c r="JW104" s="225"/>
      <c r="JX104" s="225"/>
      <c r="JY104" s="225"/>
      <c r="JZ104" s="225"/>
      <c r="KA104" s="225"/>
      <c r="KB104" s="225"/>
      <c r="KC104" s="225"/>
      <c r="KD104" s="225"/>
      <c r="KE104" s="225"/>
      <c r="KF104" s="225"/>
      <c r="KG104" s="225"/>
      <c r="KH104" s="225"/>
      <c r="KI104" s="225"/>
      <c r="KJ104" s="225"/>
    </row>
    <row r="105">
      <c r="A105" s="182" t="s">
        <v>25</v>
      </c>
      <c r="B105" s="18" t="s">
        <v>26</v>
      </c>
      <c r="C105" s="19" t="s">
        <v>32</v>
      </c>
      <c r="D105" s="17" t="s">
        <v>16</v>
      </c>
      <c r="E105" s="224">
        <v>15.0</v>
      </c>
      <c r="F105" s="225">
        <v>30.0</v>
      </c>
      <c r="G105" s="225">
        <v>25.0</v>
      </c>
      <c r="H105" s="225">
        <v>21.0</v>
      </c>
      <c r="I105" s="225">
        <v>27.0</v>
      </c>
      <c r="J105" s="225">
        <v>33.0</v>
      </c>
      <c r="K105" s="225">
        <v>38.0</v>
      </c>
      <c r="L105" s="225">
        <v>30.0</v>
      </c>
      <c r="M105" s="225">
        <v>25.0</v>
      </c>
      <c r="N105" s="225">
        <v>28.0</v>
      </c>
      <c r="O105" s="226">
        <v>25.0</v>
      </c>
      <c r="P105" s="225">
        <v>28.0</v>
      </c>
      <c r="Q105" s="225">
        <v>23.0</v>
      </c>
      <c r="R105" s="225">
        <v>30.0</v>
      </c>
      <c r="S105" s="225">
        <v>37.0</v>
      </c>
      <c r="T105" s="225">
        <v>33.0</v>
      </c>
      <c r="U105" s="225">
        <v>36.0</v>
      </c>
      <c r="V105" s="225">
        <v>29.0</v>
      </c>
      <c r="W105" s="225">
        <v>24.0</v>
      </c>
      <c r="X105" s="225">
        <v>16.0</v>
      </c>
      <c r="Y105" s="226">
        <v>25.0</v>
      </c>
      <c r="Z105" s="225">
        <v>28.0</v>
      </c>
      <c r="AA105" s="225">
        <v>22.0</v>
      </c>
      <c r="AB105" s="225">
        <v>19.0</v>
      </c>
      <c r="AC105" s="225">
        <v>24.0</v>
      </c>
      <c r="AD105" s="225">
        <v>29.0</v>
      </c>
      <c r="AE105" s="225">
        <v>41.0</v>
      </c>
      <c r="AF105" s="225">
        <v>44.0</v>
      </c>
      <c r="AG105" s="225">
        <v>38.0</v>
      </c>
      <c r="AH105" s="225">
        <v>43.0</v>
      </c>
      <c r="AI105" s="226">
        <v>38.0</v>
      </c>
      <c r="AJ105" s="225">
        <v>28.0</v>
      </c>
      <c r="AK105" s="225">
        <v>35.0</v>
      </c>
      <c r="AL105" s="225">
        <v>41.0</v>
      </c>
      <c r="AM105" s="225">
        <v>38.0</v>
      </c>
      <c r="AN105" s="225">
        <v>45.0</v>
      </c>
      <c r="AO105" s="225">
        <v>51.0</v>
      </c>
      <c r="AP105" s="225">
        <v>48.0</v>
      </c>
      <c r="AQ105" s="225">
        <v>55.0</v>
      </c>
      <c r="AR105" s="225">
        <v>62.0</v>
      </c>
      <c r="AS105" s="226">
        <v>56.0</v>
      </c>
      <c r="AT105" s="225">
        <v>34.0</v>
      </c>
      <c r="AU105" s="225">
        <v>37.0</v>
      </c>
      <c r="AV105" s="225">
        <v>30.0</v>
      </c>
      <c r="AW105" s="225">
        <v>24.0</v>
      </c>
      <c r="AX105" s="225">
        <v>21.0</v>
      </c>
      <c r="AY105" s="225">
        <v>27.0</v>
      </c>
      <c r="AZ105" s="225">
        <v>36.0</v>
      </c>
      <c r="BA105" s="225">
        <v>33.0</v>
      </c>
      <c r="BB105" s="225">
        <v>26.0</v>
      </c>
      <c r="BC105" s="226">
        <v>31.0</v>
      </c>
      <c r="BD105" s="225">
        <v>32.0</v>
      </c>
      <c r="BE105" s="225">
        <v>37.0</v>
      </c>
      <c r="BF105" s="225">
        <v>34.0</v>
      </c>
      <c r="BG105" s="225">
        <v>41.0</v>
      </c>
      <c r="BH105" s="225">
        <v>48.0</v>
      </c>
      <c r="BI105" s="225">
        <v>44.0</v>
      </c>
      <c r="BJ105" s="225">
        <v>47.0</v>
      </c>
      <c r="BK105" s="225">
        <v>40.0</v>
      </c>
      <c r="BL105" s="225">
        <v>37.0</v>
      </c>
      <c r="BM105" s="226">
        <v>28.0</v>
      </c>
      <c r="BN105" s="225">
        <v>31.0</v>
      </c>
      <c r="BO105" s="225">
        <v>36.0</v>
      </c>
      <c r="BP105" s="225">
        <v>29.0</v>
      </c>
      <c r="BQ105" s="225">
        <v>23.0</v>
      </c>
      <c r="BR105" s="225">
        <v>27.0</v>
      </c>
      <c r="BS105" s="225">
        <v>21.0</v>
      </c>
      <c r="BT105" s="225">
        <v>28.0</v>
      </c>
      <c r="BU105" s="225">
        <v>31.0</v>
      </c>
      <c r="BV105" s="225">
        <v>26.0</v>
      </c>
      <c r="BW105" s="226">
        <v>21.0</v>
      </c>
      <c r="BX105" s="225">
        <v>17.0</v>
      </c>
      <c r="BY105" s="225">
        <v>26.0</v>
      </c>
      <c r="BZ105" s="225">
        <v>21.0</v>
      </c>
      <c r="CA105" s="225">
        <v>24.0</v>
      </c>
      <c r="CB105" s="225">
        <v>30.0</v>
      </c>
      <c r="CC105" s="225">
        <v>36.0</v>
      </c>
      <c r="CD105" s="225">
        <v>39.0</v>
      </c>
      <c r="CE105" s="225">
        <v>36.0</v>
      </c>
      <c r="CF105" s="225">
        <v>29.0</v>
      </c>
      <c r="CG105" s="226">
        <v>41.0</v>
      </c>
      <c r="CH105" s="225">
        <v>30.0</v>
      </c>
      <c r="CI105" s="225">
        <v>37.0</v>
      </c>
      <c r="CJ105" s="225">
        <v>43.0</v>
      </c>
      <c r="CK105" s="225">
        <v>35.0</v>
      </c>
      <c r="CL105" s="225">
        <v>32.0</v>
      </c>
      <c r="CM105" s="225">
        <v>37.0</v>
      </c>
      <c r="CN105" s="225">
        <v>32.0</v>
      </c>
      <c r="CO105" s="225">
        <v>41.0</v>
      </c>
      <c r="CP105" s="225">
        <v>33.0</v>
      </c>
      <c r="CQ105" s="226">
        <v>24.0</v>
      </c>
      <c r="CR105" s="225">
        <v>30.0</v>
      </c>
      <c r="CS105" s="225">
        <v>36.0</v>
      </c>
      <c r="CT105" s="225">
        <v>40.0</v>
      </c>
      <c r="CU105" s="225">
        <v>31.0</v>
      </c>
      <c r="CV105" s="225">
        <v>37.0</v>
      </c>
      <c r="CW105" s="225">
        <v>33.0</v>
      </c>
      <c r="CX105" s="225">
        <v>40.0</v>
      </c>
      <c r="CY105" s="225">
        <v>43.0</v>
      </c>
      <c r="CZ105" s="225">
        <v>37.0</v>
      </c>
      <c r="DA105" s="226">
        <v>44.0</v>
      </c>
      <c r="DB105" s="225">
        <v>30.0</v>
      </c>
      <c r="DC105" s="225">
        <v>42.0</v>
      </c>
      <c r="DD105" s="225">
        <v>33.0</v>
      </c>
      <c r="DE105" s="225">
        <v>26.0</v>
      </c>
      <c r="DF105" s="225">
        <v>17.0</v>
      </c>
      <c r="DG105" s="225">
        <v>21.0</v>
      </c>
      <c r="DH105" s="225">
        <v>25.0</v>
      </c>
      <c r="DI105" s="225">
        <v>31.0</v>
      </c>
      <c r="DJ105" s="225">
        <v>37.0</v>
      </c>
      <c r="DK105" s="226">
        <v>30.0</v>
      </c>
      <c r="DL105" s="225">
        <v>18.0</v>
      </c>
      <c r="DM105" s="225">
        <v>11.0</v>
      </c>
      <c r="DN105" s="225">
        <v>14.0</v>
      </c>
      <c r="DO105" s="225">
        <v>5.0</v>
      </c>
      <c r="DP105" s="225">
        <v>8.0</v>
      </c>
      <c r="DQ105" s="225">
        <v>15.0</v>
      </c>
      <c r="DR105" s="225">
        <v>11.0</v>
      </c>
      <c r="DS105" s="225">
        <v>4.0</v>
      </c>
      <c r="DT105" s="225">
        <v>-3.0</v>
      </c>
      <c r="DU105" s="226">
        <v>-8.0</v>
      </c>
      <c r="DV105" s="225">
        <v>32.0</v>
      </c>
      <c r="DW105" s="225">
        <v>26.0</v>
      </c>
      <c r="DX105" s="225">
        <v>20.0</v>
      </c>
      <c r="DY105" s="225">
        <v>15.0</v>
      </c>
      <c r="DZ105" s="225">
        <v>21.0</v>
      </c>
      <c r="EA105" s="225">
        <v>26.0</v>
      </c>
      <c r="EB105" s="225">
        <v>31.0</v>
      </c>
      <c r="EC105" s="225">
        <v>34.0</v>
      </c>
      <c r="ED105" s="225">
        <v>29.0</v>
      </c>
      <c r="EE105" s="226">
        <v>34.0</v>
      </c>
      <c r="EF105" s="225">
        <v>19.0</v>
      </c>
      <c r="EG105" s="225">
        <v>11.0</v>
      </c>
      <c r="EH105" s="225">
        <v>5.0</v>
      </c>
      <c r="EI105" s="225">
        <v>17.0</v>
      </c>
      <c r="EJ105" s="225">
        <v>9.0</v>
      </c>
      <c r="EK105" s="225">
        <v>6.0</v>
      </c>
      <c r="EL105" s="225">
        <v>13.0</v>
      </c>
      <c r="EM105" s="225">
        <v>25.0</v>
      </c>
      <c r="EN105" s="225">
        <v>34.0</v>
      </c>
      <c r="EO105" s="226">
        <v>31.0</v>
      </c>
      <c r="EP105" s="225">
        <v>28.0</v>
      </c>
      <c r="EQ105" s="225">
        <v>31.0</v>
      </c>
      <c r="ER105" s="225">
        <v>26.0</v>
      </c>
      <c r="ES105" s="225">
        <v>21.0</v>
      </c>
      <c r="ET105" s="225">
        <v>14.0</v>
      </c>
      <c r="EU105" s="225">
        <v>10.0</v>
      </c>
      <c r="EV105" s="225">
        <v>3.0</v>
      </c>
      <c r="EW105" s="225">
        <v>6.0</v>
      </c>
      <c r="EX105" s="225">
        <v>3.0</v>
      </c>
      <c r="EY105" s="226">
        <v>-4.0</v>
      </c>
      <c r="EZ105" s="225">
        <v>30.0</v>
      </c>
      <c r="FA105" s="225">
        <v>35.0</v>
      </c>
      <c r="FB105" s="225">
        <v>40.0</v>
      </c>
      <c r="FC105" s="225">
        <v>46.0</v>
      </c>
      <c r="FD105" s="225">
        <v>38.0</v>
      </c>
      <c r="FE105" s="225">
        <v>33.0</v>
      </c>
      <c r="FF105" s="225">
        <v>36.0</v>
      </c>
      <c r="FG105" s="225">
        <v>39.0</v>
      </c>
      <c r="FH105" s="225">
        <v>36.0</v>
      </c>
      <c r="FI105" s="226">
        <v>31.0</v>
      </c>
      <c r="FJ105" s="225">
        <v>28.0</v>
      </c>
      <c r="FK105" s="225">
        <v>31.0</v>
      </c>
      <c r="FL105" s="225">
        <v>25.0</v>
      </c>
      <c r="FM105" s="225">
        <v>30.0</v>
      </c>
      <c r="FN105" s="225">
        <v>23.0</v>
      </c>
      <c r="FO105" s="225">
        <v>18.0</v>
      </c>
      <c r="FP105" s="225">
        <v>21.0</v>
      </c>
      <c r="FQ105" s="225">
        <v>26.0</v>
      </c>
      <c r="FR105" s="225">
        <v>29.0</v>
      </c>
      <c r="FS105" s="226">
        <v>22.0</v>
      </c>
      <c r="FT105" s="225">
        <v>19.0</v>
      </c>
      <c r="FU105" s="225">
        <v>10.0</v>
      </c>
      <c r="FV105" s="225">
        <v>5.0</v>
      </c>
      <c r="FW105" s="225">
        <v>10.0</v>
      </c>
      <c r="FX105" s="225">
        <v>19.0</v>
      </c>
      <c r="FY105" s="225">
        <v>14.0</v>
      </c>
      <c r="FZ105" s="225">
        <v>9.0</v>
      </c>
      <c r="GA105" s="225">
        <v>12.0</v>
      </c>
      <c r="GB105" s="225">
        <v>7.0</v>
      </c>
      <c r="GC105" s="226">
        <v>14.0</v>
      </c>
      <c r="GD105" s="225">
        <v>28.0</v>
      </c>
      <c r="GE105" s="225">
        <v>25.0</v>
      </c>
      <c r="GF105" s="225">
        <v>22.0</v>
      </c>
      <c r="GG105" s="225">
        <v>29.0</v>
      </c>
      <c r="GH105" s="225">
        <v>20.0</v>
      </c>
      <c r="GI105" s="225">
        <v>12.0</v>
      </c>
      <c r="GJ105" s="225">
        <v>7.0</v>
      </c>
      <c r="GK105" s="225">
        <v>0.0</v>
      </c>
      <c r="GL105" s="225">
        <v>-12.0</v>
      </c>
      <c r="GM105" s="226">
        <v>-7.0</v>
      </c>
      <c r="GN105" s="225">
        <v>19.0</v>
      </c>
      <c r="GO105" s="225">
        <v>26.0</v>
      </c>
      <c r="GP105" s="225">
        <v>19.0</v>
      </c>
      <c r="GQ105" s="225">
        <v>14.0</v>
      </c>
      <c r="GR105" s="225">
        <v>5.0</v>
      </c>
      <c r="GS105" s="225">
        <v>8.0</v>
      </c>
      <c r="GT105" s="225">
        <v>11.0</v>
      </c>
      <c r="GU105" s="225">
        <v>17.0</v>
      </c>
      <c r="GV105" s="225">
        <v>10.0</v>
      </c>
      <c r="GW105" s="226">
        <v>6.0</v>
      </c>
      <c r="GX105" s="225">
        <v>34.0</v>
      </c>
      <c r="GY105" s="225">
        <v>31.0</v>
      </c>
      <c r="GZ105" s="225">
        <v>38.0</v>
      </c>
      <c r="HA105" s="225">
        <v>31.0</v>
      </c>
      <c r="HB105" s="225">
        <v>25.0</v>
      </c>
      <c r="HC105" s="225">
        <v>33.0</v>
      </c>
      <c r="HD105" s="225">
        <v>39.0</v>
      </c>
      <c r="HE105" s="225">
        <v>36.0</v>
      </c>
      <c r="HF105" s="225">
        <v>39.0</v>
      </c>
      <c r="HG105" s="226">
        <v>32.0</v>
      </c>
      <c r="HH105" s="225">
        <v>16.0</v>
      </c>
      <c r="HI105" s="225">
        <v>11.0</v>
      </c>
      <c r="HJ105" s="225">
        <v>4.0</v>
      </c>
      <c r="HK105" s="225">
        <v>11.0</v>
      </c>
      <c r="HL105" s="225">
        <v>14.0</v>
      </c>
      <c r="HM105" s="225">
        <v>17.0</v>
      </c>
      <c r="HN105" s="225">
        <v>26.0</v>
      </c>
      <c r="HO105" s="225">
        <v>14.0</v>
      </c>
      <c r="HP105" s="225">
        <v>5.0</v>
      </c>
      <c r="HQ105" s="226">
        <v>-1.0</v>
      </c>
      <c r="HR105" s="225">
        <v>13.0</v>
      </c>
      <c r="HS105" s="225">
        <v>6.0</v>
      </c>
      <c r="HT105" s="225">
        <v>-3.0</v>
      </c>
      <c r="HU105" s="225">
        <v>1.0</v>
      </c>
      <c r="HV105" s="225">
        <v>8.0</v>
      </c>
      <c r="HW105" s="225">
        <v>5.0</v>
      </c>
      <c r="HX105" s="225">
        <v>14.0</v>
      </c>
      <c r="HY105" s="225">
        <v>8.0</v>
      </c>
      <c r="HZ105" s="225">
        <v>-1.0</v>
      </c>
      <c r="IA105" s="226">
        <v>2.0</v>
      </c>
      <c r="IB105" s="225">
        <v>30.0</v>
      </c>
      <c r="IC105" s="225">
        <v>18.0</v>
      </c>
      <c r="ID105" s="225">
        <v>14.0</v>
      </c>
      <c r="IE105" s="225">
        <v>5.0</v>
      </c>
      <c r="IF105" s="225">
        <v>10.0</v>
      </c>
      <c r="IG105" s="225">
        <v>13.0</v>
      </c>
      <c r="IH105" s="225">
        <v>4.0</v>
      </c>
      <c r="II105" s="225">
        <v>12.0</v>
      </c>
      <c r="IJ105" s="225">
        <v>15.0</v>
      </c>
      <c r="IK105" s="226">
        <v>12.0</v>
      </c>
      <c r="IL105" s="225">
        <v>22.0</v>
      </c>
      <c r="IM105" s="225">
        <v>19.0</v>
      </c>
      <c r="IN105" s="225">
        <v>24.0</v>
      </c>
      <c r="IO105" s="225">
        <v>27.0</v>
      </c>
      <c r="IP105" s="225">
        <v>20.0</v>
      </c>
      <c r="IQ105" s="225">
        <v>29.0</v>
      </c>
      <c r="IR105" s="225">
        <v>20.0</v>
      </c>
      <c r="IS105" s="225">
        <v>13.0</v>
      </c>
      <c r="IT105" s="225">
        <v>7.0</v>
      </c>
      <c r="IU105" s="226">
        <v>10.0</v>
      </c>
      <c r="IV105" s="237">
        <f t="shared" ref="IV105:JE105" si="144">AVERAGE(IL105,IB105,HR105,HH105,GN105,GX105,GD105,FT105,FJ105,EZ105,EP105,EF105,DV105,DL105,DB105,CR105,CH105,BX105,BN105,BD105,AT105,AJ105,Z105,P105,F105)</f>
        <v>26.16</v>
      </c>
      <c r="IW105" s="238">
        <f t="shared" si="144"/>
        <v>25.88</v>
      </c>
      <c r="IX105" s="238">
        <f t="shared" si="144"/>
        <v>23.76</v>
      </c>
      <c r="IY105" s="238">
        <f t="shared" si="144"/>
        <v>23.68</v>
      </c>
      <c r="IZ105" s="238">
        <f t="shared" si="144"/>
        <v>23.44</v>
      </c>
      <c r="JA105" s="238">
        <f t="shared" si="144"/>
        <v>24.96</v>
      </c>
      <c r="JB105" s="238">
        <f t="shared" si="144"/>
        <v>25.72</v>
      </c>
      <c r="JC105" s="238">
        <f t="shared" si="144"/>
        <v>25.72</v>
      </c>
      <c r="JD105" s="238">
        <f t="shared" si="144"/>
        <v>22.88</v>
      </c>
      <c r="JE105" s="239">
        <f t="shared" si="144"/>
        <v>21.48</v>
      </c>
      <c r="JF105" s="225">
        <f t="shared" si="127"/>
        <v>251</v>
      </c>
      <c r="JG105" s="225">
        <f t="shared" si="128"/>
        <v>8</v>
      </c>
      <c r="JH105" s="231">
        <f t="shared" si="129"/>
        <v>0.9691119691</v>
      </c>
      <c r="JI105" s="225"/>
      <c r="JJ105" s="225"/>
      <c r="JK105" s="225"/>
      <c r="JL105" s="225"/>
      <c r="JM105" s="225"/>
      <c r="JN105" s="225"/>
      <c r="JO105" s="225"/>
      <c r="JP105" s="225"/>
      <c r="JQ105" s="225"/>
      <c r="JR105" s="225"/>
      <c r="JS105" s="311"/>
      <c r="JT105" s="232"/>
      <c r="JU105" s="240">
        <f>5/25</f>
        <v>0.2</v>
      </c>
      <c r="JV105" s="225"/>
      <c r="JW105" s="225"/>
      <c r="JX105" s="225"/>
      <c r="JY105" s="225"/>
      <c r="JZ105" s="225"/>
      <c r="KA105" s="225"/>
      <c r="KB105" s="225"/>
      <c r="KC105" s="225"/>
      <c r="KD105" s="225"/>
      <c r="KE105" s="225"/>
      <c r="KF105" s="225"/>
      <c r="KG105" s="225"/>
      <c r="KH105" s="225"/>
      <c r="KI105" s="225"/>
      <c r="KJ105" s="225"/>
    </row>
    <row r="106">
      <c r="A106" s="196" t="s">
        <v>35</v>
      </c>
      <c r="B106" s="197" t="s">
        <v>19</v>
      </c>
      <c r="C106" s="198" t="s">
        <v>43</v>
      </c>
      <c r="D106" s="199" t="s">
        <v>29</v>
      </c>
      <c r="E106" s="285">
        <v>30.0</v>
      </c>
      <c r="F106" s="225">
        <v>19.0</v>
      </c>
      <c r="G106" s="225">
        <v>25.0</v>
      </c>
      <c r="H106" s="225">
        <v>19.0</v>
      </c>
      <c r="I106" s="225">
        <v>11.0</v>
      </c>
      <c r="J106" s="225">
        <v>0.0</v>
      </c>
      <c r="K106" s="225">
        <v>-6.0</v>
      </c>
      <c r="L106" s="225">
        <v>-15.0</v>
      </c>
      <c r="M106" s="225">
        <v>-8.0</v>
      </c>
      <c r="N106" s="225">
        <v>-15.0</v>
      </c>
      <c r="O106" s="226">
        <v>-8.0</v>
      </c>
      <c r="P106" s="225">
        <v>18.0</v>
      </c>
      <c r="Q106" s="225">
        <v>11.0</v>
      </c>
      <c r="R106" s="225">
        <v>2.0</v>
      </c>
      <c r="S106" s="225">
        <v>-7.0</v>
      </c>
      <c r="T106" s="225">
        <v>-13.0</v>
      </c>
      <c r="U106" s="225">
        <v>-7.0</v>
      </c>
      <c r="V106" s="225">
        <v>2.0</v>
      </c>
      <c r="W106" s="225">
        <v>-7.0</v>
      </c>
      <c r="X106" s="225">
        <v>-16.0</v>
      </c>
      <c r="Y106" s="226">
        <v>-4.0</v>
      </c>
      <c r="Z106" s="225">
        <v>20.0</v>
      </c>
      <c r="AA106" s="225">
        <v>30.0</v>
      </c>
      <c r="AB106" s="225">
        <v>37.0</v>
      </c>
      <c r="AC106" s="225">
        <v>44.0</v>
      </c>
      <c r="AD106" s="225">
        <v>53.0</v>
      </c>
      <c r="AE106" s="225">
        <v>71.0</v>
      </c>
      <c r="AF106" s="225">
        <v>66.0</v>
      </c>
      <c r="AG106" s="225">
        <v>76.0</v>
      </c>
      <c r="AH106" s="225">
        <v>69.0</v>
      </c>
      <c r="AI106" s="226">
        <v>62.0</v>
      </c>
      <c r="AJ106" s="225">
        <v>31.0</v>
      </c>
      <c r="AK106" s="225">
        <v>21.0</v>
      </c>
      <c r="AL106" s="225">
        <v>11.0</v>
      </c>
      <c r="AM106" s="225">
        <v>7.0</v>
      </c>
      <c r="AN106" s="225">
        <v>-2.0</v>
      </c>
      <c r="AO106" s="225">
        <v>-10.0</v>
      </c>
      <c r="AP106" s="225">
        <v>-14.0</v>
      </c>
      <c r="AQ106" s="225">
        <v>-23.0</v>
      </c>
      <c r="AR106" s="225">
        <v>-32.0</v>
      </c>
      <c r="AS106" s="226">
        <v>-21.0</v>
      </c>
      <c r="AT106" s="225">
        <v>36.0</v>
      </c>
      <c r="AU106" s="225">
        <v>31.0</v>
      </c>
      <c r="AV106" s="225">
        <v>40.0</v>
      </c>
      <c r="AW106" s="225">
        <v>51.0</v>
      </c>
      <c r="AX106" s="225">
        <v>47.0</v>
      </c>
      <c r="AY106" s="225">
        <v>39.0</v>
      </c>
      <c r="AZ106" s="225">
        <v>50.0</v>
      </c>
      <c r="BA106" s="225">
        <v>55.0</v>
      </c>
      <c r="BB106" s="225">
        <v>65.0</v>
      </c>
      <c r="BC106" s="226">
        <v>72.0</v>
      </c>
      <c r="BD106" s="225">
        <v>15.0</v>
      </c>
      <c r="BE106" s="225">
        <v>8.0</v>
      </c>
      <c r="BF106" s="225">
        <v>15.0</v>
      </c>
      <c r="BG106" s="225">
        <v>5.0</v>
      </c>
      <c r="BH106" s="225">
        <v>-4.0</v>
      </c>
      <c r="BI106" s="225">
        <v>-10.0</v>
      </c>
      <c r="BJ106" s="225">
        <v>-17.0</v>
      </c>
      <c r="BK106" s="225">
        <v>-8.0</v>
      </c>
      <c r="BL106" s="225">
        <v>-3.0</v>
      </c>
      <c r="BM106" s="226">
        <v>-14.0</v>
      </c>
      <c r="BN106" s="225">
        <v>14.0</v>
      </c>
      <c r="BO106" s="225">
        <v>8.0</v>
      </c>
      <c r="BP106" s="225">
        <v>17.0</v>
      </c>
      <c r="BQ106" s="225">
        <v>25.0</v>
      </c>
      <c r="BR106" s="225">
        <v>31.0</v>
      </c>
      <c r="BS106" s="225">
        <v>39.0</v>
      </c>
      <c r="BT106" s="225">
        <v>30.0</v>
      </c>
      <c r="BU106" s="225">
        <v>25.0</v>
      </c>
      <c r="BV106" s="225">
        <v>31.0</v>
      </c>
      <c r="BW106" s="226">
        <v>37.0</v>
      </c>
      <c r="BX106" s="225">
        <v>16.0</v>
      </c>
      <c r="BY106" s="225">
        <v>28.0</v>
      </c>
      <c r="BZ106" s="225">
        <v>35.0</v>
      </c>
      <c r="CA106" s="225">
        <v>30.0</v>
      </c>
      <c r="CB106" s="225">
        <v>20.0</v>
      </c>
      <c r="CC106" s="225">
        <v>9.0</v>
      </c>
      <c r="CD106" s="225">
        <v>15.0</v>
      </c>
      <c r="CE106" s="225">
        <v>22.0</v>
      </c>
      <c r="CF106" s="225">
        <v>31.0</v>
      </c>
      <c r="CG106" s="226">
        <v>49.0</v>
      </c>
      <c r="CH106" s="225">
        <v>18.0</v>
      </c>
      <c r="CI106" s="225">
        <v>9.0</v>
      </c>
      <c r="CJ106" s="225">
        <v>1.0</v>
      </c>
      <c r="CK106" s="225">
        <v>-8.0</v>
      </c>
      <c r="CL106" s="225">
        <v>-3.0</v>
      </c>
      <c r="CM106" s="225">
        <v>-10.0</v>
      </c>
      <c r="CN106" s="225">
        <v>-17.0</v>
      </c>
      <c r="CO106" s="225">
        <v>-5.0</v>
      </c>
      <c r="CP106" s="225">
        <v>-14.0</v>
      </c>
      <c r="CQ106" s="226">
        <v>-26.0</v>
      </c>
      <c r="CR106" s="225">
        <v>19.0</v>
      </c>
      <c r="CS106" s="225">
        <v>9.0</v>
      </c>
      <c r="CT106" s="225">
        <v>15.0</v>
      </c>
      <c r="CU106" s="225">
        <v>4.0</v>
      </c>
      <c r="CV106" s="225">
        <v>-6.0</v>
      </c>
      <c r="CW106" s="225">
        <v>-12.0</v>
      </c>
      <c r="CX106" s="225">
        <v>-22.0</v>
      </c>
      <c r="CY106" s="225">
        <v>-27.0</v>
      </c>
      <c r="CZ106" s="225">
        <v>-17.0</v>
      </c>
      <c r="DA106" s="226">
        <v>-26.0</v>
      </c>
      <c r="DB106" s="225">
        <v>34.0</v>
      </c>
      <c r="DC106" s="225">
        <v>52.0</v>
      </c>
      <c r="DD106" s="225">
        <v>40.0</v>
      </c>
      <c r="DE106" s="225">
        <v>49.0</v>
      </c>
      <c r="DF106" s="225">
        <v>37.0</v>
      </c>
      <c r="DG106" s="225">
        <v>43.0</v>
      </c>
      <c r="DH106" s="225">
        <v>49.0</v>
      </c>
      <c r="DI106" s="225">
        <v>38.0</v>
      </c>
      <c r="DJ106" s="225">
        <v>30.0</v>
      </c>
      <c r="DK106" s="226">
        <v>39.0</v>
      </c>
      <c r="DL106" s="225">
        <v>34.0</v>
      </c>
      <c r="DM106" s="225">
        <v>43.0</v>
      </c>
      <c r="DN106" s="225">
        <v>49.0</v>
      </c>
      <c r="DO106" s="225">
        <v>37.0</v>
      </c>
      <c r="DP106" s="225">
        <v>41.0</v>
      </c>
      <c r="DQ106" s="225">
        <v>32.0</v>
      </c>
      <c r="DR106" s="225">
        <v>26.0</v>
      </c>
      <c r="DS106" s="225">
        <v>35.0</v>
      </c>
      <c r="DT106" s="225">
        <v>44.0</v>
      </c>
      <c r="DU106" s="226">
        <v>35.0</v>
      </c>
      <c r="DV106" s="225">
        <v>16.0</v>
      </c>
      <c r="DW106" s="225">
        <v>27.0</v>
      </c>
      <c r="DX106" s="225">
        <v>37.0</v>
      </c>
      <c r="DY106" s="225">
        <v>43.0</v>
      </c>
      <c r="DZ106" s="225">
        <v>33.0</v>
      </c>
      <c r="EA106" s="225">
        <v>27.0</v>
      </c>
      <c r="EB106" s="225">
        <v>36.0</v>
      </c>
      <c r="EC106" s="225">
        <v>31.0</v>
      </c>
      <c r="ED106" s="225">
        <v>22.0</v>
      </c>
      <c r="EE106" s="226">
        <v>31.0</v>
      </c>
      <c r="EF106" s="225">
        <v>35.0</v>
      </c>
      <c r="EG106" s="225">
        <v>26.0</v>
      </c>
      <c r="EH106" s="225">
        <v>37.0</v>
      </c>
      <c r="EI106" s="225">
        <v>55.0</v>
      </c>
      <c r="EJ106" s="225">
        <v>46.0</v>
      </c>
      <c r="EK106" s="225">
        <v>51.0</v>
      </c>
      <c r="EL106" s="225">
        <v>42.0</v>
      </c>
      <c r="EM106" s="225">
        <v>60.0</v>
      </c>
      <c r="EN106" s="225">
        <v>72.0</v>
      </c>
      <c r="EO106" s="226">
        <v>66.0</v>
      </c>
      <c r="EP106" s="225">
        <v>29.0</v>
      </c>
      <c r="EQ106" s="225">
        <v>33.0</v>
      </c>
      <c r="ER106" s="225">
        <v>39.0</v>
      </c>
      <c r="ES106" s="225">
        <v>45.0</v>
      </c>
      <c r="ET106" s="225">
        <v>54.0</v>
      </c>
      <c r="EU106" s="225">
        <v>48.0</v>
      </c>
      <c r="EV106" s="225">
        <v>57.0</v>
      </c>
      <c r="EW106" s="225">
        <v>61.0</v>
      </c>
      <c r="EX106" s="225">
        <v>66.0</v>
      </c>
      <c r="EY106" s="226">
        <v>76.0</v>
      </c>
      <c r="EZ106" s="225">
        <v>18.0</v>
      </c>
      <c r="FA106" s="225">
        <v>11.0</v>
      </c>
      <c r="FB106" s="225">
        <v>5.0</v>
      </c>
      <c r="FC106" s="225">
        <v>-5.0</v>
      </c>
      <c r="FD106" s="225">
        <v>-14.0</v>
      </c>
      <c r="FE106" s="225">
        <v>-23.0</v>
      </c>
      <c r="FF106" s="225">
        <v>-17.0</v>
      </c>
      <c r="FG106" s="225">
        <v>-13.0</v>
      </c>
      <c r="FH106" s="225">
        <v>-8.0</v>
      </c>
      <c r="FI106" s="226">
        <v>-15.0</v>
      </c>
      <c r="FJ106" s="225">
        <v>29.0</v>
      </c>
      <c r="FK106" s="225">
        <v>22.0</v>
      </c>
      <c r="FL106" s="225">
        <v>33.0</v>
      </c>
      <c r="FM106" s="225">
        <v>42.0</v>
      </c>
      <c r="FN106" s="225">
        <v>52.0</v>
      </c>
      <c r="FO106" s="225">
        <v>45.0</v>
      </c>
      <c r="FP106" s="225">
        <v>51.0</v>
      </c>
      <c r="FQ106" s="225">
        <v>44.0</v>
      </c>
      <c r="FR106" s="225">
        <v>37.0</v>
      </c>
      <c r="FS106" s="226">
        <v>47.0</v>
      </c>
      <c r="FT106" s="225">
        <v>36.0</v>
      </c>
      <c r="FU106" s="225">
        <v>24.0</v>
      </c>
      <c r="FV106" s="225">
        <v>31.0</v>
      </c>
      <c r="FW106" s="225">
        <v>24.0</v>
      </c>
      <c r="FX106" s="225">
        <v>35.0</v>
      </c>
      <c r="FY106" s="225">
        <v>28.0</v>
      </c>
      <c r="FZ106" s="225">
        <v>21.0</v>
      </c>
      <c r="GA106" s="225">
        <v>14.0</v>
      </c>
      <c r="GB106" s="225">
        <v>7.0</v>
      </c>
      <c r="GC106" s="226">
        <v>-2.0</v>
      </c>
      <c r="GD106" s="225">
        <v>20.0</v>
      </c>
      <c r="GE106" s="225">
        <v>25.0</v>
      </c>
      <c r="GF106" s="225">
        <v>19.0</v>
      </c>
      <c r="GG106" s="225">
        <v>10.0</v>
      </c>
      <c r="GH106" s="225">
        <v>-2.0</v>
      </c>
      <c r="GI106" s="225">
        <v>-11.0</v>
      </c>
      <c r="GJ106" s="225">
        <v>-20.0</v>
      </c>
      <c r="GK106" s="225">
        <v>-11.0</v>
      </c>
      <c r="GL106" s="225">
        <v>-29.0</v>
      </c>
      <c r="GM106" s="226">
        <v>-22.0</v>
      </c>
      <c r="GN106" s="225">
        <v>36.0</v>
      </c>
      <c r="GO106" s="225">
        <v>27.0</v>
      </c>
      <c r="GP106" s="225">
        <v>36.0</v>
      </c>
      <c r="GQ106" s="225">
        <v>43.0</v>
      </c>
      <c r="GR106" s="225">
        <v>31.0</v>
      </c>
      <c r="GS106" s="225">
        <v>37.0</v>
      </c>
      <c r="GT106" s="225">
        <v>43.0</v>
      </c>
      <c r="GU106" s="225">
        <v>35.0</v>
      </c>
      <c r="GV106" s="225">
        <v>45.0</v>
      </c>
      <c r="GW106" s="226">
        <v>39.0</v>
      </c>
      <c r="GX106" s="225">
        <v>37.0</v>
      </c>
      <c r="GY106" s="225">
        <v>42.0</v>
      </c>
      <c r="GZ106" s="225">
        <v>33.0</v>
      </c>
      <c r="HA106" s="225">
        <v>43.0</v>
      </c>
      <c r="HB106" s="225">
        <v>51.0</v>
      </c>
      <c r="HC106" s="225">
        <v>60.0</v>
      </c>
      <c r="HD106" s="225">
        <v>50.0</v>
      </c>
      <c r="HE106" s="225">
        <v>57.0</v>
      </c>
      <c r="HF106" s="225">
        <v>50.0</v>
      </c>
      <c r="HG106" s="226">
        <v>59.0</v>
      </c>
      <c r="HH106" s="225">
        <v>14.0</v>
      </c>
      <c r="HI106" s="225">
        <v>21.0</v>
      </c>
      <c r="HJ106" s="225">
        <v>30.0</v>
      </c>
      <c r="HK106" s="225">
        <v>20.0</v>
      </c>
      <c r="HL106" s="225">
        <v>24.0</v>
      </c>
      <c r="HM106" s="225">
        <v>30.0</v>
      </c>
      <c r="HN106" s="225">
        <v>42.0</v>
      </c>
      <c r="HO106" s="225">
        <v>24.0</v>
      </c>
      <c r="HP106" s="225">
        <v>12.0</v>
      </c>
      <c r="HQ106" s="226">
        <v>20.0</v>
      </c>
      <c r="HR106" s="225">
        <v>7.0</v>
      </c>
      <c r="HS106" s="225">
        <v>17.0</v>
      </c>
      <c r="HT106" s="225">
        <v>6.0</v>
      </c>
      <c r="HU106" s="225">
        <v>12.0</v>
      </c>
      <c r="HV106" s="225">
        <v>3.0</v>
      </c>
      <c r="HW106" s="225">
        <v>-1.0</v>
      </c>
      <c r="HX106" s="225">
        <v>11.0</v>
      </c>
      <c r="HY106" s="225">
        <v>21.0</v>
      </c>
      <c r="HZ106" s="225">
        <v>10.0</v>
      </c>
      <c r="IA106" s="226">
        <v>5.0</v>
      </c>
      <c r="IB106" s="225">
        <v>18.0</v>
      </c>
      <c r="IC106" s="225">
        <v>0.0</v>
      </c>
      <c r="ID106" s="225">
        <v>-6.0</v>
      </c>
      <c r="IE106" s="225">
        <v>-17.0</v>
      </c>
      <c r="IF106" s="225">
        <v>-8.0</v>
      </c>
      <c r="IG106" s="225">
        <v>-4.0</v>
      </c>
      <c r="IH106" s="225">
        <v>-15.0</v>
      </c>
      <c r="II106" s="225">
        <v>-6.0</v>
      </c>
      <c r="IJ106" s="225">
        <v>-11.0</v>
      </c>
      <c r="IK106" s="226">
        <v>-15.0</v>
      </c>
      <c r="IL106" s="225">
        <v>19.0</v>
      </c>
      <c r="IM106" s="225">
        <v>26.0</v>
      </c>
      <c r="IN106" s="225">
        <v>20.0</v>
      </c>
      <c r="IO106" s="225">
        <v>13.0</v>
      </c>
      <c r="IP106" s="225">
        <v>22.0</v>
      </c>
      <c r="IQ106" s="225">
        <v>33.0</v>
      </c>
      <c r="IR106" s="225">
        <v>21.0</v>
      </c>
      <c r="IS106" s="225">
        <v>30.0</v>
      </c>
      <c r="IT106" s="225">
        <v>40.0</v>
      </c>
      <c r="IU106" s="226">
        <v>46.0</v>
      </c>
      <c r="IV106" s="237">
        <f t="shared" ref="IV106:JE106" si="145">AVERAGE(IL106,IB106,HR106,HH106,GN106,GX106,GD106,FT106,FJ106,EZ106,EP106,EF106,DV106,DL106,DB106,CR106,CH106,BX106,BN106,BD106,AT106,AJ106,Z106,P106,F106)</f>
        <v>23.52</v>
      </c>
      <c r="IW106" s="238">
        <f t="shared" si="145"/>
        <v>23.04</v>
      </c>
      <c r="IX106" s="238">
        <f t="shared" si="145"/>
        <v>24.04</v>
      </c>
      <c r="IY106" s="238">
        <f t="shared" si="145"/>
        <v>23.04</v>
      </c>
      <c r="IZ106" s="238">
        <f t="shared" si="145"/>
        <v>21.12</v>
      </c>
      <c r="JA106" s="238">
        <f t="shared" si="145"/>
        <v>19.92</v>
      </c>
      <c r="JB106" s="238">
        <f t="shared" si="145"/>
        <v>19</v>
      </c>
      <c r="JC106" s="238">
        <f t="shared" si="145"/>
        <v>20.8</v>
      </c>
      <c r="JD106" s="238">
        <f t="shared" si="145"/>
        <v>19.44</v>
      </c>
      <c r="JE106" s="239">
        <f t="shared" si="145"/>
        <v>21.2</v>
      </c>
      <c r="JF106" s="225">
        <f t="shared" si="127"/>
        <v>199</v>
      </c>
      <c r="JG106" s="225">
        <f t="shared" si="128"/>
        <v>59</v>
      </c>
      <c r="JH106" s="231">
        <f t="shared" si="129"/>
        <v>0.7713178295</v>
      </c>
      <c r="JI106" s="225"/>
      <c r="JJ106" s="225"/>
      <c r="JK106" s="225"/>
      <c r="JL106" s="225"/>
      <c r="JM106" s="225"/>
      <c r="JN106" s="225"/>
      <c r="JO106" s="225"/>
      <c r="JP106" s="225"/>
      <c r="JQ106" s="225"/>
      <c r="JR106" s="225"/>
      <c r="JS106" s="311"/>
      <c r="JT106" s="232"/>
      <c r="JU106" s="240">
        <f>11/25</f>
        <v>0.44</v>
      </c>
      <c r="JV106" s="225"/>
      <c r="JW106" s="225"/>
      <c r="JX106" s="225"/>
      <c r="JY106" s="225"/>
      <c r="JZ106" s="225"/>
      <c r="KA106" s="225"/>
      <c r="KB106" s="225"/>
      <c r="KC106" s="225"/>
      <c r="KD106" s="225"/>
      <c r="KE106" s="225"/>
      <c r="KF106" s="225"/>
      <c r="KG106" s="225"/>
      <c r="KH106" s="225"/>
      <c r="KI106" s="225"/>
      <c r="KJ106" s="225"/>
    </row>
    <row r="107">
      <c r="A107" s="182" t="s">
        <v>35</v>
      </c>
      <c r="B107" s="18" t="s">
        <v>19</v>
      </c>
      <c r="C107" s="19" t="s">
        <v>44</v>
      </c>
      <c r="D107" s="17" t="s">
        <v>38</v>
      </c>
      <c r="E107" s="224">
        <v>20.0</v>
      </c>
      <c r="F107" s="225">
        <v>30.0</v>
      </c>
      <c r="G107" s="225">
        <v>25.0</v>
      </c>
      <c r="H107" s="225">
        <v>29.0</v>
      </c>
      <c r="I107" s="225">
        <v>38.0</v>
      </c>
      <c r="J107" s="225">
        <v>31.0</v>
      </c>
      <c r="K107" s="225">
        <v>36.0</v>
      </c>
      <c r="L107" s="225">
        <v>46.0</v>
      </c>
      <c r="M107" s="225">
        <v>41.0</v>
      </c>
      <c r="N107" s="225">
        <v>46.0</v>
      </c>
      <c r="O107" s="226">
        <v>41.0</v>
      </c>
      <c r="P107" s="225">
        <v>30.0</v>
      </c>
      <c r="Q107" s="225">
        <v>41.0</v>
      </c>
      <c r="R107" s="225">
        <v>51.0</v>
      </c>
      <c r="S107" s="225">
        <v>61.0</v>
      </c>
      <c r="T107" s="225">
        <v>65.0</v>
      </c>
      <c r="U107" s="225">
        <v>61.0</v>
      </c>
      <c r="V107" s="225">
        <v>52.0</v>
      </c>
      <c r="W107" s="225">
        <v>62.0</v>
      </c>
      <c r="X107" s="225">
        <v>72.0</v>
      </c>
      <c r="Y107" s="226">
        <v>84.0</v>
      </c>
      <c r="Z107" s="225">
        <v>20.0</v>
      </c>
      <c r="AA107" s="225">
        <v>27.0</v>
      </c>
      <c r="AB107" s="225">
        <v>22.0</v>
      </c>
      <c r="AC107" s="225">
        <v>11.0</v>
      </c>
      <c r="AD107" s="225">
        <v>1.0</v>
      </c>
      <c r="AE107" s="225">
        <v>18.0</v>
      </c>
      <c r="AF107" s="225">
        <v>13.0</v>
      </c>
      <c r="AG107" s="225">
        <v>20.0</v>
      </c>
      <c r="AH107" s="225">
        <v>25.0</v>
      </c>
      <c r="AI107" s="226">
        <v>36.0</v>
      </c>
      <c r="AJ107" s="225">
        <v>21.0</v>
      </c>
      <c r="AK107" s="225">
        <v>10.0</v>
      </c>
      <c r="AL107" s="225">
        <v>3.0</v>
      </c>
      <c r="AM107" s="225">
        <v>7.0</v>
      </c>
      <c r="AN107" s="225">
        <v>16.0</v>
      </c>
      <c r="AO107" s="225">
        <v>25.0</v>
      </c>
      <c r="AP107" s="225">
        <v>29.0</v>
      </c>
      <c r="AQ107" s="225">
        <v>38.0</v>
      </c>
      <c r="AR107" s="225">
        <v>47.0</v>
      </c>
      <c r="AS107" s="226">
        <v>54.0</v>
      </c>
      <c r="AT107" s="225">
        <v>17.0</v>
      </c>
      <c r="AU107" s="225">
        <v>12.0</v>
      </c>
      <c r="AV107" s="225">
        <v>3.0</v>
      </c>
      <c r="AW107" s="225">
        <v>10.0</v>
      </c>
      <c r="AX107" s="225">
        <v>14.0</v>
      </c>
      <c r="AY107" s="225">
        <v>23.0</v>
      </c>
      <c r="AZ107" s="225">
        <v>15.0</v>
      </c>
      <c r="BA107" s="225">
        <v>20.0</v>
      </c>
      <c r="BB107" s="225">
        <v>31.0</v>
      </c>
      <c r="BC107" s="226">
        <v>20.0</v>
      </c>
      <c r="BD107" s="225">
        <v>14.0</v>
      </c>
      <c r="BE107" s="225">
        <v>19.0</v>
      </c>
      <c r="BF107" s="225">
        <v>14.0</v>
      </c>
      <c r="BG107" s="225">
        <v>3.0</v>
      </c>
      <c r="BH107" s="225">
        <v>12.0</v>
      </c>
      <c r="BI107" s="225">
        <v>16.0</v>
      </c>
      <c r="BJ107" s="225">
        <v>21.0</v>
      </c>
      <c r="BK107" s="225">
        <v>12.0</v>
      </c>
      <c r="BL107" s="225">
        <v>17.0</v>
      </c>
      <c r="BM107" s="226">
        <v>25.0</v>
      </c>
      <c r="BN107" s="225">
        <v>18.0</v>
      </c>
      <c r="BO107" s="225">
        <v>23.0</v>
      </c>
      <c r="BP107" s="225">
        <v>13.0</v>
      </c>
      <c r="BQ107" s="225">
        <v>4.0</v>
      </c>
      <c r="BR107" s="225">
        <v>0.0</v>
      </c>
      <c r="BS107" s="225">
        <v>-9.0</v>
      </c>
      <c r="BT107" s="225">
        <v>0.0</v>
      </c>
      <c r="BU107" s="225">
        <v>-5.0</v>
      </c>
      <c r="BV107" s="225">
        <v>-10.0</v>
      </c>
      <c r="BW107" s="226">
        <v>-15.0</v>
      </c>
      <c r="BX107" s="225">
        <v>35.0</v>
      </c>
      <c r="BY107" s="225">
        <v>47.0</v>
      </c>
      <c r="BZ107" s="225">
        <v>42.0</v>
      </c>
      <c r="CA107" s="225">
        <v>37.0</v>
      </c>
      <c r="CB107" s="225">
        <v>30.0</v>
      </c>
      <c r="CC107" s="225">
        <v>23.0</v>
      </c>
      <c r="CD107" s="225">
        <v>19.0</v>
      </c>
      <c r="CE107" s="225">
        <v>14.0</v>
      </c>
      <c r="CF107" s="225">
        <v>5.0</v>
      </c>
      <c r="CG107" s="226">
        <v>22.0</v>
      </c>
      <c r="CH107" s="225">
        <v>30.0</v>
      </c>
      <c r="CI107" s="225">
        <v>39.0</v>
      </c>
      <c r="CJ107" s="225">
        <v>48.0</v>
      </c>
      <c r="CK107" s="225">
        <v>58.0</v>
      </c>
      <c r="CL107" s="225">
        <v>63.0</v>
      </c>
      <c r="CM107" s="225">
        <v>68.0</v>
      </c>
      <c r="CN107" s="225">
        <v>79.0</v>
      </c>
      <c r="CO107" s="225">
        <v>91.0</v>
      </c>
      <c r="CP107" s="225">
        <v>101.0</v>
      </c>
      <c r="CQ107" s="226">
        <v>89.0</v>
      </c>
      <c r="CR107" s="225">
        <v>30.0</v>
      </c>
      <c r="CS107" s="225">
        <v>23.0</v>
      </c>
      <c r="CT107" s="225">
        <v>19.0</v>
      </c>
      <c r="CU107" s="225">
        <v>27.0</v>
      </c>
      <c r="CV107" s="225">
        <v>20.0</v>
      </c>
      <c r="CW107" s="225">
        <v>24.0</v>
      </c>
      <c r="CX107" s="225">
        <v>13.0</v>
      </c>
      <c r="CY107" s="225">
        <v>8.0</v>
      </c>
      <c r="CZ107" s="225">
        <v>15.0</v>
      </c>
      <c r="DA107" s="226">
        <v>24.0</v>
      </c>
      <c r="DB107" s="225">
        <v>15.0</v>
      </c>
      <c r="DC107" s="225">
        <v>32.0</v>
      </c>
      <c r="DD107" s="225">
        <v>20.0</v>
      </c>
      <c r="DE107" s="225">
        <v>11.0</v>
      </c>
      <c r="DF107" s="225">
        <v>-1.0</v>
      </c>
      <c r="DG107" s="225">
        <v>-5.0</v>
      </c>
      <c r="DH107" s="225">
        <v>-9.0</v>
      </c>
      <c r="DI107" s="225">
        <v>-16.0</v>
      </c>
      <c r="DJ107" s="225">
        <v>-7.0</v>
      </c>
      <c r="DK107" s="226">
        <v>-16.0</v>
      </c>
      <c r="DL107" s="225">
        <v>16.0</v>
      </c>
      <c r="DM107" s="225">
        <v>6.0</v>
      </c>
      <c r="DN107" s="225">
        <v>2.0</v>
      </c>
      <c r="DO107" s="225">
        <v>-10.0</v>
      </c>
      <c r="DP107" s="225">
        <v>-14.0</v>
      </c>
      <c r="DQ107" s="225">
        <v>-5.0</v>
      </c>
      <c r="DR107" s="225">
        <v>-1.0</v>
      </c>
      <c r="DS107" s="225">
        <v>-10.0</v>
      </c>
      <c r="DT107" s="225">
        <v>-19.0</v>
      </c>
      <c r="DU107" s="226">
        <v>-9.0</v>
      </c>
      <c r="DV107" s="225">
        <v>34.0</v>
      </c>
      <c r="DW107" s="225">
        <v>41.0</v>
      </c>
      <c r="DX107" s="225">
        <v>48.0</v>
      </c>
      <c r="DY107" s="225">
        <v>43.0</v>
      </c>
      <c r="DZ107" s="225">
        <v>36.0</v>
      </c>
      <c r="EA107" s="225">
        <v>41.0</v>
      </c>
      <c r="EB107" s="225">
        <v>31.0</v>
      </c>
      <c r="EC107" s="225">
        <v>26.0</v>
      </c>
      <c r="ED107" s="225">
        <v>36.0</v>
      </c>
      <c r="EE107" s="226">
        <v>26.0</v>
      </c>
      <c r="EF107" s="225">
        <v>32.0</v>
      </c>
      <c r="EG107" s="225">
        <v>42.0</v>
      </c>
      <c r="EH107" s="225">
        <v>49.0</v>
      </c>
      <c r="EI107" s="225">
        <v>66.0</v>
      </c>
      <c r="EJ107" s="225">
        <v>76.0</v>
      </c>
      <c r="EK107" s="225">
        <v>81.0</v>
      </c>
      <c r="EL107" s="225">
        <v>90.0</v>
      </c>
      <c r="EM107" s="225">
        <v>107.0</v>
      </c>
      <c r="EN107" s="225">
        <v>119.0</v>
      </c>
      <c r="EO107" s="226">
        <v>123.0</v>
      </c>
      <c r="EP107" s="225">
        <v>21.0</v>
      </c>
      <c r="EQ107" s="225">
        <v>17.0</v>
      </c>
      <c r="ER107" s="225">
        <v>12.0</v>
      </c>
      <c r="ES107" s="225">
        <v>7.0</v>
      </c>
      <c r="ET107" s="225">
        <v>-3.0</v>
      </c>
      <c r="EU107" s="225">
        <v>1.0</v>
      </c>
      <c r="EV107" s="225">
        <v>-8.0</v>
      </c>
      <c r="EW107" s="225">
        <v>-12.0</v>
      </c>
      <c r="EX107" s="225">
        <v>-7.0</v>
      </c>
      <c r="EY107" s="226">
        <v>4.0</v>
      </c>
      <c r="EZ107" s="225">
        <v>30.0</v>
      </c>
      <c r="FA107" s="225">
        <v>35.0</v>
      </c>
      <c r="FB107" s="225">
        <v>40.0</v>
      </c>
      <c r="FC107" s="225">
        <v>33.0</v>
      </c>
      <c r="FD107" s="225">
        <v>43.0</v>
      </c>
      <c r="FE107" s="225">
        <v>53.0</v>
      </c>
      <c r="FF107" s="225">
        <v>49.0</v>
      </c>
      <c r="FG107" s="225">
        <v>45.0</v>
      </c>
      <c r="FH107" s="225">
        <v>50.0</v>
      </c>
      <c r="FI107" s="226">
        <v>61.0</v>
      </c>
      <c r="FJ107" s="225">
        <v>21.0</v>
      </c>
      <c r="FK107" s="225">
        <v>26.0</v>
      </c>
      <c r="FL107" s="225">
        <v>33.0</v>
      </c>
      <c r="FM107" s="225">
        <v>23.0</v>
      </c>
      <c r="FN107" s="225">
        <v>34.0</v>
      </c>
      <c r="FO107" s="225">
        <v>45.0</v>
      </c>
      <c r="FP107" s="225">
        <v>41.0</v>
      </c>
      <c r="FQ107" s="225">
        <v>46.0</v>
      </c>
      <c r="FR107" s="225">
        <v>51.0</v>
      </c>
      <c r="FS107" s="226">
        <v>62.0</v>
      </c>
      <c r="FT107" s="225">
        <v>32.0</v>
      </c>
      <c r="FU107" s="225">
        <v>20.0</v>
      </c>
      <c r="FV107" s="225">
        <v>15.0</v>
      </c>
      <c r="FW107" s="225">
        <v>20.0</v>
      </c>
      <c r="FX107" s="225">
        <v>12.0</v>
      </c>
      <c r="FY107" s="225">
        <v>23.0</v>
      </c>
      <c r="FZ107" s="225">
        <v>34.0</v>
      </c>
      <c r="GA107" s="225">
        <v>39.0</v>
      </c>
      <c r="GB107" s="225">
        <v>50.0</v>
      </c>
      <c r="GC107" s="226">
        <v>60.0</v>
      </c>
      <c r="GD107" s="225">
        <v>20.0</v>
      </c>
      <c r="GE107" s="225">
        <v>25.0</v>
      </c>
      <c r="GF107" s="225">
        <v>29.0</v>
      </c>
      <c r="GG107" s="225">
        <v>39.0</v>
      </c>
      <c r="GH107" s="225">
        <v>27.0</v>
      </c>
      <c r="GI107" s="225">
        <v>37.0</v>
      </c>
      <c r="GJ107" s="225">
        <v>47.0</v>
      </c>
      <c r="GK107" s="225">
        <v>37.0</v>
      </c>
      <c r="GL107" s="225">
        <v>20.0</v>
      </c>
      <c r="GM107" s="226">
        <v>9.0</v>
      </c>
      <c r="GN107" s="225">
        <v>32.0</v>
      </c>
      <c r="GO107" s="225">
        <v>42.0</v>
      </c>
      <c r="GP107" s="225">
        <v>33.0</v>
      </c>
      <c r="GQ107" s="225">
        <v>28.0</v>
      </c>
      <c r="GR107" s="225">
        <v>16.0</v>
      </c>
      <c r="GS107" s="225">
        <v>12.0</v>
      </c>
      <c r="GT107" s="225">
        <v>8.0</v>
      </c>
      <c r="GU107" s="225">
        <v>17.0</v>
      </c>
      <c r="GV107" s="225">
        <v>28.0</v>
      </c>
      <c r="GW107" s="226">
        <v>32.0</v>
      </c>
      <c r="GX107" s="225">
        <v>37.0</v>
      </c>
      <c r="GY107" s="225">
        <v>42.0</v>
      </c>
      <c r="GZ107" s="225">
        <v>52.0</v>
      </c>
      <c r="HA107" s="225">
        <v>63.0</v>
      </c>
      <c r="HB107" s="225">
        <v>54.0</v>
      </c>
      <c r="HC107" s="225">
        <v>44.0</v>
      </c>
      <c r="HD107" s="225">
        <v>37.0</v>
      </c>
      <c r="HE107" s="225">
        <v>32.0</v>
      </c>
      <c r="HF107" s="225">
        <v>37.0</v>
      </c>
      <c r="HG107" s="226">
        <v>27.0</v>
      </c>
      <c r="HH107" s="225">
        <v>33.0</v>
      </c>
      <c r="HI107" s="225">
        <v>28.0</v>
      </c>
      <c r="HJ107" s="225">
        <v>19.0</v>
      </c>
      <c r="HK107" s="225">
        <v>8.0</v>
      </c>
      <c r="HL107" s="225">
        <v>4.0</v>
      </c>
      <c r="HM107" s="225">
        <v>0.0</v>
      </c>
      <c r="HN107" s="225">
        <v>12.0</v>
      </c>
      <c r="HO107" s="225">
        <v>-5.0</v>
      </c>
      <c r="HP107" s="225">
        <v>-17.0</v>
      </c>
      <c r="HQ107" s="226">
        <v>-26.0</v>
      </c>
      <c r="HR107" s="225">
        <v>8.0</v>
      </c>
      <c r="HS107" s="225">
        <v>19.0</v>
      </c>
      <c r="HT107" s="225">
        <v>27.0</v>
      </c>
      <c r="HU107" s="225">
        <v>23.0</v>
      </c>
      <c r="HV107" s="225">
        <v>32.0</v>
      </c>
      <c r="HW107" s="225">
        <v>36.0</v>
      </c>
      <c r="HX107" s="225">
        <v>48.0</v>
      </c>
      <c r="HY107" s="225">
        <v>55.0</v>
      </c>
      <c r="HZ107" s="225">
        <v>63.0</v>
      </c>
      <c r="IA107" s="226">
        <v>58.0</v>
      </c>
      <c r="IB107" s="225">
        <v>30.0</v>
      </c>
      <c r="IC107" s="225">
        <v>13.0</v>
      </c>
      <c r="ID107" s="225">
        <v>17.0</v>
      </c>
      <c r="IE107" s="225">
        <v>25.0</v>
      </c>
      <c r="IF107" s="225">
        <v>15.0</v>
      </c>
      <c r="IG107" s="225">
        <v>11.0</v>
      </c>
      <c r="IH107" s="225">
        <v>19.0</v>
      </c>
      <c r="II107" s="225">
        <v>9.0</v>
      </c>
      <c r="IJ107" s="225">
        <v>4.0</v>
      </c>
      <c r="IK107" s="226">
        <v>8.0</v>
      </c>
      <c r="IL107" s="225">
        <v>29.0</v>
      </c>
      <c r="IM107" s="225">
        <v>24.0</v>
      </c>
      <c r="IN107" s="225">
        <v>29.0</v>
      </c>
      <c r="IO107" s="225">
        <v>34.0</v>
      </c>
      <c r="IP107" s="225">
        <v>25.0</v>
      </c>
      <c r="IQ107" s="225">
        <v>17.0</v>
      </c>
      <c r="IR107" s="225">
        <v>5.0</v>
      </c>
      <c r="IS107" s="225">
        <v>-4.0</v>
      </c>
      <c r="IT107" s="225">
        <v>3.0</v>
      </c>
      <c r="IU107" s="226">
        <v>-1.0</v>
      </c>
      <c r="IV107" s="237">
        <f t="shared" ref="IV107:JE107" si="146">AVERAGE(IL107,IB107,HR107,HH107,GN107,GX107,GD107,FT107,FJ107,EZ107,EP107,EF107,DV107,DL107,DB107,CR107,CH107,BX107,BN107,BD107,AT107,AJ107,Z107,P107,F107)</f>
        <v>25.4</v>
      </c>
      <c r="IW107" s="238">
        <f t="shared" si="146"/>
        <v>27.12</v>
      </c>
      <c r="IX107" s="238">
        <f t="shared" si="146"/>
        <v>26.76</v>
      </c>
      <c r="IY107" s="238">
        <f t="shared" si="146"/>
        <v>26.76</v>
      </c>
      <c r="IZ107" s="238">
        <f t="shared" si="146"/>
        <v>24.32</v>
      </c>
      <c r="JA107" s="238">
        <f t="shared" si="146"/>
        <v>27.04</v>
      </c>
      <c r="JB107" s="238">
        <f t="shared" si="146"/>
        <v>27.6</v>
      </c>
      <c r="JC107" s="238">
        <f t="shared" si="146"/>
        <v>26.68</v>
      </c>
      <c r="JD107" s="238">
        <f t="shared" si="146"/>
        <v>30.4</v>
      </c>
      <c r="JE107" s="239">
        <f t="shared" si="146"/>
        <v>31.92</v>
      </c>
      <c r="JF107" s="225">
        <f t="shared" si="127"/>
        <v>231</v>
      </c>
      <c r="JG107" s="225">
        <f t="shared" si="128"/>
        <v>26</v>
      </c>
      <c r="JH107" s="231">
        <f t="shared" si="129"/>
        <v>0.8988326848</v>
      </c>
      <c r="JI107" s="225"/>
      <c r="JJ107" s="225"/>
      <c r="JK107" s="225"/>
      <c r="JL107" s="225"/>
      <c r="JM107" s="225"/>
      <c r="JN107" s="225"/>
      <c r="JO107" s="225"/>
      <c r="JP107" s="225"/>
      <c r="JQ107" s="225"/>
      <c r="JR107" s="225"/>
      <c r="JS107" s="311"/>
      <c r="JT107" s="232"/>
      <c r="JU107" s="240">
        <f>6/25</f>
        <v>0.24</v>
      </c>
      <c r="JV107" s="225"/>
      <c r="JW107" s="225"/>
      <c r="JX107" s="225"/>
      <c r="JY107" s="225"/>
      <c r="JZ107" s="225"/>
      <c r="KA107" s="225"/>
      <c r="KB107" s="225"/>
      <c r="KC107" s="225"/>
      <c r="KD107" s="225"/>
      <c r="KE107" s="225"/>
      <c r="KF107" s="225"/>
      <c r="KG107" s="225"/>
      <c r="KH107" s="225"/>
      <c r="KI107" s="225"/>
      <c r="KJ107" s="225"/>
    </row>
    <row r="108">
      <c r="A108" s="182" t="s">
        <v>35</v>
      </c>
      <c r="B108" s="18" t="s">
        <v>19</v>
      </c>
      <c r="C108" s="19" t="s">
        <v>45</v>
      </c>
      <c r="D108" s="17" t="s">
        <v>16</v>
      </c>
      <c r="E108" s="224">
        <v>30.0</v>
      </c>
      <c r="F108" s="225">
        <v>30.0</v>
      </c>
      <c r="G108" s="225">
        <v>25.0</v>
      </c>
      <c r="H108" s="225">
        <v>29.0</v>
      </c>
      <c r="I108" s="225">
        <v>38.0</v>
      </c>
      <c r="J108" s="225">
        <v>26.0</v>
      </c>
      <c r="K108" s="225">
        <v>31.0</v>
      </c>
      <c r="L108" s="225">
        <v>40.0</v>
      </c>
      <c r="M108" s="225">
        <v>48.0</v>
      </c>
      <c r="N108" s="225">
        <v>54.0</v>
      </c>
      <c r="O108" s="226">
        <v>48.0</v>
      </c>
      <c r="P108" s="225">
        <v>31.0</v>
      </c>
      <c r="Q108" s="225">
        <v>39.0</v>
      </c>
      <c r="R108" s="225">
        <v>49.0</v>
      </c>
      <c r="S108" s="225">
        <v>59.0</v>
      </c>
      <c r="T108" s="225">
        <v>63.0</v>
      </c>
      <c r="U108" s="225">
        <v>68.0</v>
      </c>
      <c r="V108" s="225">
        <v>59.0</v>
      </c>
      <c r="W108" s="225">
        <v>69.0</v>
      </c>
      <c r="X108" s="225">
        <v>78.0</v>
      </c>
      <c r="Y108" s="226">
        <v>87.0</v>
      </c>
      <c r="Z108" s="225">
        <v>32.0</v>
      </c>
      <c r="AA108" s="225">
        <v>23.0</v>
      </c>
      <c r="AB108" s="225">
        <v>17.0</v>
      </c>
      <c r="AC108" s="225">
        <v>9.0</v>
      </c>
      <c r="AD108" s="225">
        <v>-1.0</v>
      </c>
      <c r="AE108" s="225">
        <v>16.0</v>
      </c>
      <c r="AF108" s="225">
        <v>23.0</v>
      </c>
      <c r="AG108" s="225">
        <v>14.0</v>
      </c>
      <c r="AH108" s="225">
        <v>6.0</v>
      </c>
      <c r="AI108" s="226">
        <v>14.0</v>
      </c>
      <c r="AJ108" s="225">
        <v>30.0</v>
      </c>
      <c r="AK108" s="225">
        <v>38.0</v>
      </c>
      <c r="AL108" s="225">
        <v>47.0</v>
      </c>
      <c r="AM108" s="225">
        <v>55.0</v>
      </c>
      <c r="AN108" s="225">
        <v>64.0</v>
      </c>
      <c r="AO108" s="225">
        <v>73.0</v>
      </c>
      <c r="AP108" s="225">
        <v>81.0</v>
      </c>
      <c r="AQ108" s="225">
        <v>90.0</v>
      </c>
      <c r="AR108" s="225">
        <v>99.0</v>
      </c>
      <c r="AS108" s="226">
        <v>111.0</v>
      </c>
      <c r="AT108" s="225">
        <v>35.0</v>
      </c>
      <c r="AU108" s="225">
        <v>42.0</v>
      </c>
      <c r="AV108" s="225">
        <v>33.0</v>
      </c>
      <c r="AW108" s="225">
        <v>45.0</v>
      </c>
      <c r="AX108" s="225">
        <v>53.0</v>
      </c>
      <c r="AY108" s="225">
        <v>62.0</v>
      </c>
      <c r="AZ108" s="225">
        <v>72.0</v>
      </c>
      <c r="BA108" s="225">
        <v>65.0</v>
      </c>
      <c r="BB108" s="225">
        <v>57.0</v>
      </c>
      <c r="BC108" s="226">
        <v>49.0</v>
      </c>
      <c r="BD108" s="225">
        <v>33.0</v>
      </c>
      <c r="BE108" s="225">
        <v>25.0</v>
      </c>
      <c r="BF108" s="225">
        <v>19.0</v>
      </c>
      <c r="BG108" s="225">
        <v>27.0</v>
      </c>
      <c r="BH108" s="225">
        <v>36.0</v>
      </c>
      <c r="BI108" s="225">
        <v>40.0</v>
      </c>
      <c r="BJ108" s="225">
        <v>46.0</v>
      </c>
      <c r="BK108" s="225">
        <v>37.0</v>
      </c>
      <c r="BL108" s="225">
        <v>30.0</v>
      </c>
      <c r="BM108" s="226">
        <v>20.0</v>
      </c>
      <c r="BN108" s="225">
        <v>13.0</v>
      </c>
      <c r="BO108" s="225">
        <v>18.0</v>
      </c>
      <c r="BP108" s="225">
        <v>8.0</v>
      </c>
      <c r="BQ108" s="225">
        <v>-1.0</v>
      </c>
      <c r="BR108" s="225">
        <v>-5.0</v>
      </c>
      <c r="BS108" s="225">
        <v>-14.0</v>
      </c>
      <c r="BT108" s="225">
        <v>-5.0</v>
      </c>
      <c r="BU108" s="225">
        <v>2.0</v>
      </c>
      <c r="BV108" s="225">
        <v>-3.0</v>
      </c>
      <c r="BW108" s="226">
        <v>-8.0</v>
      </c>
      <c r="BX108" s="225">
        <v>34.0</v>
      </c>
      <c r="BY108" s="225">
        <v>43.0</v>
      </c>
      <c r="BZ108" s="225">
        <v>51.0</v>
      </c>
      <c r="CA108" s="225">
        <v>58.0</v>
      </c>
      <c r="CB108" s="225">
        <v>67.0</v>
      </c>
      <c r="CC108" s="225">
        <v>55.0</v>
      </c>
      <c r="CD108" s="225">
        <v>60.0</v>
      </c>
      <c r="CE108" s="225">
        <v>54.0</v>
      </c>
      <c r="CF108" s="225">
        <v>45.0</v>
      </c>
      <c r="CG108" s="226">
        <v>62.0</v>
      </c>
      <c r="CH108" s="225">
        <v>17.0</v>
      </c>
      <c r="CI108" s="225">
        <v>26.0</v>
      </c>
      <c r="CJ108" s="225">
        <v>35.0</v>
      </c>
      <c r="CK108" s="225">
        <v>44.0</v>
      </c>
      <c r="CL108" s="225">
        <v>37.0</v>
      </c>
      <c r="CM108" s="225">
        <v>29.0</v>
      </c>
      <c r="CN108" s="225">
        <v>37.0</v>
      </c>
      <c r="CO108" s="225">
        <v>46.0</v>
      </c>
      <c r="CP108" s="225">
        <v>55.0</v>
      </c>
      <c r="CQ108" s="226">
        <v>46.0</v>
      </c>
      <c r="CR108" s="225">
        <v>30.0</v>
      </c>
      <c r="CS108" s="225">
        <v>39.0</v>
      </c>
      <c r="CT108" s="225">
        <v>35.0</v>
      </c>
      <c r="CU108" s="225">
        <v>25.0</v>
      </c>
      <c r="CV108" s="225">
        <v>34.0</v>
      </c>
      <c r="CW108" s="225">
        <v>38.0</v>
      </c>
      <c r="CX108" s="225">
        <v>46.0</v>
      </c>
      <c r="CY108" s="225">
        <v>53.0</v>
      </c>
      <c r="CZ108" s="225">
        <v>44.0</v>
      </c>
      <c r="DA108" s="226">
        <v>53.0</v>
      </c>
      <c r="DB108" s="225">
        <v>15.0</v>
      </c>
      <c r="DC108" s="225">
        <v>32.0</v>
      </c>
      <c r="DD108" s="225">
        <v>23.0</v>
      </c>
      <c r="DE108" s="225">
        <v>14.0</v>
      </c>
      <c r="DF108" s="225">
        <v>5.0</v>
      </c>
      <c r="DG108" s="225">
        <v>1.0</v>
      </c>
      <c r="DH108" s="225">
        <v>-3.0</v>
      </c>
      <c r="DI108" s="225">
        <v>-15.0</v>
      </c>
      <c r="DJ108" s="225">
        <v>-6.0</v>
      </c>
      <c r="DK108" s="226">
        <v>-15.0</v>
      </c>
      <c r="DL108" s="225">
        <v>16.0</v>
      </c>
      <c r="DM108" s="225">
        <v>6.0</v>
      </c>
      <c r="DN108" s="225">
        <v>11.0</v>
      </c>
      <c r="DO108" s="225">
        <v>2.0</v>
      </c>
      <c r="DP108" s="225">
        <v>-6.0</v>
      </c>
      <c r="DQ108" s="225">
        <v>3.0</v>
      </c>
      <c r="DR108" s="225">
        <v>7.0</v>
      </c>
      <c r="DS108" s="225">
        <v>-2.0</v>
      </c>
      <c r="DT108" s="225">
        <v>-11.0</v>
      </c>
      <c r="DU108" s="226">
        <v>-1.0</v>
      </c>
      <c r="DV108" s="225">
        <v>34.0</v>
      </c>
      <c r="DW108" s="225">
        <v>46.0</v>
      </c>
      <c r="DX108" s="225">
        <v>37.0</v>
      </c>
      <c r="DY108" s="225">
        <v>32.0</v>
      </c>
      <c r="DZ108" s="225">
        <v>41.0</v>
      </c>
      <c r="EA108" s="225">
        <v>46.0</v>
      </c>
      <c r="EB108" s="225">
        <v>36.0</v>
      </c>
      <c r="EC108" s="225">
        <v>43.0</v>
      </c>
      <c r="ED108" s="225">
        <v>53.0</v>
      </c>
      <c r="EE108" s="226">
        <v>43.0</v>
      </c>
      <c r="EF108" s="225">
        <v>16.0</v>
      </c>
      <c r="EG108" s="225">
        <v>25.0</v>
      </c>
      <c r="EH108" s="225">
        <v>37.0</v>
      </c>
      <c r="EI108" s="225">
        <v>54.0</v>
      </c>
      <c r="EJ108" s="225">
        <v>63.0</v>
      </c>
      <c r="EK108" s="225">
        <v>56.0</v>
      </c>
      <c r="EL108" s="225">
        <v>65.0</v>
      </c>
      <c r="EM108" s="225">
        <v>82.0</v>
      </c>
      <c r="EN108" s="225">
        <v>91.0</v>
      </c>
      <c r="EO108" s="226">
        <v>86.0</v>
      </c>
      <c r="EP108" s="225">
        <v>17.0</v>
      </c>
      <c r="EQ108" s="225">
        <v>9.0</v>
      </c>
      <c r="ER108" s="225">
        <v>4.0</v>
      </c>
      <c r="ES108" s="225">
        <v>-1.0</v>
      </c>
      <c r="ET108" s="225">
        <v>-11.0</v>
      </c>
      <c r="EU108" s="225">
        <v>-7.0</v>
      </c>
      <c r="EV108" s="225">
        <v>-16.0</v>
      </c>
      <c r="EW108" s="225">
        <v>-24.0</v>
      </c>
      <c r="EX108" s="225">
        <v>-31.0</v>
      </c>
      <c r="EY108" s="226">
        <v>-39.0</v>
      </c>
      <c r="EZ108" s="225">
        <v>17.0</v>
      </c>
      <c r="FA108" s="225">
        <v>9.0</v>
      </c>
      <c r="FB108" s="225">
        <v>14.0</v>
      </c>
      <c r="FC108" s="225">
        <v>23.0</v>
      </c>
      <c r="FD108" s="225">
        <v>32.0</v>
      </c>
      <c r="FE108" s="225">
        <v>42.0</v>
      </c>
      <c r="FF108" s="225">
        <v>47.0</v>
      </c>
      <c r="FG108" s="225">
        <v>39.0</v>
      </c>
      <c r="FH108" s="225">
        <v>32.0</v>
      </c>
      <c r="FI108" s="226">
        <v>40.0</v>
      </c>
      <c r="FJ108" s="225">
        <v>17.0</v>
      </c>
      <c r="FK108" s="225">
        <v>23.0</v>
      </c>
      <c r="FL108" s="225">
        <v>35.0</v>
      </c>
      <c r="FM108" s="225">
        <v>25.0</v>
      </c>
      <c r="FN108" s="225">
        <v>17.0</v>
      </c>
      <c r="FO108" s="225">
        <v>25.0</v>
      </c>
      <c r="FP108" s="225">
        <v>30.0</v>
      </c>
      <c r="FQ108" s="225">
        <v>22.0</v>
      </c>
      <c r="FR108" s="225">
        <v>28.0</v>
      </c>
      <c r="FS108" s="226">
        <v>20.0</v>
      </c>
      <c r="FT108" s="225">
        <v>37.0</v>
      </c>
      <c r="FU108" s="225">
        <v>28.0</v>
      </c>
      <c r="FV108" s="225">
        <v>36.0</v>
      </c>
      <c r="FW108" s="225">
        <v>28.0</v>
      </c>
      <c r="FX108" s="225">
        <v>38.0</v>
      </c>
      <c r="FY108" s="225">
        <v>46.0</v>
      </c>
      <c r="FZ108" s="225">
        <v>54.0</v>
      </c>
      <c r="GA108" s="225">
        <v>60.0</v>
      </c>
      <c r="GB108" s="225">
        <v>68.0</v>
      </c>
      <c r="GC108" s="226">
        <v>78.0</v>
      </c>
      <c r="GD108" s="225">
        <v>32.0</v>
      </c>
      <c r="GE108" s="225">
        <v>25.0</v>
      </c>
      <c r="GF108" s="225">
        <v>20.0</v>
      </c>
      <c r="GG108" s="225">
        <v>30.0</v>
      </c>
      <c r="GH108" s="225">
        <v>21.0</v>
      </c>
      <c r="GI108" s="225">
        <v>30.0</v>
      </c>
      <c r="GJ108" s="225">
        <v>40.0</v>
      </c>
      <c r="GK108" s="225">
        <v>30.0</v>
      </c>
      <c r="GL108" s="225">
        <v>13.0</v>
      </c>
      <c r="GM108" s="226">
        <v>5.0</v>
      </c>
      <c r="GN108" s="225">
        <v>37.0</v>
      </c>
      <c r="GO108" s="225">
        <v>47.0</v>
      </c>
      <c r="GP108" s="225">
        <v>38.0</v>
      </c>
      <c r="GQ108" s="225">
        <v>46.0</v>
      </c>
      <c r="GR108" s="225">
        <v>37.0</v>
      </c>
      <c r="GS108" s="225">
        <v>42.0</v>
      </c>
      <c r="GT108" s="225">
        <v>47.0</v>
      </c>
      <c r="GU108" s="225">
        <v>56.0</v>
      </c>
      <c r="GV108" s="225">
        <v>48.0</v>
      </c>
      <c r="GW108" s="226">
        <v>52.0</v>
      </c>
      <c r="GX108" s="225">
        <v>34.0</v>
      </c>
      <c r="GY108" s="225">
        <v>27.0</v>
      </c>
      <c r="GZ108" s="225">
        <v>37.0</v>
      </c>
      <c r="HA108" s="225">
        <v>29.0</v>
      </c>
      <c r="HB108" s="225">
        <v>20.0</v>
      </c>
      <c r="HC108" s="225">
        <v>11.0</v>
      </c>
      <c r="HD108" s="225">
        <v>20.0</v>
      </c>
      <c r="HE108" s="225">
        <v>14.0</v>
      </c>
      <c r="HF108" s="225">
        <v>20.0</v>
      </c>
      <c r="HG108" s="226">
        <v>10.0</v>
      </c>
      <c r="HH108" s="225">
        <v>15.0</v>
      </c>
      <c r="HI108" s="225">
        <v>23.0</v>
      </c>
      <c r="HJ108" s="225">
        <v>14.0</v>
      </c>
      <c r="HK108" s="225">
        <v>22.0</v>
      </c>
      <c r="HL108" s="225">
        <v>14.0</v>
      </c>
      <c r="HM108" s="225">
        <v>19.0</v>
      </c>
      <c r="HN108" s="225">
        <v>28.0</v>
      </c>
      <c r="HO108" s="225">
        <v>11.0</v>
      </c>
      <c r="HP108" s="225">
        <v>2.0</v>
      </c>
      <c r="HQ108" s="226">
        <v>-7.0</v>
      </c>
      <c r="HR108" s="225">
        <v>8.0</v>
      </c>
      <c r="HS108" s="225">
        <v>0.0</v>
      </c>
      <c r="HT108" s="225">
        <v>-10.0</v>
      </c>
      <c r="HU108" s="225">
        <v>-14.0</v>
      </c>
      <c r="HV108" s="225">
        <v>-5.0</v>
      </c>
      <c r="HW108" s="225">
        <v>3.0</v>
      </c>
      <c r="HX108" s="225">
        <v>12.0</v>
      </c>
      <c r="HY108" s="225">
        <v>3.0</v>
      </c>
      <c r="HZ108" s="225">
        <v>-7.0</v>
      </c>
      <c r="IA108" s="226">
        <v>0.0</v>
      </c>
      <c r="IB108" s="225">
        <v>17.0</v>
      </c>
      <c r="IC108" s="225">
        <v>0.0</v>
      </c>
      <c r="ID108" s="225">
        <v>4.0</v>
      </c>
      <c r="IE108" s="225">
        <v>-6.0</v>
      </c>
      <c r="IF108" s="225">
        <v>-16.0</v>
      </c>
      <c r="IG108" s="225">
        <v>-24.0</v>
      </c>
      <c r="IH108" s="225">
        <v>-34.0</v>
      </c>
      <c r="II108" s="225">
        <v>-43.0</v>
      </c>
      <c r="IJ108" s="225">
        <v>-36.0</v>
      </c>
      <c r="IK108" s="226">
        <v>-28.0</v>
      </c>
      <c r="IL108" s="225">
        <v>20.0</v>
      </c>
      <c r="IM108" s="225">
        <v>14.0</v>
      </c>
      <c r="IN108" s="225">
        <v>19.0</v>
      </c>
      <c r="IO108" s="225">
        <v>25.0</v>
      </c>
      <c r="IP108" s="225">
        <v>16.0</v>
      </c>
      <c r="IQ108" s="225">
        <v>26.0</v>
      </c>
      <c r="IR108" s="225">
        <v>17.0</v>
      </c>
      <c r="IS108" s="225">
        <v>8.0</v>
      </c>
      <c r="IT108" s="225">
        <v>-1.0</v>
      </c>
      <c r="IU108" s="226">
        <v>4.0</v>
      </c>
      <c r="IV108" s="237">
        <f t="shared" ref="IV108:JE108" si="147">AVERAGE(IL108,IB108,HR108,HH108,GN108,GX108,GD108,FT108,FJ108,EZ108,EP108,EF108,DV108,DL108,DB108,CR108,CH108,BX108,BN108,BD108,AT108,AJ108,Z108,P108,F108)</f>
        <v>24.68</v>
      </c>
      <c r="IW108" s="238">
        <f t="shared" si="147"/>
        <v>25.28</v>
      </c>
      <c r="IX108" s="238">
        <f t="shared" si="147"/>
        <v>25.68</v>
      </c>
      <c r="IY108" s="238">
        <f t="shared" si="147"/>
        <v>26.72</v>
      </c>
      <c r="IZ108" s="238">
        <f t="shared" si="147"/>
        <v>25.6</v>
      </c>
      <c r="JA108" s="238">
        <f t="shared" si="147"/>
        <v>28.68</v>
      </c>
      <c r="JB108" s="238">
        <f t="shared" si="147"/>
        <v>32.36</v>
      </c>
      <c r="JC108" s="238">
        <f t="shared" si="147"/>
        <v>30.48</v>
      </c>
      <c r="JD108" s="238">
        <f t="shared" si="147"/>
        <v>29.12</v>
      </c>
      <c r="JE108" s="239">
        <f t="shared" si="147"/>
        <v>29.2</v>
      </c>
      <c r="JF108" s="225">
        <f t="shared" si="127"/>
        <v>222</v>
      </c>
      <c r="JG108" s="225">
        <f t="shared" si="128"/>
        <v>35</v>
      </c>
      <c r="JH108" s="231">
        <f t="shared" si="129"/>
        <v>0.8638132296</v>
      </c>
      <c r="JI108" s="225"/>
      <c r="JJ108" s="225"/>
      <c r="JK108" s="225"/>
      <c r="JL108" s="225"/>
      <c r="JM108" s="225"/>
      <c r="JN108" s="225"/>
      <c r="JO108" s="225"/>
      <c r="JP108" s="225"/>
      <c r="JQ108" s="225"/>
      <c r="JR108" s="225"/>
      <c r="JS108" s="311"/>
      <c r="JT108" s="232"/>
      <c r="JU108" s="240">
        <f>9/25</f>
        <v>0.36</v>
      </c>
      <c r="JV108" s="225"/>
      <c r="JW108" s="225"/>
      <c r="JX108" s="225"/>
      <c r="JY108" s="225"/>
      <c r="JZ108" s="225"/>
      <c r="KA108" s="225"/>
      <c r="KB108" s="225"/>
      <c r="KC108" s="225"/>
      <c r="KD108" s="225"/>
      <c r="KE108" s="225"/>
      <c r="KF108" s="225"/>
      <c r="KG108" s="225"/>
      <c r="KH108" s="225"/>
      <c r="KI108" s="225"/>
      <c r="KJ108" s="225"/>
    </row>
    <row r="109">
      <c r="A109" s="182" t="s">
        <v>35</v>
      </c>
      <c r="B109" s="18" t="s">
        <v>12</v>
      </c>
      <c r="C109" s="19" t="s">
        <v>46</v>
      </c>
      <c r="D109" s="17" t="s">
        <v>38</v>
      </c>
      <c r="E109" s="224">
        <v>25.0</v>
      </c>
      <c r="F109" s="225">
        <v>31.0</v>
      </c>
      <c r="G109" s="225">
        <v>25.0</v>
      </c>
      <c r="H109" s="225">
        <v>31.0</v>
      </c>
      <c r="I109" s="225">
        <v>24.0</v>
      </c>
      <c r="J109" s="225">
        <v>33.0</v>
      </c>
      <c r="K109" s="225">
        <v>39.0</v>
      </c>
      <c r="L109" s="225">
        <v>48.0</v>
      </c>
      <c r="M109" s="225">
        <v>42.0</v>
      </c>
      <c r="N109" s="225">
        <v>35.0</v>
      </c>
      <c r="O109" s="226">
        <v>42.0</v>
      </c>
      <c r="P109" s="225">
        <v>18.0</v>
      </c>
      <c r="Q109" s="225">
        <v>10.0</v>
      </c>
      <c r="R109" s="225">
        <v>-1.0</v>
      </c>
      <c r="S109" s="225">
        <v>-12.0</v>
      </c>
      <c r="T109" s="225">
        <v>-6.0</v>
      </c>
      <c r="U109" s="225">
        <v>-1.0</v>
      </c>
      <c r="V109" s="225">
        <v>8.0</v>
      </c>
      <c r="W109" s="225">
        <v>0.0</v>
      </c>
      <c r="X109" s="225">
        <v>9.0</v>
      </c>
      <c r="Y109" s="226">
        <v>0.0</v>
      </c>
      <c r="Z109" s="225">
        <v>20.0</v>
      </c>
      <c r="AA109" s="225">
        <v>27.0</v>
      </c>
      <c r="AB109" s="225">
        <v>34.0</v>
      </c>
      <c r="AC109" s="225">
        <v>42.0</v>
      </c>
      <c r="AD109" s="225">
        <v>50.0</v>
      </c>
      <c r="AE109" s="225">
        <v>31.0</v>
      </c>
      <c r="AF109" s="225">
        <v>26.0</v>
      </c>
      <c r="AG109" s="225">
        <v>33.0</v>
      </c>
      <c r="AH109" s="225">
        <v>39.0</v>
      </c>
      <c r="AI109" s="226">
        <v>31.0</v>
      </c>
      <c r="AJ109" s="225">
        <v>30.0</v>
      </c>
      <c r="AK109" s="225">
        <v>40.0</v>
      </c>
      <c r="AL109" s="225">
        <v>33.0</v>
      </c>
      <c r="AM109" s="225">
        <v>40.0</v>
      </c>
      <c r="AN109" s="225">
        <v>31.0</v>
      </c>
      <c r="AO109" s="225">
        <v>24.0</v>
      </c>
      <c r="AP109" s="225">
        <v>31.0</v>
      </c>
      <c r="AQ109" s="225">
        <v>22.0</v>
      </c>
      <c r="AR109" s="225">
        <v>13.0</v>
      </c>
      <c r="AS109" s="226">
        <v>4.0</v>
      </c>
      <c r="AT109" s="225">
        <v>35.0</v>
      </c>
      <c r="AU109" s="225">
        <v>30.0</v>
      </c>
      <c r="AV109" s="225">
        <v>39.0</v>
      </c>
      <c r="AW109" s="225">
        <v>30.0</v>
      </c>
      <c r="AX109" s="225">
        <v>37.0</v>
      </c>
      <c r="AY109" s="225">
        <v>30.0</v>
      </c>
      <c r="AZ109" s="225">
        <v>40.0</v>
      </c>
      <c r="BA109" s="225">
        <v>45.0</v>
      </c>
      <c r="BB109" s="225">
        <v>35.0</v>
      </c>
      <c r="BC109" s="226">
        <v>43.0</v>
      </c>
      <c r="BD109" s="225">
        <v>35.0</v>
      </c>
      <c r="BE109" s="225">
        <v>41.0</v>
      </c>
      <c r="BF109" s="225">
        <v>48.0</v>
      </c>
      <c r="BG109" s="225">
        <v>58.0</v>
      </c>
      <c r="BH109" s="225">
        <v>68.0</v>
      </c>
      <c r="BI109" s="225">
        <v>74.0</v>
      </c>
      <c r="BJ109" s="225">
        <v>67.0</v>
      </c>
      <c r="BK109" s="225">
        <v>76.0</v>
      </c>
      <c r="BL109" s="225">
        <v>81.0</v>
      </c>
      <c r="BM109" s="226">
        <v>71.0</v>
      </c>
      <c r="BN109" s="225">
        <v>34.0</v>
      </c>
      <c r="BO109" s="225">
        <v>40.0</v>
      </c>
      <c r="BP109" s="225">
        <v>51.0</v>
      </c>
      <c r="BQ109" s="225">
        <v>58.0</v>
      </c>
      <c r="BR109" s="225">
        <v>52.0</v>
      </c>
      <c r="BS109" s="225">
        <v>59.0</v>
      </c>
      <c r="BT109" s="225">
        <v>69.0</v>
      </c>
      <c r="BU109" s="225">
        <v>64.0</v>
      </c>
      <c r="BV109" s="225">
        <v>58.0</v>
      </c>
      <c r="BW109" s="226">
        <v>52.0</v>
      </c>
      <c r="BX109" s="225">
        <v>34.0</v>
      </c>
      <c r="BY109" s="225">
        <v>25.0</v>
      </c>
      <c r="BZ109" s="225">
        <v>19.0</v>
      </c>
      <c r="CA109" s="225">
        <v>14.0</v>
      </c>
      <c r="CB109" s="225">
        <v>7.0</v>
      </c>
      <c r="CC109" s="225">
        <v>16.0</v>
      </c>
      <c r="CD109" s="225">
        <v>21.0</v>
      </c>
      <c r="CE109" s="225">
        <v>28.0</v>
      </c>
      <c r="CF109" s="225">
        <v>37.0</v>
      </c>
      <c r="CG109" s="226">
        <v>18.0</v>
      </c>
      <c r="CH109" s="225">
        <v>31.0</v>
      </c>
      <c r="CI109" s="225">
        <v>22.0</v>
      </c>
      <c r="CJ109" s="225">
        <v>15.0</v>
      </c>
      <c r="CK109" s="225">
        <v>24.0</v>
      </c>
      <c r="CL109" s="225">
        <v>29.0</v>
      </c>
      <c r="CM109" s="225">
        <v>35.0</v>
      </c>
      <c r="CN109" s="225">
        <v>27.0</v>
      </c>
      <c r="CO109" s="225">
        <v>18.0</v>
      </c>
      <c r="CP109" s="225">
        <v>27.0</v>
      </c>
      <c r="CQ109" s="226">
        <v>36.0</v>
      </c>
      <c r="CR109" s="225">
        <v>31.0</v>
      </c>
      <c r="CS109" s="225">
        <v>24.0</v>
      </c>
      <c r="CT109" s="225">
        <v>18.0</v>
      </c>
      <c r="CU109" s="225">
        <v>8.0</v>
      </c>
      <c r="CV109" s="225">
        <v>1.0</v>
      </c>
      <c r="CW109" s="225">
        <v>7.0</v>
      </c>
      <c r="CX109" s="225">
        <v>17.0</v>
      </c>
      <c r="CY109" s="225">
        <v>12.0</v>
      </c>
      <c r="CZ109" s="225">
        <v>19.0</v>
      </c>
      <c r="DA109" s="226">
        <v>29.0</v>
      </c>
      <c r="DB109" s="225">
        <v>33.0</v>
      </c>
      <c r="DC109" s="225">
        <v>14.0</v>
      </c>
      <c r="DD109" s="225">
        <v>23.0</v>
      </c>
      <c r="DE109" s="225">
        <v>32.0</v>
      </c>
      <c r="DF109" s="225">
        <v>41.0</v>
      </c>
      <c r="DG109" s="225">
        <v>35.0</v>
      </c>
      <c r="DH109" s="225">
        <v>29.0</v>
      </c>
      <c r="DI109" s="225">
        <v>38.0</v>
      </c>
      <c r="DJ109" s="225">
        <v>31.0</v>
      </c>
      <c r="DK109" s="226">
        <v>40.0</v>
      </c>
      <c r="DL109" s="225">
        <v>15.0</v>
      </c>
      <c r="DM109" s="225">
        <v>26.0</v>
      </c>
      <c r="DN109" s="225">
        <v>31.0</v>
      </c>
      <c r="DO109" s="225">
        <v>40.0</v>
      </c>
      <c r="DP109" s="225">
        <v>33.0</v>
      </c>
      <c r="DQ109" s="225">
        <v>24.0</v>
      </c>
      <c r="DR109" s="225">
        <v>30.0</v>
      </c>
      <c r="DS109" s="225">
        <v>39.0</v>
      </c>
      <c r="DT109" s="225">
        <v>29.0</v>
      </c>
      <c r="DU109" s="226">
        <v>21.0</v>
      </c>
      <c r="DV109" s="225">
        <v>35.0</v>
      </c>
      <c r="DW109" s="225">
        <v>26.0</v>
      </c>
      <c r="DX109" s="225">
        <v>33.0</v>
      </c>
      <c r="DY109" s="225">
        <v>27.0</v>
      </c>
      <c r="DZ109" s="225">
        <v>20.0</v>
      </c>
      <c r="EA109" s="225">
        <v>26.0</v>
      </c>
      <c r="EB109" s="225">
        <v>34.0</v>
      </c>
      <c r="EC109" s="225">
        <v>29.0</v>
      </c>
      <c r="ED109" s="225">
        <v>21.0</v>
      </c>
      <c r="EE109" s="226">
        <v>29.0</v>
      </c>
      <c r="EF109" s="225">
        <v>32.0</v>
      </c>
      <c r="EG109" s="225">
        <v>41.0</v>
      </c>
      <c r="EH109" s="225">
        <v>32.0</v>
      </c>
      <c r="EI109" s="225">
        <v>13.0</v>
      </c>
      <c r="EJ109" s="225">
        <v>22.0</v>
      </c>
      <c r="EK109" s="225">
        <v>27.0</v>
      </c>
      <c r="EL109" s="225">
        <v>18.0</v>
      </c>
      <c r="EM109" s="225">
        <v>-1.0</v>
      </c>
      <c r="EN109" s="225">
        <v>-10.0</v>
      </c>
      <c r="EO109" s="226">
        <v>-15.0</v>
      </c>
      <c r="EP109" s="225">
        <v>18.0</v>
      </c>
      <c r="EQ109" s="225">
        <v>11.0</v>
      </c>
      <c r="ER109" s="225">
        <v>5.0</v>
      </c>
      <c r="ES109" s="225">
        <v>-1.0</v>
      </c>
      <c r="ET109" s="225">
        <v>10.0</v>
      </c>
      <c r="EU109" s="225">
        <v>16.0</v>
      </c>
      <c r="EV109" s="225">
        <v>6.0</v>
      </c>
      <c r="EW109" s="225">
        <v>-1.0</v>
      </c>
      <c r="EX109" s="225">
        <v>4.0</v>
      </c>
      <c r="EY109" s="226">
        <v>-6.0</v>
      </c>
      <c r="EZ109" s="225">
        <v>31.0</v>
      </c>
      <c r="FA109" s="225">
        <v>37.0</v>
      </c>
      <c r="FB109" s="225">
        <v>43.0</v>
      </c>
      <c r="FC109" s="225">
        <v>36.0</v>
      </c>
      <c r="FD109" s="225">
        <v>45.0</v>
      </c>
      <c r="FE109" s="225">
        <v>37.0</v>
      </c>
      <c r="FF109" s="225">
        <v>42.0</v>
      </c>
      <c r="FG109" s="225">
        <v>35.0</v>
      </c>
      <c r="FH109" s="225">
        <v>40.0</v>
      </c>
      <c r="FI109" s="226">
        <v>32.0</v>
      </c>
      <c r="FJ109" s="225">
        <v>18.0</v>
      </c>
      <c r="FK109" s="225">
        <v>11.0</v>
      </c>
      <c r="FL109" s="225">
        <v>2.0</v>
      </c>
      <c r="FM109" s="225">
        <v>10.0</v>
      </c>
      <c r="FN109" s="225">
        <v>0.0</v>
      </c>
      <c r="FO109" s="225">
        <v>-8.0</v>
      </c>
      <c r="FP109" s="225">
        <v>-3.0</v>
      </c>
      <c r="FQ109" s="225">
        <v>3.0</v>
      </c>
      <c r="FR109" s="225">
        <v>-4.0</v>
      </c>
      <c r="FS109" s="226">
        <v>-14.0</v>
      </c>
      <c r="FT109" s="225">
        <v>16.0</v>
      </c>
      <c r="FU109" s="225">
        <v>25.0</v>
      </c>
      <c r="FV109" s="225">
        <v>19.0</v>
      </c>
      <c r="FW109" s="225">
        <v>25.0</v>
      </c>
      <c r="FX109" s="225">
        <v>35.0</v>
      </c>
      <c r="FY109" s="225">
        <v>27.0</v>
      </c>
      <c r="FZ109" s="225">
        <v>19.0</v>
      </c>
      <c r="GA109" s="225">
        <v>12.0</v>
      </c>
      <c r="GB109" s="225">
        <v>4.0</v>
      </c>
      <c r="GC109" s="226">
        <v>-7.0</v>
      </c>
      <c r="GD109" s="225">
        <v>20.0</v>
      </c>
      <c r="GE109" s="225">
        <v>25.0</v>
      </c>
      <c r="GF109" s="225">
        <v>20.0</v>
      </c>
      <c r="GG109" s="225">
        <v>9.0</v>
      </c>
      <c r="GH109" s="225">
        <v>18.0</v>
      </c>
      <c r="GI109" s="225">
        <v>27.0</v>
      </c>
      <c r="GJ109" s="225">
        <v>19.0</v>
      </c>
      <c r="GK109" s="225">
        <v>30.0</v>
      </c>
      <c r="GL109" s="225">
        <v>49.0</v>
      </c>
      <c r="GM109" s="226">
        <v>57.0</v>
      </c>
      <c r="GN109" s="225">
        <v>16.0</v>
      </c>
      <c r="GO109" s="225">
        <v>5.0</v>
      </c>
      <c r="GP109" s="225">
        <v>14.0</v>
      </c>
      <c r="GQ109" s="225">
        <v>8.0</v>
      </c>
      <c r="GR109" s="225">
        <v>17.0</v>
      </c>
      <c r="GS109" s="225">
        <v>22.0</v>
      </c>
      <c r="GT109" s="225">
        <v>27.0</v>
      </c>
      <c r="GU109" s="225">
        <v>20.0</v>
      </c>
      <c r="GV109" s="225">
        <v>10.0</v>
      </c>
      <c r="GW109" s="226">
        <v>16.0</v>
      </c>
      <c r="GX109" s="225">
        <v>16.0</v>
      </c>
      <c r="GY109" s="225">
        <v>21.0</v>
      </c>
      <c r="GZ109" s="225">
        <v>10.0</v>
      </c>
      <c r="HA109" s="225">
        <v>0.0</v>
      </c>
      <c r="HB109" s="225">
        <v>7.0</v>
      </c>
      <c r="HC109" s="225">
        <v>-2.0</v>
      </c>
      <c r="HD109" s="225">
        <v>-9.0</v>
      </c>
      <c r="HE109" s="225">
        <v>-2.0</v>
      </c>
      <c r="HF109" s="225">
        <v>-9.0</v>
      </c>
      <c r="HG109" s="226">
        <v>2.0</v>
      </c>
      <c r="HH109" s="225">
        <v>15.0</v>
      </c>
      <c r="HI109" s="225">
        <v>9.0</v>
      </c>
      <c r="HJ109" s="225">
        <v>18.0</v>
      </c>
      <c r="HK109" s="225">
        <v>28.0</v>
      </c>
      <c r="HL109" s="225">
        <v>21.0</v>
      </c>
      <c r="HM109" s="225">
        <v>26.0</v>
      </c>
      <c r="HN109" s="225">
        <v>17.0</v>
      </c>
      <c r="HO109" s="225">
        <v>36.0</v>
      </c>
      <c r="HP109" s="225">
        <v>45.0</v>
      </c>
      <c r="HQ109" s="226">
        <v>52.0</v>
      </c>
      <c r="HR109" s="225">
        <v>44.0</v>
      </c>
      <c r="HS109" s="225">
        <v>34.0</v>
      </c>
      <c r="HT109" s="225">
        <v>24.0</v>
      </c>
      <c r="HU109" s="225">
        <v>18.0</v>
      </c>
      <c r="HV109" s="225">
        <v>28.0</v>
      </c>
      <c r="HW109" s="225">
        <v>35.0</v>
      </c>
      <c r="HX109" s="225">
        <v>26.0</v>
      </c>
      <c r="HY109" s="225">
        <v>33.0</v>
      </c>
      <c r="HZ109" s="225">
        <v>23.0</v>
      </c>
      <c r="IA109" s="226">
        <v>18.0</v>
      </c>
      <c r="IB109" s="225">
        <v>31.0</v>
      </c>
      <c r="IC109" s="225">
        <v>50.0</v>
      </c>
      <c r="ID109" s="225">
        <v>56.0</v>
      </c>
      <c r="IE109" s="225">
        <v>46.0</v>
      </c>
      <c r="IF109" s="225">
        <v>54.0</v>
      </c>
      <c r="IG109" s="225">
        <v>47.0</v>
      </c>
      <c r="IH109" s="225">
        <v>37.0</v>
      </c>
      <c r="II109" s="225">
        <v>28.0</v>
      </c>
      <c r="IJ109" s="225">
        <v>23.0</v>
      </c>
      <c r="IK109" s="226">
        <v>30.0</v>
      </c>
      <c r="IL109" s="225">
        <v>20.0</v>
      </c>
      <c r="IM109" s="225">
        <v>27.0</v>
      </c>
      <c r="IN109" s="225">
        <v>33.0</v>
      </c>
      <c r="IO109" s="225">
        <v>26.0</v>
      </c>
      <c r="IP109" s="225">
        <v>16.0</v>
      </c>
      <c r="IQ109" s="225">
        <v>26.0</v>
      </c>
      <c r="IR109" s="225">
        <v>35.0</v>
      </c>
      <c r="IS109" s="225">
        <v>25.0</v>
      </c>
      <c r="IT109" s="225">
        <v>32.0</v>
      </c>
      <c r="IU109" s="226">
        <v>37.0</v>
      </c>
      <c r="IV109" s="237">
        <f t="shared" ref="IV109:JE109" si="148">AVERAGE(IL109,IB109,HR109,HH109,GN109,GX109,GD109,FT109,FJ109,EZ109,EP109,EF109,DV109,DL109,DB109,CR109,CH109,BX109,BN109,BD109,AT109,AJ109,Z109,P109,F109)</f>
        <v>26.36</v>
      </c>
      <c r="IW109" s="238">
        <f t="shared" si="148"/>
        <v>25.84</v>
      </c>
      <c r="IX109" s="238">
        <f t="shared" si="148"/>
        <v>26</v>
      </c>
      <c r="IY109" s="238">
        <f t="shared" si="148"/>
        <v>24.12</v>
      </c>
      <c r="IZ109" s="238">
        <f t="shared" si="148"/>
        <v>26.76</v>
      </c>
      <c r="JA109" s="238">
        <f t="shared" si="148"/>
        <v>27.16</v>
      </c>
      <c r="JB109" s="238">
        <f t="shared" si="148"/>
        <v>27.24</v>
      </c>
      <c r="JC109" s="238">
        <f t="shared" si="148"/>
        <v>26.56</v>
      </c>
      <c r="JD109" s="238">
        <f t="shared" si="148"/>
        <v>25.64</v>
      </c>
      <c r="JE109" s="239">
        <f t="shared" si="148"/>
        <v>24.72</v>
      </c>
      <c r="JF109" s="225">
        <f t="shared" si="127"/>
        <v>237</v>
      </c>
      <c r="JG109" s="225">
        <f t="shared" si="128"/>
        <v>19</v>
      </c>
      <c r="JH109" s="231">
        <f t="shared" si="129"/>
        <v>0.92578125</v>
      </c>
      <c r="JI109" s="225"/>
      <c r="JJ109" s="225"/>
      <c r="JK109" s="225"/>
      <c r="JL109" s="225"/>
      <c r="JM109" s="225"/>
      <c r="JN109" s="225"/>
      <c r="JO109" s="225"/>
      <c r="JP109" s="225"/>
      <c r="JQ109" s="225"/>
      <c r="JR109" s="225"/>
      <c r="JS109" s="311"/>
      <c r="JT109" s="232"/>
      <c r="JU109" s="240">
        <f>6/25</f>
        <v>0.24</v>
      </c>
      <c r="JV109" s="225"/>
      <c r="JW109" s="225"/>
      <c r="JX109" s="225"/>
      <c r="JY109" s="225"/>
      <c r="JZ109" s="225"/>
      <c r="KA109" s="225"/>
      <c r="KB109" s="225"/>
      <c r="KC109" s="225"/>
      <c r="KD109" s="225"/>
      <c r="KE109" s="225"/>
      <c r="KF109" s="225"/>
      <c r="KG109" s="225"/>
      <c r="KH109" s="225"/>
      <c r="KI109" s="225"/>
      <c r="KJ109" s="225"/>
    </row>
    <row r="110">
      <c r="A110" s="182" t="s">
        <v>35</v>
      </c>
      <c r="B110" s="18" t="s">
        <v>19</v>
      </c>
      <c r="C110" s="19" t="s">
        <v>47</v>
      </c>
      <c r="D110" s="17" t="s">
        <v>14</v>
      </c>
      <c r="E110" s="224">
        <v>20.0</v>
      </c>
      <c r="F110" s="225">
        <v>19.0</v>
      </c>
      <c r="G110" s="225">
        <v>25.0</v>
      </c>
      <c r="H110" s="225">
        <v>20.0</v>
      </c>
      <c r="I110" s="225">
        <v>10.0</v>
      </c>
      <c r="J110" s="225">
        <v>1.0</v>
      </c>
      <c r="K110" s="225">
        <v>-5.0</v>
      </c>
      <c r="L110" s="225">
        <v>-13.0</v>
      </c>
      <c r="M110" s="225">
        <v>-3.0</v>
      </c>
      <c r="N110" s="225">
        <v>-7.0</v>
      </c>
      <c r="O110" s="226">
        <v>-3.0</v>
      </c>
      <c r="P110" s="225">
        <v>21.0</v>
      </c>
      <c r="Q110" s="225">
        <v>13.0</v>
      </c>
      <c r="R110" s="225">
        <v>24.0</v>
      </c>
      <c r="S110" s="225">
        <v>35.0</v>
      </c>
      <c r="T110" s="225">
        <v>30.0</v>
      </c>
      <c r="U110" s="225">
        <v>33.0</v>
      </c>
      <c r="V110" s="225">
        <v>25.0</v>
      </c>
      <c r="W110" s="225">
        <v>19.0</v>
      </c>
      <c r="X110" s="225">
        <v>11.0</v>
      </c>
      <c r="Y110" s="226">
        <v>2.0</v>
      </c>
      <c r="Z110" s="225">
        <v>29.0</v>
      </c>
      <c r="AA110" s="225">
        <v>37.0</v>
      </c>
      <c r="AB110" s="225">
        <v>41.0</v>
      </c>
      <c r="AC110" s="225">
        <v>49.0</v>
      </c>
      <c r="AD110" s="225">
        <v>55.0</v>
      </c>
      <c r="AE110" s="225">
        <v>74.0</v>
      </c>
      <c r="AF110" s="225">
        <v>78.0</v>
      </c>
      <c r="AG110" s="225">
        <v>86.0</v>
      </c>
      <c r="AH110" s="225">
        <v>76.0</v>
      </c>
      <c r="AI110" s="226">
        <v>68.0</v>
      </c>
      <c r="AJ110" s="225">
        <v>28.0</v>
      </c>
      <c r="AK110" s="225">
        <v>16.0</v>
      </c>
      <c r="AL110" s="225">
        <v>8.0</v>
      </c>
      <c r="AM110" s="225">
        <v>3.0</v>
      </c>
      <c r="AN110" s="225">
        <v>11.0</v>
      </c>
      <c r="AO110" s="225">
        <v>1.0</v>
      </c>
      <c r="AP110" s="225">
        <v>-4.0</v>
      </c>
      <c r="AQ110" s="225">
        <v>4.0</v>
      </c>
      <c r="AR110" s="225">
        <v>12.0</v>
      </c>
      <c r="AS110" s="226">
        <v>21.0</v>
      </c>
      <c r="AT110" s="225">
        <v>34.0</v>
      </c>
      <c r="AU110" s="225">
        <v>38.0</v>
      </c>
      <c r="AV110" s="225">
        <v>30.0</v>
      </c>
      <c r="AW110" s="225">
        <v>39.0</v>
      </c>
      <c r="AX110" s="225">
        <v>34.0</v>
      </c>
      <c r="AY110" s="225">
        <v>24.0</v>
      </c>
      <c r="AZ110" s="225">
        <v>33.0</v>
      </c>
      <c r="BA110" s="225">
        <v>29.0</v>
      </c>
      <c r="BB110" s="225">
        <v>41.0</v>
      </c>
      <c r="BC110" s="226">
        <v>49.0</v>
      </c>
      <c r="BD110" s="225">
        <v>13.0</v>
      </c>
      <c r="BE110" s="225">
        <v>3.0</v>
      </c>
      <c r="BF110" s="225">
        <v>7.0</v>
      </c>
      <c r="BG110" s="225">
        <v>-5.0</v>
      </c>
      <c r="BH110" s="225">
        <v>-15.0</v>
      </c>
      <c r="BI110" s="225">
        <v>-20.0</v>
      </c>
      <c r="BJ110" s="225">
        <v>-24.0</v>
      </c>
      <c r="BK110" s="225">
        <v>-32.0</v>
      </c>
      <c r="BL110" s="225">
        <v>-36.0</v>
      </c>
      <c r="BM110" s="226">
        <v>-45.0</v>
      </c>
      <c r="BN110" s="225">
        <v>16.0</v>
      </c>
      <c r="BO110" s="225">
        <v>10.0</v>
      </c>
      <c r="BP110" s="225">
        <v>-1.0</v>
      </c>
      <c r="BQ110" s="225">
        <v>9.0</v>
      </c>
      <c r="BR110" s="225">
        <v>14.0</v>
      </c>
      <c r="BS110" s="225">
        <v>24.0</v>
      </c>
      <c r="BT110" s="225">
        <v>14.0</v>
      </c>
      <c r="BU110" s="225">
        <v>18.0</v>
      </c>
      <c r="BV110" s="225">
        <v>24.0</v>
      </c>
      <c r="BW110" s="226">
        <v>30.0</v>
      </c>
      <c r="BX110" s="225">
        <v>17.0</v>
      </c>
      <c r="BY110" s="225">
        <v>8.0</v>
      </c>
      <c r="BZ110" s="225">
        <v>18.0</v>
      </c>
      <c r="CA110" s="225">
        <v>22.0</v>
      </c>
      <c r="CB110" s="225">
        <v>14.0</v>
      </c>
      <c r="CC110" s="225">
        <v>5.0</v>
      </c>
      <c r="CD110" s="225">
        <v>8.0</v>
      </c>
      <c r="CE110" s="225">
        <v>12.0</v>
      </c>
      <c r="CF110" s="225">
        <v>4.0</v>
      </c>
      <c r="CG110" s="226">
        <v>23.0</v>
      </c>
      <c r="CH110" s="225">
        <v>15.0</v>
      </c>
      <c r="CI110" s="225">
        <v>23.0</v>
      </c>
      <c r="CJ110" s="225">
        <v>13.0</v>
      </c>
      <c r="CK110" s="225">
        <v>5.0</v>
      </c>
      <c r="CL110" s="225">
        <v>1.0</v>
      </c>
      <c r="CM110" s="225">
        <v>-9.0</v>
      </c>
      <c r="CN110" s="225">
        <v>-17.0</v>
      </c>
      <c r="CO110" s="225">
        <v>-26.0</v>
      </c>
      <c r="CP110" s="225">
        <v>-34.0</v>
      </c>
      <c r="CQ110" s="226">
        <v>-25.0</v>
      </c>
      <c r="CR110" s="225">
        <v>19.0</v>
      </c>
      <c r="CS110" s="225">
        <v>11.0</v>
      </c>
      <c r="CT110" s="225">
        <v>16.0</v>
      </c>
      <c r="CU110" s="225">
        <v>7.0</v>
      </c>
      <c r="CV110" s="225">
        <v>-1.0</v>
      </c>
      <c r="CW110" s="225">
        <v>-6.0</v>
      </c>
      <c r="CX110" s="225">
        <v>-18.0</v>
      </c>
      <c r="CY110" s="225">
        <v>-14.0</v>
      </c>
      <c r="CZ110" s="225">
        <v>-6.0</v>
      </c>
      <c r="DA110" s="226">
        <v>-16.0</v>
      </c>
      <c r="DB110" s="225">
        <v>31.0</v>
      </c>
      <c r="DC110" s="225">
        <v>50.0</v>
      </c>
      <c r="DD110" s="225">
        <v>59.0</v>
      </c>
      <c r="DE110" s="225">
        <v>51.0</v>
      </c>
      <c r="DF110" s="225">
        <v>60.0</v>
      </c>
      <c r="DG110" s="225">
        <v>65.0</v>
      </c>
      <c r="DH110" s="225">
        <v>70.0</v>
      </c>
      <c r="DI110" s="225">
        <v>61.0</v>
      </c>
      <c r="DJ110" s="225">
        <v>51.0</v>
      </c>
      <c r="DK110" s="226">
        <v>43.0</v>
      </c>
      <c r="DL110" s="225">
        <v>35.0</v>
      </c>
      <c r="DM110" s="225">
        <v>24.0</v>
      </c>
      <c r="DN110" s="225">
        <v>27.0</v>
      </c>
      <c r="DO110" s="225">
        <v>36.0</v>
      </c>
      <c r="DP110" s="225">
        <v>41.0</v>
      </c>
      <c r="DQ110" s="225">
        <v>49.0</v>
      </c>
      <c r="DR110" s="225">
        <v>44.0</v>
      </c>
      <c r="DS110" s="225">
        <v>36.0</v>
      </c>
      <c r="DT110" s="225">
        <v>46.0</v>
      </c>
      <c r="DU110" s="226">
        <v>40.0</v>
      </c>
      <c r="DV110" s="225">
        <v>15.0</v>
      </c>
      <c r="DW110" s="225">
        <v>24.0</v>
      </c>
      <c r="DX110" s="225">
        <v>32.0</v>
      </c>
      <c r="DY110" s="225">
        <v>38.0</v>
      </c>
      <c r="DZ110" s="225">
        <v>30.0</v>
      </c>
      <c r="EA110" s="225">
        <v>24.0</v>
      </c>
      <c r="EB110" s="225">
        <v>30.0</v>
      </c>
      <c r="EC110" s="225">
        <v>34.0</v>
      </c>
      <c r="ED110" s="225">
        <v>28.0</v>
      </c>
      <c r="EE110" s="226">
        <v>34.0</v>
      </c>
      <c r="EF110" s="225">
        <v>33.0</v>
      </c>
      <c r="EG110" s="225">
        <v>25.0</v>
      </c>
      <c r="EH110" s="225">
        <v>34.0</v>
      </c>
      <c r="EI110" s="225">
        <v>53.0</v>
      </c>
      <c r="EJ110" s="225">
        <v>45.0</v>
      </c>
      <c r="EK110" s="225">
        <v>41.0</v>
      </c>
      <c r="EL110" s="225">
        <v>49.0</v>
      </c>
      <c r="EM110" s="225">
        <v>68.0</v>
      </c>
      <c r="EN110" s="225">
        <v>59.0</v>
      </c>
      <c r="EO110" s="226">
        <v>56.0</v>
      </c>
      <c r="EP110" s="225">
        <v>30.0</v>
      </c>
      <c r="EQ110" s="225">
        <v>35.0</v>
      </c>
      <c r="ER110" s="225">
        <v>41.0</v>
      </c>
      <c r="ES110" s="225">
        <v>47.0</v>
      </c>
      <c r="ET110" s="225">
        <v>36.0</v>
      </c>
      <c r="EU110" s="225">
        <v>31.0</v>
      </c>
      <c r="EV110" s="225">
        <v>41.0</v>
      </c>
      <c r="EW110" s="225">
        <v>46.0</v>
      </c>
      <c r="EX110" s="225">
        <v>42.0</v>
      </c>
      <c r="EY110" s="226">
        <v>54.0</v>
      </c>
      <c r="EZ110" s="225">
        <v>15.0</v>
      </c>
      <c r="FA110" s="225">
        <v>5.0</v>
      </c>
      <c r="FB110" s="225">
        <v>-1.0</v>
      </c>
      <c r="FC110" s="225">
        <v>-9.0</v>
      </c>
      <c r="FD110" s="225">
        <v>-17.0</v>
      </c>
      <c r="FE110" s="225">
        <v>-23.0</v>
      </c>
      <c r="FF110" s="225">
        <v>-20.0</v>
      </c>
      <c r="FG110" s="225">
        <v>-15.0</v>
      </c>
      <c r="FH110" s="225">
        <v>-19.0</v>
      </c>
      <c r="FI110" s="226">
        <v>-27.0</v>
      </c>
      <c r="FJ110" s="225">
        <v>30.0</v>
      </c>
      <c r="FK110" s="225">
        <v>26.0</v>
      </c>
      <c r="FL110" s="225">
        <v>35.0</v>
      </c>
      <c r="FM110" s="225">
        <v>41.0</v>
      </c>
      <c r="FN110" s="225">
        <v>53.0</v>
      </c>
      <c r="FO110" s="225">
        <v>45.0</v>
      </c>
      <c r="FP110" s="225">
        <v>48.0</v>
      </c>
      <c r="FQ110" s="225">
        <v>38.0</v>
      </c>
      <c r="FR110" s="225">
        <v>34.0</v>
      </c>
      <c r="FS110" s="226">
        <v>46.0</v>
      </c>
      <c r="FT110" s="225">
        <v>34.0</v>
      </c>
      <c r="FU110" s="225">
        <v>43.0</v>
      </c>
      <c r="FV110" s="225">
        <v>53.0</v>
      </c>
      <c r="FW110" s="225">
        <v>43.0</v>
      </c>
      <c r="FX110" s="225">
        <v>52.0</v>
      </c>
      <c r="FY110" s="225">
        <v>44.0</v>
      </c>
      <c r="FZ110" s="225">
        <v>36.0</v>
      </c>
      <c r="GA110" s="225">
        <v>32.0</v>
      </c>
      <c r="GB110" s="225">
        <v>24.0</v>
      </c>
      <c r="GC110" s="226">
        <v>35.0</v>
      </c>
      <c r="GD110" s="225">
        <v>29.0</v>
      </c>
      <c r="GE110" s="225">
        <v>25.0</v>
      </c>
      <c r="GF110" s="225">
        <v>22.0</v>
      </c>
      <c r="GG110" s="225">
        <v>33.0</v>
      </c>
      <c r="GH110" s="225">
        <v>42.0</v>
      </c>
      <c r="GI110" s="225">
        <v>34.0</v>
      </c>
      <c r="GJ110" s="225">
        <v>28.0</v>
      </c>
      <c r="GK110" s="225">
        <v>17.0</v>
      </c>
      <c r="GL110" s="225">
        <v>-2.0</v>
      </c>
      <c r="GM110" s="226">
        <v>6.0</v>
      </c>
      <c r="GN110" s="225">
        <v>34.0</v>
      </c>
      <c r="GO110" s="225">
        <v>45.0</v>
      </c>
      <c r="GP110" s="225">
        <v>37.0</v>
      </c>
      <c r="GQ110" s="225">
        <v>47.0</v>
      </c>
      <c r="GR110" s="225">
        <v>56.0</v>
      </c>
      <c r="GS110" s="225">
        <v>59.0</v>
      </c>
      <c r="GT110" s="225">
        <v>62.0</v>
      </c>
      <c r="GU110" s="225">
        <v>52.0</v>
      </c>
      <c r="GV110" s="225">
        <v>64.0</v>
      </c>
      <c r="GW110" s="226">
        <v>59.0</v>
      </c>
      <c r="GX110" s="225">
        <v>16.0</v>
      </c>
      <c r="GY110" s="225">
        <v>12.0</v>
      </c>
      <c r="GZ110" s="225">
        <v>23.0</v>
      </c>
      <c r="HA110" s="225">
        <v>35.0</v>
      </c>
      <c r="HB110" s="225">
        <v>45.0</v>
      </c>
      <c r="HC110" s="225">
        <v>53.0</v>
      </c>
      <c r="HD110" s="225">
        <v>45.0</v>
      </c>
      <c r="HE110" s="225">
        <v>49.0</v>
      </c>
      <c r="HF110" s="225">
        <v>45.0</v>
      </c>
      <c r="HG110" s="226">
        <v>34.0</v>
      </c>
      <c r="HH110" s="225">
        <v>16.0</v>
      </c>
      <c r="HI110" s="225">
        <v>26.0</v>
      </c>
      <c r="HJ110" s="225">
        <v>18.0</v>
      </c>
      <c r="HK110" s="225">
        <v>6.0</v>
      </c>
      <c r="HL110" s="225">
        <v>11.0</v>
      </c>
      <c r="HM110" s="225">
        <v>14.0</v>
      </c>
      <c r="HN110" s="225">
        <v>5.0</v>
      </c>
      <c r="HO110" s="225">
        <v>-14.0</v>
      </c>
      <c r="HP110" s="225">
        <v>-5.0</v>
      </c>
      <c r="HQ110" s="226">
        <v>5.0</v>
      </c>
      <c r="HR110" s="225">
        <v>6.0</v>
      </c>
      <c r="HS110" s="225">
        <v>18.0</v>
      </c>
      <c r="HT110" s="225">
        <v>9.0</v>
      </c>
      <c r="HU110" s="225">
        <v>14.0</v>
      </c>
      <c r="HV110" s="225">
        <v>4.0</v>
      </c>
      <c r="HW110" s="225">
        <v>-1.0</v>
      </c>
      <c r="HX110" s="225">
        <v>-10.0</v>
      </c>
      <c r="HY110" s="225">
        <v>-2.0</v>
      </c>
      <c r="HZ110" s="225">
        <v>-11.0</v>
      </c>
      <c r="IA110" s="226">
        <v>-7.0</v>
      </c>
      <c r="IB110" s="225">
        <v>15.0</v>
      </c>
      <c r="IC110" s="225">
        <v>-4.0</v>
      </c>
      <c r="ID110" s="225">
        <v>-9.0</v>
      </c>
      <c r="IE110" s="225">
        <v>-18.0</v>
      </c>
      <c r="IF110" s="225">
        <v>-12.0</v>
      </c>
      <c r="IG110" s="225">
        <v>-7.0</v>
      </c>
      <c r="IH110" s="225">
        <v>-16.0</v>
      </c>
      <c r="II110" s="225">
        <v>-8.0</v>
      </c>
      <c r="IJ110" s="225">
        <v>-4.0</v>
      </c>
      <c r="IK110" s="226">
        <v>-9.0</v>
      </c>
      <c r="IL110" s="225">
        <v>22.0</v>
      </c>
      <c r="IM110" s="225">
        <v>26.0</v>
      </c>
      <c r="IN110" s="225">
        <v>20.0</v>
      </c>
      <c r="IO110" s="225">
        <v>16.0</v>
      </c>
      <c r="IP110" s="225">
        <v>26.0</v>
      </c>
      <c r="IQ110" s="225">
        <v>35.0</v>
      </c>
      <c r="IR110" s="225">
        <v>44.0</v>
      </c>
      <c r="IS110" s="225">
        <v>54.0</v>
      </c>
      <c r="IT110" s="225">
        <v>62.0</v>
      </c>
      <c r="IU110" s="226">
        <v>65.0</v>
      </c>
      <c r="IV110" s="237">
        <f t="shared" ref="IV110:JE110" si="149">AVERAGE(IL110,IB110,HR110,HH110,GN110,GX110,GD110,FT110,FJ110,EZ110,EP110,EF110,DV110,DL110,DB110,CR110,CH110,BX110,BN110,BD110,AT110,AJ110,Z110,P110,F110)</f>
        <v>22.88</v>
      </c>
      <c r="IW110" s="238">
        <f t="shared" si="149"/>
        <v>22.56</v>
      </c>
      <c r="IX110" s="238">
        <f t="shared" si="149"/>
        <v>23.04</v>
      </c>
      <c r="IY110" s="238">
        <f t="shared" si="149"/>
        <v>24.28</v>
      </c>
      <c r="IZ110" s="238">
        <f t="shared" si="149"/>
        <v>24.64</v>
      </c>
      <c r="JA110" s="238">
        <f t="shared" si="149"/>
        <v>23.36</v>
      </c>
      <c r="JB110" s="238">
        <f t="shared" si="149"/>
        <v>21.52</v>
      </c>
      <c r="JC110" s="238">
        <f t="shared" si="149"/>
        <v>21.64</v>
      </c>
      <c r="JD110" s="238">
        <f t="shared" si="149"/>
        <v>19.96</v>
      </c>
      <c r="JE110" s="239">
        <f t="shared" si="149"/>
        <v>21.52</v>
      </c>
      <c r="JF110" s="225">
        <f t="shared" si="127"/>
        <v>210</v>
      </c>
      <c r="JG110" s="225">
        <f t="shared" si="128"/>
        <v>50</v>
      </c>
      <c r="JH110" s="231">
        <f t="shared" si="129"/>
        <v>0.8076923077</v>
      </c>
      <c r="JI110" s="225"/>
      <c r="JJ110" s="225"/>
      <c r="JK110" s="225"/>
      <c r="JL110" s="225"/>
      <c r="JM110" s="225"/>
      <c r="JN110" s="225"/>
      <c r="JO110" s="225"/>
      <c r="JP110" s="225"/>
      <c r="JQ110" s="225"/>
      <c r="JR110" s="225"/>
      <c r="JS110" s="311"/>
      <c r="JT110" s="232"/>
      <c r="JU110" s="240">
        <f>11/25</f>
        <v>0.44</v>
      </c>
      <c r="JV110" s="225"/>
      <c r="JW110" s="225"/>
      <c r="JX110" s="225"/>
      <c r="JY110" s="225"/>
      <c r="JZ110" s="225"/>
      <c r="KA110" s="225"/>
      <c r="KB110" s="225"/>
      <c r="KC110" s="225"/>
      <c r="KD110" s="225"/>
      <c r="KE110" s="225"/>
      <c r="KF110" s="225"/>
      <c r="KG110" s="225"/>
      <c r="KH110" s="225"/>
      <c r="KI110" s="225"/>
      <c r="KJ110" s="225"/>
    </row>
    <row r="111">
      <c r="A111" s="196" t="s">
        <v>11</v>
      </c>
      <c r="B111" s="197" t="s">
        <v>12</v>
      </c>
      <c r="C111" s="198" t="s">
        <v>22</v>
      </c>
      <c r="D111" s="199" t="s">
        <v>16</v>
      </c>
      <c r="E111" s="285">
        <v>45.0</v>
      </c>
      <c r="F111" s="225">
        <v>35.0</v>
      </c>
      <c r="G111" s="225">
        <v>25.0</v>
      </c>
      <c r="H111" s="225">
        <v>15.0</v>
      </c>
      <c r="I111" s="225">
        <v>26.0</v>
      </c>
      <c r="J111" s="225">
        <v>12.0</v>
      </c>
      <c r="K111" s="225">
        <v>22.0</v>
      </c>
      <c r="L111" s="225">
        <v>32.0</v>
      </c>
      <c r="M111" s="225">
        <v>23.0</v>
      </c>
      <c r="N111" s="225">
        <v>14.0</v>
      </c>
      <c r="O111" s="226">
        <v>23.0</v>
      </c>
      <c r="P111" s="225">
        <v>16.0</v>
      </c>
      <c r="Q111" s="225">
        <v>28.0</v>
      </c>
      <c r="R111" s="225">
        <v>39.0</v>
      </c>
      <c r="S111" s="225">
        <v>50.0</v>
      </c>
      <c r="T111" s="225">
        <v>40.0</v>
      </c>
      <c r="U111" s="225">
        <v>31.0</v>
      </c>
      <c r="V111" s="225">
        <v>21.0</v>
      </c>
      <c r="W111" s="225">
        <v>11.0</v>
      </c>
      <c r="X111" s="225">
        <v>21.0</v>
      </c>
      <c r="Y111" s="226">
        <v>12.0</v>
      </c>
      <c r="Z111" s="225">
        <v>34.0</v>
      </c>
      <c r="AA111" s="225">
        <v>25.0</v>
      </c>
      <c r="AB111" s="225">
        <v>34.0</v>
      </c>
      <c r="AC111" s="225">
        <v>22.0</v>
      </c>
      <c r="AD111" s="225">
        <v>32.0</v>
      </c>
      <c r="AE111" s="225">
        <v>0.0</v>
      </c>
      <c r="AF111" s="225">
        <v>9.0</v>
      </c>
      <c r="AG111" s="225">
        <v>0.0</v>
      </c>
      <c r="AH111" s="225">
        <v>9.0</v>
      </c>
      <c r="AI111" s="226">
        <v>21.0</v>
      </c>
      <c r="AJ111" s="225">
        <v>16.0</v>
      </c>
      <c r="AK111" s="225">
        <v>25.0</v>
      </c>
      <c r="AL111" s="225">
        <v>34.0</v>
      </c>
      <c r="AM111" s="225">
        <v>44.0</v>
      </c>
      <c r="AN111" s="225">
        <v>54.0</v>
      </c>
      <c r="AO111" s="225">
        <v>65.0</v>
      </c>
      <c r="AP111" s="225">
        <v>75.0</v>
      </c>
      <c r="AQ111" s="225">
        <v>85.0</v>
      </c>
      <c r="AR111" s="225">
        <v>95.0</v>
      </c>
      <c r="AS111" s="226">
        <v>109.0</v>
      </c>
      <c r="AT111" s="225">
        <v>16.0</v>
      </c>
      <c r="AU111" s="225">
        <v>25.0</v>
      </c>
      <c r="AV111" s="225">
        <v>15.0</v>
      </c>
      <c r="AW111" s="225">
        <v>29.0</v>
      </c>
      <c r="AX111" s="225">
        <v>39.0</v>
      </c>
      <c r="AY111" s="225">
        <v>50.0</v>
      </c>
      <c r="AZ111" s="225">
        <v>41.0</v>
      </c>
      <c r="BA111" s="225">
        <v>32.0</v>
      </c>
      <c r="BB111" s="225">
        <v>23.0</v>
      </c>
      <c r="BC111" s="226">
        <v>11.0</v>
      </c>
      <c r="BD111" s="225">
        <v>34.0</v>
      </c>
      <c r="BE111" s="225">
        <v>43.0</v>
      </c>
      <c r="BF111" s="225">
        <v>52.0</v>
      </c>
      <c r="BG111" s="225">
        <v>61.0</v>
      </c>
      <c r="BH111" s="225">
        <v>50.0</v>
      </c>
      <c r="BI111" s="225">
        <v>40.0</v>
      </c>
      <c r="BJ111" s="225">
        <v>31.0</v>
      </c>
      <c r="BK111" s="225">
        <v>21.0</v>
      </c>
      <c r="BL111" s="225">
        <v>12.0</v>
      </c>
      <c r="BM111" s="226">
        <v>21.0</v>
      </c>
      <c r="BN111" s="225">
        <v>11.0</v>
      </c>
      <c r="BO111" s="225">
        <v>21.0</v>
      </c>
      <c r="BP111" s="225">
        <v>10.0</v>
      </c>
      <c r="BQ111" s="225">
        <v>-1.0</v>
      </c>
      <c r="BR111" s="225">
        <v>9.0</v>
      </c>
      <c r="BS111" s="225">
        <v>-2.0</v>
      </c>
      <c r="BT111" s="225">
        <v>-13.0</v>
      </c>
      <c r="BU111" s="225">
        <v>-4.0</v>
      </c>
      <c r="BV111" s="225">
        <v>-14.0</v>
      </c>
      <c r="BW111" s="226">
        <v>-24.0</v>
      </c>
      <c r="BX111" s="225">
        <v>35.0</v>
      </c>
      <c r="BY111" s="225">
        <v>26.0</v>
      </c>
      <c r="BZ111" s="225">
        <v>17.0</v>
      </c>
      <c r="CA111" s="225">
        <v>26.0</v>
      </c>
      <c r="CB111" s="225">
        <v>35.0</v>
      </c>
      <c r="CC111" s="225">
        <v>21.0</v>
      </c>
      <c r="CD111" s="225">
        <v>12.0</v>
      </c>
      <c r="CE111" s="225">
        <v>21.0</v>
      </c>
      <c r="CF111" s="225">
        <v>11.0</v>
      </c>
      <c r="CG111" s="226">
        <v>-21.0</v>
      </c>
      <c r="CH111" s="225">
        <v>34.0</v>
      </c>
      <c r="CI111" s="225">
        <v>44.0</v>
      </c>
      <c r="CJ111" s="225">
        <v>55.0</v>
      </c>
      <c r="CK111" s="225">
        <v>65.0</v>
      </c>
      <c r="CL111" s="225">
        <v>56.0</v>
      </c>
      <c r="CM111" s="225">
        <v>65.0</v>
      </c>
      <c r="CN111" s="225">
        <v>77.0</v>
      </c>
      <c r="CO111" s="225">
        <v>68.0</v>
      </c>
      <c r="CP111" s="225">
        <v>78.0</v>
      </c>
      <c r="CQ111" s="226">
        <v>87.0</v>
      </c>
      <c r="CR111" s="225">
        <v>35.0</v>
      </c>
      <c r="CS111" s="225">
        <v>44.0</v>
      </c>
      <c r="CT111" s="225">
        <v>54.0</v>
      </c>
      <c r="CU111" s="225">
        <v>63.0</v>
      </c>
      <c r="CV111" s="225">
        <v>72.0</v>
      </c>
      <c r="CW111" s="225">
        <v>62.0</v>
      </c>
      <c r="CX111" s="225">
        <v>71.0</v>
      </c>
      <c r="CY111" s="225">
        <v>80.0</v>
      </c>
      <c r="CZ111" s="225">
        <v>71.0</v>
      </c>
      <c r="DA111" s="226">
        <v>60.0</v>
      </c>
      <c r="DB111" s="225">
        <v>35.0</v>
      </c>
      <c r="DC111" s="225">
        <v>3.0</v>
      </c>
      <c r="DD111" s="225">
        <v>12.0</v>
      </c>
      <c r="DE111" s="225">
        <v>2.0</v>
      </c>
      <c r="DF111" s="225">
        <v>11.0</v>
      </c>
      <c r="DG111" s="225">
        <v>21.0</v>
      </c>
      <c r="DH111" s="225">
        <v>31.0</v>
      </c>
      <c r="DI111" s="225">
        <v>17.0</v>
      </c>
      <c r="DJ111" s="225">
        <v>28.0</v>
      </c>
      <c r="DK111" s="226">
        <v>18.0</v>
      </c>
      <c r="DL111" s="225">
        <v>36.0</v>
      </c>
      <c r="DM111" s="225">
        <v>25.0</v>
      </c>
      <c r="DN111" s="225">
        <v>16.0</v>
      </c>
      <c r="DO111" s="225">
        <v>25.0</v>
      </c>
      <c r="DP111" s="225">
        <v>15.0</v>
      </c>
      <c r="DQ111" s="225">
        <v>25.0</v>
      </c>
      <c r="DR111" s="225">
        <v>15.0</v>
      </c>
      <c r="DS111" s="225">
        <v>5.0</v>
      </c>
      <c r="DT111" s="225">
        <v>16.0</v>
      </c>
      <c r="DU111" s="226">
        <v>6.0</v>
      </c>
      <c r="DV111" s="225">
        <v>14.0</v>
      </c>
      <c r="DW111" s="225">
        <v>28.0</v>
      </c>
      <c r="DX111" s="225">
        <v>19.0</v>
      </c>
      <c r="DY111" s="225">
        <v>9.0</v>
      </c>
      <c r="DZ111" s="225">
        <v>18.0</v>
      </c>
      <c r="EA111" s="225">
        <v>28.0</v>
      </c>
      <c r="EB111" s="225">
        <v>38.0</v>
      </c>
      <c r="EC111" s="225">
        <v>47.0</v>
      </c>
      <c r="ED111" s="225">
        <v>37.0</v>
      </c>
      <c r="EE111" s="226">
        <v>47.0</v>
      </c>
      <c r="EF111" s="225">
        <v>16.0</v>
      </c>
      <c r="EG111" s="225">
        <v>26.0</v>
      </c>
      <c r="EH111" s="225">
        <v>40.0</v>
      </c>
      <c r="EI111" s="225">
        <v>8.0</v>
      </c>
      <c r="EJ111" s="225">
        <v>18.0</v>
      </c>
      <c r="EK111" s="225">
        <v>9.0</v>
      </c>
      <c r="EL111" s="225">
        <v>19.0</v>
      </c>
      <c r="EM111" s="225">
        <v>-13.0</v>
      </c>
      <c r="EN111" s="225">
        <v>-22.0</v>
      </c>
      <c r="EO111" s="226">
        <v>-13.0</v>
      </c>
      <c r="EP111" s="225">
        <v>15.0</v>
      </c>
      <c r="EQ111" s="225">
        <v>5.0</v>
      </c>
      <c r="ER111" s="225">
        <v>-5.0</v>
      </c>
      <c r="ES111" s="225">
        <v>-15.0</v>
      </c>
      <c r="ET111" s="225">
        <v>-26.0</v>
      </c>
      <c r="EU111" s="225">
        <v>-36.0</v>
      </c>
      <c r="EV111" s="225">
        <v>-25.0</v>
      </c>
      <c r="EW111" s="225">
        <v>-35.0</v>
      </c>
      <c r="EX111" s="225">
        <v>-44.0</v>
      </c>
      <c r="EY111" s="226">
        <v>-53.0</v>
      </c>
      <c r="EZ111" s="225">
        <v>34.0</v>
      </c>
      <c r="FA111" s="225">
        <v>43.0</v>
      </c>
      <c r="FB111" s="225">
        <v>53.0</v>
      </c>
      <c r="FC111" s="225">
        <v>62.0</v>
      </c>
      <c r="FD111" s="225">
        <v>72.0</v>
      </c>
      <c r="FE111" s="225">
        <v>62.0</v>
      </c>
      <c r="FF111" s="225">
        <v>53.0</v>
      </c>
      <c r="FG111" s="225">
        <v>43.0</v>
      </c>
      <c r="FH111" s="225">
        <v>34.0</v>
      </c>
      <c r="FI111" s="226">
        <v>46.0</v>
      </c>
      <c r="FJ111" s="225">
        <v>15.0</v>
      </c>
      <c r="FK111" s="225">
        <v>6.0</v>
      </c>
      <c r="FL111" s="225">
        <v>20.0</v>
      </c>
      <c r="FM111" s="225">
        <v>30.0</v>
      </c>
      <c r="FN111" s="225">
        <v>21.0</v>
      </c>
      <c r="FO111" s="225">
        <v>33.0</v>
      </c>
      <c r="FP111" s="225">
        <v>24.0</v>
      </c>
      <c r="FQ111" s="225">
        <v>33.0</v>
      </c>
      <c r="FR111" s="225">
        <v>24.0</v>
      </c>
      <c r="FS111" s="226">
        <v>15.0</v>
      </c>
      <c r="FT111" s="225">
        <v>39.0</v>
      </c>
      <c r="FU111" s="225">
        <v>48.0</v>
      </c>
      <c r="FV111" s="225">
        <v>39.0</v>
      </c>
      <c r="FW111" s="225">
        <v>48.0</v>
      </c>
      <c r="FX111" s="225">
        <v>39.0</v>
      </c>
      <c r="FY111" s="225">
        <v>51.0</v>
      </c>
      <c r="FZ111" s="225">
        <v>63.0</v>
      </c>
      <c r="GA111" s="225">
        <v>54.0</v>
      </c>
      <c r="GB111" s="225">
        <v>66.0</v>
      </c>
      <c r="GC111" s="226">
        <v>77.0</v>
      </c>
      <c r="GD111" s="225">
        <v>34.0</v>
      </c>
      <c r="GE111" s="225">
        <v>25.0</v>
      </c>
      <c r="GF111" s="225">
        <v>34.0</v>
      </c>
      <c r="GG111" s="225">
        <v>45.0</v>
      </c>
      <c r="GH111" s="225">
        <v>54.0</v>
      </c>
      <c r="GI111" s="225">
        <v>64.0</v>
      </c>
      <c r="GJ111" s="225">
        <v>54.0</v>
      </c>
      <c r="GK111" s="225">
        <v>43.0</v>
      </c>
      <c r="GL111" s="225">
        <v>75.0</v>
      </c>
      <c r="GM111" s="226">
        <v>63.0</v>
      </c>
      <c r="GN111" s="225">
        <v>39.0</v>
      </c>
      <c r="GO111" s="225">
        <v>50.0</v>
      </c>
      <c r="GP111" s="225">
        <v>40.0</v>
      </c>
      <c r="GQ111" s="225">
        <v>31.0</v>
      </c>
      <c r="GR111" s="225">
        <v>40.0</v>
      </c>
      <c r="GS111" s="225">
        <v>31.0</v>
      </c>
      <c r="GT111" s="225">
        <v>22.0</v>
      </c>
      <c r="GU111" s="225">
        <v>33.0</v>
      </c>
      <c r="GV111" s="225">
        <v>24.0</v>
      </c>
      <c r="GW111" s="226">
        <v>14.0</v>
      </c>
      <c r="GX111" s="225">
        <v>16.0</v>
      </c>
      <c r="GY111" s="225">
        <v>7.0</v>
      </c>
      <c r="GZ111" s="225">
        <v>18.0</v>
      </c>
      <c r="HA111" s="225">
        <v>9.0</v>
      </c>
      <c r="HB111" s="225">
        <v>-2.0</v>
      </c>
      <c r="HC111" s="225">
        <v>-12.0</v>
      </c>
      <c r="HD111" s="225">
        <v>-3.0</v>
      </c>
      <c r="HE111" s="225">
        <v>6.0</v>
      </c>
      <c r="HF111" s="225">
        <v>-3.0</v>
      </c>
      <c r="HG111" s="226">
        <v>-14.0</v>
      </c>
      <c r="HH111" s="225">
        <v>34.0</v>
      </c>
      <c r="HI111" s="225">
        <v>25.0</v>
      </c>
      <c r="HJ111" s="225">
        <v>15.0</v>
      </c>
      <c r="HK111" s="225">
        <v>24.0</v>
      </c>
      <c r="HL111" s="225">
        <v>14.0</v>
      </c>
      <c r="HM111" s="225">
        <v>5.0</v>
      </c>
      <c r="HN111" s="225">
        <v>-4.0</v>
      </c>
      <c r="HO111" s="225">
        <v>28.0</v>
      </c>
      <c r="HP111" s="225">
        <v>37.0</v>
      </c>
      <c r="HQ111" s="226">
        <v>26.0</v>
      </c>
      <c r="HR111" s="225">
        <v>57.0</v>
      </c>
      <c r="HS111" s="225">
        <v>48.0</v>
      </c>
      <c r="HT111" s="225">
        <v>57.0</v>
      </c>
      <c r="HU111" s="225">
        <v>67.0</v>
      </c>
      <c r="HV111" s="225">
        <v>56.0</v>
      </c>
      <c r="HW111" s="225">
        <v>66.0</v>
      </c>
      <c r="HX111" s="225">
        <v>57.0</v>
      </c>
      <c r="HY111" s="225">
        <v>48.0</v>
      </c>
      <c r="HZ111" s="225">
        <v>57.0</v>
      </c>
      <c r="IA111" s="226">
        <v>66.0</v>
      </c>
      <c r="IB111" s="225">
        <v>34.0</v>
      </c>
      <c r="IC111" s="225">
        <v>66.0</v>
      </c>
      <c r="ID111" s="225">
        <v>56.0</v>
      </c>
      <c r="IE111" s="225">
        <v>65.0</v>
      </c>
      <c r="IF111" s="225">
        <v>75.0</v>
      </c>
      <c r="IG111" s="225">
        <v>65.0</v>
      </c>
      <c r="IH111" s="225">
        <v>74.0</v>
      </c>
      <c r="II111" s="225">
        <v>64.0</v>
      </c>
      <c r="IJ111" s="225">
        <v>73.0</v>
      </c>
      <c r="IK111" s="226">
        <v>83.0</v>
      </c>
      <c r="IL111" s="225">
        <v>34.0</v>
      </c>
      <c r="IM111" s="225">
        <v>43.0</v>
      </c>
      <c r="IN111" s="225">
        <v>53.0</v>
      </c>
      <c r="IO111" s="225">
        <v>44.0</v>
      </c>
      <c r="IP111" s="225">
        <v>55.0</v>
      </c>
      <c r="IQ111" s="225">
        <v>46.0</v>
      </c>
      <c r="IR111" s="225">
        <v>55.0</v>
      </c>
      <c r="IS111" s="225">
        <v>66.0</v>
      </c>
      <c r="IT111" s="225">
        <v>57.0</v>
      </c>
      <c r="IU111" s="226">
        <v>48.0</v>
      </c>
      <c r="IV111" s="237">
        <f t="shared" ref="IV111:JE111" si="150">AVERAGE(IL111,IB111,HR111,HH111,GN111,GX111,GD111,FT111,FJ111,EZ111,EP111,EF111,DV111,DL111,DB111,CR111,CH111,BX111,BN111,BD111,AT111,AJ111,Z111,P111,F111)</f>
        <v>28.72</v>
      </c>
      <c r="IW111" s="238">
        <f t="shared" si="150"/>
        <v>30.16</v>
      </c>
      <c r="IX111" s="238">
        <f t="shared" si="150"/>
        <v>31.68</v>
      </c>
      <c r="IY111" s="238">
        <f t="shared" si="150"/>
        <v>33.56</v>
      </c>
      <c r="IZ111" s="238">
        <f t="shared" si="150"/>
        <v>34.36</v>
      </c>
      <c r="JA111" s="238">
        <f t="shared" si="150"/>
        <v>32.48</v>
      </c>
      <c r="JB111" s="238">
        <f t="shared" si="150"/>
        <v>33.16</v>
      </c>
      <c r="JC111" s="238">
        <f t="shared" si="150"/>
        <v>31.04</v>
      </c>
      <c r="JD111" s="238">
        <f t="shared" si="150"/>
        <v>31.16</v>
      </c>
      <c r="JE111" s="239">
        <f t="shared" si="150"/>
        <v>29.12</v>
      </c>
      <c r="JF111" s="225">
        <f t="shared" si="127"/>
        <v>234</v>
      </c>
      <c r="JG111" s="225">
        <f t="shared" si="128"/>
        <v>24</v>
      </c>
      <c r="JH111" s="231">
        <f t="shared" si="129"/>
        <v>0.9069767442</v>
      </c>
      <c r="JI111" s="225"/>
      <c r="JJ111" s="225"/>
      <c r="JK111" s="225"/>
      <c r="JL111" s="225"/>
      <c r="JM111" s="225"/>
      <c r="JN111" s="225"/>
      <c r="JO111" s="225"/>
      <c r="JP111" s="225"/>
      <c r="JQ111" s="225"/>
      <c r="JR111" s="225"/>
      <c r="JS111" s="311"/>
      <c r="JT111" s="232"/>
      <c r="JU111" s="240">
        <f>7/25</f>
        <v>0.28</v>
      </c>
      <c r="JV111" s="225"/>
      <c r="JW111" s="225"/>
      <c r="JX111" s="225"/>
      <c r="JY111" s="225"/>
      <c r="JZ111" s="225"/>
      <c r="KA111" s="225"/>
      <c r="KB111" s="225"/>
      <c r="KC111" s="225"/>
      <c r="KD111" s="225"/>
      <c r="KE111" s="225"/>
      <c r="KF111" s="225"/>
      <c r="KG111" s="225"/>
      <c r="KH111" s="225"/>
      <c r="KI111" s="225"/>
      <c r="KJ111" s="225"/>
    </row>
    <row r="112">
      <c r="A112" s="182" t="s">
        <v>25</v>
      </c>
      <c r="B112" s="18" t="s">
        <v>26</v>
      </c>
      <c r="C112" s="19" t="s">
        <v>33</v>
      </c>
      <c r="D112" s="17" t="s">
        <v>29</v>
      </c>
      <c r="E112" s="224">
        <v>10.0</v>
      </c>
      <c r="F112" s="225">
        <v>21.0</v>
      </c>
      <c r="G112" s="225">
        <v>25.0</v>
      </c>
      <c r="H112" s="225">
        <v>22.0</v>
      </c>
      <c r="I112" s="225">
        <v>26.0</v>
      </c>
      <c r="J112" s="225">
        <v>32.0</v>
      </c>
      <c r="K112" s="225">
        <v>28.0</v>
      </c>
      <c r="L112" s="225">
        <v>20.0</v>
      </c>
      <c r="M112" s="225">
        <v>17.0</v>
      </c>
      <c r="N112" s="225">
        <v>19.0</v>
      </c>
      <c r="O112" s="226">
        <v>17.0</v>
      </c>
      <c r="P112" s="225">
        <v>27.0</v>
      </c>
      <c r="Q112" s="225">
        <v>22.0</v>
      </c>
      <c r="R112" s="225">
        <v>33.0</v>
      </c>
      <c r="S112" s="225">
        <v>44.0</v>
      </c>
      <c r="T112" s="225">
        <v>41.0</v>
      </c>
      <c r="U112" s="225">
        <v>43.0</v>
      </c>
      <c r="V112" s="225">
        <v>50.0</v>
      </c>
      <c r="W112" s="225">
        <v>45.0</v>
      </c>
      <c r="X112" s="225">
        <v>37.0</v>
      </c>
      <c r="Y112" s="226">
        <v>44.0</v>
      </c>
      <c r="Z112" s="225">
        <v>23.0</v>
      </c>
      <c r="AA112" s="225">
        <v>19.0</v>
      </c>
      <c r="AB112" s="225">
        <v>17.0</v>
      </c>
      <c r="AC112" s="225">
        <v>22.0</v>
      </c>
      <c r="AD112" s="225">
        <v>27.0</v>
      </c>
      <c r="AE112" s="225">
        <v>37.0</v>
      </c>
      <c r="AF112" s="225">
        <v>35.0</v>
      </c>
      <c r="AG112" s="225">
        <v>31.0</v>
      </c>
      <c r="AH112" s="225">
        <v>34.0</v>
      </c>
      <c r="AI112" s="226">
        <v>29.0</v>
      </c>
      <c r="AJ112" s="225">
        <v>27.0</v>
      </c>
      <c r="AK112" s="225">
        <v>34.0</v>
      </c>
      <c r="AL112" s="225">
        <v>38.0</v>
      </c>
      <c r="AM112" s="225">
        <v>35.0</v>
      </c>
      <c r="AN112" s="225">
        <v>28.0</v>
      </c>
      <c r="AO112" s="225">
        <v>32.0</v>
      </c>
      <c r="AP112" s="225">
        <v>29.0</v>
      </c>
      <c r="AQ112" s="225">
        <v>22.0</v>
      </c>
      <c r="AR112" s="225">
        <v>15.0</v>
      </c>
      <c r="AS112" s="226">
        <v>9.0</v>
      </c>
      <c r="AT112" s="225">
        <v>34.0</v>
      </c>
      <c r="AU112" s="225">
        <v>32.0</v>
      </c>
      <c r="AV112" s="225">
        <v>39.0</v>
      </c>
      <c r="AW112" s="225">
        <v>33.0</v>
      </c>
      <c r="AX112" s="225">
        <v>30.0</v>
      </c>
      <c r="AY112" s="225">
        <v>34.0</v>
      </c>
      <c r="AZ112" s="225">
        <v>43.0</v>
      </c>
      <c r="BA112" s="225">
        <v>45.0</v>
      </c>
      <c r="BB112" s="225">
        <v>38.0</v>
      </c>
      <c r="BC112" s="226">
        <v>43.0</v>
      </c>
      <c r="BD112" s="225">
        <v>32.0</v>
      </c>
      <c r="BE112" s="225">
        <v>35.0</v>
      </c>
      <c r="BF112" s="225">
        <v>33.0</v>
      </c>
      <c r="BG112" s="225">
        <v>40.0</v>
      </c>
      <c r="BH112" s="225">
        <v>32.0</v>
      </c>
      <c r="BI112" s="225">
        <v>29.0</v>
      </c>
      <c r="BJ112" s="225">
        <v>31.0</v>
      </c>
      <c r="BK112" s="225">
        <v>38.0</v>
      </c>
      <c r="BL112" s="225">
        <v>40.0</v>
      </c>
      <c r="BM112" s="226">
        <v>31.0</v>
      </c>
      <c r="BN112" s="225">
        <v>31.0</v>
      </c>
      <c r="BO112" s="225">
        <v>27.0</v>
      </c>
      <c r="BP112" s="225">
        <v>16.0</v>
      </c>
      <c r="BQ112" s="225">
        <v>12.0</v>
      </c>
      <c r="BR112" s="225">
        <v>15.0</v>
      </c>
      <c r="BS112" s="225">
        <v>11.0</v>
      </c>
      <c r="BT112" s="225">
        <v>3.0</v>
      </c>
      <c r="BU112" s="225">
        <v>1.0</v>
      </c>
      <c r="BV112" s="225">
        <v>5.0</v>
      </c>
      <c r="BW112" s="226">
        <v>9.0</v>
      </c>
      <c r="BX112" s="225">
        <v>17.0</v>
      </c>
      <c r="BY112" s="225">
        <v>24.0</v>
      </c>
      <c r="BZ112" s="225">
        <v>21.0</v>
      </c>
      <c r="CA112" s="225">
        <v>19.0</v>
      </c>
      <c r="CB112" s="225">
        <v>23.0</v>
      </c>
      <c r="CC112" s="225">
        <v>29.0</v>
      </c>
      <c r="CD112" s="225">
        <v>31.0</v>
      </c>
      <c r="CE112" s="225">
        <v>29.0</v>
      </c>
      <c r="CF112" s="225">
        <v>36.0</v>
      </c>
      <c r="CG112" s="226">
        <v>46.0</v>
      </c>
      <c r="CH112" s="225">
        <v>28.0</v>
      </c>
      <c r="CI112" s="225">
        <v>21.0</v>
      </c>
      <c r="CJ112" s="225">
        <v>25.0</v>
      </c>
      <c r="CK112" s="225">
        <v>17.0</v>
      </c>
      <c r="CL112" s="225">
        <v>19.0</v>
      </c>
      <c r="CM112" s="225">
        <v>22.0</v>
      </c>
      <c r="CN112" s="225">
        <v>17.0</v>
      </c>
      <c r="CO112" s="225">
        <v>24.0</v>
      </c>
      <c r="CP112" s="225">
        <v>16.0</v>
      </c>
      <c r="CQ112" s="226">
        <v>9.0</v>
      </c>
      <c r="CR112" s="225">
        <v>21.0</v>
      </c>
      <c r="CS112" s="225">
        <v>25.0</v>
      </c>
      <c r="CT112" s="225">
        <v>28.0</v>
      </c>
      <c r="CU112" s="225">
        <v>19.0</v>
      </c>
      <c r="CV112" s="225">
        <v>23.0</v>
      </c>
      <c r="CW112" s="225">
        <v>20.0</v>
      </c>
      <c r="CX112" s="225">
        <v>27.0</v>
      </c>
      <c r="CY112" s="225">
        <v>25.0</v>
      </c>
      <c r="CZ112" s="225">
        <v>21.0</v>
      </c>
      <c r="DA112" s="226">
        <v>13.0</v>
      </c>
      <c r="DB112" s="225">
        <v>30.0</v>
      </c>
      <c r="DC112" s="225">
        <v>40.0</v>
      </c>
      <c r="DD112" s="225">
        <v>33.0</v>
      </c>
      <c r="DE112" s="225">
        <v>40.0</v>
      </c>
      <c r="DF112" s="225">
        <v>33.0</v>
      </c>
      <c r="DG112" s="225">
        <v>36.0</v>
      </c>
      <c r="DH112" s="225">
        <v>39.0</v>
      </c>
      <c r="DI112" s="225">
        <v>45.0</v>
      </c>
      <c r="DJ112" s="225">
        <v>49.0</v>
      </c>
      <c r="DK112" s="226">
        <v>56.0</v>
      </c>
      <c r="DL112" s="225">
        <v>33.0</v>
      </c>
      <c r="DM112" s="225">
        <v>22.0</v>
      </c>
      <c r="DN112" s="225">
        <v>24.0</v>
      </c>
      <c r="DO112" s="225">
        <v>17.0</v>
      </c>
      <c r="DP112" s="225">
        <v>20.0</v>
      </c>
      <c r="DQ112" s="225">
        <v>13.0</v>
      </c>
      <c r="DR112" s="225">
        <v>10.0</v>
      </c>
      <c r="DS112" s="225">
        <v>17.0</v>
      </c>
      <c r="DT112" s="225">
        <v>25.0</v>
      </c>
      <c r="DU112" s="226">
        <v>20.0</v>
      </c>
      <c r="DV112" s="225">
        <v>17.0</v>
      </c>
      <c r="DW112" s="225">
        <v>11.0</v>
      </c>
      <c r="DX112" s="225">
        <v>7.0</v>
      </c>
      <c r="DY112" s="225">
        <v>11.0</v>
      </c>
      <c r="DZ112" s="225">
        <v>15.0</v>
      </c>
      <c r="EA112" s="225">
        <v>11.0</v>
      </c>
      <c r="EB112" s="225">
        <v>16.0</v>
      </c>
      <c r="EC112" s="225">
        <v>14.0</v>
      </c>
      <c r="ED112" s="225">
        <v>9.0</v>
      </c>
      <c r="EE112" s="226">
        <v>14.0</v>
      </c>
      <c r="EF112" s="225">
        <v>21.0</v>
      </c>
      <c r="EG112" s="225">
        <v>13.0</v>
      </c>
      <c r="EH112" s="225">
        <v>7.0</v>
      </c>
      <c r="EI112" s="225">
        <v>17.0</v>
      </c>
      <c r="EJ112" s="225">
        <v>9.0</v>
      </c>
      <c r="EK112" s="225">
        <v>11.0</v>
      </c>
      <c r="EL112" s="225">
        <v>4.0</v>
      </c>
      <c r="EM112" s="225">
        <v>14.0</v>
      </c>
      <c r="EN112" s="225">
        <v>21.0</v>
      </c>
      <c r="EO112" s="226">
        <v>19.0</v>
      </c>
      <c r="EP112" s="225">
        <v>28.0</v>
      </c>
      <c r="EQ112" s="225">
        <v>31.0</v>
      </c>
      <c r="ER112" s="225">
        <v>35.0</v>
      </c>
      <c r="ES112" s="225">
        <v>39.0</v>
      </c>
      <c r="ET112" s="225">
        <v>28.0</v>
      </c>
      <c r="EU112" s="225">
        <v>25.0</v>
      </c>
      <c r="EV112" s="225">
        <v>33.0</v>
      </c>
      <c r="EW112" s="225">
        <v>36.0</v>
      </c>
      <c r="EX112" s="225">
        <v>38.0</v>
      </c>
      <c r="EY112" s="226">
        <v>31.0</v>
      </c>
      <c r="EZ112" s="225">
        <v>28.0</v>
      </c>
      <c r="FA112" s="225">
        <v>31.0</v>
      </c>
      <c r="FB112" s="225">
        <v>27.0</v>
      </c>
      <c r="FC112" s="225">
        <v>31.0</v>
      </c>
      <c r="FD112" s="225">
        <v>23.0</v>
      </c>
      <c r="FE112" s="225">
        <v>18.0</v>
      </c>
      <c r="FF112" s="225">
        <v>20.0</v>
      </c>
      <c r="FG112" s="225">
        <v>23.0</v>
      </c>
      <c r="FH112" s="225">
        <v>25.0</v>
      </c>
      <c r="FI112" s="226">
        <v>20.0</v>
      </c>
      <c r="FJ112" s="225">
        <v>28.0</v>
      </c>
      <c r="FK112" s="225">
        <v>30.0</v>
      </c>
      <c r="FL112" s="225">
        <v>24.0</v>
      </c>
      <c r="FM112" s="225">
        <v>29.0</v>
      </c>
      <c r="FN112" s="225">
        <v>22.0</v>
      </c>
      <c r="FO112" s="225">
        <v>17.0</v>
      </c>
      <c r="FP112" s="225">
        <v>19.0</v>
      </c>
      <c r="FQ112" s="225">
        <v>22.0</v>
      </c>
      <c r="FR112" s="225">
        <v>24.0</v>
      </c>
      <c r="FS112" s="226">
        <v>17.0</v>
      </c>
      <c r="FT112" s="225">
        <v>19.0</v>
      </c>
      <c r="FU112" s="225">
        <v>12.0</v>
      </c>
      <c r="FV112" s="225">
        <v>9.0</v>
      </c>
      <c r="FW112" s="225">
        <v>12.0</v>
      </c>
      <c r="FX112" s="225">
        <v>21.0</v>
      </c>
      <c r="FY112" s="225">
        <v>16.0</v>
      </c>
      <c r="FZ112" s="225">
        <v>11.0</v>
      </c>
      <c r="GA112" s="225">
        <v>13.0</v>
      </c>
      <c r="GB112" s="225">
        <v>8.0</v>
      </c>
      <c r="GC112" s="226">
        <v>19.0</v>
      </c>
      <c r="GD112" s="225">
        <v>23.0</v>
      </c>
      <c r="GE112" s="225">
        <v>25.0</v>
      </c>
      <c r="GF112" s="225">
        <v>23.0</v>
      </c>
      <c r="GG112" s="225">
        <v>34.0</v>
      </c>
      <c r="GH112" s="225">
        <v>27.0</v>
      </c>
      <c r="GI112" s="225">
        <v>19.0</v>
      </c>
      <c r="GJ112" s="225">
        <v>14.0</v>
      </c>
      <c r="GK112" s="225">
        <v>3.0</v>
      </c>
      <c r="GL112" s="225">
        <v>-7.0</v>
      </c>
      <c r="GM112" s="226">
        <v>-2.0</v>
      </c>
      <c r="GN112" s="225">
        <v>19.0</v>
      </c>
      <c r="GO112" s="225">
        <v>30.0</v>
      </c>
      <c r="GP112" s="225">
        <v>37.0</v>
      </c>
      <c r="GQ112" s="225">
        <v>34.0</v>
      </c>
      <c r="GR112" s="225">
        <v>27.0</v>
      </c>
      <c r="GS112" s="225">
        <v>29.0</v>
      </c>
      <c r="GT112" s="225">
        <v>31.0</v>
      </c>
      <c r="GU112" s="225">
        <v>35.0</v>
      </c>
      <c r="GV112" s="225">
        <v>28.0</v>
      </c>
      <c r="GW112" s="226">
        <v>25.0</v>
      </c>
      <c r="GX112" s="225">
        <v>32.0</v>
      </c>
      <c r="GY112" s="225">
        <v>34.0</v>
      </c>
      <c r="GZ112" s="225">
        <v>45.0</v>
      </c>
      <c r="HA112" s="225">
        <v>38.0</v>
      </c>
      <c r="HB112" s="225">
        <v>34.0</v>
      </c>
      <c r="HC112" s="225">
        <v>42.0</v>
      </c>
      <c r="HD112" s="225">
        <v>46.0</v>
      </c>
      <c r="HE112" s="225">
        <v>44.0</v>
      </c>
      <c r="HF112" s="225">
        <v>46.0</v>
      </c>
      <c r="HG112" s="226">
        <v>35.0</v>
      </c>
      <c r="HH112" s="225">
        <v>16.0</v>
      </c>
      <c r="HI112" s="225">
        <v>13.0</v>
      </c>
      <c r="HJ112" s="225">
        <v>20.0</v>
      </c>
      <c r="HK112" s="225">
        <v>27.0</v>
      </c>
      <c r="HL112" s="225">
        <v>30.0</v>
      </c>
      <c r="HM112" s="225">
        <v>32.0</v>
      </c>
      <c r="HN112" s="225">
        <v>39.0</v>
      </c>
      <c r="HO112" s="225">
        <v>29.0</v>
      </c>
      <c r="HP112" s="225">
        <v>22.0</v>
      </c>
      <c r="HQ112" s="226">
        <v>18.0</v>
      </c>
      <c r="HR112" s="225">
        <v>15.0</v>
      </c>
      <c r="HS112" s="225">
        <v>8.0</v>
      </c>
      <c r="HT112" s="225">
        <v>-1.0</v>
      </c>
      <c r="HU112" s="225">
        <v>2.0</v>
      </c>
      <c r="HV112" s="225">
        <v>-6.0</v>
      </c>
      <c r="HW112" s="225">
        <v>-9.0</v>
      </c>
      <c r="HX112" s="225">
        <v>-2.0</v>
      </c>
      <c r="HY112" s="225">
        <v>-6.0</v>
      </c>
      <c r="HZ112" s="225">
        <v>-15.0</v>
      </c>
      <c r="IA112" s="226">
        <v>-17.0</v>
      </c>
      <c r="IB112" s="225">
        <v>28.0</v>
      </c>
      <c r="IC112" s="225">
        <v>18.0</v>
      </c>
      <c r="ID112" s="225">
        <v>15.0</v>
      </c>
      <c r="IE112" s="225">
        <v>6.0</v>
      </c>
      <c r="IF112" s="225">
        <v>11.0</v>
      </c>
      <c r="IG112" s="225">
        <v>14.0</v>
      </c>
      <c r="IH112" s="225">
        <v>5.0</v>
      </c>
      <c r="II112" s="225">
        <v>13.0</v>
      </c>
      <c r="IJ112" s="225">
        <v>11.0</v>
      </c>
      <c r="IK112" s="226">
        <v>8.0</v>
      </c>
      <c r="IL112" s="225">
        <v>23.0</v>
      </c>
      <c r="IM112" s="225">
        <v>21.0</v>
      </c>
      <c r="IN112" s="225">
        <v>17.0</v>
      </c>
      <c r="IO112" s="225">
        <v>19.0</v>
      </c>
      <c r="IP112" s="225">
        <v>27.0</v>
      </c>
      <c r="IQ112" s="225">
        <v>36.0</v>
      </c>
      <c r="IR112" s="225">
        <v>29.0</v>
      </c>
      <c r="IS112" s="225">
        <v>37.0</v>
      </c>
      <c r="IT112" s="225">
        <v>33.0</v>
      </c>
      <c r="IU112" s="226">
        <v>35.0</v>
      </c>
      <c r="IV112" s="237">
        <f t="shared" ref="IV112:JE112" si="151">AVERAGE(IL112,IB112,HR112,HH112,GN112,GX112,GD112,FT112,FJ112,EZ112,EP112,EF112,DV112,DL112,DB112,CR112,CH112,BX112,BN112,BD112,AT112,AJ112,Z112,P112,F112)</f>
        <v>24.84</v>
      </c>
      <c r="IW112" s="238">
        <f t="shared" si="151"/>
        <v>24.12</v>
      </c>
      <c r="IX112" s="238">
        <f t="shared" si="151"/>
        <v>23.76</v>
      </c>
      <c r="IY112" s="238">
        <f t="shared" si="151"/>
        <v>24.92</v>
      </c>
      <c r="IZ112" s="238">
        <f t="shared" si="151"/>
        <v>23.64</v>
      </c>
      <c r="JA112" s="238">
        <f t="shared" si="151"/>
        <v>23.8</v>
      </c>
      <c r="JB112" s="238">
        <f t="shared" si="151"/>
        <v>24</v>
      </c>
      <c r="JC112" s="238">
        <f t="shared" si="151"/>
        <v>24.64</v>
      </c>
      <c r="JD112" s="238">
        <f t="shared" si="151"/>
        <v>23.12</v>
      </c>
      <c r="JE112" s="239">
        <f t="shared" si="151"/>
        <v>21.92</v>
      </c>
      <c r="JF112" s="225">
        <f t="shared" si="127"/>
        <v>251</v>
      </c>
      <c r="JG112" s="225">
        <f t="shared" si="128"/>
        <v>9</v>
      </c>
      <c r="JH112" s="231">
        <f t="shared" si="129"/>
        <v>0.9653846154</v>
      </c>
      <c r="JI112" s="225"/>
      <c r="JJ112" s="225"/>
      <c r="JK112" s="225"/>
      <c r="JL112" s="225"/>
      <c r="JM112" s="225"/>
      <c r="JN112" s="225"/>
      <c r="JO112" s="225"/>
      <c r="JP112" s="225"/>
      <c r="JQ112" s="225"/>
      <c r="JR112" s="225"/>
      <c r="JS112" s="311"/>
      <c r="JT112" s="232"/>
      <c r="JU112" s="240">
        <f>2/25</f>
        <v>0.08</v>
      </c>
      <c r="JV112" s="225"/>
      <c r="JW112" s="225"/>
      <c r="JX112" s="225"/>
      <c r="JY112" s="225"/>
      <c r="JZ112" s="225"/>
      <c r="KA112" s="225"/>
      <c r="KB112" s="225"/>
      <c r="KC112" s="225"/>
      <c r="KD112" s="225"/>
      <c r="KE112" s="225"/>
      <c r="KF112" s="225"/>
      <c r="KG112" s="225"/>
      <c r="KH112" s="225"/>
      <c r="KI112" s="225"/>
      <c r="KJ112" s="225"/>
    </row>
    <row r="113">
      <c r="A113" s="182" t="s">
        <v>11</v>
      </c>
      <c r="B113" s="18" t="s">
        <v>19</v>
      </c>
      <c r="C113" s="19" t="s">
        <v>23</v>
      </c>
      <c r="D113" s="17" t="s">
        <v>18</v>
      </c>
      <c r="E113" s="224">
        <v>35.0</v>
      </c>
      <c r="F113" s="225">
        <v>17.0</v>
      </c>
      <c r="G113" s="225">
        <v>25.0</v>
      </c>
      <c r="H113" s="225">
        <v>33.0</v>
      </c>
      <c r="I113" s="225">
        <v>24.0</v>
      </c>
      <c r="J113" s="225">
        <v>12.0</v>
      </c>
      <c r="K113" s="225">
        <v>4.0</v>
      </c>
      <c r="L113" s="225">
        <v>15.0</v>
      </c>
      <c r="M113" s="225">
        <v>25.0</v>
      </c>
      <c r="N113" s="225">
        <v>34.0</v>
      </c>
      <c r="O113" s="226">
        <v>25.0</v>
      </c>
      <c r="P113" s="225">
        <v>34.0</v>
      </c>
      <c r="Q113" s="225">
        <v>23.0</v>
      </c>
      <c r="R113" s="225">
        <v>36.0</v>
      </c>
      <c r="S113" s="225">
        <v>49.0</v>
      </c>
      <c r="T113" s="225">
        <v>57.0</v>
      </c>
      <c r="U113" s="225">
        <v>50.0</v>
      </c>
      <c r="V113" s="225">
        <v>39.0</v>
      </c>
      <c r="W113" s="225">
        <v>52.0</v>
      </c>
      <c r="X113" s="225">
        <v>63.0</v>
      </c>
      <c r="Y113" s="226">
        <v>49.0</v>
      </c>
      <c r="Z113" s="225">
        <v>34.0</v>
      </c>
      <c r="AA113" s="225">
        <v>43.0</v>
      </c>
      <c r="AB113" s="225">
        <v>34.0</v>
      </c>
      <c r="AC113" s="225">
        <v>45.0</v>
      </c>
      <c r="AD113" s="225">
        <v>32.0</v>
      </c>
      <c r="AE113" s="225">
        <v>53.0</v>
      </c>
      <c r="AF113" s="225">
        <v>62.0</v>
      </c>
      <c r="AG113" s="225">
        <v>71.0</v>
      </c>
      <c r="AH113" s="225">
        <v>61.0</v>
      </c>
      <c r="AI113" s="226">
        <v>50.0</v>
      </c>
      <c r="AJ113" s="225">
        <v>18.0</v>
      </c>
      <c r="AK113" s="225">
        <v>27.0</v>
      </c>
      <c r="AL113" s="225">
        <v>18.0</v>
      </c>
      <c r="AM113" s="225">
        <v>11.0</v>
      </c>
      <c r="AN113" s="225">
        <v>22.0</v>
      </c>
      <c r="AO113" s="225">
        <v>13.0</v>
      </c>
      <c r="AP113" s="225">
        <v>6.0</v>
      </c>
      <c r="AQ113" s="225">
        <v>17.0</v>
      </c>
      <c r="AR113" s="225">
        <v>28.0</v>
      </c>
      <c r="AS113" s="226">
        <v>40.0</v>
      </c>
      <c r="AT113" s="225">
        <v>38.0</v>
      </c>
      <c r="AU113" s="225">
        <v>47.0</v>
      </c>
      <c r="AV113" s="225">
        <v>36.0</v>
      </c>
      <c r="AW113" s="225">
        <v>48.0</v>
      </c>
      <c r="AX113" s="225">
        <v>41.0</v>
      </c>
      <c r="AY113" s="225">
        <v>32.0</v>
      </c>
      <c r="AZ113" s="225">
        <v>45.0</v>
      </c>
      <c r="BA113" s="225">
        <v>36.0</v>
      </c>
      <c r="BB113" s="225">
        <v>27.0</v>
      </c>
      <c r="BC113" s="226">
        <v>38.0</v>
      </c>
      <c r="BD113" s="225">
        <v>34.0</v>
      </c>
      <c r="BE113" s="225">
        <v>24.0</v>
      </c>
      <c r="BF113" s="225">
        <v>15.0</v>
      </c>
      <c r="BG113" s="225">
        <v>24.0</v>
      </c>
      <c r="BH113" s="225">
        <v>12.0</v>
      </c>
      <c r="BI113" s="225">
        <v>20.0</v>
      </c>
      <c r="BJ113" s="225">
        <v>29.0</v>
      </c>
      <c r="BK113" s="225">
        <v>18.0</v>
      </c>
      <c r="BL113" s="225">
        <v>9.0</v>
      </c>
      <c r="BM113" s="226">
        <v>-4.0</v>
      </c>
      <c r="BN113" s="225">
        <v>13.0</v>
      </c>
      <c r="BO113" s="225">
        <v>5.0</v>
      </c>
      <c r="BP113" s="225">
        <v>-8.0</v>
      </c>
      <c r="BQ113" s="225">
        <v>1.0</v>
      </c>
      <c r="BR113" s="225">
        <v>-7.0</v>
      </c>
      <c r="BS113" s="225">
        <v>2.0</v>
      </c>
      <c r="BT113" s="225">
        <v>-10.0</v>
      </c>
      <c r="BU113" s="225">
        <v>-1.0</v>
      </c>
      <c r="BV113" s="225">
        <v>7.0</v>
      </c>
      <c r="BW113" s="226">
        <v>15.0</v>
      </c>
      <c r="BX113" s="225">
        <v>36.0</v>
      </c>
      <c r="BY113" s="225">
        <v>22.0</v>
      </c>
      <c r="BZ113" s="225">
        <v>32.0</v>
      </c>
      <c r="CA113" s="225">
        <v>41.0</v>
      </c>
      <c r="CB113" s="225">
        <v>32.0</v>
      </c>
      <c r="CC113" s="225">
        <v>20.0</v>
      </c>
      <c r="CD113" s="225">
        <v>13.0</v>
      </c>
      <c r="CE113" s="225">
        <v>4.0</v>
      </c>
      <c r="CF113" s="225">
        <v>-7.0</v>
      </c>
      <c r="CG113" s="226">
        <v>14.0</v>
      </c>
      <c r="CH113" s="225">
        <v>15.0</v>
      </c>
      <c r="CI113" s="225">
        <v>26.0</v>
      </c>
      <c r="CJ113" s="225">
        <v>17.0</v>
      </c>
      <c r="CK113" s="225">
        <v>28.0</v>
      </c>
      <c r="CL113" s="225">
        <v>19.0</v>
      </c>
      <c r="CM113" s="225">
        <v>9.0</v>
      </c>
      <c r="CN113" s="225">
        <v>-2.0</v>
      </c>
      <c r="CO113" s="225">
        <v>-16.0</v>
      </c>
      <c r="CP113" s="225">
        <v>-5.0</v>
      </c>
      <c r="CQ113" s="226">
        <v>9.0</v>
      </c>
      <c r="CR113" s="225">
        <v>17.0</v>
      </c>
      <c r="CS113" s="225">
        <v>8.0</v>
      </c>
      <c r="CT113" s="225">
        <v>0.0</v>
      </c>
      <c r="CU113" s="225">
        <v>-13.0</v>
      </c>
      <c r="CV113" s="225">
        <v>-22.0</v>
      </c>
      <c r="CW113" s="225">
        <v>-14.0</v>
      </c>
      <c r="CX113" s="225">
        <v>-5.0</v>
      </c>
      <c r="CY113" s="225">
        <v>4.0</v>
      </c>
      <c r="CZ113" s="225">
        <v>13.0</v>
      </c>
      <c r="DA113" s="226">
        <v>1.0</v>
      </c>
      <c r="DB113" s="225">
        <v>12.0</v>
      </c>
      <c r="DC113" s="225">
        <v>33.0</v>
      </c>
      <c r="DD113" s="225">
        <v>47.0</v>
      </c>
      <c r="DE113" s="225">
        <v>36.0</v>
      </c>
      <c r="DF113" s="225">
        <v>50.0</v>
      </c>
      <c r="DG113" s="225">
        <v>42.0</v>
      </c>
      <c r="DH113" s="225">
        <v>34.0</v>
      </c>
      <c r="DI113" s="225">
        <v>22.0</v>
      </c>
      <c r="DJ113" s="225">
        <v>13.0</v>
      </c>
      <c r="DK113" s="226">
        <v>2.0</v>
      </c>
      <c r="DL113" s="225">
        <v>37.0</v>
      </c>
      <c r="DM113" s="225">
        <v>24.0</v>
      </c>
      <c r="DN113" s="225">
        <v>17.0</v>
      </c>
      <c r="DO113" s="225">
        <v>31.0</v>
      </c>
      <c r="DP113" s="225">
        <v>38.0</v>
      </c>
      <c r="DQ113" s="225">
        <v>49.0</v>
      </c>
      <c r="DR113" s="225">
        <v>57.0</v>
      </c>
      <c r="DS113" s="225">
        <v>46.0</v>
      </c>
      <c r="DT113" s="225">
        <v>58.0</v>
      </c>
      <c r="DU113" s="226">
        <v>71.0</v>
      </c>
      <c r="DV113" s="225">
        <v>13.0</v>
      </c>
      <c r="DW113" s="225">
        <v>25.0</v>
      </c>
      <c r="DX113" s="225">
        <v>34.0</v>
      </c>
      <c r="DY113" s="225">
        <v>42.0</v>
      </c>
      <c r="DZ113" s="225">
        <v>33.0</v>
      </c>
      <c r="EA113" s="225">
        <v>25.0</v>
      </c>
      <c r="EB113" s="225">
        <v>12.0</v>
      </c>
      <c r="EC113" s="225">
        <v>21.0</v>
      </c>
      <c r="ED113" s="225">
        <v>34.0</v>
      </c>
      <c r="EE113" s="226">
        <v>21.0</v>
      </c>
      <c r="EF113" s="225">
        <v>34.0</v>
      </c>
      <c r="EG113" s="225">
        <v>45.0</v>
      </c>
      <c r="EH113" s="225">
        <v>57.0</v>
      </c>
      <c r="EI113" s="225">
        <v>78.0</v>
      </c>
      <c r="EJ113" s="225">
        <v>89.0</v>
      </c>
      <c r="EK113" s="225">
        <v>80.0</v>
      </c>
      <c r="EL113" s="225">
        <v>91.0</v>
      </c>
      <c r="EM113" s="225">
        <v>112.0</v>
      </c>
      <c r="EN113" s="225">
        <v>98.0</v>
      </c>
      <c r="EO113" s="226">
        <v>105.0</v>
      </c>
      <c r="EP113" s="225">
        <v>32.0</v>
      </c>
      <c r="EQ113" s="225">
        <v>39.0</v>
      </c>
      <c r="ER113" s="225">
        <v>47.0</v>
      </c>
      <c r="ES113" s="225">
        <v>55.0</v>
      </c>
      <c r="ET113" s="225">
        <v>42.0</v>
      </c>
      <c r="EU113" s="225">
        <v>50.0</v>
      </c>
      <c r="EV113" s="225">
        <v>62.0</v>
      </c>
      <c r="EW113" s="225">
        <v>69.0</v>
      </c>
      <c r="EX113" s="225">
        <v>60.0</v>
      </c>
      <c r="EY113" s="226">
        <v>51.0</v>
      </c>
      <c r="EZ113" s="225">
        <v>15.0</v>
      </c>
      <c r="FA113" s="225">
        <v>5.0</v>
      </c>
      <c r="FB113" s="225">
        <v>-3.0</v>
      </c>
      <c r="FC113" s="225">
        <v>-12.0</v>
      </c>
      <c r="FD113" s="225">
        <v>-1.0</v>
      </c>
      <c r="FE113" s="225">
        <v>12.0</v>
      </c>
      <c r="FF113" s="225">
        <v>5.0</v>
      </c>
      <c r="FG113" s="225">
        <v>12.0</v>
      </c>
      <c r="FH113" s="225">
        <v>3.0</v>
      </c>
      <c r="FI113" s="226">
        <v>-8.0</v>
      </c>
      <c r="FJ113" s="225">
        <v>32.0</v>
      </c>
      <c r="FK113" s="225">
        <v>41.0</v>
      </c>
      <c r="FL113" s="225">
        <v>53.0</v>
      </c>
      <c r="FM113" s="225">
        <v>40.0</v>
      </c>
      <c r="FN113" s="225">
        <v>31.0</v>
      </c>
      <c r="FO113" s="225">
        <v>20.0</v>
      </c>
      <c r="FP113" s="225">
        <v>13.0</v>
      </c>
      <c r="FQ113" s="225">
        <v>3.0</v>
      </c>
      <c r="FR113" s="225">
        <v>12.0</v>
      </c>
      <c r="FS113" s="226">
        <v>3.0</v>
      </c>
      <c r="FT113" s="225">
        <v>37.0</v>
      </c>
      <c r="FU113" s="225">
        <v>51.0</v>
      </c>
      <c r="FV113" s="225">
        <v>61.0</v>
      </c>
      <c r="FW113" s="225">
        <v>51.0</v>
      </c>
      <c r="FX113" s="225">
        <v>64.0</v>
      </c>
      <c r="FY113" s="225">
        <v>53.0</v>
      </c>
      <c r="FZ113" s="225">
        <v>42.0</v>
      </c>
      <c r="GA113" s="225">
        <v>51.0</v>
      </c>
      <c r="GB113" s="225">
        <v>40.0</v>
      </c>
      <c r="GC113" s="226">
        <v>53.0</v>
      </c>
      <c r="GD113" s="225">
        <v>34.0</v>
      </c>
      <c r="GE113" s="225">
        <v>25.0</v>
      </c>
      <c r="GF113" s="225">
        <v>32.0</v>
      </c>
      <c r="GG113" s="225">
        <v>45.0</v>
      </c>
      <c r="GH113" s="225">
        <v>59.0</v>
      </c>
      <c r="GI113" s="225">
        <v>70.0</v>
      </c>
      <c r="GJ113" s="225">
        <v>83.0</v>
      </c>
      <c r="GK113" s="225">
        <v>70.0</v>
      </c>
      <c r="GL113" s="225">
        <v>49.0</v>
      </c>
      <c r="GM113" s="226">
        <v>60.0</v>
      </c>
      <c r="GN113" s="225">
        <v>37.0</v>
      </c>
      <c r="GO113" s="225">
        <v>50.0</v>
      </c>
      <c r="GP113" s="225">
        <v>39.0</v>
      </c>
      <c r="GQ113" s="225">
        <v>49.0</v>
      </c>
      <c r="GR113" s="225">
        <v>63.0</v>
      </c>
      <c r="GS113" s="225">
        <v>56.0</v>
      </c>
      <c r="GT113" s="225">
        <v>49.0</v>
      </c>
      <c r="GU113" s="225">
        <v>40.0</v>
      </c>
      <c r="GV113" s="225">
        <v>31.0</v>
      </c>
      <c r="GW113" s="226">
        <v>39.0</v>
      </c>
      <c r="GX113" s="225">
        <v>11.0</v>
      </c>
      <c r="GY113" s="225">
        <v>2.0</v>
      </c>
      <c r="GZ113" s="225">
        <v>15.0</v>
      </c>
      <c r="HA113" s="225">
        <v>6.0</v>
      </c>
      <c r="HB113" s="225">
        <v>15.0</v>
      </c>
      <c r="HC113" s="225">
        <v>4.0</v>
      </c>
      <c r="HD113" s="225">
        <v>-5.0</v>
      </c>
      <c r="HE113" s="225">
        <v>-14.0</v>
      </c>
      <c r="HF113" s="225">
        <v>-5.0</v>
      </c>
      <c r="HG113" s="226">
        <v>-18.0</v>
      </c>
      <c r="HH113" s="225">
        <v>12.0</v>
      </c>
      <c r="HI113" s="225">
        <v>22.0</v>
      </c>
      <c r="HJ113" s="225">
        <v>11.0</v>
      </c>
      <c r="HK113" s="225">
        <v>20.0</v>
      </c>
      <c r="HL113" s="225">
        <v>27.0</v>
      </c>
      <c r="HM113" s="225">
        <v>20.0</v>
      </c>
      <c r="HN113" s="225">
        <v>6.0</v>
      </c>
      <c r="HO113" s="225">
        <v>-15.0</v>
      </c>
      <c r="HP113" s="225">
        <v>-1.0</v>
      </c>
      <c r="HQ113" s="226">
        <v>8.0</v>
      </c>
      <c r="HR113" s="225">
        <v>4.0</v>
      </c>
      <c r="HS113" s="225">
        <v>-5.0</v>
      </c>
      <c r="HT113" s="225">
        <v>-18.0</v>
      </c>
      <c r="HU113" s="225">
        <v>-26.0</v>
      </c>
      <c r="HV113" s="225">
        <v>-38.0</v>
      </c>
      <c r="HW113" s="225">
        <v>-45.0</v>
      </c>
      <c r="HX113" s="225">
        <v>-59.0</v>
      </c>
      <c r="HY113" s="225">
        <v>-50.0</v>
      </c>
      <c r="HZ113" s="225">
        <v>-63.0</v>
      </c>
      <c r="IA113" s="226">
        <v>-54.0</v>
      </c>
      <c r="IB113" s="225">
        <v>15.0</v>
      </c>
      <c r="IC113" s="225">
        <v>-6.0</v>
      </c>
      <c r="ID113" s="225">
        <v>2.0</v>
      </c>
      <c r="IE113" s="225">
        <v>-11.0</v>
      </c>
      <c r="IF113" s="225">
        <v>-24.0</v>
      </c>
      <c r="IG113" s="225">
        <v>-17.0</v>
      </c>
      <c r="IH113" s="225">
        <v>-30.0</v>
      </c>
      <c r="II113" s="225">
        <v>-41.0</v>
      </c>
      <c r="IJ113" s="225">
        <v>-32.0</v>
      </c>
      <c r="IK113" s="226">
        <v>-39.0</v>
      </c>
      <c r="IL113" s="225">
        <v>32.0</v>
      </c>
      <c r="IM113" s="225">
        <v>23.0</v>
      </c>
      <c r="IN113" s="225">
        <v>15.0</v>
      </c>
      <c r="IO113" s="225">
        <v>24.0</v>
      </c>
      <c r="IP113" s="225">
        <v>36.0</v>
      </c>
      <c r="IQ113" s="225">
        <v>49.0</v>
      </c>
      <c r="IR113" s="225">
        <v>63.0</v>
      </c>
      <c r="IS113" s="225">
        <v>75.0</v>
      </c>
      <c r="IT113" s="225">
        <v>84.0</v>
      </c>
      <c r="IU113" s="226">
        <v>77.0</v>
      </c>
      <c r="IV113" s="237">
        <f t="shared" ref="IV113:JE113" si="152">AVERAGE(IL113,IB113,HR113,HH113,GN113,GX113,GD113,FT113,FJ113,EZ113,EP113,EF113,DV113,DL113,DB113,CR113,CH113,BX113,BN113,BD113,AT113,AJ113,Z113,P113,F113)</f>
        <v>24.52</v>
      </c>
      <c r="IW113" s="238">
        <f t="shared" si="152"/>
        <v>24.96</v>
      </c>
      <c r="IX113" s="238">
        <f t="shared" si="152"/>
        <v>24.88</v>
      </c>
      <c r="IY113" s="238">
        <f t="shared" si="152"/>
        <v>27.44</v>
      </c>
      <c r="IZ113" s="238">
        <f t="shared" si="152"/>
        <v>27.28</v>
      </c>
      <c r="JA113" s="238">
        <f t="shared" si="152"/>
        <v>26.28</v>
      </c>
      <c r="JB113" s="238">
        <f t="shared" si="152"/>
        <v>24.6</v>
      </c>
      <c r="JC113" s="238">
        <f t="shared" si="152"/>
        <v>24.44</v>
      </c>
      <c r="JD113" s="238">
        <f t="shared" si="152"/>
        <v>24.44</v>
      </c>
      <c r="JE113" s="239">
        <f t="shared" si="152"/>
        <v>24.32</v>
      </c>
      <c r="JF113" s="225">
        <f t="shared" si="127"/>
        <v>219</v>
      </c>
      <c r="JG113" s="225">
        <f t="shared" si="128"/>
        <v>40</v>
      </c>
      <c r="JH113" s="231">
        <f t="shared" si="129"/>
        <v>0.8455598456</v>
      </c>
      <c r="JI113" s="225"/>
      <c r="JJ113" s="225"/>
      <c r="JK113" s="225"/>
      <c r="JL113" s="225"/>
      <c r="JM113" s="225"/>
      <c r="JN113" s="225"/>
      <c r="JO113" s="225"/>
      <c r="JP113" s="225"/>
      <c r="JQ113" s="225"/>
      <c r="JR113" s="225"/>
      <c r="JS113" s="311"/>
      <c r="JT113" s="232"/>
      <c r="JU113" s="240">
        <f>10/25</f>
        <v>0.4</v>
      </c>
      <c r="JV113" s="225"/>
      <c r="JW113" s="225"/>
      <c r="JX113" s="225"/>
      <c r="JY113" s="225"/>
      <c r="JZ113" s="225"/>
      <c r="KA113" s="225"/>
      <c r="KB113" s="225"/>
      <c r="KC113" s="225"/>
      <c r="KD113" s="225"/>
      <c r="KE113" s="225"/>
      <c r="KF113" s="225"/>
      <c r="KG113" s="225"/>
      <c r="KH113" s="225"/>
      <c r="KI113" s="225"/>
      <c r="KJ113" s="225"/>
    </row>
    <row r="114">
      <c r="A114" s="182" t="s">
        <v>25</v>
      </c>
      <c r="B114" s="18" t="s">
        <v>26</v>
      </c>
      <c r="C114" s="19" t="s">
        <v>34</v>
      </c>
      <c r="D114" s="17" t="s">
        <v>16</v>
      </c>
      <c r="E114" s="224">
        <v>15.0</v>
      </c>
      <c r="F114" s="225">
        <v>28.0</v>
      </c>
      <c r="G114" s="225">
        <v>25.0</v>
      </c>
      <c r="H114" s="225">
        <v>29.0</v>
      </c>
      <c r="I114" s="225">
        <v>33.0</v>
      </c>
      <c r="J114" s="225">
        <v>39.0</v>
      </c>
      <c r="K114" s="225">
        <v>42.0</v>
      </c>
      <c r="L114" s="225">
        <v>33.0</v>
      </c>
      <c r="M114" s="225">
        <v>29.0</v>
      </c>
      <c r="N114" s="225">
        <v>31.0</v>
      </c>
      <c r="O114" s="226">
        <v>29.0</v>
      </c>
      <c r="P114" s="225">
        <v>27.0</v>
      </c>
      <c r="Q114" s="225">
        <v>20.0</v>
      </c>
      <c r="R114" s="225">
        <v>30.0</v>
      </c>
      <c r="S114" s="225">
        <v>40.0</v>
      </c>
      <c r="T114" s="225">
        <v>44.0</v>
      </c>
      <c r="U114" s="225">
        <v>47.0</v>
      </c>
      <c r="V114" s="225">
        <v>37.0</v>
      </c>
      <c r="W114" s="225">
        <v>32.0</v>
      </c>
      <c r="X114" s="225">
        <v>23.0</v>
      </c>
      <c r="Y114" s="226">
        <v>15.0</v>
      </c>
      <c r="Z114" s="225">
        <v>21.0</v>
      </c>
      <c r="AA114" s="225">
        <v>17.0</v>
      </c>
      <c r="AB114" s="225">
        <v>15.0</v>
      </c>
      <c r="AC114" s="225">
        <v>22.0</v>
      </c>
      <c r="AD114" s="225">
        <v>27.0</v>
      </c>
      <c r="AE114" s="225">
        <v>38.0</v>
      </c>
      <c r="AF114" s="225">
        <v>34.0</v>
      </c>
      <c r="AG114" s="225">
        <v>30.0</v>
      </c>
      <c r="AH114" s="225">
        <v>34.0</v>
      </c>
      <c r="AI114" s="226">
        <v>27.0</v>
      </c>
      <c r="AJ114" s="225">
        <v>28.0</v>
      </c>
      <c r="AK114" s="225">
        <v>36.0</v>
      </c>
      <c r="AL114" s="225">
        <v>40.0</v>
      </c>
      <c r="AM114" s="225">
        <v>37.0</v>
      </c>
      <c r="AN114" s="225">
        <v>47.0</v>
      </c>
      <c r="AO114" s="225">
        <v>51.0</v>
      </c>
      <c r="AP114" s="225">
        <v>48.0</v>
      </c>
      <c r="AQ114" s="225">
        <v>58.0</v>
      </c>
      <c r="AR114" s="225">
        <v>68.0</v>
      </c>
      <c r="AS114" s="226">
        <v>62.0</v>
      </c>
      <c r="AT114" s="225">
        <v>34.0</v>
      </c>
      <c r="AU114" s="225">
        <v>30.0</v>
      </c>
      <c r="AV114" s="225">
        <v>20.0</v>
      </c>
      <c r="AW114" s="225">
        <v>14.0</v>
      </c>
      <c r="AX114" s="225">
        <v>11.0</v>
      </c>
      <c r="AY114" s="225">
        <v>15.0</v>
      </c>
      <c r="AZ114" s="225">
        <v>24.0</v>
      </c>
      <c r="BA114" s="225">
        <v>28.0</v>
      </c>
      <c r="BB114" s="225">
        <v>20.0</v>
      </c>
      <c r="BC114" s="226">
        <v>27.0</v>
      </c>
      <c r="BD114" s="225">
        <v>33.0</v>
      </c>
      <c r="BE114" s="225">
        <v>37.0</v>
      </c>
      <c r="BF114" s="225">
        <v>35.0</v>
      </c>
      <c r="BG114" s="225">
        <v>43.0</v>
      </c>
      <c r="BH114" s="225">
        <v>35.0</v>
      </c>
      <c r="BI114" s="225">
        <v>39.0</v>
      </c>
      <c r="BJ114" s="225">
        <v>41.0</v>
      </c>
      <c r="BK114" s="225">
        <v>31.0</v>
      </c>
      <c r="BL114" s="225">
        <v>35.0</v>
      </c>
      <c r="BM114" s="226">
        <v>26.0</v>
      </c>
      <c r="BN114" s="225">
        <v>31.0</v>
      </c>
      <c r="BO114" s="225">
        <v>34.0</v>
      </c>
      <c r="BP114" s="225">
        <v>24.0</v>
      </c>
      <c r="BQ114" s="225">
        <v>20.0</v>
      </c>
      <c r="BR114" s="225">
        <v>16.0</v>
      </c>
      <c r="BS114" s="225">
        <v>12.0</v>
      </c>
      <c r="BT114" s="225">
        <v>4.0</v>
      </c>
      <c r="BU114" s="225">
        <v>0.0</v>
      </c>
      <c r="BV114" s="225">
        <v>-3.0</v>
      </c>
      <c r="BW114" s="226">
        <v>-6.0</v>
      </c>
      <c r="BX114" s="225">
        <v>16.0</v>
      </c>
      <c r="BY114" s="225">
        <v>8.0</v>
      </c>
      <c r="BZ114" s="225">
        <v>4.0</v>
      </c>
      <c r="CA114" s="225">
        <v>0.0</v>
      </c>
      <c r="CB114" s="225">
        <v>4.0</v>
      </c>
      <c r="CC114" s="225">
        <v>10.0</v>
      </c>
      <c r="CD114" s="225">
        <v>13.0</v>
      </c>
      <c r="CE114" s="225">
        <v>11.0</v>
      </c>
      <c r="CF114" s="225">
        <v>1.0</v>
      </c>
      <c r="CG114" s="226">
        <v>12.0</v>
      </c>
      <c r="CH114" s="225">
        <v>29.0</v>
      </c>
      <c r="CI114" s="225">
        <v>39.0</v>
      </c>
      <c r="CJ114" s="225">
        <v>43.0</v>
      </c>
      <c r="CK114" s="225">
        <v>34.0</v>
      </c>
      <c r="CL114" s="225">
        <v>38.0</v>
      </c>
      <c r="CM114" s="225">
        <v>42.0</v>
      </c>
      <c r="CN114" s="225">
        <v>35.0</v>
      </c>
      <c r="CO114" s="225">
        <v>27.0</v>
      </c>
      <c r="CP114" s="225">
        <v>18.0</v>
      </c>
      <c r="CQ114" s="226">
        <v>26.0</v>
      </c>
      <c r="CR114" s="225">
        <v>28.0</v>
      </c>
      <c r="CS114" s="225">
        <v>32.0</v>
      </c>
      <c r="CT114" s="225">
        <v>28.0</v>
      </c>
      <c r="CU114" s="225">
        <v>19.0</v>
      </c>
      <c r="CV114" s="225">
        <v>23.0</v>
      </c>
      <c r="CW114" s="225">
        <v>27.0</v>
      </c>
      <c r="CX114" s="225">
        <v>35.0</v>
      </c>
      <c r="CY114" s="225">
        <v>31.0</v>
      </c>
      <c r="CZ114" s="225">
        <v>27.0</v>
      </c>
      <c r="DA114" s="226">
        <v>19.0</v>
      </c>
      <c r="DB114" s="225">
        <v>30.0</v>
      </c>
      <c r="DC114" s="225">
        <v>41.0</v>
      </c>
      <c r="DD114" s="225">
        <v>49.0</v>
      </c>
      <c r="DE114" s="225">
        <v>39.0</v>
      </c>
      <c r="DF114" s="225">
        <v>47.0</v>
      </c>
      <c r="DG114" s="225">
        <v>43.0</v>
      </c>
      <c r="DH114" s="225">
        <v>39.0</v>
      </c>
      <c r="DI114" s="225">
        <v>45.0</v>
      </c>
      <c r="DJ114" s="225">
        <v>49.0</v>
      </c>
      <c r="DK114" s="226">
        <v>39.0</v>
      </c>
      <c r="DL114" s="225">
        <v>33.0</v>
      </c>
      <c r="DM114" s="225">
        <v>23.0</v>
      </c>
      <c r="DN114" s="225">
        <v>26.0</v>
      </c>
      <c r="DO114" s="225">
        <v>34.0</v>
      </c>
      <c r="DP114" s="225">
        <v>37.0</v>
      </c>
      <c r="DQ114" s="225">
        <v>47.0</v>
      </c>
      <c r="DR114" s="225">
        <v>51.0</v>
      </c>
      <c r="DS114" s="225">
        <v>41.0</v>
      </c>
      <c r="DT114" s="225">
        <v>49.0</v>
      </c>
      <c r="DU114" s="226">
        <v>44.0</v>
      </c>
      <c r="DV114" s="225">
        <v>17.0</v>
      </c>
      <c r="DW114" s="225">
        <v>11.0</v>
      </c>
      <c r="DX114" s="225">
        <v>7.0</v>
      </c>
      <c r="DY114" s="225">
        <v>4.0</v>
      </c>
      <c r="DZ114" s="225">
        <v>8.0</v>
      </c>
      <c r="EA114" s="225">
        <v>11.0</v>
      </c>
      <c r="EB114" s="225">
        <v>16.0</v>
      </c>
      <c r="EC114" s="225">
        <v>12.0</v>
      </c>
      <c r="ED114" s="225">
        <v>7.0</v>
      </c>
      <c r="EE114" s="226">
        <v>12.0</v>
      </c>
      <c r="EF114" s="225">
        <v>21.0</v>
      </c>
      <c r="EG114" s="225">
        <v>12.0</v>
      </c>
      <c r="EH114" s="225">
        <v>6.0</v>
      </c>
      <c r="EI114" s="225">
        <v>17.0</v>
      </c>
      <c r="EJ114" s="225">
        <v>8.0</v>
      </c>
      <c r="EK114" s="225">
        <v>12.0</v>
      </c>
      <c r="EL114" s="225">
        <v>22.0</v>
      </c>
      <c r="EM114" s="225">
        <v>33.0</v>
      </c>
      <c r="EN114" s="225">
        <v>25.0</v>
      </c>
      <c r="EO114" s="226">
        <v>22.0</v>
      </c>
      <c r="EP114" s="225">
        <v>28.0</v>
      </c>
      <c r="EQ114" s="225">
        <v>31.0</v>
      </c>
      <c r="ER114" s="225">
        <v>28.0</v>
      </c>
      <c r="ES114" s="225">
        <v>25.0</v>
      </c>
      <c r="ET114" s="225">
        <v>15.0</v>
      </c>
      <c r="EU114" s="225">
        <v>19.0</v>
      </c>
      <c r="EV114" s="225">
        <v>27.0</v>
      </c>
      <c r="EW114" s="225">
        <v>30.0</v>
      </c>
      <c r="EX114" s="225">
        <v>34.0</v>
      </c>
      <c r="EY114" s="226">
        <v>26.0</v>
      </c>
      <c r="EZ114" s="225">
        <v>29.0</v>
      </c>
      <c r="FA114" s="225">
        <v>33.0</v>
      </c>
      <c r="FB114" s="225">
        <v>36.0</v>
      </c>
      <c r="FC114" s="225">
        <v>40.0</v>
      </c>
      <c r="FD114" s="225">
        <v>31.0</v>
      </c>
      <c r="FE114" s="225">
        <v>26.0</v>
      </c>
      <c r="FF114" s="225">
        <v>29.0</v>
      </c>
      <c r="FG114" s="225">
        <v>32.0</v>
      </c>
      <c r="FH114" s="225">
        <v>36.0</v>
      </c>
      <c r="FI114" s="226">
        <v>29.0</v>
      </c>
      <c r="FJ114" s="225">
        <v>28.0</v>
      </c>
      <c r="FK114" s="225">
        <v>30.0</v>
      </c>
      <c r="FL114" s="225">
        <v>24.0</v>
      </c>
      <c r="FM114" s="225">
        <v>29.0</v>
      </c>
      <c r="FN114" s="225">
        <v>21.0</v>
      </c>
      <c r="FO114" s="225">
        <v>14.0</v>
      </c>
      <c r="FP114" s="225">
        <v>17.0</v>
      </c>
      <c r="FQ114" s="225">
        <v>21.0</v>
      </c>
      <c r="FR114" s="225">
        <v>23.0</v>
      </c>
      <c r="FS114" s="226">
        <v>15.0</v>
      </c>
      <c r="FT114" s="225">
        <v>19.0</v>
      </c>
      <c r="FU114" s="225">
        <v>27.0</v>
      </c>
      <c r="FV114" s="225">
        <v>23.0</v>
      </c>
      <c r="FW114" s="225">
        <v>27.0</v>
      </c>
      <c r="FX114" s="225">
        <v>36.0</v>
      </c>
      <c r="FY114" s="225">
        <v>29.0</v>
      </c>
      <c r="FZ114" s="225">
        <v>22.0</v>
      </c>
      <c r="GA114" s="225">
        <v>24.0</v>
      </c>
      <c r="GB114" s="225">
        <v>17.0</v>
      </c>
      <c r="GC114" s="226">
        <v>27.0</v>
      </c>
      <c r="GD114" s="225">
        <v>21.0</v>
      </c>
      <c r="GE114" s="225">
        <v>25.0</v>
      </c>
      <c r="GF114" s="225">
        <v>22.0</v>
      </c>
      <c r="GG114" s="225">
        <v>32.0</v>
      </c>
      <c r="GH114" s="225">
        <v>40.0</v>
      </c>
      <c r="GI114" s="225">
        <v>31.0</v>
      </c>
      <c r="GJ114" s="225">
        <v>26.0</v>
      </c>
      <c r="GK114" s="225">
        <v>16.0</v>
      </c>
      <c r="GL114" s="225">
        <v>5.0</v>
      </c>
      <c r="GM114" s="226">
        <v>12.0</v>
      </c>
      <c r="GN114" s="225">
        <v>19.0</v>
      </c>
      <c r="GO114" s="225">
        <v>29.0</v>
      </c>
      <c r="GP114" s="225">
        <v>19.0</v>
      </c>
      <c r="GQ114" s="225">
        <v>15.0</v>
      </c>
      <c r="GR114" s="225">
        <v>23.0</v>
      </c>
      <c r="GS114" s="225">
        <v>26.0</v>
      </c>
      <c r="GT114" s="225">
        <v>29.0</v>
      </c>
      <c r="GU114" s="225">
        <v>33.0</v>
      </c>
      <c r="GV114" s="225">
        <v>25.0</v>
      </c>
      <c r="GW114" s="226">
        <v>29.0</v>
      </c>
      <c r="GX114" s="225">
        <v>17.0</v>
      </c>
      <c r="GY114" s="225">
        <v>21.0</v>
      </c>
      <c r="GZ114" s="225">
        <v>31.0</v>
      </c>
      <c r="HA114" s="225">
        <v>23.0</v>
      </c>
      <c r="HB114" s="225">
        <v>19.0</v>
      </c>
      <c r="HC114" s="225">
        <v>28.0</v>
      </c>
      <c r="HD114" s="225">
        <v>32.0</v>
      </c>
      <c r="HE114" s="225">
        <v>30.0</v>
      </c>
      <c r="HF114" s="225">
        <v>32.0</v>
      </c>
      <c r="HG114" s="226">
        <v>22.0</v>
      </c>
      <c r="HH114" s="225">
        <v>16.0</v>
      </c>
      <c r="HI114" s="225">
        <v>12.0</v>
      </c>
      <c r="HJ114" s="225">
        <v>2.0</v>
      </c>
      <c r="HK114" s="225">
        <v>10.0</v>
      </c>
      <c r="HL114" s="225">
        <v>13.0</v>
      </c>
      <c r="HM114" s="225">
        <v>16.0</v>
      </c>
      <c r="HN114" s="225">
        <v>8.0</v>
      </c>
      <c r="HO114" s="225">
        <v>-3.0</v>
      </c>
      <c r="HP114" s="225">
        <v>5.0</v>
      </c>
      <c r="HQ114" s="226">
        <v>1.0</v>
      </c>
      <c r="HR114" s="225">
        <v>14.0</v>
      </c>
      <c r="HS114" s="225">
        <v>6.0</v>
      </c>
      <c r="HT114" s="225">
        <v>-3.0</v>
      </c>
      <c r="HU114" s="225">
        <v>-7.0</v>
      </c>
      <c r="HV114" s="225">
        <v>-15.0</v>
      </c>
      <c r="HW114" s="225">
        <v>-18.0</v>
      </c>
      <c r="HX114" s="225">
        <v>-26.0</v>
      </c>
      <c r="HY114" s="225">
        <v>-30.0</v>
      </c>
      <c r="HZ114" s="225">
        <v>-39.0</v>
      </c>
      <c r="IA114" s="226">
        <v>-43.0</v>
      </c>
      <c r="IB114" s="225">
        <v>29.0</v>
      </c>
      <c r="IC114" s="225">
        <v>18.0</v>
      </c>
      <c r="ID114" s="225">
        <v>22.0</v>
      </c>
      <c r="IE114" s="225">
        <v>13.0</v>
      </c>
      <c r="IF114" s="225">
        <v>18.0</v>
      </c>
      <c r="IG114" s="225">
        <v>21.0</v>
      </c>
      <c r="IH114" s="225">
        <v>12.0</v>
      </c>
      <c r="II114" s="225">
        <v>21.0</v>
      </c>
      <c r="IJ114" s="225">
        <v>17.0</v>
      </c>
      <c r="IK114" s="226">
        <v>14.0</v>
      </c>
      <c r="IL114" s="225">
        <v>22.0</v>
      </c>
      <c r="IM114" s="225">
        <v>20.0</v>
      </c>
      <c r="IN114" s="225">
        <v>23.0</v>
      </c>
      <c r="IO114" s="225">
        <v>25.0</v>
      </c>
      <c r="IP114" s="225">
        <v>33.0</v>
      </c>
      <c r="IQ114" s="225">
        <v>42.0</v>
      </c>
      <c r="IR114" s="225">
        <v>50.0</v>
      </c>
      <c r="IS114" s="225">
        <v>58.0</v>
      </c>
      <c r="IT114" s="225">
        <v>54.0</v>
      </c>
      <c r="IU114" s="226">
        <v>57.0</v>
      </c>
      <c r="IV114" s="237">
        <f t="shared" ref="IV114:JE114" si="153">AVERAGE(IL114,IB114,HR114,HH114,GN114,GX114,GD114,FT114,FJ114,EZ114,EP114,EF114,DV114,DL114,DB114,CR114,CH114,BX114,BN114,BD114,AT114,AJ114,Z114,P114,F114)</f>
        <v>24.72</v>
      </c>
      <c r="IW114" s="238">
        <f t="shared" si="153"/>
        <v>24.68</v>
      </c>
      <c r="IX114" s="238">
        <f t="shared" si="153"/>
        <v>23.32</v>
      </c>
      <c r="IY114" s="238">
        <f t="shared" si="153"/>
        <v>23.52</v>
      </c>
      <c r="IZ114" s="238">
        <f t="shared" si="153"/>
        <v>24.72</v>
      </c>
      <c r="JA114" s="238">
        <f t="shared" si="153"/>
        <v>26.8</v>
      </c>
      <c r="JB114" s="238">
        <f t="shared" si="153"/>
        <v>26.32</v>
      </c>
      <c r="JC114" s="238">
        <f t="shared" si="153"/>
        <v>25.6</v>
      </c>
      <c r="JD114" s="238">
        <f t="shared" si="153"/>
        <v>23.72</v>
      </c>
      <c r="JE114" s="239">
        <f t="shared" si="153"/>
        <v>21.72</v>
      </c>
      <c r="JF114" s="225">
        <f t="shared" si="127"/>
        <v>247</v>
      </c>
      <c r="JG114" s="225">
        <f t="shared" si="128"/>
        <v>11</v>
      </c>
      <c r="JH114" s="231">
        <f t="shared" si="129"/>
        <v>0.9573643411</v>
      </c>
      <c r="JI114" s="225"/>
      <c r="JJ114" s="225"/>
      <c r="JK114" s="225"/>
      <c r="JL114" s="225"/>
      <c r="JM114" s="225"/>
      <c r="JN114" s="225"/>
      <c r="JO114" s="225"/>
      <c r="JP114" s="225"/>
      <c r="JQ114" s="225"/>
      <c r="JR114" s="225"/>
      <c r="JS114" s="311"/>
      <c r="JT114" s="232"/>
      <c r="JU114" s="240">
        <f>3/25</f>
        <v>0.12</v>
      </c>
      <c r="JV114" s="225"/>
      <c r="JW114" s="225"/>
      <c r="JX114" s="225"/>
      <c r="JY114" s="225"/>
      <c r="JZ114" s="225"/>
      <c r="KA114" s="225"/>
      <c r="KB114" s="225"/>
      <c r="KC114" s="225"/>
      <c r="KD114" s="225"/>
      <c r="KE114" s="225"/>
      <c r="KF114" s="225"/>
      <c r="KG114" s="225"/>
      <c r="KH114" s="225"/>
      <c r="KI114" s="225"/>
      <c r="KJ114" s="225"/>
    </row>
    <row r="115">
      <c r="A115" s="182" t="s">
        <v>11</v>
      </c>
      <c r="B115" s="18" t="s">
        <v>19</v>
      </c>
      <c r="C115" s="19" t="s">
        <v>24</v>
      </c>
      <c r="D115" s="17" t="s">
        <v>14</v>
      </c>
      <c r="E115" s="224">
        <v>35.0</v>
      </c>
      <c r="F115" s="225">
        <v>32.0</v>
      </c>
      <c r="G115" s="225">
        <v>25.0</v>
      </c>
      <c r="H115" s="225">
        <v>16.0</v>
      </c>
      <c r="I115" s="225">
        <v>5.0</v>
      </c>
      <c r="J115" s="225">
        <v>-8.0</v>
      </c>
      <c r="K115" s="225">
        <v>-1.0</v>
      </c>
      <c r="L115" s="225">
        <v>-10.0</v>
      </c>
      <c r="M115" s="225">
        <v>-18.0</v>
      </c>
      <c r="N115" s="225">
        <v>-26.0</v>
      </c>
      <c r="O115" s="226">
        <v>-18.0</v>
      </c>
      <c r="P115" s="225">
        <v>17.0</v>
      </c>
      <c r="Q115" s="225">
        <v>29.0</v>
      </c>
      <c r="R115" s="225">
        <v>16.0</v>
      </c>
      <c r="S115" s="225">
        <v>3.0</v>
      </c>
      <c r="T115" s="225">
        <v>-6.0</v>
      </c>
      <c r="U115" s="225">
        <v>3.0</v>
      </c>
      <c r="V115" s="225">
        <v>-7.0</v>
      </c>
      <c r="W115" s="225">
        <v>5.0</v>
      </c>
      <c r="X115" s="225">
        <v>-4.0</v>
      </c>
      <c r="Y115" s="226">
        <v>8.0</v>
      </c>
      <c r="Z115" s="225">
        <v>17.0</v>
      </c>
      <c r="AA115" s="225">
        <v>8.0</v>
      </c>
      <c r="AB115" s="225">
        <v>16.0</v>
      </c>
      <c r="AC115" s="225">
        <v>4.0</v>
      </c>
      <c r="AD115" s="225">
        <v>-8.0</v>
      </c>
      <c r="AE115" s="225">
        <v>14.0</v>
      </c>
      <c r="AF115" s="225">
        <v>6.0</v>
      </c>
      <c r="AG115" s="225">
        <v>-3.0</v>
      </c>
      <c r="AH115" s="225">
        <v>5.0</v>
      </c>
      <c r="AI115" s="226">
        <v>17.0</v>
      </c>
      <c r="AJ115" s="225">
        <v>34.0</v>
      </c>
      <c r="AK115" s="225">
        <v>43.0</v>
      </c>
      <c r="AL115" s="225">
        <v>52.0</v>
      </c>
      <c r="AM115" s="225">
        <v>60.0</v>
      </c>
      <c r="AN115" s="225">
        <v>70.0</v>
      </c>
      <c r="AO115" s="225">
        <v>59.0</v>
      </c>
      <c r="AP115" s="225">
        <v>67.0</v>
      </c>
      <c r="AQ115" s="225">
        <v>77.0</v>
      </c>
      <c r="AR115" s="225">
        <v>87.0</v>
      </c>
      <c r="AS115" s="226">
        <v>100.0</v>
      </c>
      <c r="AT115" s="225">
        <v>36.0</v>
      </c>
      <c r="AU115" s="225">
        <v>28.0</v>
      </c>
      <c r="AV115" s="225">
        <v>18.0</v>
      </c>
      <c r="AW115" s="225">
        <v>31.0</v>
      </c>
      <c r="AX115" s="225">
        <v>39.0</v>
      </c>
      <c r="AY115" s="225">
        <v>28.0</v>
      </c>
      <c r="AZ115" s="225">
        <v>39.0</v>
      </c>
      <c r="BA115" s="225">
        <v>47.0</v>
      </c>
      <c r="BB115" s="225">
        <v>38.0</v>
      </c>
      <c r="BC115" s="226">
        <v>26.0</v>
      </c>
      <c r="BD115" s="225">
        <v>34.0</v>
      </c>
      <c r="BE115" s="225">
        <v>42.0</v>
      </c>
      <c r="BF115" s="225">
        <v>50.0</v>
      </c>
      <c r="BG115" s="225">
        <v>59.0</v>
      </c>
      <c r="BH115" s="225">
        <v>46.0</v>
      </c>
      <c r="BI115" s="225">
        <v>37.0</v>
      </c>
      <c r="BJ115" s="225">
        <v>29.0</v>
      </c>
      <c r="BK115" s="225">
        <v>19.0</v>
      </c>
      <c r="BL115" s="225">
        <v>27.0</v>
      </c>
      <c r="BM115" s="226">
        <v>16.0</v>
      </c>
      <c r="BN115" s="225">
        <v>12.0</v>
      </c>
      <c r="BO115" s="225">
        <v>19.0</v>
      </c>
      <c r="BP115" s="225">
        <v>32.0</v>
      </c>
      <c r="BQ115" s="225">
        <v>43.0</v>
      </c>
      <c r="BR115" s="225">
        <v>52.0</v>
      </c>
      <c r="BS115" s="225">
        <v>63.0</v>
      </c>
      <c r="BT115" s="225">
        <v>50.0</v>
      </c>
      <c r="BU115" s="225">
        <v>42.0</v>
      </c>
      <c r="BV115" s="225">
        <v>35.0</v>
      </c>
      <c r="BW115" s="226">
        <v>28.0</v>
      </c>
      <c r="BX115" s="225">
        <v>16.0</v>
      </c>
      <c r="BY115" s="225">
        <v>28.0</v>
      </c>
      <c r="BZ115" s="225">
        <v>20.0</v>
      </c>
      <c r="CA115" s="225">
        <v>12.0</v>
      </c>
      <c r="CB115" s="225">
        <v>21.0</v>
      </c>
      <c r="CC115" s="225">
        <v>8.0</v>
      </c>
      <c r="CD115" s="225">
        <v>17.0</v>
      </c>
      <c r="CE115" s="225">
        <v>25.0</v>
      </c>
      <c r="CF115" s="225">
        <v>15.0</v>
      </c>
      <c r="CG115" s="226">
        <v>37.0</v>
      </c>
      <c r="CH115" s="225">
        <v>33.0</v>
      </c>
      <c r="CI115" s="225">
        <v>43.0</v>
      </c>
      <c r="CJ115" s="225">
        <v>32.0</v>
      </c>
      <c r="CK115" s="225">
        <v>23.0</v>
      </c>
      <c r="CL115" s="225">
        <v>31.0</v>
      </c>
      <c r="CM115" s="225">
        <v>39.0</v>
      </c>
      <c r="CN115" s="225">
        <v>51.0</v>
      </c>
      <c r="CO115" s="225">
        <v>63.0</v>
      </c>
      <c r="CP115" s="225">
        <v>54.0</v>
      </c>
      <c r="CQ115" s="226">
        <v>42.0</v>
      </c>
      <c r="CR115" s="225">
        <v>32.0</v>
      </c>
      <c r="CS115" s="225">
        <v>41.0</v>
      </c>
      <c r="CT115" s="225">
        <v>50.0</v>
      </c>
      <c r="CU115" s="225">
        <v>39.0</v>
      </c>
      <c r="CV115" s="225">
        <v>48.0</v>
      </c>
      <c r="CW115" s="225">
        <v>39.0</v>
      </c>
      <c r="CX115" s="225">
        <v>48.0</v>
      </c>
      <c r="CY115" s="225">
        <v>40.0</v>
      </c>
      <c r="CZ115" s="225">
        <v>31.0</v>
      </c>
      <c r="DA115" s="226">
        <v>18.0</v>
      </c>
      <c r="DB115" s="225">
        <v>13.0</v>
      </c>
      <c r="DC115" s="225">
        <v>35.0</v>
      </c>
      <c r="DD115" s="225">
        <v>23.0</v>
      </c>
      <c r="DE115" s="225">
        <v>13.0</v>
      </c>
      <c r="DF115" s="225">
        <v>1.0</v>
      </c>
      <c r="DG115" s="225">
        <v>10.0</v>
      </c>
      <c r="DH115" s="225">
        <v>19.0</v>
      </c>
      <c r="DI115" s="225">
        <v>6.0</v>
      </c>
      <c r="DJ115" s="225">
        <v>-5.0</v>
      </c>
      <c r="DK115" s="226">
        <v>-15.0</v>
      </c>
      <c r="DL115" s="225">
        <v>38.0</v>
      </c>
      <c r="DM115" s="225">
        <v>51.0</v>
      </c>
      <c r="DN115" s="225">
        <v>60.0</v>
      </c>
      <c r="DO115" s="225">
        <v>48.0</v>
      </c>
      <c r="DP115" s="225">
        <v>40.0</v>
      </c>
      <c r="DQ115" s="225">
        <v>50.0</v>
      </c>
      <c r="DR115" s="225">
        <v>41.0</v>
      </c>
      <c r="DS115" s="225">
        <v>31.0</v>
      </c>
      <c r="DT115" s="225">
        <v>44.0</v>
      </c>
      <c r="DU115" s="226">
        <v>56.0</v>
      </c>
      <c r="DV115" s="225">
        <v>12.0</v>
      </c>
      <c r="DW115" s="225">
        <v>25.0</v>
      </c>
      <c r="DX115" s="225">
        <v>16.0</v>
      </c>
      <c r="DY115" s="225">
        <v>9.0</v>
      </c>
      <c r="DZ115" s="225">
        <v>18.0</v>
      </c>
      <c r="EA115" s="225">
        <v>25.0</v>
      </c>
      <c r="EB115" s="225">
        <v>13.0</v>
      </c>
      <c r="EC115" s="225">
        <v>5.0</v>
      </c>
      <c r="ED115" s="225">
        <v>17.0</v>
      </c>
      <c r="EE115" s="226">
        <v>5.0</v>
      </c>
      <c r="EF115" s="225">
        <v>16.0</v>
      </c>
      <c r="EG115" s="225">
        <v>7.0</v>
      </c>
      <c r="EH115" s="225">
        <v>20.0</v>
      </c>
      <c r="EI115" s="225">
        <v>42.0</v>
      </c>
      <c r="EJ115" s="225">
        <v>33.0</v>
      </c>
      <c r="EK115" s="225">
        <v>41.0</v>
      </c>
      <c r="EL115" s="225">
        <v>51.0</v>
      </c>
      <c r="EM115" s="225">
        <v>73.0</v>
      </c>
      <c r="EN115" s="225">
        <v>85.0</v>
      </c>
      <c r="EO115" s="226">
        <v>76.0</v>
      </c>
      <c r="EP115" s="225">
        <v>17.0</v>
      </c>
      <c r="EQ115" s="225">
        <v>9.0</v>
      </c>
      <c r="ER115" s="225">
        <v>2.0</v>
      </c>
      <c r="ES115" s="225">
        <v>-5.0</v>
      </c>
      <c r="ET115" s="225">
        <v>8.0</v>
      </c>
      <c r="EU115" s="225">
        <v>-1.0</v>
      </c>
      <c r="EV115" s="225">
        <v>12.0</v>
      </c>
      <c r="EW115" s="225">
        <v>4.0</v>
      </c>
      <c r="EX115" s="225">
        <v>12.0</v>
      </c>
      <c r="EY115" s="226">
        <v>3.0</v>
      </c>
      <c r="EZ115" s="225">
        <v>33.0</v>
      </c>
      <c r="FA115" s="225">
        <v>41.0</v>
      </c>
      <c r="FB115" s="225">
        <v>48.0</v>
      </c>
      <c r="FC115" s="225">
        <v>57.0</v>
      </c>
      <c r="FD115" s="225">
        <v>48.0</v>
      </c>
      <c r="FE115" s="225">
        <v>60.0</v>
      </c>
      <c r="FF115" s="225">
        <v>69.0</v>
      </c>
      <c r="FG115" s="225">
        <v>61.0</v>
      </c>
      <c r="FH115" s="225">
        <v>69.0</v>
      </c>
      <c r="FI115" s="226">
        <v>81.0</v>
      </c>
      <c r="FJ115" s="225">
        <v>17.0</v>
      </c>
      <c r="FK115" s="225">
        <v>9.0</v>
      </c>
      <c r="FL115" s="225">
        <v>22.0</v>
      </c>
      <c r="FM115" s="225">
        <v>10.0</v>
      </c>
      <c r="FN115" s="225">
        <v>1.0</v>
      </c>
      <c r="FO115" s="225">
        <v>13.0</v>
      </c>
      <c r="FP115" s="225">
        <v>22.0</v>
      </c>
      <c r="FQ115" s="225">
        <v>30.0</v>
      </c>
      <c r="FR115" s="225">
        <v>22.0</v>
      </c>
      <c r="FS115" s="226">
        <v>13.0</v>
      </c>
      <c r="FT115" s="225">
        <v>38.0</v>
      </c>
      <c r="FU115" s="225">
        <v>26.0</v>
      </c>
      <c r="FV115" s="225">
        <v>18.0</v>
      </c>
      <c r="FW115" s="225">
        <v>26.0</v>
      </c>
      <c r="FX115" s="225">
        <v>37.0</v>
      </c>
      <c r="FY115" s="225">
        <v>49.0</v>
      </c>
      <c r="FZ115" s="225">
        <v>61.0</v>
      </c>
      <c r="GA115" s="225">
        <v>53.0</v>
      </c>
      <c r="GB115" s="225">
        <v>65.0</v>
      </c>
      <c r="GC115" s="226">
        <v>52.0</v>
      </c>
      <c r="GD115" s="225">
        <v>17.0</v>
      </c>
      <c r="GE115" s="225">
        <v>25.0</v>
      </c>
      <c r="GF115" s="225">
        <v>16.0</v>
      </c>
      <c r="GG115" s="225">
        <v>3.0</v>
      </c>
      <c r="GH115" s="225">
        <v>-9.0</v>
      </c>
      <c r="GI115" s="225">
        <v>-18.0</v>
      </c>
      <c r="GJ115" s="225">
        <v>-6.0</v>
      </c>
      <c r="GK115" s="225">
        <v>7.0</v>
      </c>
      <c r="GL115" s="225">
        <v>-15.0</v>
      </c>
      <c r="GM115" s="226">
        <v>-27.0</v>
      </c>
      <c r="GN115" s="225">
        <v>38.0</v>
      </c>
      <c r="GO115" s="225">
        <v>25.0</v>
      </c>
      <c r="GP115" s="225">
        <v>15.0</v>
      </c>
      <c r="GQ115" s="225">
        <v>7.0</v>
      </c>
      <c r="GR115" s="225">
        <v>-5.0</v>
      </c>
      <c r="GS115" s="225">
        <v>4.0</v>
      </c>
      <c r="GT115" s="225">
        <v>13.0</v>
      </c>
      <c r="GU115" s="225">
        <v>2.0</v>
      </c>
      <c r="GV115" s="225">
        <v>-7.0</v>
      </c>
      <c r="GW115" s="226">
        <v>-16.0</v>
      </c>
      <c r="GX115" s="225">
        <v>37.0</v>
      </c>
      <c r="GY115" s="225">
        <v>45.0</v>
      </c>
      <c r="GZ115" s="225">
        <v>32.0</v>
      </c>
      <c r="HA115" s="225">
        <v>23.0</v>
      </c>
      <c r="HB115" s="225">
        <v>34.0</v>
      </c>
      <c r="HC115" s="225">
        <v>43.0</v>
      </c>
      <c r="HD115" s="225">
        <v>52.0</v>
      </c>
      <c r="HE115" s="225">
        <v>60.0</v>
      </c>
      <c r="HF115" s="225">
        <v>52.0</v>
      </c>
      <c r="HG115" s="226">
        <v>65.0</v>
      </c>
      <c r="HH115" s="225">
        <v>14.0</v>
      </c>
      <c r="HI115" s="225">
        <v>6.0</v>
      </c>
      <c r="HJ115" s="225">
        <v>-4.0</v>
      </c>
      <c r="HK115" s="225">
        <v>5.0</v>
      </c>
      <c r="HL115" s="225">
        <v>-3.0</v>
      </c>
      <c r="HM115" s="225">
        <v>6.0</v>
      </c>
      <c r="HN115" s="225">
        <v>18.0</v>
      </c>
      <c r="HO115" s="225">
        <v>-4.0</v>
      </c>
      <c r="HP115" s="225">
        <v>-16.0</v>
      </c>
      <c r="HQ115" s="226">
        <v>-5.0</v>
      </c>
      <c r="HR115" s="225">
        <v>3.0</v>
      </c>
      <c r="HS115" s="225">
        <v>-6.0</v>
      </c>
      <c r="HT115" s="225">
        <v>-17.0</v>
      </c>
      <c r="HU115" s="225">
        <v>-8.0</v>
      </c>
      <c r="HV115" s="225">
        <v>-21.0</v>
      </c>
      <c r="HW115" s="225">
        <v>-13.0</v>
      </c>
      <c r="HX115" s="225">
        <v>-1.0</v>
      </c>
      <c r="HY115" s="225">
        <v>-10.0</v>
      </c>
      <c r="HZ115" s="225">
        <v>-21.0</v>
      </c>
      <c r="IA115" s="226">
        <v>-29.0</v>
      </c>
      <c r="IB115" s="225">
        <v>33.0</v>
      </c>
      <c r="IC115" s="225">
        <v>11.0</v>
      </c>
      <c r="ID115" s="225">
        <v>2.0</v>
      </c>
      <c r="IE115" s="225">
        <v>-9.0</v>
      </c>
      <c r="IF115" s="225">
        <v>-21.0</v>
      </c>
      <c r="IG115" s="225">
        <v>-29.0</v>
      </c>
      <c r="IH115" s="225">
        <v>-40.0</v>
      </c>
      <c r="II115" s="225">
        <v>-31.0</v>
      </c>
      <c r="IJ115" s="225">
        <v>-39.0</v>
      </c>
      <c r="IK115" s="226">
        <v>-31.0</v>
      </c>
      <c r="IL115" s="225">
        <v>16.0</v>
      </c>
      <c r="IM115" s="225">
        <v>24.0</v>
      </c>
      <c r="IN115" s="225">
        <v>31.0</v>
      </c>
      <c r="IO115" s="225">
        <v>23.0</v>
      </c>
      <c r="IP115" s="225">
        <v>36.0</v>
      </c>
      <c r="IQ115" s="225">
        <v>47.0</v>
      </c>
      <c r="IR115" s="225">
        <v>35.0</v>
      </c>
      <c r="IS115" s="225">
        <v>48.0</v>
      </c>
      <c r="IT115" s="225">
        <v>39.0</v>
      </c>
      <c r="IU115" s="226">
        <v>48.0</v>
      </c>
      <c r="IV115" s="237">
        <f t="shared" ref="IV115:JE115" si="154">AVERAGE(IL115,IB115,HR115,HH115,GN115,GX115,GD115,FT115,FJ115,EZ115,EP115,EF115,DV115,DL115,DB115,CR115,CH115,BX115,BN115,BD115,AT115,AJ115,Z115,P115,F115)</f>
        <v>24.2</v>
      </c>
      <c r="IW115" s="238">
        <f t="shared" si="154"/>
        <v>25.56</v>
      </c>
      <c r="IX115" s="238">
        <f t="shared" si="154"/>
        <v>23.44</v>
      </c>
      <c r="IY115" s="238">
        <f t="shared" si="154"/>
        <v>20.92</v>
      </c>
      <c r="IZ115" s="238">
        <f t="shared" si="154"/>
        <v>19.28</v>
      </c>
      <c r="JA115" s="238">
        <f t="shared" si="154"/>
        <v>23.04</v>
      </c>
      <c r="JB115" s="238">
        <f t="shared" si="154"/>
        <v>25.96</v>
      </c>
      <c r="JC115" s="238">
        <f t="shared" si="154"/>
        <v>25.28</v>
      </c>
      <c r="JD115" s="238">
        <f t="shared" si="154"/>
        <v>22.56</v>
      </c>
      <c r="JE115" s="239">
        <f t="shared" si="154"/>
        <v>22</v>
      </c>
      <c r="JF115" s="225">
        <f t="shared" si="127"/>
        <v>216</v>
      </c>
      <c r="JG115" s="225">
        <f t="shared" si="128"/>
        <v>44</v>
      </c>
      <c r="JH115" s="231">
        <f t="shared" si="129"/>
        <v>0.8307692308</v>
      </c>
      <c r="JI115" s="225"/>
      <c r="JJ115" s="225"/>
      <c r="JK115" s="225"/>
      <c r="JL115" s="225"/>
      <c r="JM115" s="225"/>
      <c r="JN115" s="225"/>
      <c r="JO115" s="225"/>
      <c r="JP115" s="225"/>
      <c r="JQ115" s="225"/>
      <c r="JR115" s="225"/>
      <c r="JS115" s="311"/>
      <c r="JT115" s="232"/>
      <c r="JU115" s="240">
        <f>10/25</f>
        <v>0.4</v>
      </c>
      <c r="JV115" s="225"/>
      <c r="JW115" s="225"/>
      <c r="JX115" s="225"/>
      <c r="JY115" s="225"/>
      <c r="JZ115" s="225"/>
      <c r="KA115" s="225"/>
      <c r="KB115" s="225"/>
      <c r="KC115" s="225"/>
      <c r="KD115" s="225"/>
      <c r="KE115" s="225"/>
      <c r="KF115" s="225"/>
      <c r="KG115" s="225"/>
      <c r="KH115" s="225"/>
      <c r="KI115" s="225"/>
      <c r="KJ115" s="225"/>
    </row>
    <row r="116">
      <c r="E116" s="76"/>
      <c r="F116" s="225"/>
      <c r="G116" s="225"/>
      <c r="H116" s="225"/>
      <c r="I116" s="225"/>
      <c r="J116" s="225"/>
      <c r="K116" s="225"/>
      <c r="L116" s="225"/>
      <c r="M116" s="225"/>
      <c r="N116" s="225"/>
      <c r="O116" s="226"/>
      <c r="P116" s="225"/>
      <c r="Q116" s="225"/>
      <c r="R116" s="225"/>
      <c r="S116" s="225"/>
      <c r="T116" s="225"/>
      <c r="U116" s="225"/>
      <c r="V116" s="225"/>
      <c r="W116" s="225"/>
      <c r="X116" s="225"/>
      <c r="Y116" s="226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6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6"/>
      <c r="AT116" s="225"/>
      <c r="AU116" s="225"/>
      <c r="AV116" s="225"/>
      <c r="AW116" s="225"/>
      <c r="AX116" s="225"/>
      <c r="AY116" s="225"/>
      <c r="AZ116" s="225"/>
      <c r="BA116" s="225"/>
      <c r="BB116" s="225"/>
      <c r="BC116" s="226"/>
      <c r="BD116" s="225"/>
      <c r="BE116" s="225"/>
      <c r="BF116" s="225"/>
      <c r="BG116" s="225"/>
      <c r="BH116" s="225"/>
      <c r="BI116" s="225"/>
      <c r="BJ116" s="225"/>
      <c r="BK116" s="225"/>
      <c r="BL116" s="225"/>
      <c r="BM116" s="226"/>
      <c r="BN116" s="225"/>
      <c r="BO116" s="225"/>
      <c r="BP116" s="225"/>
      <c r="BQ116" s="225"/>
      <c r="BR116" s="225"/>
      <c r="BS116" s="225"/>
      <c r="BT116" s="225"/>
      <c r="BU116" s="225"/>
      <c r="BV116" s="225"/>
      <c r="BW116" s="226"/>
      <c r="BX116" s="225"/>
      <c r="BY116" s="225"/>
      <c r="BZ116" s="225"/>
      <c r="CA116" s="225"/>
      <c r="CB116" s="225"/>
      <c r="CC116" s="225"/>
      <c r="CD116" s="225"/>
      <c r="CE116" s="225"/>
      <c r="CF116" s="225"/>
      <c r="CG116" s="226"/>
      <c r="CH116" s="225"/>
      <c r="CI116" s="225"/>
      <c r="CJ116" s="225"/>
      <c r="CK116" s="225"/>
      <c r="CL116" s="225"/>
      <c r="CM116" s="225"/>
      <c r="CN116" s="225"/>
      <c r="CO116" s="225"/>
      <c r="CP116" s="225"/>
      <c r="CQ116" s="226"/>
      <c r="CR116" s="225"/>
      <c r="CS116" s="225"/>
      <c r="CT116" s="225"/>
      <c r="CU116" s="225"/>
      <c r="CV116" s="225"/>
      <c r="CW116" s="225"/>
      <c r="CX116" s="225"/>
      <c r="CY116" s="225"/>
      <c r="CZ116" s="225"/>
      <c r="DA116" s="226"/>
      <c r="DB116" s="225"/>
      <c r="DC116" s="225"/>
      <c r="DD116" s="225"/>
      <c r="DE116" s="225"/>
      <c r="DF116" s="225"/>
      <c r="DG116" s="225"/>
      <c r="DH116" s="225"/>
      <c r="DI116" s="225"/>
      <c r="DJ116" s="225"/>
      <c r="DK116" s="226"/>
      <c r="DL116" s="225"/>
      <c r="DM116" s="225"/>
      <c r="DN116" s="225"/>
      <c r="DO116" s="225"/>
      <c r="DP116" s="225"/>
      <c r="DQ116" s="225"/>
      <c r="DR116" s="225"/>
      <c r="DS116" s="225"/>
      <c r="DT116" s="225"/>
      <c r="DU116" s="226"/>
      <c r="DV116" s="225"/>
      <c r="DW116" s="225"/>
      <c r="DX116" s="225"/>
      <c r="DY116" s="225"/>
      <c r="DZ116" s="225"/>
      <c r="EA116" s="225"/>
      <c r="EB116" s="225"/>
      <c r="EC116" s="225"/>
      <c r="ED116" s="225"/>
      <c r="EE116" s="226"/>
      <c r="EF116" s="225"/>
      <c r="EG116" s="225"/>
      <c r="EH116" s="225"/>
      <c r="EI116" s="225"/>
      <c r="EJ116" s="225"/>
      <c r="EK116" s="225"/>
      <c r="EL116" s="225"/>
      <c r="EM116" s="225"/>
      <c r="EN116" s="225"/>
      <c r="EO116" s="226"/>
      <c r="EP116" s="225"/>
      <c r="EQ116" s="225"/>
      <c r="ER116" s="225"/>
      <c r="ES116" s="225"/>
      <c r="ET116" s="225"/>
      <c r="EU116" s="225"/>
      <c r="EV116" s="225"/>
      <c r="EW116" s="225"/>
      <c r="EX116" s="225"/>
      <c r="EY116" s="226"/>
      <c r="EZ116" s="225"/>
      <c r="FA116" s="225"/>
      <c r="FB116" s="225"/>
      <c r="FC116" s="225"/>
      <c r="FD116" s="225"/>
      <c r="FE116" s="225"/>
      <c r="FF116" s="225"/>
      <c r="FG116" s="225"/>
      <c r="FH116" s="225"/>
      <c r="FI116" s="226"/>
      <c r="FJ116" s="225"/>
      <c r="FK116" s="225"/>
      <c r="FL116" s="225"/>
      <c r="FM116" s="225"/>
      <c r="FN116" s="225"/>
      <c r="FO116" s="225"/>
      <c r="FP116" s="225"/>
      <c r="FQ116" s="225"/>
      <c r="FR116" s="225"/>
      <c r="FS116" s="226"/>
      <c r="FT116" s="225"/>
      <c r="FU116" s="225"/>
      <c r="FV116" s="225"/>
      <c r="FW116" s="225"/>
      <c r="FX116" s="225"/>
      <c r="FY116" s="225"/>
      <c r="FZ116" s="225"/>
      <c r="GA116" s="225"/>
      <c r="GB116" s="225"/>
      <c r="GC116" s="226"/>
      <c r="GD116" s="225"/>
      <c r="GE116" s="225"/>
      <c r="GF116" s="225"/>
      <c r="GG116" s="225"/>
      <c r="GH116" s="225"/>
      <c r="GI116" s="225"/>
      <c r="GJ116" s="225"/>
      <c r="GK116" s="225"/>
      <c r="GL116" s="225"/>
      <c r="GM116" s="226"/>
      <c r="GN116" s="225"/>
      <c r="GO116" s="225"/>
      <c r="GP116" s="225"/>
      <c r="GQ116" s="225"/>
      <c r="GR116" s="225"/>
      <c r="GS116" s="225"/>
      <c r="GT116" s="225"/>
      <c r="GU116" s="225"/>
      <c r="GV116" s="225"/>
      <c r="GW116" s="226"/>
      <c r="GX116" s="225"/>
      <c r="GY116" s="225"/>
      <c r="GZ116" s="225"/>
      <c r="HA116" s="225"/>
      <c r="HB116" s="225"/>
      <c r="HC116" s="225"/>
      <c r="HD116" s="225"/>
      <c r="HE116" s="225"/>
      <c r="HF116" s="225"/>
      <c r="HG116" s="226"/>
      <c r="HH116" s="225"/>
      <c r="HI116" s="225"/>
      <c r="HJ116" s="225"/>
      <c r="HK116" s="225"/>
      <c r="HL116" s="225"/>
      <c r="HM116" s="225"/>
      <c r="HN116" s="225"/>
      <c r="HO116" s="225"/>
      <c r="HP116" s="225"/>
      <c r="HQ116" s="226"/>
      <c r="HR116" s="225"/>
      <c r="HS116" s="225"/>
      <c r="HT116" s="225"/>
      <c r="HU116" s="225"/>
      <c r="HV116" s="225"/>
      <c r="HW116" s="225"/>
      <c r="HX116" s="225"/>
      <c r="HY116" s="225"/>
      <c r="HZ116" s="225"/>
      <c r="IA116" s="226"/>
      <c r="IB116" s="225"/>
      <c r="IC116" s="225"/>
      <c r="ID116" s="225"/>
      <c r="IE116" s="225"/>
      <c r="IF116" s="225"/>
      <c r="IG116" s="225"/>
      <c r="IH116" s="225"/>
      <c r="II116" s="225"/>
      <c r="IJ116" s="225"/>
      <c r="IK116" s="226"/>
      <c r="IL116" s="225"/>
      <c r="IM116" s="225"/>
      <c r="IN116" s="225"/>
      <c r="IO116" s="225"/>
      <c r="IP116" s="225"/>
      <c r="IQ116" s="225"/>
      <c r="IR116" s="225"/>
      <c r="IS116" s="225"/>
      <c r="IT116" s="225"/>
      <c r="IU116" s="226"/>
      <c r="IV116" s="298"/>
      <c r="IW116" s="296"/>
      <c r="IX116" s="296"/>
      <c r="IY116" s="296"/>
      <c r="IZ116" s="296"/>
      <c r="JA116" s="296"/>
      <c r="JB116" s="296"/>
      <c r="JC116" s="296"/>
      <c r="JD116" s="296"/>
      <c r="JE116" s="297"/>
      <c r="JF116" s="225"/>
      <c r="JG116" s="225"/>
      <c r="JH116" s="226"/>
      <c r="JI116" s="225"/>
      <c r="JJ116" s="225"/>
      <c r="JK116" s="225"/>
      <c r="JL116" s="225"/>
      <c r="JM116" s="225"/>
      <c r="JN116" s="225"/>
      <c r="JO116" s="225"/>
      <c r="JP116" s="225"/>
      <c r="JQ116" s="225"/>
      <c r="JR116" s="225"/>
      <c r="JS116" s="311"/>
      <c r="JT116" s="232"/>
      <c r="JU116" s="240"/>
      <c r="JV116" s="225"/>
      <c r="JW116" s="225"/>
      <c r="JX116" s="225"/>
      <c r="JY116" s="225"/>
      <c r="JZ116" s="225"/>
      <c r="KA116" s="225"/>
      <c r="KB116" s="225"/>
      <c r="KC116" s="225"/>
      <c r="KD116" s="225"/>
      <c r="KE116" s="225"/>
      <c r="KF116" s="225"/>
      <c r="KG116" s="225"/>
      <c r="KH116" s="225"/>
      <c r="KI116" s="225"/>
      <c r="KJ116" s="225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  <c r="DS117" s="54"/>
      <c r="DT117" s="54"/>
      <c r="DU117" s="54"/>
      <c r="DV117" s="54"/>
      <c r="DW117" s="54"/>
      <c r="DX117" s="54"/>
      <c r="DY117" s="54"/>
      <c r="DZ117" s="54"/>
      <c r="EA117" s="54"/>
      <c r="EB117" s="54"/>
      <c r="EC117" s="54"/>
      <c r="ED117" s="54"/>
      <c r="EE117" s="54"/>
      <c r="EF117" s="54"/>
      <c r="EG117" s="54"/>
      <c r="EH117" s="54"/>
      <c r="EI117" s="54"/>
      <c r="EJ117" s="54"/>
      <c r="EK117" s="54"/>
      <c r="EL117" s="54"/>
      <c r="EM117" s="54"/>
      <c r="EN117" s="54"/>
      <c r="EO117" s="54"/>
      <c r="EP117" s="54"/>
      <c r="EQ117" s="54"/>
      <c r="ER117" s="54"/>
      <c r="ES117" s="54"/>
      <c r="ET117" s="54"/>
      <c r="EU117" s="54"/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/>
      <c r="FI117" s="54"/>
      <c r="FJ117" s="54"/>
      <c r="FK117" s="54"/>
      <c r="FL117" s="54"/>
      <c r="FM117" s="54"/>
      <c r="FN117" s="54"/>
      <c r="FO117" s="54"/>
      <c r="FP117" s="54"/>
      <c r="FQ117" s="54"/>
      <c r="FR117" s="54"/>
      <c r="FS117" s="54"/>
      <c r="FT117" s="54"/>
      <c r="FU117" s="54"/>
      <c r="FV117" s="54"/>
      <c r="FW117" s="54"/>
      <c r="FX117" s="54"/>
      <c r="FY117" s="54"/>
      <c r="FZ117" s="54"/>
      <c r="GA117" s="54"/>
      <c r="GB117" s="54"/>
      <c r="GC117" s="54"/>
      <c r="GD117" s="54"/>
      <c r="GE117" s="54"/>
      <c r="GF117" s="54"/>
      <c r="GG117" s="54"/>
      <c r="GH117" s="54"/>
      <c r="GI117" s="54"/>
      <c r="GJ117" s="54"/>
      <c r="GK117" s="54"/>
      <c r="GL117" s="54"/>
      <c r="GM117" s="54"/>
      <c r="GN117" s="54"/>
      <c r="GO117" s="54"/>
      <c r="GP117" s="54"/>
      <c r="GQ117" s="54"/>
      <c r="GR117" s="54"/>
      <c r="GS117" s="54"/>
      <c r="GT117" s="54"/>
      <c r="GU117" s="54"/>
      <c r="GV117" s="54"/>
      <c r="GW117" s="54"/>
      <c r="GX117" s="54"/>
      <c r="GY117" s="54"/>
      <c r="GZ117" s="54"/>
      <c r="HA117" s="54"/>
      <c r="HB117" s="54"/>
      <c r="HC117" s="54"/>
      <c r="HD117" s="54"/>
      <c r="HE117" s="54"/>
      <c r="HF117" s="54"/>
      <c r="HG117" s="54"/>
      <c r="HH117" s="54"/>
      <c r="HI117" s="54"/>
      <c r="HJ117" s="54"/>
      <c r="HK117" s="54"/>
      <c r="HL117" s="54"/>
      <c r="HM117" s="54"/>
      <c r="HN117" s="54"/>
      <c r="HO117" s="54"/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  <c r="IO117" s="54"/>
      <c r="IP117" s="54"/>
      <c r="IQ117" s="54"/>
      <c r="IR117" s="54"/>
      <c r="IS117" s="54"/>
      <c r="IT117" s="54"/>
      <c r="IU117" s="54"/>
      <c r="IV117" s="54"/>
      <c r="IW117" s="54"/>
      <c r="IX117" s="54"/>
      <c r="IY117" s="54"/>
      <c r="IZ117" s="54"/>
      <c r="JA117" s="54"/>
      <c r="JB117" s="54"/>
      <c r="JC117" s="54"/>
      <c r="JD117" s="54"/>
      <c r="JE117" s="54"/>
      <c r="JF117" s="54"/>
      <c r="JG117" s="54"/>
      <c r="JH117" s="313"/>
      <c r="JI117" s="54"/>
      <c r="JJ117" s="54"/>
      <c r="JK117" s="54"/>
      <c r="JL117" s="54"/>
      <c r="JM117" s="54"/>
      <c r="JN117" s="54"/>
      <c r="JO117" s="54"/>
      <c r="JP117" s="54"/>
      <c r="JQ117" s="54"/>
      <c r="JR117" s="54"/>
      <c r="JS117" s="314"/>
      <c r="JT117" s="315"/>
      <c r="JU117" s="316"/>
      <c r="JV117" s="54"/>
      <c r="JW117" s="54"/>
      <c r="JX117" s="54"/>
      <c r="JY117" s="54"/>
      <c r="JZ117" s="54"/>
      <c r="KA117" s="54"/>
      <c r="KB117" s="54"/>
    </row>
  </sheetData>
  <autoFilter ref="$A$2:$JS$28">
    <sortState ref="A2:JS28">
      <sortCondition ref="C2:C28"/>
      <sortCondition ref="B2:B28"/>
      <sortCondition descending="1" ref="A2:A28"/>
    </sortState>
  </autoFilter>
  <mergeCells count="132">
    <mergeCell ref="IV30:JE30"/>
    <mergeCell ref="JF30:JH30"/>
    <mergeCell ref="GD30:GM30"/>
    <mergeCell ref="GN30:GW30"/>
    <mergeCell ref="GX30:HG30"/>
    <mergeCell ref="HH30:HQ30"/>
    <mergeCell ref="HR30:IA30"/>
    <mergeCell ref="IB30:IK30"/>
    <mergeCell ref="IL30:IU30"/>
    <mergeCell ref="BX1:CG1"/>
    <mergeCell ref="CH1:CQ1"/>
    <mergeCell ref="CR1:DA1"/>
    <mergeCell ref="DB1:DK1"/>
    <mergeCell ref="DL1:DU1"/>
    <mergeCell ref="DV1:EE1"/>
    <mergeCell ref="EF1:EO1"/>
    <mergeCell ref="EP1:EY1"/>
    <mergeCell ref="EZ1:FI1"/>
    <mergeCell ref="FJ1:FS1"/>
    <mergeCell ref="FT1:GC1"/>
    <mergeCell ref="GD1:GM1"/>
    <mergeCell ref="GN1:GW1"/>
    <mergeCell ref="GX1:HG1"/>
    <mergeCell ref="JW2:JW3"/>
    <mergeCell ref="JX2:JX3"/>
    <mergeCell ref="JY2:JY3"/>
    <mergeCell ref="JZ2:JZ3"/>
    <mergeCell ref="KA2:KA3"/>
    <mergeCell ref="KB2:KB3"/>
    <mergeCell ref="KC2:KC3"/>
    <mergeCell ref="KD2:KD3"/>
    <mergeCell ref="HH1:HQ1"/>
    <mergeCell ref="HR1:IA1"/>
    <mergeCell ref="IB1:IK1"/>
    <mergeCell ref="IL1:IU1"/>
    <mergeCell ref="IV1:JE1"/>
    <mergeCell ref="JF1:JH1"/>
    <mergeCell ref="JI1:JR1"/>
    <mergeCell ref="F1:O1"/>
    <mergeCell ref="P1:Y1"/>
    <mergeCell ref="Z1:AI1"/>
    <mergeCell ref="AJ1:AS1"/>
    <mergeCell ref="AT1:BC1"/>
    <mergeCell ref="BD1:BM1"/>
    <mergeCell ref="BN1:BW1"/>
    <mergeCell ref="A30:A31"/>
    <mergeCell ref="B30:B31"/>
    <mergeCell ref="C30:C31"/>
    <mergeCell ref="D30:D31"/>
    <mergeCell ref="E30:E31"/>
    <mergeCell ref="F30:O30"/>
    <mergeCell ref="P30:Y30"/>
    <mergeCell ref="Z30:AI30"/>
    <mergeCell ref="AJ30:AS30"/>
    <mergeCell ref="AT30:BC30"/>
    <mergeCell ref="BD30:BM30"/>
    <mergeCell ref="BN30:BW30"/>
    <mergeCell ref="BX30:CG30"/>
    <mergeCell ref="CH30:CQ30"/>
    <mergeCell ref="A88:A89"/>
    <mergeCell ref="B88:B89"/>
    <mergeCell ref="C88:C89"/>
    <mergeCell ref="D88:D89"/>
    <mergeCell ref="E88:E89"/>
    <mergeCell ref="F88:O88"/>
    <mergeCell ref="P88:Y88"/>
    <mergeCell ref="Z88:AI88"/>
    <mergeCell ref="AJ88:AS88"/>
    <mergeCell ref="AT88:BC88"/>
    <mergeCell ref="BD88:BM88"/>
    <mergeCell ref="BN88:BW88"/>
    <mergeCell ref="BX88:CG88"/>
    <mergeCell ref="CH88:CQ88"/>
    <mergeCell ref="CR88:DA88"/>
    <mergeCell ref="DB88:DK88"/>
    <mergeCell ref="DL88:DU88"/>
    <mergeCell ref="DV88:EE88"/>
    <mergeCell ref="EF88:EO88"/>
    <mergeCell ref="EP88:EY88"/>
    <mergeCell ref="EZ88:FI88"/>
    <mergeCell ref="IB88:IK88"/>
    <mergeCell ref="IL88:IU88"/>
    <mergeCell ref="IV88:JE88"/>
    <mergeCell ref="JF88:JH88"/>
    <mergeCell ref="FJ88:FS88"/>
    <mergeCell ref="FT88:GC88"/>
    <mergeCell ref="GD88:GM88"/>
    <mergeCell ref="GN88:GW88"/>
    <mergeCell ref="GX88:HG88"/>
    <mergeCell ref="HH88:HQ88"/>
    <mergeCell ref="HR88:IA88"/>
    <mergeCell ref="FJ30:FS30"/>
    <mergeCell ref="FT30:GC30"/>
    <mergeCell ref="CR30:DA30"/>
    <mergeCell ref="DB30:DK30"/>
    <mergeCell ref="DL30:DU30"/>
    <mergeCell ref="DV30:EE30"/>
    <mergeCell ref="EF30:EO30"/>
    <mergeCell ref="EP30:EY30"/>
    <mergeCell ref="EZ30:FI30"/>
    <mergeCell ref="Z59:AI59"/>
    <mergeCell ref="AJ59:AS59"/>
    <mergeCell ref="AT59:BC59"/>
    <mergeCell ref="BD59:BM59"/>
    <mergeCell ref="BN59:BW59"/>
    <mergeCell ref="BX59:CG59"/>
    <mergeCell ref="CH59:CQ59"/>
    <mergeCell ref="CR59:DA59"/>
    <mergeCell ref="DB59:DK59"/>
    <mergeCell ref="DL59:DU59"/>
    <mergeCell ref="DV59:EE59"/>
    <mergeCell ref="EF59:EO59"/>
    <mergeCell ref="EP59:EY59"/>
    <mergeCell ref="EZ59:FI59"/>
    <mergeCell ref="IB59:IK59"/>
    <mergeCell ref="IL59:IU59"/>
    <mergeCell ref="IV59:JE59"/>
    <mergeCell ref="JF59:JH59"/>
    <mergeCell ref="FJ59:FS59"/>
    <mergeCell ref="FT59:GC59"/>
    <mergeCell ref="GD59:GM59"/>
    <mergeCell ref="GN59:GW59"/>
    <mergeCell ref="GX59:HG59"/>
    <mergeCell ref="HH59:HQ59"/>
    <mergeCell ref="HR59:IA59"/>
    <mergeCell ref="A59:A60"/>
    <mergeCell ref="B59:B60"/>
    <mergeCell ref="C59:C60"/>
    <mergeCell ref="D59:D60"/>
    <mergeCell ref="E59:E60"/>
    <mergeCell ref="F59:O59"/>
    <mergeCell ref="P59:Y59"/>
  </mergeCells>
  <conditionalFormatting sqref="F3:JV29 KE3:KE29 KF3:KH6 KI3:KJ29 KB4:KD29 KF8:KH29 F32:KJ58 F61:KJ87 F90:KJ116">
    <cfRule type="cellIs" dxfId="3" priority="1" operator="lessThan">
      <formula>0</formula>
    </cfRule>
  </conditionalFormatting>
  <conditionalFormatting sqref="F3:IU28 F32:IU57 F61:IU86 F90:IU115">
    <cfRule type="colorScale" priority="2">
      <colorScale>
        <cfvo type="min"/>
        <cfvo type="formula" val="25"/>
        <cfvo type="max"/>
        <color rgb="FFFF0000"/>
        <color rgb="FFFFFF00"/>
        <color rgb="FF00FF00"/>
      </colorScale>
    </cfRule>
  </conditionalFormatting>
  <drawing r:id="rId1"/>
</worksheet>
</file>