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CAB66199-B873-4BC7-AF5A-A841501A46A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4" i="1"/>
  <c r="I5" i="1" l="1"/>
  <c r="I6" i="1"/>
  <c r="I7" i="1"/>
  <c r="I8" i="1"/>
  <c r="I9" i="1"/>
  <c r="I4" i="1"/>
  <c r="A28" i="1" l="1"/>
  <c r="E29" i="1"/>
  <c r="G28" i="1"/>
  <c r="E28" i="1"/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AEF44525-7411-424E-BC92-36653CAD24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Fiagbe and Obeng, 2007</t>
        </r>
      </text>
    </comment>
    <comment ref="I2" authorId="0" shapeId="0" xr:uid="{25828478-EE67-4853-B11A-717604D614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1km2 = 247.105acre</t>
        </r>
      </text>
    </comment>
  </commentList>
</comments>
</file>

<file path=xl/sharedStrings.xml><?xml version="1.0" encoding="utf-8"?>
<sst xmlns="http://schemas.openxmlformats.org/spreadsheetml/2006/main" count="25" uniqueCount="22">
  <si>
    <t>Surface area- level relationship</t>
  </si>
  <si>
    <t>Description</t>
  </si>
  <si>
    <t>Area (km2)</t>
  </si>
  <si>
    <t>Level, (ft)</t>
  </si>
  <si>
    <t>Volume (MAF</t>
  </si>
  <si>
    <t>dead volume (min operating level/ top of inactive)</t>
  </si>
  <si>
    <t>Top of buffer (max operating level)</t>
  </si>
  <si>
    <t>Area (acre)</t>
  </si>
  <si>
    <t>Level (ft)</t>
  </si>
  <si>
    <t>level</t>
  </si>
  <si>
    <t>volume</t>
  </si>
  <si>
    <t>In StageVolumeAreaAkosombo excel file (from Mr Annor)</t>
  </si>
  <si>
    <t>Level</t>
  </si>
  <si>
    <t>Water level at Akosombo (ft)</t>
  </si>
  <si>
    <t>=</t>
  </si>
  <si>
    <t>ft</t>
  </si>
  <si>
    <t>if</t>
  </si>
  <si>
    <t>therefore</t>
  </si>
  <si>
    <t>self.lsv_rel = utils.loadMatrix (create_path("./Data/Akosombo_xtics/1.Level-Surface area-Volume/lsv_Ak.txt"), 3, 6 )  # level (ft) - Surface (acre) - storage (acre-feet) relationships</t>
  </si>
  <si>
    <t>NB: 3 spaces as delimiter instead of tab!!!! otherwise error (non precise array type...)</t>
  </si>
  <si>
    <t>Volume (acre-feet)</t>
  </si>
  <si>
    <t>Volume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</si>
</sst>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164" fontId="0" fillId="0" borderId="0" xfId="0" applyNumberFormat="1" applyBorder="1"/>
    <xf numFmtId="0" fontId="1" fillId="2" borderId="0" xfId="0" applyFont="1" applyFill="1" applyBorder="1"/>
    <xf numFmtId="165" fontId="0" fillId="2" borderId="0" xfId="0" applyNumberFormat="1" applyFill="1" applyBorder="1" applyAlignment="1" applyProtection="1">
      <alignment horizontal="center"/>
    </xf>
    <xf numFmtId="165" fontId="0" fillId="2" borderId="9" xfId="0" applyNumberFormat="1" applyFill="1" applyBorder="1" applyAlignment="1" applyProtection="1">
      <alignment horizontal="center"/>
    </xf>
    <xf numFmtId="0" fontId="0" fillId="2" borderId="0" xfId="0" applyFill="1" applyBorder="1"/>
    <xf numFmtId="0" fontId="0" fillId="0" borderId="7" xfId="0" applyFill="1" applyBorder="1"/>
    <xf numFmtId="164" fontId="0" fillId="2" borderId="0" xfId="0" applyNumberFormat="1" applyFill="1" applyBorder="1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3" borderId="7" xfId="0" applyFill="1" applyBorder="1"/>
    <xf numFmtId="0" fontId="0" fillId="0" borderId="7" xfId="0" applyBorder="1" applyAlignment="1">
      <alignment horizontal="center"/>
    </xf>
    <xf numFmtId="0" fontId="0" fillId="2" borderId="2" xfId="0" applyFill="1" applyBorder="1"/>
    <xf numFmtId="2" fontId="0" fillId="0" borderId="3" xfId="0" applyNumberFormat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8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80" zoomScaleNormal="80" workbookViewId="0">
      <selection activeCell="B18" sqref="B18:G18"/>
    </sheetView>
  </sheetViews>
  <sheetFormatPr defaultRowHeight="15" x14ac:dyDescent="0.25"/>
  <cols>
    <col min="1" max="1" width="32.7109375" bestFit="1" customWidth="1"/>
    <col min="2" max="2" width="24.5703125" bestFit="1" customWidth="1"/>
    <col min="3" max="3" width="24.42578125" customWidth="1"/>
    <col min="4" max="4" width="16.42578125" customWidth="1"/>
    <col min="5" max="7" width="14.85546875" bestFit="1" customWidth="1"/>
    <col min="8" max="9" width="13.7109375" bestFit="1" customWidth="1"/>
  </cols>
  <sheetData>
    <row r="1" spans="1:11" x14ac:dyDescent="0.25">
      <c r="A1" s="7" t="s">
        <v>0</v>
      </c>
      <c r="B1" s="7"/>
      <c r="C1" s="7"/>
    </row>
    <row r="2" spans="1:11" x14ac:dyDescent="0.25">
      <c r="A2" s="4" t="s">
        <v>1</v>
      </c>
      <c r="B2" s="4" t="s">
        <v>2</v>
      </c>
      <c r="C2" s="4" t="s">
        <v>3</v>
      </c>
      <c r="D2" s="5" t="s">
        <v>4</v>
      </c>
      <c r="F2" s="14" t="s">
        <v>9</v>
      </c>
      <c r="G2" s="14" t="s">
        <v>10</v>
      </c>
      <c r="I2" t="s">
        <v>7</v>
      </c>
      <c r="K2" t="s">
        <v>21</v>
      </c>
    </row>
    <row r="3" spans="1:11" x14ac:dyDescent="0.25">
      <c r="A3" s="7"/>
      <c r="B3" s="7">
        <v>2331</v>
      </c>
      <c r="C3" s="7">
        <v>199.5</v>
      </c>
      <c r="F3" s="15">
        <v>259.39999999999998</v>
      </c>
      <c r="G3" s="16">
        <v>88.610949999965598</v>
      </c>
    </row>
    <row r="4" spans="1:11" x14ac:dyDescent="0.25">
      <c r="A4" s="1" t="s">
        <v>5</v>
      </c>
      <c r="B4" s="24">
        <v>4897</v>
      </c>
      <c r="C4" s="2">
        <v>240</v>
      </c>
      <c r="D4" s="25">
        <v>60</v>
      </c>
      <c r="F4" s="15">
        <v>259.55</v>
      </c>
      <c r="G4" s="16">
        <v>88.843487499965391</v>
      </c>
      <c r="I4" s="29">
        <f>B4*247.105</f>
        <v>1210073.1850000001</v>
      </c>
      <c r="K4">
        <f>D4*1000000</f>
        <v>60000000</v>
      </c>
    </row>
    <row r="5" spans="1:11" x14ac:dyDescent="0.25">
      <c r="A5" s="6"/>
      <c r="B5" s="7">
        <v>5766</v>
      </c>
      <c r="C5" s="7">
        <v>249.5</v>
      </c>
      <c r="D5" s="26">
        <v>73.380843777017603</v>
      </c>
      <c r="I5" s="29">
        <f t="shared" ref="I5:I9" si="0">B5*247.105</f>
        <v>1424807.43</v>
      </c>
      <c r="K5">
        <f t="shared" ref="K5:K9" si="1">D5*1000000</f>
        <v>73380843.777017608</v>
      </c>
    </row>
    <row r="6" spans="1:11" x14ac:dyDescent="0.25">
      <c r="A6" s="6"/>
      <c r="B6" s="7">
        <v>6799</v>
      </c>
      <c r="C6" s="17">
        <v>259.5</v>
      </c>
      <c r="D6" s="27">
        <f>G3+((C6-F3)*((G4-G3)/(F4-F3)))</f>
        <v>88.765974999965465</v>
      </c>
      <c r="I6" s="29">
        <f t="shared" si="0"/>
        <v>1680066.895</v>
      </c>
      <c r="K6">
        <f t="shared" si="1"/>
        <v>88765974.999965459</v>
      </c>
    </row>
    <row r="7" spans="1:11" x14ac:dyDescent="0.25">
      <c r="A7" s="6"/>
      <c r="B7" s="7">
        <v>7848</v>
      </c>
      <c r="C7" s="7">
        <v>269.5</v>
      </c>
      <c r="D7" s="26">
        <v>106.13262499994499</v>
      </c>
      <c r="I7" s="29">
        <f t="shared" si="0"/>
        <v>1939280.0399999998</v>
      </c>
      <c r="K7">
        <f t="shared" si="1"/>
        <v>106132624.999945</v>
      </c>
    </row>
    <row r="8" spans="1:11" x14ac:dyDescent="0.25">
      <c r="A8" s="6"/>
      <c r="B8" s="7">
        <v>8482</v>
      </c>
      <c r="C8" s="7">
        <v>275.5</v>
      </c>
      <c r="D8" s="26">
        <v>119.02002499992</v>
      </c>
      <c r="I8" s="29">
        <f t="shared" si="0"/>
        <v>2095944.6099999999</v>
      </c>
      <c r="K8">
        <f t="shared" si="1"/>
        <v>119020024.99992</v>
      </c>
    </row>
    <row r="9" spans="1:11" x14ac:dyDescent="0.25">
      <c r="A9" s="9" t="s">
        <v>6</v>
      </c>
      <c r="B9" s="18">
        <v>8530</v>
      </c>
      <c r="C9" s="10">
        <v>278</v>
      </c>
      <c r="D9" s="28">
        <v>126</v>
      </c>
      <c r="I9" s="29">
        <f t="shared" si="0"/>
        <v>2107805.65</v>
      </c>
      <c r="K9">
        <f t="shared" si="1"/>
        <v>126000000</v>
      </c>
    </row>
    <row r="10" spans="1:11" x14ac:dyDescent="0.25">
      <c r="A10" s="7"/>
      <c r="B10" s="7">
        <v>8897</v>
      </c>
      <c r="C10" s="7">
        <v>279.5</v>
      </c>
    </row>
    <row r="14" spans="1:11" x14ac:dyDescent="0.25">
      <c r="A14" t="s">
        <v>18</v>
      </c>
    </row>
    <row r="16" spans="1:11" x14ac:dyDescent="0.25">
      <c r="A16" t="s">
        <v>8</v>
      </c>
      <c r="B16" s="13">
        <v>240</v>
      </c>
      <c r="C16" s="13">
        <v>249.5</v>
      </c>
      <c r="D16" s="19">
        <v>259.5</v>
      </c>
      <c r="E16" s="13">
        <v>269.5</v>
      </c>
      <c r="F16" s="13">
        <v>275.5</v>
      </c>
      <c r="G16" s="13">
        <v>278</v>
      </c>
      <c r="H16" s="13"/>
      <c r="I16" s="13"/>
    </row>
    <row r="17" spans="1:9" x14ac:dyDescent="0.25">
      <c r="A17" t="s">
        <v>7</v>
      </c>
      <c r="B17" s="12">
        <v>1210073.1850000001</v>
      </c>
      <c r="C17" s="12">
        <v>1424807.43</v>
      </c>
      <c r="D17" s="12">
        <v>1680066.895</v>
      </c>
      <c r="E17" s="12">
        <v>1939280.0399999998</v>
      </c>
      <c r="F17" s="12">
        <v>2095944.6099999999</v>
      </c>
      <c r="G17" s="12">
        <v>2107805.65</v>
      </c>
      <c r="H17" s="12"/>
      <c r="I17" s="12"/>
    </row>
    <row r="18" spans="1:9" x14ac:dyDescent="0.25">
      <c r="A18" t="s">
        <v>20</v>
      </c>
      <c r="B18" s="13">
        <v>60000000</v>
      </c>
      <c r="C18" s="13">
        <v>73380843.777017608</v>
      </c>
      <c r="D18" s="13">
        <v>88765974.999965459</v>
      </c>
      <c r="E18" s="13">
        <v>106132624.999945</v>
      </c>
      <c r="F18" s="13">
        <v>119020024.99992</v>
      </c>
      <c r="G18" s="13">
        <v>126000000</v>
      </c>
      <c r="H18" s="12"/>
      <c r="I18" s="12"/>
    </row>
    <row r="23" spans="1:9" x14ac:dyDescent="0.25">
      <c r="A23" t="s">
        <v>11</v>
      </c>
    </row>
    <row r="24" spans="1:9" x14ac:dyDescent="0.25">
      <c r="A24" t="s">
        <v>12</v>
      </c>
      <c r="B24" t="s">
        <v>2</v>
      </c>
      <c r="C24" t="s">
        <v>13</v>
      </c>
    </row>
    <row r="25" spans="1:9" x14ac:dyDescent="0.25">
      <c r="A25">
        <v>85.241</v>
      </c>
      <c r="B25">
        <v>8530</v>
      </c>
      <c r="C25" s="20">
        <v>278</v>
      </c>
    </row>
    <row r="26" spans="1:9" x14ac:dyDescent="0.25">
      <c r="A26">
        <v>80.349000000000004</v>
      </c>
      <c r="B26">
        <v>6799</v>
      </c>
      <c r="C26">
        <v>259.5</v>
      </c>
    </row>
    <row r="27" spans="1:9" x14ac:dyDescent="0.25">
      <c r="A27">
        <v>76.97</v>
      </c>
      <c r="B27">
        <v>5766</v>
      </c>
      <c r="C27">
        <v>249.5</v>
      </c>
      <c r="D27" s="1"/>
      <c r="E27" s="2"/>
      <c r="F27" s="2"/>
      <c r="G27" s="3" t="s">
        <v>15</v>
      </c>
    </row>
    <row r="28" spans="1:9" x14ac:dyDescent="0.25">
      <c r="A28">
        <f>A27-E29</f>
        <v>73.759949999999989</v>
      </c>
      <c r="B28">
        <v>4897</v>
      </c>
      <c r="C28">
        <v>240</v>
      </c>
      <c r="D28" s="6" t="s">
        <v>16</v>
      </c>
      <c r="E28" s="7">
        <f>A26-A27</f>
        <v>3.3790000000000049</v>
      </c>
      <c r="F28" s="21" t="s">
        <v>14</v>
      </c>
      <c r="G28" s="8">
        <f>C26-C27</f>
        <v>10</v>
      </c>
    </row>
    <row r="29" spans="1:9" x14ac:dyDescent="0.25">
      <c r="D29" s="9" t="s">
        <v>17</v>
      </c>
      <c r="E29" s="22">
        <f>G29*E28/G28</f>
        <v>3.2100500000000047</v>
      </c>
      <c r="F29" s="23" t="s">
        <v>14</v>
      </c>
      <c r="G29" s="11">
        <v>9.5</v>
      </c>
    </row>
    <row r="33" spans="1:1" x14ac:dyDescent="0.25">
      <c r="A33" t="s">
        <v>19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2022-02-04T09:15:25Z</dcterms:modified>
</cp:coreProperties>
</file>