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/Users/wtp/Library/CloudStorage/GoogleDrive-wtompike@gmail.com/My Drive/Documents from old macbook/Imperial/Projects/Venus/"/>
    </mc:Choice>
  </mc:AlternateContent>
  <xr:revisionPtr revIDLastSave="38" documentId="8_{54EDAF81-0CC5-2142-BFDE-967C2258C1DA}" xr6:coauthVersionLast="47" xr6:coauthVersionMax="47" xr10:uidLastSave="{F4EB1993-9574-4D48-8E67-F2095D84E722}"/>
  <bookViews>
    <workbookView xWindow="4000" yWindow="3160" windowWidth="34860" windowHeight="28040" firstSheet="2" activeTab="1" xr2:uid="{D8D4A343-9F2D-9744-A840-BD67E05B5F04}"/>
  </bookViews>
  <sheets>
    <sheet name="Sheet2" sheetId="2" r:id="rId1"/>
    <sheet name="Sheet1" sheetId="1" r:id="rId2"/>
    <sheet name="Sheet3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3" l="1" a="1"/>
  <c r="C36" i="3"/>
  <c r="E58" i="3"/>
  <c r="C58" i="3"/>
  <c r="B58" i="3"/>
  <c r="E57" i="3"/>
  <c r="D57" i="3"/>
  <c r="C57" i="3"/>
  <c r="B57" i="3"/>
  <c r="E56" i="3"/>
  <c r="C56" i="3"/>
  <c r="D56" i="3"/>
  <c r="B56" i="3"/>
  <c r="E55" i="3"/>
  <c r="C55" i="3"/>
  <c r="B55" i="3"/>
  <c r="C14" i="3" a="1"/>
  <c r="C14" i="3" s="1"/>
  <c r="G14" i="3" s="1" a="1"/>
  <c r="G14" i="3" s="1"/>
  <c r="C50" i="3" a="1"/>
  <c r="C50" i="3" s="1"/>
  <c r="C49" i="3" a="1"/>
  <c r="C49" i="3" s="1"/>
  <c r="D55" i="3" s="1"/>
  <c r="C48" i="3" a="1"/>
  <c r="C48" i="3" s="1"/>
  <c r="D58" i="3" s="1"/>
  <c r="C51" i="3" a="1"/>
  <c r="C51" i="3" s="1"/>
  <c r="G36" i="3"/>
  <c r="B43" i="3"/>
  <c r="B44" i="3"/>
  <c r="B45" i="3"/>
  <c r="B46" i="3"/>
  <c r="B42" i="3"/>
  <c r="A43" i="3"/>
  <c r="A44" i="3"/>
  <c r="A45" i="3"/>
  <c r="A46" i="3"/>
  <c r="A42" i="3"/>
  <c r="H36" i="3" a="1"/>
  <c r="H36" i="3" s="1"/>
  <c r="A31" i="3"/>
  <c r="A32" i="3"/>
  <c r="A33" i="3"/>
  <c r="A34" i="3"/>
  <c r="A30" i="3"/>
  <c r="G38" i="3"/>
  <c r="G37" i="3"/>
  <c r="C39" i="3" a="1"/>
  <c r="C39" i="3" s="1"/>
  <c r="C37" i="3" a="1"/>
  <c r="C37" i="3" s="1"/>
  <c r="C38" i="3" a="1"/>
  <c r="C38" i="3" s="1"/>
  <c r="C27" i="3" a="1"/>
  <c r="C27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G39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H16" i="3"/>
  <c r="H15" i="3"/>
  <c r="J16" i="3" l="1"/>
  <c r="I16" i="3"/>
  <c r="I15" i="3"/>
  <c r="J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<sst xmlns="http://schemas.openxmlformats.org/spreadsheetml/2006/main" count="128" uniqueCount="56">
  <si>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</si>
  <si>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</si>
  <si>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</si>
  <si>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</si>
  <si>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</si>
  <si>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</si>
  <si>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</si>
  <si>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</si>
  <si>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</si>
  <si>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</si>
  <si>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</si>
  <si>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</si>
  <si>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</si>
  <si>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</si>
  <si>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</si>
  <si>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</si>
  <si>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</si>
  <si>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</si>
  <si>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</si>
  <si>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</si>
  <si>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</si>
  <si>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</si>
  <si>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</si>
  <si>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</si>
  <si>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</si>
  <si>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</si>
  <si>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</si>
  <si>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</si>
  <si>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</si>
  <si>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</si>
  <si>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</si>
  <si>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Strip Number</t>
  </si>
  <si>
    <t>Distance(mm)</t>
  </si>
  <si>
    <t>Control</t>
  </si>
  <si>
    <t>12h Anneal</t>
  </si>
  <si>
    <t>A6</t>
  </si>
  <si>
    <t>NASA GLENN GEER</t>
  </si>
  <si>
    <t>68G</t>
  </si>
  <si>
    <t>G0</t>
  </si>
  <si>
    <t>G13</t>
  </si>
  <si>
    <t>G21</t>
  </si>
  <si>
    <t>After PECVD Removal and 12h anneal</t>
  </si>
  <si>
    <t>A54</t>
  </si>
  <si>
    <t>A53</t>
  </si>
  <si>
    <t>A84</t>
  </si>
  <si>
    <t>A86</t>
  </si>
  <si>
    <t>A31</t>
  </si>
  <si>
    <t>Contol</t>
  </si>
  <si>
    <t>14 days</t>
  </si>
  <si>
    <t>C2</t>
  </si>
  <si>
    <t>C1</t>
  </si>
  <si>
    <t>C0</t>
  </si>
  <si>
    <t>12 hour</t>
  </si>
  <si>
    <t>After 200 nm PECVD etch</t>
  </si>
  <si>
    <t>After 400 nm PECVD etch</t>
  </si>
  <si>
    <t>After PECVD etch and 12h anneal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</si>
</sst>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164" fontId="2" fillId="0" borderId="0" xfId="0" applyNumberFormat="1" applyFont="1"/>
    <xf numFmtId="164" fontId="2" fillId="0" borderId="1" xfId="0" applyNumberFormat="1" applyFont="1" applyBorder="1"/>
    <xf numFmtId="11" fontId="2" fillId="0" borderId="0" xfId="0" applyNumberFormat="1" applyFont="1"/>
    <xf numFmtId="164" fontId="0" fillId="0" borderId="0" xfId="0" applyNumberForma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Sheet3!$C$14:$C$27</c:f>
              <c:numCache>
                <c:formatCode>General</c:formatCode>
                <c:ptCount val="14"/>
                <c:pt idx="0">
                  <c:v>3.1912647326055918E-7</c:v>
                </c:pt>
                <c:pt idx="1">
                  <c:v>-1.4230824075275922E-3</c:v>
                </c:pt>
                <c:pt idx="2">
                  <c:v>-1.1177894327432675E-3</c:v>
                </c:pt>
                <c:pt idx="3">
                  <c:v>-4.1337641521679147E-4</c:v>
                </c:pt>
                <c:pt idx="4">
                  <c:v>-1.5628873393284479E-3</c:v>
                </c:pt>
                <c:pt idx="5">
                  <c:v>-1.193290780089982E-3</c:v>
                </c:pt>
                <c:pt idx="6">
                  <c:v>-1.3569646124961389E-3</c:v>
                </c:pt>
                <c:pt idx="7">
                  <c:v>0</c:v>
                </c:pt>
                <c:pt idx="8">
                  <c:v>6.2156513425021189E-4</c:v>
                </c:pt>
                <c:pt idx="9">
                  <c:v>-1.9860452723121191E-5</c:v>
                </c:pt>
                <c:pt idx="10">
                  <c:v>-6.1672647764812921E-6</c:v>
                </c:pt>
                <c:pt idx="11">
                  <c:v>-9.1941102484273461E-5</c:v>
                </c:pt>
                <c:pt idx="12">
                  <c:v>1.0471190569668283E-4</c:v>
                </c:pt>
                <c:pt idx="13">
                  <c:v>2.6271318516785168E-5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5-CD41-9EFE-F7F988AC8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7801215"/>
        <c:axId val="1507802927"/>
      </c:barChart>
      <c:catAx>
        <c:axId val="150780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802927"/>
        <c:crosses val="autoZero"/>
        <c:auto val="1"/>
        <c:lblAlgn val="ctr"/>
        <c:lblOffset val="100"/>
        <c:noMultiLvlLbl val="0"/>
      </c:catAx>
      <c:valAx>
        <c:axId val="15078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80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DT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Sheet3!$J$15:$J$16</c:f>
                <c:numCache>
                  <c:formatCode>General</c:formatCode>
                  <c:ptCount val="2"/>
                  <c:pt idx="0">
                    <c:v>4.0712166926768964E-4</c:v>
                  </c:pt>
                  <c:pt idx="1">
                    <c:v>4.5124772499283458E-5</c:v>
                  </c:pt>
                </c:numCache>
              </c:numRef>
            </c:plus>
            <c:minus>
              <c:numRef>
                <c:f>Sheet3!$J$15:$J$16</c:f>
                <c:numCache>
                  <c:formatCode>General</c:formatCode>
                  <c:ptCount val="2"/>
                  <c:pt idx="0">
                    <c:v>4.0712166926768964E-4</c:v>
                  </c:pt>
                  <c:pt idx="1">
                    <c:v>4.5124772499283458E-5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Sheet3!$H$15:$H$16</c:f>
              <c:strCache>
                <c:ptCount val="2"/>
                <c:pt idx="0">
                  <c:v>12 hour</c:v>
                </c:pt>
                <c:pt idx="1">
                  <c:v>14 days</c:v>
                </c:pt>
              </c:strCache>
            </c:strRef>
          </c:cat>
          <c:val>
            <c:numRef>
              <c:f>Sheet3!$I$15:$I$16</c:f>
              <c:numCache>
                <c:formatCode>0.00E+00</c:formatCode>
                <c:ptCount val="2"/>
                <c:pt idx="0" formatCode="General">
                  <c:v>1.1778984979003702E-3</c:v>
                </c:pt>
                <c:pt idx="1">
                  <c:v>4.9790408839468793E-5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8-3548-B212-FC8CF8C9E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542704"/>
        <c:axId val="1414245727"/>
      </c:barChart>
      <c:catAx>
        <c:axId val="133054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4245727"/>
        <c:crosses val="autoZero"/>
        <c:auto val="1"/>
        <c:lblAlgn val="ctr"/>
        <c:lblOffset val="100"/>
        <c:noMultiLvlLbl val="0"/>
      </c:catAx>
      <c:valAx>
        <c:axId val="14142457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Second-order</a:t>
                </a:r>
                <a:r>
                  <a:rPr lang="en-GB" baseline="0"/>
                  <a:t> coefficient/m^-1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3054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61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Sheet3!$C$5:$C$9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1E-3</c:v>
                </c:pt>
                <c:pt idx="4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5-774C-899E-7E5D37D39181}"/>
            </c:ext>
          </c:extLst>
        </c:ser>
        <c:ser>
          <c:idx val="1"/>
          <c:order val="1"/>
          <c:tx>
            <c:strRef>
              <c:f>Sheet3!$D$2</c:f>
              <c:strCache>
                <c:ptCount val="1"/>
                <c:pt idx="0">
                  <c:v>81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Sheet3!$D$5:$D$9</c:f>
              <c:numCache>
                <c:formatCode>General</c:formatCode>
                <c:ptCount val="5"/>
                <c:pt idx="0">
                  <c:v>-8.8999999999999996E-2</c:v>
                </c:pt>
                <c:pt idx="1">
                  <c:v>-8.0000000000000002E-3</c:v>
                </c:pt>
                <c:pt idx="2">
                  <c:v>3.1E-2</c:v>
                </c:pt>
                <c:pt idx="3">
                  <c:v>1.7999999999999999E-2</c:v>
                </c:pt>
                <c:pt idx="4">
                  <c:v>-0.06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F5-774C-899E-7E5D37D39181}"/>
            </c:ext>
          </c:extLst>
        </c:ser>
        <c:ser>
          <c:idx val="2"/>
          <c:order val="2"/>
          <c:tx>
            <c:strRef>
              <c:f>Sheet3!$E$2</c:f>
              <c:strCache>
                <c:ptCount val="1"/>
                <c:pt idx="0">
                  <c:v>86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Sheet3!$E$5:$E$9</c:f>
              <c:numCache>
                <c:formatCode>General</c:formatCode>
                <c:ptCount val="5"/>
                <c:pt idx="0">
                  <c:v>-7.5999999999999998E-2</c:v>
                </c:pt>
                <c:pt idx="1">
                  <c:v>-8.9999999999999993E-3</c:v>
                </c:pt>
                <c:pt idx="2">
                  <c:v>7.0000000000000001E-3</c:v>
                </c:pt>
                <c:pt idx="3">
                  <c:v>3.0000000000000001E-3</c:v>
                </c:pt>
                <c:pt idx="4">
                  <c:v>-6.6000000000000003E-2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F5-774C-899E-7E5D37D39181}"/>
            </c:ext>
          </c:extLst>
        </c:ser>
        <c:ser>
          <c:idx val="3"/>
          <c:order val="3"/>
          <c:tx>
            <c:strRef>
              <c:f>Sheet3!$F$2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Sheet3!$F$5:$F$9</c:f>
              <c:numCache>
                <c:formatCode>General</c:formatCode>
                <c:ptCount val="5"/>
                <c:pt idx="0">
                  <c:v>1.9E-2</c:v>
                </c:pt>
                <c:pt idx="1">
                  <c:v>0.03</c:v>
                </c:pt>
                <c:pt idx="2">
                  <c:v>4.3999999999999997E-2</c:v>
                </c:pt>
                <c:pt idx="3">
                  <c:v>3.7999999999999999E-2</c:v>
                </c:pt>
                <c:pt idx="4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F5-774C-899E-7E5D37D39181}"/>
            </c:ext>
          </c:extLst>
        </c:ser>
        <c:ser>
          <c:idx val="4"/>
          <c:order val="4"/>
          <c:tx>
            <c:strRef>
              <c:f>Sheet3!$G$2</c:f>
              <c:strCache>
                <c:ptCount val="1"/>
                <c:pt idx="0">
                  <c:v>71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Sheet3!$G$5:$G$9</c:f>
              <c:numCache>
                <c:formatCode>General</c:formatCode>
                <c:ptCount val="5"/>
                <c:pt idx="0">
                  <c:v>-0.106</c:v>
                </c:pt>
                <c:pt idx="1">
                  <c:v>-1.4E-2</c:v>
                </c:pt>
                <c:pt idx="2">
                  <c:v>0.03</c:v>
                </c:pt>
                <c:pt idx="3">
                  <c:v>3.1E-2</c:v>
                </c:pt>
                <c:pt idx="4">
                  <c:v>-5.6000000000000001E-2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F5-774C-899E-7E5D37D39181}"/>
            </c:ext>
          </c:extLst>
        </c:ser>
        <c:ser>
          <c:idx val="5"/>
          <c:order val="5"/>
          <c:tx>
            <c:strRef>
              <c:f>Sheet3!$H$2</c:f>
              <c:strCache>
                <c:ptCount val="1"/>
                <c:pt idx="0">
                  <c:v>A6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Sheet3!$H$5:$H$9</c:f>
              <c:numCache>
                <c:formatCode>General</c:formatCode>
                <c:ptCount val="5"/>
                <c:pt idx="0">
                  <c:v>-3.9E-2</c:v>
                </c:pt>
                <c:pt idx="1">
                  <c:v>1.2999999999999999E-2</c:v>
                </c:pt>
                <c:pt idx="2">
                  <c:v>3.1E-2</c:v>
                </c:pt>
                <c:pt idx="3">
                  <c:v>1.4999999999999999E-2</c:v>
                </c:pt>
                <c:pt idx="4">
                  <c:v>-7.3999999999999996E-2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F5-774C-899E-7E5D37D39181}"/>
            </c:ext>
          </c:extLst>
        </c:ser>
        <c:ser>
          <c:idx val="6"/>
          <c:order val="6"/>
          <c:tx>
            <c:strRef>
              <c:f>Sheet3!$I$2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Sheet3!$I$5:$I$9</c:f>
              <c:numCache>
                <c:formatCode>General</c:formatCode>
                <c:ptCount val="5"/>
                <c:pt idx="0">
                  <c:v>-3.1E-2</c:v>
                </c:pt>
                <c:pt idx="1">
                  <c:v>2.8000000000000001E-2</c:v>
                </c:pt>
                <c:pt idx="2">
                  <c:v>4.1000000000000002E-2</c:v>
                </c:pt>
                <c:pt idx="3">
                  <c:v>1.4E-2</c:v>
                </c:pt>
                <c:pt idx="4">
                  <c:v>-8.8999999999999996E-2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F5-774C-899E-7E5D37D39181}"/>
            </c:ext>
          </c:extLst>
        </c:ser>
        <c:ser>
          <c:idx val="7"/>
          <c:order val="7"/>
          <c:tx>
            <c:strRef>
              <c:f>Sheet3!$J$2</c:f>
              <c:strCache>
                <c:ptCount val="1"/>
                <c:pt idx="0">
                  <c:v>79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Sheet3!$J$5:$J$9</c:f>
              <c:numCache>
                <c:formatCode>General</c:formatCode>
                <c:ptCount val="5"/>
                <c:pt idx="0">
                  <c:v>3.3000000000000002E-2</c:v>
                </c:pt>
                <c:pt idx="1">
                  <c:v>3.3000000000000002E-2</c:v>
                </c:pt>
                <c:pt idx="2">
                  <c:v>3.3000000000000002E-2</c:v>
                </c:pt>
                <c:pt idx="3">
                  <c:v>3.3000000000000002E-2</c:v>
                </c:pt>
                <c:pt idx="4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4F5-774C-899E-7E5D37D39181}"/>
            </c:ext>
          </c:extLst>
        </c:ser>
        <c:ser>
          <c:idx val="9"/>
          <c:order val="8"/>
          <c:tx>
            <c:strRef>
              <c:f>Sheet3!$L$2</c:f>
              <c:strCache>
                <c:ptCount val="1"/>
                <c:pt idx="0">
                  <c:v>G0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Sheet3!$L$5:$L$9</c:f>
              <c:numCache>
                <c:formatCode>General</c:formatCode>
                <c:ptCount val="5"/>
                <c:pt idx="0">
                  <c:v>0.04</c:v>
                </c:pt>
                <c:pt idx="1">
                  <c:v>4.1000000000000002E-2</c:v>
                </c:pt>
                <c:pt idx="2">
                  <c:v>4.2000000000000003E-2</c:v>
                </c:pt>
                <c:pt idx="3">
                  <c:v>4.2000000000000003E-2</c:v>
                </c:pt>
                <c:pt idx="4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4F5-774C-899E-7E5D37D39181}"/>
            </c:ext>
          </c:extLst>
        </c:ser>
        <c:ser>
          <c:idx val="10"/>
          <c:order val="9"/>
          <c:tx>
            <c:strRef>
              <c:f>Sheet3!$M$2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Sheet3!$M$5:$M$9</c:f>
              <c:numCache>
                <c:formatCode>General</c:formatCode>
                <c:ptCount val="5"/>
                <c:pt idx="0">
                  <c:v>4.3999999999999997E-2</c:v>
                </c:pt>
                <c:pt idx="1">
                  <c:v>3.6999999999999998E-2</c:v>
                </c:pt>
                <c:pt idx="2">
                  <c:v>3.1E-2</c:v>
                </c:pt>
                <c:pt idx="3">
                  <c:v>3.2000000000000001E-2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4F5-774C-899E-7E5D37D39181}"/>
            </c:ext>
          </c:extLst>
        </c:ser>
        <c:ser>
          <c:idx val="11"/>
          <c:order val="10"/>
          <c:tx>
            <c:strRef>
              <c:f>Sheet3!$N$2</c:f>
              <c:strCache>
                <c:ptCount val="1"/>
                <c:pt idx="0">
                  <c:v>G13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Sheet3!$N$5:$N$9</c:f>
              <c:numCache>
                <c:formatCode>General</c:formatCode>
                <c:ptCount val="5"/>
                <c:pt idx="0">
                  <c:v>3.5999999999999997E-2</c:v>
                </c:pt>
                <c:pt idx="1">
                  <c:v>3.5999999999999997E-2</c:v>
                </c:pt>
                <c:pt idx="2">
                  <c:v>3.9E-2</c:v>
                </c:pt>
                <c:pt idx="3">
                  <c:v>3.5000000000000003E-2</c:v>
                </c:pt>
                <c:pt idx="4">
                  <c:v>2.5999999999999999E-2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4F5-774C-899E-7E5D37D39181}"/>
            </c:ext>
          </c:extLst>
        </c:ser>
        <c:ser>
          <c:idx val="12"/>
          <c:order val="11"/>
          <c:tx>
            <c:strRef>
              <c:f>Sheet3!$O$2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Sheet3!$O$5:$O$9</c:f>
              <c:numCache>
                <c:formatCode>General</c:formatCode>
                <c:ptCount val="5"/>
                <c:pt idx="0">
                  <c:v>5.1999999999999998E-2</c:v>
                </c:pt>
                <c:pt idx="1">
                  <c:v>2.9000000000000001E-2</c:v>
                </c:pt>
                <c:pt idx="2">
                  <c:v>3.2000000000000001E-2</c:v>
                </c:pt>
                <c:pt idx="3">
                  <c:v>3.6999999999999998E-2</c:v>
                </c:pt>
                <c:pt idx="4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4F5-774C-899E-7E5D37D39181}"/>
            </c:ext>
          </c:extLst>
        </c:ser>
        <c:ser>
          <c:idx val="13"/>
          <c:order val="12"/>
          <c:tx>
            <c:strRef>
              <c:f>Sheet3!$P$2</c:f>
              <c:strCache>
                <c:ptCount val="1"/>
                <c:pt idx="0">
                  <c:v>G21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Sheet3!$B$5:$B$9</c:f>
              <c:numCache>
                <c:formatCode>General</c:formatCode>
                <c:ptCount val="5"/>
                <c:pt idx="0">
                  <c:v>2.5</c:v>
                </c:pt>
                <c:pt idx="1">
                  <c:v>6.5</c:v>
                </c:pt>
                <c:pt idx="2">
                  <c:v>10.5</c:v>
                </c:pt>
                <c:pt idx="3">
                  <c:v>14.5</c:v>
                </c:pt>
                <c:pt idx="4">
                  <c:v>19.7</c:v>
                </c:pt>
              </c:numCache>
            </c:numRef>
          </c:xVal>
          <c:yVal>
            <c:numRef>
              <c:f>Sheet3!$P$5:$P$9</c:f>
              <c:numCache>
                <c:formatCode>General</c:formatCode>
                <c:ptCount val="5"/>
                <c:pt idx="0">
                  <c:v>0.05</c:v>
                </c:pt>
                <c:pt idx="1">
                  <c:v>3.9E-2</c:v>
                </c:pt>
                <c:pt idx="2">
                  <c:v>3.7999999999999999E-2</c:v>
                </c:pt>
                <c:pt idx="3">
                  <c:v>0.04</c:v>
                </c:pt>
                <c:pt idx="4">
                  <c:v>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4F5-774C-899E-7E5D37D39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72016"/>
        <c:axId val="695982272"/>
      </c:scatterChart>
      <c:valAx>
        <c:axId val="151817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82272"/>
        <c:crosses val="autoZero"/>
        <c:crossBetween val="midCat"/>
      </c:valAx>
      <c:valAx>
        <c:axId val="69598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7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Sheet3!$B$3:$B$11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2.5</c:v>
                </c:pt>
                <c:pt idx="3">
                  <c:v>6.5</c:v>
                </c:pt>
                <c:pt idx="4">
                  <c:v>10.5</c:v>
                </c:pt>
                <c:pt idx="5">
                  <c:v>14.5</c:v>
                </c:pt>
                <c:pt idx="6">
                  <c:v>19.7</c:v>
                </c:pt>
                <c:pt idx="7">
                  <c:v>20.7</c:v>
                </c:pt>
                <c:pt idx="8">
                  <c:v>21</c:v>
                </c:pt>
              </c:numCache>
            </c:numRef>
          </c:xVal>
          <c:yVal>
            <c:numRef>
              <c:f>Sheet3!$J$3:$J$11</c:f>
              <c:numCache>
                <c:formatCode>General</c:formatCode>
                <c:ptCount val="9"/>
                <c:pt idx="0">
                  <c:v>3.5999999999999997E-2</c:v>
                </c:pt>
                <c:pt idx="1">
                  <c:v>3.1E-2</c:v>
                </c:pt>
                <c:pt idx="2">
                  <c:v>3.3000000000000002E-2</c:v>
                </c:pt>
                <c:pt idx="3">
                  <c:v>3.3000000000000002E-2</c:v>
                </c:pt>
                <c:pt idx="4">
                  <c:v>3.3000000000000002E-2</c:v>
                </c:pt>
                <c:pt idx="5">
                  <c:v>3.3000000000000002E-2</c:v>
                </c:pt>
                <c:pt idx="6">
                  <c:v>3.3000000000000002E-2</c:v>
                </c:pt>
                <c:pt idx="7">
                  <c:v>3.3000000000000002E-2</c:v>
                </c:pt>
                <c:pt idx="8">
                  <c:v>4.2999999999999997E-2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03-444D-91F8-89266CE4F5C3}"/>
            </c:ext>
          </c:extLst>
        </c:ser>
        <c:ser>
          <c:idx val="2"/>
          <c:order val="1"/>
          <c:xVal>
            <c:numRef>
              <c:f>Sheet3!$B$3:$B$11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2.5</c:v>
                </c:pt>
                <c:pt idx="3">
                  <c:v>6.5</c:v>
                </c:pt>
                <c:pt idx="4">
                  <c:v>10.5</c:v>
                </c:pt>
                <c:pt idx="5">
                  <c:v>14.5</c:v>
                </c:pt>
                <c:pt idx="6">
                  <c:v>19.7</c:v>
                </c:pt>
                <c:pt idx="7">
                  <c:v>20.7</c:v>
                </c:pt>
                <c:pt idx="8">
                  <c:v>21</c:v>
                </c:pt>
              </c:numCache>
            </c:numRef>
          </c:xVal>
          <c:yVal>
            <c:numRef>
              <c:f>Sheet3!$L$3:$L$11</c:f>
              <c:numCache>
                <c:formatCode>General</c:formatCode>
                <c:ptCount val="9"/>
                <c:pt idx="0">
                  <c:v>4.2999999999999997E-2</c:v>
                </c:pt>
                <c:pt idx="1">
                  <c:v>4.2999999999999997E-2</c:v>
                </c:pt>
                <c:pt idx="2">
                  <c:v>0.04</c:v>
                </c:pt>
                <c:pt idx="3">
                  <c:v>4.1000000000000002E-2</c:v>
                </c:pt>
                <c:pt idx="4">
                  <c:v>4.2000000000000003E-2</c:v>
                </c:pt>
                <c:pt idx="5">
                  <c:v>4.2000000000000003E-2</c:v>
                </c:pt>
                <c:pt idx="6">
                  <c:v>4.1000000000000002E-2</c:v>
                </c:pt>
                <c:pt idx="7">
                  <c:v>0.04</c:v>
                </c:pt>
                <c:pt idx="8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03-444D-91F8-89266CE4F5C3}"/>
            </c:ext>
          </c:extLst>
        </c:ser>
        <c:ser>
          <c:idx val="3"/>
          <c:order val="2"/>
          <c:xVal>
            <c:numRef>
              <c:f>Sheet3!$B$3:$B$11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2.5</c:v>
                </c:pt>
                <c:pt idx="3">
                  <c:v>6.5</c:v>
                </c:pt>
                <c:pt idx="4">
                  <c:v>10.5</c:v>
                </c:pt>
                <c:pt idx="5">
                  <c:v>14.5</c:v>
                </c:pt>
                <c:pt idx="6">
                  <c:v>19.7</c:v>
                </c:pt>
                <c:pt idx="7">
                  <c:v>20.7</c:v>
                </c:pt>
                <c:pt idx="8">
                  <c:v>21</c:v>
                </c:pt>
              </c:numCache>
            </c:numRef>
          </c:xVal>
          <c:yVal>
            <c:numRef>
              <c:f>Sheet3!$M$3:$M$11</c:f>
              <c:numCache>
                <c:formatCode>General</c:formatCode>
                <c:ptCount val="9"/>
                <c:pt idx="0">
                  <c:v>4.5999999999999999E-2</c:v>
                </c:pt>
                <c:pt idx="1">
                  <c:v>3.6999999999999998E-2</c:v>
                </c:pt>
                <c:pt idx="2">
                  <c:v>4.3999999999999997E-2</c:v>
                </c:pt>
                <c:pt idx="3">
                  <c:v>3.6999999999999998E-2</c:v>
                </c:pt>
                <c:pt idx="4">
                  <c:v>3.1E-2</c:v>
                </c:pt>
                <c:pt idx="5">
                  <c:v>3.2000000000000001E-2</c:v>
                </c:pt>
                <c:pt idx="6">
                  <c:v>0.02</c:v>
                </c:pt>
                <c:pt idx="7">
                  <c:v>2.9000000000000001E-2</c:v>
                </c:pt>
                <c:pt idx="8">
                  <c:v>2.5999999999999999E-2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D03-444D-91F8-89266CE4F5C3}"/>
            </c:ext>
          </c:extLst>
        </c:ser>
        <c:ser>
          <c:idx val="4"/>
          <c:order val="3"/>
          <c:xVal>
            <c:numRef>
              <c:f>Sheet3!$B$3:$B$11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2.5</c:v>
                </c:pt>
                <c:pt idx="3">
                  <c:v>6.5</c:v>
                </c:pt>
                <c:pt idx="4">
                  <c:v>10.5</c:v>
                </c:pt>
                <c:pt idx="5">
                  <c:v>14.5</c:v>
                </c:pt>
                <c:pt idx="6">
                  <c:v>19.7</c:v>
                </c:pt>
                <c:pt idx="7">
                  <c:v>20.7</c:v>
                </c:pt>
                <c:pt idx="8">
                  <c:v>21</c:v>
                </c:pt>
              </c:numCache>
            </c:numRef>
          </c:xVal>
          <c:yVal>
            <c:numRef>
              <c:f>Sheet3!$N$3:$N$11</c:f>
              <c:numCache>
                <c:formatCode>General</c:formatCode>
                <c:ptCount val="9"/>
                <c:pt idx="0">
                  <c:v>0.04</c:v>
                </c:pt>
                <c:pt idx="1">
                  <c:v>3.6999999999999998E-2</c:v>
                </c:pt>
                <c:pt idx="2">
                  <c:v>3.5999999999999997E-2</c:v>
                </c:pt>
                <c:pt idx="3">
                  <c:v>3.5999999999999997E-2</c:v>
                </c:pt>
                <c:pt idx="4">
                  <c:v>3.9E-2</c:v>
                </c:pt>
                <c:pt idx="5">
                  <c:v>3.5000000000000003E-2</c:v>
                </c:pt>
                <c:pt idx="6">
                  <c:v>2.5999999999999999E-2</c:v>
                </c:pt>
                <c:pt idx="7">
                  <c:v>3.4000000000000002E-2</c:v>
                </c:pt>
                <c:pt idx="8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D03-444D-91F8-89266CE4F5C3}"/>
            </c:ext>
          </c:extLst>
        </c:ser>
        <c:ser>
          <c:idx val="5"/>
          <c:order val="4"/>
          <c:xVal>
            <c:numRef>
              <c:f>Sheet3!$B$3:$B$11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2.5</c:v>
                </c:pt>
                <c:pt idx="3">
                  <c:v>6.5</c:v>
                </c:pt>
                <c:pt idx="4">
                  <c:v>10.5</c:v>
                </c:pt>
                <c:pt idx="5">
                  <c:v>14.5</c:v>
                </c:pt>
                <c:pt idx="6">
                  <c:v>19.7</c:v>
                </c:pt>
                <c:pt idx="7">
                  <c:v>20.7</c:v>
                </c:pt>
                <c:pt idx="8">
                  <c:v>21</c:v>
                </c:pt>
              </c:numCache>
            </c:numRef>
          </c:xVal>
          <c:yVal>
            <c:numRef>
              <c:f>Sheet3!$O$3:$O$11</c:f>
              <c:numCache>
                <c:formatCode>General</c:formatCode>
                <c:ptCount val="9"/>
                <c:pt idx="2">
                  <c:v>5.1999999999999998E-2</c:v>
                </c:pt>
                <c:pt idx="3">
                  <c:v>2.9000000000000001E-2</c:v>
                </c:pt>
                <c:pt idx="4">
                  <c:v>3.2000000000000001E-2</c:v>
                </c:pt>
                <c:pt idx="5">
                  <c:v>3.6999999999999998E-2</c:v>
                </c:pt>
                <c:pt idx="6">
                  <c:v>0.05</c:v>
                </c:pt>
                <c:pt idx="7">
                  <c:v>0.05</c:v>
                </c:pt>
                <c:pt idx="8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D03-444D-91F8-89266CE4F5C3}"/>
            </c:ext>
          </c:extLst>
        </c:ser>
        <c:ser>
          <c:idx val="6"/>
          <c:order val="5"/>
          <c:xVal>
            <c:numRef>
              <c:f>Sheet3!$B$3:$B$11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2.5</c:v>
                </c:pt>
                <c:pt idx="3">
                  <c:v>6.5</c:v>
                </c:pt>
                <c:pt idx="4">
                  <c:v>10.5</c:v>
                </c:pt>
                <c:pt idx="5">
                  <c:v>14.5</c:v>
                </c:pt>
                <c:pt idx="6">
                  <c:v>19.7</c:v>
                </c:pt>
                <c:pt idx="7">
                  <c:v>20.7</c:v>
                </c:pt>
                <c:pt idx="8">
                  <c:v>21</c:v>
                </c:pt>
              </c:numCache>
            </c:numRef>
          </c:xVal>
          <c:yVal>
            <c:numRef>
              <c:f>Sheet3!$P$3:$P$11</c:f>
              <c:numCache>
                <c:formatCode>General</c:formatCode>
                <c:ptCount val="9"/>
                <c:pt idx="0">
                  <c:v>6.0999999999999999E-2</c:v>
                </c:pt>
                <c:pt idx="1">
                  <c:v>5.7000000000000002E-2</c:v>
                </c:pt>
                <c:pt idx="2">
                  <c:v>0.05</c:v>
                </c:pt>
                <c:pt idx="3">
                  <c:v>3.9E-2</c:v>
                </c:pt>
                <c:pt idx="4">
                  <c:v>3.7999999999999999E-2</c:v>
                </c:pt>
                <c:pt idx="5">
                  <c:v>0.04</c:v>
                </c:pt>
                <c:pt idx="6">
                  <c:v>3.1E-2</c:v>
                </c:pt>
                <c:pt idx="7">
                  <c:v>3.5999999999999997E-2</c:v>
                </c:pt>
                <c:pt idx="8">
                  <c:v>4.3999999999999997E-2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D03-444D-91F8-89266CE4F5C3}"/>
            </c:ext>
          </c:extLst>
        </c:ser>
        <c:ser>
          <c:idx val="0"/>
          <c:order val="6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Sheet3!$B$3:$B$11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2.5</c:v>
                </c:pt>
                <c:pt idx="3">
                  <c:v>6.5</c:v>
                </c:pt>
                <c:pt idx="4">
                  <c:v>10.5</c:v>
                </c:pt>
                <c:pt idx="5">
                  <c:v>14.5</c:v>
                </c:pt>
                <c:pt idx="6">
                  <c:v>19.7</c:v>
                </c:pt>
                <c:pt idx="7">
                  <c:v>20.7</c:v>
                </c:pt>
                <c:pt idx="8">
                  <c:v>21</c:v>
                </c:pt>
              </c:numCache>
            </c:numRef>
          </c:xVal>
          <c:yVal>
            <c:numRef>
              <c:f>Sheet3!$C$3:$C$11</c:f>
              <c:numCache>
                <c:formatCode>General</c:formatCode>
                <c:ptCount val="9"/>
                <c:pt idx="0">
                  <c:v>0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1E-3</c:v>
                </c:pt>
                <c:pt idx="6">
                  <c:v>2E-3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03-444D-91F8-89266CE4F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412400"/>
        <c:axId val="923185951"/>
      </c:scatterChart>
      <c:valAx>
        <c:axId val="53541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185951"/>
        <c:crosses val="autoZero"/>
        <c:crossBetween val="midCat"/>
      </c:valAx>
      <c:valAx>
        <c:axId val="92318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124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Sheet3!$G$36:$G$39</c:f>
              <c:numCache>
                <c:formatCode>General</c:formatCode>
                <c:ptCount val="4"/>
                <c:pt idx="0">
                  <c:v>-1.4230824075275922E-3</c:v>
                </c:pt>
                <c:pt idx="1">
                  <c:v>-4.1337641521679147E-4</c:v>
                </c:pt>
                <c:pt idx="2">
                  <c:v>-1.5628873393284479E-3</c:v>
                </c:pt>
                <c:pt idx="3">
                  <c:v>-1.3569646124961389E-3</c:v>
                </c:pt>
              </c:numCache>
            </c:numRef>
          </c:xVal>
          <c:yVal>
            <c:numRef>
              <c:f>Sheet3!$C$36:$C$39</c:f>
              <c:numCache>
                <c:formatCode>General</c:formatCode>
                <c:ptCount val="4"/>
                <c:pt idx="0">
                  <c:v>-1.2013402397801839E-3</c:v>
                </c:pt>
                <c:pt idx="1">
                  <c:v>-2.0789461536633392E-4</c:v>
                </c:pt>
                <c:pt idx="2">
                  <c:v>-1.1656386368580685E-3</c:v>
                </c:pt>
                <c:pt idx="3">
                  <c:v>-1.0322053798804765E-3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4-554A-9699-BE39E68D5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064271"/>
        <c:axId val="628794911"/>
      </c:scatterChart>
      <c:valAx>
        <c:axId val="78706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94911"/>
        <c:crosses val="autoZero"/>
        <c:crossBetween val="midCat"/>
      </c:valAx>
      <c:valAx>
        <c:axId val="6287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6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Sheet3!$G$36:$G$39</c:f>
              <c:numCache>
                <c:formatCode>General</c:formatCode>
                <c:ptCount val="4"/>
                <c:pt idx="0">
                  <c:v>-1.4230824075275922E-3</c:v>
                </c:pt>
                <c:pt idx="1">
                  <c:v>-4.1337641521679147E-4</c:v>
                </c:pt>
                <c:pt idx="2">
                  <c:v>-1.5628873393284479E-3</c:v>
                </c:pt>
                <c:pt idx="3">
                  <c:v>-1.3569646124961389E-3</c:v>
                </c:pt>
              </c:numCache>
            </c:numRef>
          </c:xVal>
          <c:yVal>
            <c:numRef>
              <c:f>Sheet3!$H$36:$H$39</c:f>
              <c:numCache>
                <c:formatCode>General</c:formatCode>
                <c:ptCount val="4"/>
                <c:pt idx="0">
                  <c:v>0.84418177993454757</c:v>
                </c:pt>
                <c:pt idx="1">
                  <c:v>0.50291842425820421</c:v>
                </c:pt>
                <c:pt idx="2">
                  <c:v>0.74582383996976265</c:v>
                </c:pt>
                <c:pt idx="3">
                  <c:v>0.76067229047464457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D-A94B-868D-CDC6936A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609599"/>
        <c:axId val="1812380335"/>
      </c:scatterChart>
      <c:valAx>
        <c:axId val="147260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0335"/>
        <c:crosses val="autoZero"/>
        <c:crossBetween val="midCat"/>
      </c:valAx>
      <c:valAx>
        <c:axId val="181238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60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Sheet3!$C$4:$C$9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1E-3</c:v>
                </c:pt>
                <c:pt idx="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1-6B47-B9F5-8473981F4F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Sheet3!$D$4:$D$9</c:f>
              <c:numCache>
                <c:formatCode>General</c:formatCode>
                <c:ptCount val="6"/>
                <c:pt idx="0">
                  <c:v>-0.14599999999999999</c:v>
                </c:pt>
                <c:pt idx="1">
                  <c:v>-8.8999999999999996E-2</c:v>
                </c:pt>
                <c:pt idx="2">
                  <c:v>-8.0000000000000002E-3</c:v>
                </c:pt>
                <c:pt idx="3">
                  <c:v>3.1E-2</c:v>
                </c:pt>
                <c:pt idx="4">
                  <c:v>1.7999999999999999E-2</c:v>
                </c:pt>
                <c:pt idx="5">
                  <c:v>-0.06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41-6B47-B9F5-8473981F4FE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Sheet3!$E$4:$E$9</c:f>
              <c:numCache>
                <c:formatCode>General</c:formatCode>
                <c:ptCount val="6"/>
                <c:pt idx="0">
                  <c:v>-0.08</c:v>
                </c:pt>
                <c:pt idx="1">
                  <c:v>-7.5999999999999998E-2</c:v>
                </c:pt>
                <c:pt idx="2">
                  <c:v>-8.9999999999999993E-3</c:v>
                </c:pt>
                <c:pt idx="3">
                  <c:v>7.0000000000000001E-3</c:v>
                </c:pt>
                <c:pt idx="4">
                  <c:v>3.0000000000000001E-3</c:v>
                </c:pt>
                <c:pt idx="5">
                  <c:v>-6.6000000000000003E-2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41-6B47-B9F5-8473981F4FE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Sheet3!$F$4:$F$9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1.9E-2</c:v>
                </c:pt>
                <c:pt idx="2">
                  <c:v>0.03</c:v>
                </c:pt>
                <c:pt idx="3">
                  <c:v>4.3999999999999997E-2</c:v>
                </c:pt>
                <c:pt idx="4">
                  <c:v>3.7999999999999999E-2</c:v>
                </c:pt>
                <c:pt idx="5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41-6B47-B9F5-8473981F4FE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Sheet3!$G$4:$G$9</c:f>
              <c:numCache>
                <c:formatCode>General</c:formatCode>
                <c:ptCount val="6"/>
                <c:pt idx="0">
                  <c:v>-0.16500000000000001</c:v>
                </c:pt>
                <c:pt idx="1">
                  <c:v>-0.106</c:v>
                </c:pt>
                <c:pt idx="2">
                  <c:v>-1.4E-2</c:v>
                </c:pt>
                <c:pt idx="3">
                  <c:v>0.03</c:v>
                </c:pt>
                <c:pt idx="4">
                  <c:v>3.1E-2</c:v>
                </c:pt>
                <c:pt idx="5">
                  <c:v>-5.6000000000000001E-2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41-6B47-B9F5-8473981F4FE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Sheet3!$H$4:$H$9</c:f>
              <c:numCache>
                <c:formatCode>General</c:formatCode>
                <c:ptCount val="6"/>
                <c:pt idx="0">
                  <c:v>-0.08</c:v>
                </c:pt>
                <c:pt idx="1">
                  <c:v>-3.9E-2</c:v>
                </c:pt>
                <c:pt idx="2">
                  <c:v>1.2999999999999999E-2</c:v>
                </c:pt>
                <c:pt idx="3">
                  <c:v>3.1E-2</c:v>
                </c:pt>
                <c:pt idx="4">
                  <c:v>1.4999999999999999E-2</c:v>
                </c:pt>
                <c:pt idx="5">
                  <c:v>-7.3999999999999996E-2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41-6B47-B9F5-8473981F4FE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Sheet3!$I$4:$I$9</c:f>
              <c:numCache>
                <c:formatCode>General</c:formatCode>
                <c:ptCount val="6"/>
                <c:pt idx="0">
                  <c:v>-7.0000000000000007E-2</c:v>
                </c:pt>
                <c:pt idx="1">
                  <c:v>-3.1E-2</c:v>
                </c:pt>
                <c:pt idx="2">
                  <c:v>2.8000000000000001E-2</c:v>
                </c:pt>
                <c:pt idx="3">
                  <c:v>4.1000000000000002E-2</c:v>
                </c:pt>
                <c:pt idx="4">
                  <c:v>1.4E-2</c:v>
                </c:pt>
                <c:pt idx="5">
                  <c:v>-8.8999999999999996E-2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41-6B47-B9F5-8473981F4FE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Sheet3!$J$4:$J$9</c:f>
              <c:numCache>
                <c:formatCode>General</c:formatCode>
                <c:ptCount val="6"/>
                <c:pt idx="0">
                  <c:v>3.1E-2</c:v>
                </c:pt>
                <c:pt idx="1">
                  <c:v>3.3000000000000002E-2</c:v>
                </c:pt>
                <c:pt idx="2">
                  <c:v>3.3000000000000002E-2</c:v>
                </c:pt>
                <c:pt idx="3">
                  <c:v>3.3000000000000002E-2</c:v>
                </c:pt>
                <c:pt idx="4">
                  <c:v>3.3000000000000002E-2</c:v>
                </c:pt>
                <c:pt idx="5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41-6B47-B9F5-8473981F4FE3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Sheet3!$K$4:$K$9</c:f>
              <c:numCache>
                <c:formatCode>General</c:formatCode>
                <c:ptCount val="6"/>
                <c:pt idx="0">
                  <c:v>3.5000000000000003E-2</c:v>
                </c:pt>
                <c:pt idx="1">
                  <c:v>1.4999999999999999E-2</c:v>
                </c:pt>
                <c:pt idx="2">
                  <c:v>-5.0000000000000001E-3</c:v>
                </c:pt>
                <c:pt idx="3">
                  <c:v>-1.6E-2</c:v>
                </c:pt>
                <c:pt idx="4">
                  <c:v>-6.0000000000000001E-3</c:v>
                </c:pt>
                <c:pt idx="5">
                  <c:v>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641-6B47-B9F5-8473981F4FE3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Sheet3!$L$4:$L$9</c:f>
              <c:numCache>
                <c:formatCode>General</c:formatCode>
                <c:ptCount val="6"/>
                <c:pt idx="0">
                  <c:v>4.2999999999999997E-2</c:v>
                </c:pt>
                <c:pt idx="1">
                  <c:v>0.04</c:v>
                </c:pt>
                <c:pt idx="2">
                  <c:v>4.1000000000000002E-2</c:v>
                </c:pt>
                <c:pt idx="3">
                  <c:v>4.2000000000000003E-2</c:v>
                </c:pt>
                <c:pt idx="4">
                  <c:v>4.2000000000000003E-2</c:v>
                </c:pt>
                <c:pt idx="5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641-6B47-B9F5-8473981F4FE3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Sheet3!$M$4:$M$9</c:f>
              <c:numCache>
                <c:formatCode>General</c:formatCode>
                <c:ptCount val="6"/>
                <c:pt idx="0">
                  <c:v>3.6999999999999998E-2</c:v>
                </c:pt>
                <c:pt idx="1">
                  <c:v>4.3999999999999997E-2</c:v>
                </c:pt>
                <c:pt idx="2">
                  <c:v>3.6999999999999998E-2</c:v>
                </c:pt>
                <c:pt idx="3">
                  <c:v>3.1E-2</c:v>
                </c:pt>
                <c:pt idx="4">
                  <c:v>3.2000000000000001E-2</c:v>
                </c:pt>
                <c:pt idx="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641-6B47-B9F5-8473981F4FE3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Sheet3!$N$4:$N$9</c:f>
              <c:numCache>
                <c:formatCode>General</c:formatCode>
                <c:ptCount val="6"/>
                <c:pt idx="0">
                  <c:v>3.6999999999999998E-2</c:v>
                </c:pt>
                <c:pt idx="1">
                  <c:v>3.5999999999999997E-2</c:v>
                </c:pt>
                <c:pt idx="2">
                  <c:v>3.5999999999999997E-2</c:v>
                </c:pt>
                <c:pt idx="3">
                  <c:v>3.9E-2</c:v>
                </c:pt>
                <c:pt idx="4">
                  <c:v>3.5000000000000003E-2</c:v>
                </c:pt>
                <c:pt idx="5">
                  <c:v>2.5999999999999999E-2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641-6B47-B9F5-8473981F4FE3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Sheet3!$O$4:$O$9</c:f>
              <c:numCache>
                <c:formatCode>General</c:formatCode>
                <c:ptCount val="6"/>
                <c:pt idx="1">
                  <c:v>5.1999999999999998E-2</c:v>
                </c:pt>
                <c:pt idx="2">
                  <c:v>2.9000000000000001E-2</c:v>
                </c:pt>
                <c:pt idx="3">
                  <c:v>3.2000000000000001E-2</c:v>
                </c:pt>
                <c:pt idx="4">
                  <c:v>3.6999999999999998E-2</c:v>
                </c:pt>
                <c:pt idx="5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641-6B47-B9F5-8473981F4FE3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Sheet3!$B$4:$B$9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6.5</c:v>
                </c:pt>
                <c:pt idx="3">
                  <c:v>10.5</c:v>
                </c:pt>
                <c:pt idx="4">
                  <c:v>14.5</c:v>
                </c:pt>
                <c:pt idx="5">
                  <c:v>19.7</c:v>
                </c:pt>
              </c:numCache>
            </c:numRef>
          </c:xVal>
          <c:yVal>
            <c:numRef>
              <c:f>Sheet3!$P$4:$P$9</c:f>
              <c:numCache>
                <c:formatCode>General</c:formatCode>
                <c:ptCount val="6"/>
                <c:pt idx="0">
                  <c:v>5.7000000000000002E-2</c:v>
                </c:pt>
                <c:pt idx="1">
                  <c:v>0.05</c:v>
                </c:pt>
                <c:pt idx="2">
                  <c:v>3.9E-2</c:v>
                </c:pt>
                <c:pt idx="3">
                  <c:v>3.7999999999999999E-2</c:v>
                </c:pt>
                <c:pt idx="4">
                  <c:v>0.04</c:v>
                </c:pt>
                <c:pt idx="5">
                  <c:v>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641-6B47-B9F5-8473981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100687"/>
        <c:axId val="889180944"/>
      </c:scatterChart>
      <c:valAx>
        <c:axId val="141210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80944"/>
        <c:crosses val="autoZero"/>
        <c:crossBetween val="midCat"/>
      </c:valAx>
      <c:valAx>
        <c:axId val="8891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10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DT strip curvature with oxide 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Sheet3!$A$55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Sheet3!$B$54:$E$54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</c:numCache>
            </c:numRef>
          </c:xVal>
          <c:yVal>
            <c:numRef>
              <c:f>Sheet3!$B$55:$E$55</c:f>
              <c:numCache>
                <c:formatCode>General</c:formatCode>
                <c:ptCount val="4"/>
                <c:pt idx="0">
                  <c:v>4.1337641521679147E-4</c:v>
                </c:pt>
                <c:pt idx="1">
                  <c:v>2.0789461536633392E-4</c:v>
                </c:pt>
                <c:pt idx="2">
                  <c:v>1.8871537711996874E-4</c:v>
                </c:pt>
                <c:pt idx="3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E-3449-A6C6-FA8474378AA2}"/>
            </c:ext>
          </c:extLst>
        </c:ser>
        <c:ser>
          <c:idx val="1"/>
          <c:order val="1"/>
          <c:tx>
            <c:strRef>
              <c:f>Sheet3!$A$56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Sheet3!$B$54:$E$54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</c:numCache>
            </c:numRef>
          </c:xVal>
          <c:yVal>
            <c:numRef>
              <c:f>Sheet3!$B$56:$E$56</c:f>
              <c:numCache>
                <c:formatCode>General</c:formatCode>
                <c:ptCount val="4"/>
                <c:pt idx="0" formatCode="0.00E+00">
                  <c:v>1.3569646124961389E-3</c:v>
                </c:pt>
                <c:pt idx="1">
                  <c:v>1.0322053798804765E-3</c:v>
                </c:pt>
                <c:pt idx="2">
                  <c:v>1.1378325862292764E-3</c:v>
                </c:pt>
                <c:pt idx="3">
                  <c:v>1.1999999999999999E-3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6E-3449-A6C6-FA8474378AA2}"/>
            </c:ext>
          </c:extLst>
        </c:ser>
        <c:ser>
          <c:idx val="2"/>
          <c:order val="2"/>
          <c:tx>
            <c:strRef>
              <c:f>Sheet3!$A$57</c:f>
              <c:strCache>
                <c:ptCount val="1"/>
                <c:pt idx="0">
                  <c:v>71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Sheet3!$B$54:$E$54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</c:numCache>
            </c:numRef>
          </c:xVal>
          <c:yVal>
            <c:numRef>
              <c:f>Sheet3!$B$57:$E$57</c:f>
              <c:numCache>
                <c:formatCode>General</c:formatCode>
                <c:ptCount val="4"/>
                <c:pt idx="0">
                  <c:v>1.5628873393284479E-3</c:v>
                </c:pt>
                <c:pt idx="1">
                  <c:v>1.1656386368580685E-3</c:v>
                </c:pt>
                <c:pt idx="2">
                  <c:v>1.1378325862292764E-3</c:v>
                </c:pt>
                <c:pt idx="3">
                  <c:v>1.4E-3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6E-3449-A6C6-FA8474378AA2}"/>
            </c:ext>
          </c:extLst>
        </c:ser>
        <c:ser>
          <c:idx val="3"/>
          <c:order val="3"/>
          <c:tx>
            <c:strRef>
              <c:f>Sheet3!$A$58</c:f>
              <c:strCache>
                <c:ptCount val="1"/>
                <c:pt idx="0">
                  <c:v>81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Sheet3!$B$54:$E$54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</c:numCache>
            </c:numRef>
          </c:xVal>
          <c:yVal>
            <c:numRef>
              <c:f>Sheet3!$B$58:$E$58</c:f>
              <c:numCache>
                <c:formatCode>General</c:formatCode>
                <c:ptCount val="4"/>
                <c:pt idx="0">
                  <c:v>1.4230824075275922E-3</c:v>
                </c:pt>
                <c:pt idx="1">
                  <c:v>1.2013402397801839E-3</c:v>
                </c:pt>
                <c:pt idx="2">
                  <c:v>9.8762250891680351E-4</c:v>
                </c:pt>
                <c:pt idx="3">
                  <c:v>1.1999999999999999E-3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6E-3449-A6C6-FA8474378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35232"/>
        <c:axId val="291636944"/>
      </c:scatterChart>
      <c:valAx>
        <c:axId val="29163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PECVD nominal etch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91636944"/>
        <c:crosses val="autoZero"/>
        <c:crossBetween val="midCat"/>
      </c:valAx>
      <c:valAx>
        <c:axId val="2916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Quadratic coefficient, 1/mm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9163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685800</xdr:colOff>
      <xdr:row>10</xdr:row>
      <xdr:rowOff>44450</xdr:rowOff>
    </xdr:from>
    <xdr:to>
      <xdr:col>22</xdr:col>
      <xdr:colOff>800100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8A31F-FDCF-CFB3-57CE-12CAB7500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49</xdr:row>
      <xdr:rowOff>184150</xdr:rowOff>
    </xdr:from>
    <xdr:to>
      <xdr:col>26</xdr:col>
      <xdr:colOff>127000</xdr:colOff>
      <xdr:row>74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5D2C5A-E910-F854-1629-5B08DB74A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425450</xdr:colOff>
      <xdr:row>45</xdr:row>
      <xdr:rowOff>98425</xdr:rowOff>
    </xdr:from>
    <xdr:to>
      <xdr:col>33</xdr:col>
      <xdr:colOff>44450</xdr:colOff>
      <xdr:row>64</xdr:row>
      <xdr:rowOff>190500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3E107C38-0D71-6462-7D04-5D182700075D}"/>
            </a:ext>
            <a:ext uri="{147F2762-F138-4A5C-976F-8EAC2B608ADB}">
              <a16:predDERef xmlns:a16="http://schemas.microsoft.com/office/drawing/2014/main" pred="{915D2C5A-E910-F854-1629-5B08DB74A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25400</xdr:colOff>
      <xdr:row>13</xdr:row>
      <xdr:rowOff>101600</xdr:rowOff>
    </xdr:from>
    <xdr:to>
      <xdr:col>28</xdr:col>
      <xdr:colOff>330200</xdr:colOff>
      <xdr:row>43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9B778D-D7CC-8440-9A61-876AF7DE6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8467</xdr:colOff>
      <xdr:row>32</xdr:row>
      <xdr:rowOff>67734</xdr:rowOff>
    </xdr:from>
    <xdr:to>
      <xdr:col>18</xdr:col>
      <xdr:colOff>97366</xdr:colOff>
      <xdr:row>53</xdr:row>
      <xdr:rowOff>48684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17EECDE-9422-C2B0-C9F0-2823CD234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440267</xdr:colOff>
      <xdr:row>16</xdr:row>
      <xdr:rowOff>177800</xdr:rowOff>
    </xdr:from>
    <xdr:to>
      <xdr:col>14</xdr:col>
      <xdr:colOff>131234</xdr:colOff>
      <xdr:row>32</xdr:row>
      <xdr:rowOff>135467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2D1DF15-0C51-17B6-9773-0ADAB0D96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540808</xdr:colOff>
      <xdr:row>27</xdr:row>
      <xdr:rowOff>193675</xdr:rowOff>
    </xdr:from>
    <xdr:to>
      <xdr:col>15</xdr:col>
      <xdr:colOff>10583</xdr:colOff>
      <xdr:row>41</xdr:row>
      <xdr:rowOff>95250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45DF43A-369B-9AB6-D04C-8289D359C4E6}"/>
            </a:ext>
            <a:ext uri="{147F2762-F138-4A5C-976F-8EAC2B608ADB}">
              <a16:predDERef xmlns:a16="http://schemas.microsoft.com/office/drawing/2014/main" pred="{52D1DF15-0C51-17B6-9773-0ADAB0D96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231775</xdr:colOff>
      <xdr:row>56</xdr:row>
      <xdr:rowOff>168275</xdr:rowOff>
    </xdr:from>
    <xdr:to>
      <xdr:col>18</xdr:col>
      <xdr:colOff>660400</xdr:colOff>
      <xdr:row>75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47E58F-23CF-8A5B-1EA9-4E0BAF95CFC4}"/>
            </a:ext>
            <a:ext uri="{147F2762-F138-4A5C-976F-8EAC2B608ADB}">
              <a16:predDERef xmlns:a16="http://schemas.microsoft.com/office/drawing/2014/main" pred="{A45DF43A-369B-9AB6-D04C-8289D359C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eriallondon.sharepoint.com/Users/wtp/Downloads/Warp%20Results.xlsx" TargetMode="External"/><Relationship Id="rId1" Type="http://schemas.openxmlformats.org/officeDocument/2006/relationships/externalLinkPath" Target="/Users/wtp/Downloads/Warp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7">
          <cell r="L17">
            <v>-1.1999999999999999E-3</v>
          </cell>
        </row>
        <row r="18">
          <cell r="L18">
            <v>-1.1999999999999999E-3</v>
          </cell>
        </row>
        <row r="19">
          <cell r="L19">
            <v>-2.9999999999999997E-4</v>
          </cell>
        </row>
        <row r="20">
          <cell r="L20">
            <v>-1.4E-3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E56A-887A-F643-94E0-6C08B629144F}">
  <dimension ref="A1:I24"/>
  <sheetViews>
    <sheetView workbookViewId="0"/>
  </sheetViews>
  <sheetFormatPr defaultColWidth="11" defaultRowHeight="15.95"/>
  <sheetData>
    <row r="1" spans="1:9">
      <c r="A1" t="s">
        <v>0</v>
      </c>
    </row>
    <row r="2" spans="1:9" ht="17.100000000000001" thickBot="1"/>
    <row r="3" spans="1:9">
      <c r="A3" s="8" t="s">
        <v>1</v>
      </c>
      <c r="B3" s="8"/>
    </row>
    <row r="4" spans="1:9">
      <c r="A4" t="s">
        <v>2</v>
      </c>
      <c r="B4">
        <v>0.52039126022675419</v>
      </c>
    </row>
    <row r="5" spans="1:9">
      <c r="A5" t="s">
        <v>3</v>
      </c>
      <c r="B5">
        <v>0.27080706372038943</v>
      </c>
    </row>
    <row r="6" spans="1:9">
      <c r="A6" t="s">
        <v>4</v>
      </c>
      <c r="B6">
        <v>-1.4</v>
      </c>
    </row>
    <row r="7" spans="1:9">
      <c r="A7" t="s">
        <v>5</v>
      </c>
      <c r="B7">
        <v>1.1902595115233546E-3</v>
      </c>
    </row>
    <row r="8" spans="1:9" ht="17.100000000000001" thickBot="1">
      <c r="A8" s="6" t="s">
        <v>6</v>
      </c>
      <c r="B8" s="6">
        <v>1</v>
      </c>
    </row>
    <row r="10" spans="1:9" ht="17.100000000000001" thickBot="1">
      <c r="A10" t="s">
        <v>7</v>
      </c>
    </row>
    <row r="11" spans="1:9">
      <c r="A11" s="7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</row>
    <row r="12" spans="1:9">
      <c r="A12" t="s">
        <v>13</v>
      </c>
      <c r="B12">
        <v>7</v>
      </c>
      <c r="C12">
        <v>2.6306971904266406E-6</v>
      </c>
      <c r="D12">
        <v>3.7581388434666293E-7</v>
      </c>
      <c r="E12">
        <v>1.856895824458096</v>
      </c>
      <c r="F12" t="e">
        <v>#NUM!</v>
      </c>
    </row>
    <row r="13" spans="1:9">
      <c r="A13" t="s">
        <v>14</v>
      </c>
      <c r="B13">
        <v>5</v>
      </c>
      <c r="C13">
        <v>7.0835885238590746E-6</v>
      </c>
      <c r="D13">
        <v>1.4167177047718149E-6</v>
      </c>
    </row>
    <row r="14" spans="1:9" ht="17.100000000000001" thickBot="1">
      <c r="A14" s="6" t="s">
        <v>15</v>
      </c>
      <c r="B14" s="6">
        <v>12</v>
      </c>
      <c r="C14" s="6">
        <v>9.7142857142857152E-6</v>
      </c>
      <c r="D14" s="6"/>
      <c r="E14" s="6"/>
      <c r="F14" s="6"/>
    </row>
    <row r="15" spans="1:9" ht="17.100000000000001" thickBot="1"/>
    <row r="16" spans="1:9">
      <c r="A16" s="7"/>
      <c r="B16" s="7" t="s">
        <v>16</v>
      </c>
      <c r="C16" s="7" t="s">
        <v>5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I16" s="7" t="s">
        <v>22</v>
      </c>
    </row>
    <row r="17" spans="1:9">
      <c r="A17" t="s">
        <v>23</v>
      </c>
      <c r="H17">
        <v>0</v>
      </c>
      <c r="I17">
        <v>0</v>
      </c>
    </row>
    <row r="18" spans="1:9">
      <c r="A18" t="s">
        <v>24</v>
      </c>
      <c r="H18">
        <v>0</v>
      </c>
      <c r="I18">
        <v>0</v>
      </c>
    </row>
    <row r="19" spans="1:9">
      <c r="A19" t="s">
        <v>25</v>
      </c>
      <c r="H19">
        <v>0</v>
      </c>
      <c r="I19">
        <v>0</v>
      </c>
    </row>
    <row r="20" spans="1:9">
      <c r="A20" t="s">
        <v>26</v>
      </c>
      <c r="H20">
        <v>0</v>
      </c>
      <c r="I20">
        <v>0</v>
      </c>
    </row>
    <row r="21" spans="1:9">
      <c r="A21" t="s">
        <v>27</v>
      </c>
      <c r="H21">
        <v>0</v>
      </c>
      <c r="I21">
        <v>0</v>
      </c>
    </row>
    <row r="22" spans="1:9">
      <c r="A22" t="s">
        <v>28</v>
      </c>
      <c r="H22">
        <v>0</v>
      </c>
      <c r="I22">
        <v>0</v>
      </c>
    </row>
    <row r="23" spans="1:9">
      <c r="A23" t="s">
        <v>29</v>
      </c>
      <c r="B23">
        <v>2.4566002675784158E-3</v>
      </c>
      <c r="C23">
        <v>7.9015477289526401E-4</v>
      </c>
      <c r="D23">
        <v>3.1090114897072718</v>
      </c>
      <c r="E23">
        <v>2.6580517728363267E-2</v>
      </c>
      <c r="F23">
        <v>4.254427610325124E-4</v>
      </c>
      <c r="G23">
        <v>4.4877577741243195E-3</v>
      </c>
      <c r="H23">
        <v>4.254427610325124E-4</v>
      </c>
      <c r="I23">
        <v>4.4877577741243195E-3</v>
      </c>
    </row>
    <row r="24" spans="1:9" ht="17.100000000000001" thickBot="1">
      <c r="A24" s="6" t="s">
        <v>30</v>
      </c>
      <c r="B24" s="6">
        <v>-8.2726326742976094E-5</v>
      </c>
      <c r="C24" s="6">
        <v>6.0708565533761797E-5</v>
      </c>
      <c r="D24" s="6">
        <v>-1.3626796485080772</v>
      </c>
      <c r="E24" s="6">
        <v>0.23114798575354648</v>
      </c>
      <c r="F24" s="6">
        <v>-2.3878266257160101E-4</v>
      </c>
      <c r="G24" s="6">
        <v>7.3330009085648836E-5</v>
      </c>
      <c r="H24" s="6">
        <v>-2.3878266257160101E-4</v>
      </c>
      <c r="I24" s="6">
        <v>7.3330009085648836E-5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C7FB-DA88-D24D-AB3F-81C325A339AE}">
  <dimension ref="A1:N28"/>
  <sheetViews>
    <sheetView tabSelected="1" workbookViewId="0">
      <selection activeCell="M27" sqref="A1:XFD1048576"/>
    </sheetView>
  </sheetViews>
  <sheetFormatPr defaultColWidth="11" defaultRowHeight="15.95"/>
  <cols>
    <col min="1" max="1" width="30.5" bestFit="1" customWidth="1"/>
    <col min="13" max="14" width="12.625" bestFit="1" customWidth="1"/>
  </cols>
  <sheetData>
    <row r="1" spans="1:14">
      <c r="A1" s="1"/>
      <c r="B1" s="1" t="s">
        <v>31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/>
      <c r="M1" s="1"/>
      <c r="N1" s="1"/>
    </row>
    <row r="2" spans="1:14">
      <c r="A2" s="1"/>
      <c r="B2" s="1" t="s">
        <v>32</v>
      </c>
      <c r="C2" s="9">
        <v>0</v>
      </c>
      <c r="D2" s="9">
        <v>0.5</v>
      </c>
      <c r="E2" s="9">
        <v>2.5</v>
      </c>
      <c r="F2" s="9">
        <v>6.5</v>
      </c>
      <c r="G2" s="9">
        <v>10.5</v>
      </c>
      <c r="H2" s="9">
        <v>14.5</v>
      </c>
      <c r="I2" s="9">
        <v>19.7</v>
      </c>
      <c r="J2" s="9">
        <v>20.7</v>
      </c>
      <c r="K2" s="9">
        <v>21</v>
      </c>
      <c r="L2" s="1"/>
      <c r="M2" s="1"/>
      <c r="N2" s="1"/>
    </row>
    <row r="3" spans="1:14">
      <c r="A3" s="1" t="s">
        <v>33</v>
      </c>
      <c r="B3" s="2">
        <v>61</v>
      </c>
      <c r="C3" s="10">
        <v>0</v>
      </c>
      <c r="D3" s="10">
        <v>4.0000000000000001E-3</v>
      </c>
      <c r="E3" s="10">
        <v>1E-3</v>
      </c>
      <c r="F3" s="10">
        <v>1E-3</v>
      </c>
      <c r="G3" s="10">
        <v>2E-3</v>
      </c>
      <c r="H3" s="10">
        <v>1E-3</v>
      </c>
      <c r="I3" s="10">
        <v>2E-3</v>
      </c>
      <c r="J3" s="10">
        <v>0</v>
      </c>
      <c r="K3" s="10">
        <v>0</v>
      </c>
      <c r="L3" s="1"/>
      <c r="M3" s="1"/>
      <c r="N3" s="1"/>
    </row>
    <row r="4" spans="1:14">
      <c r="A4" s="1" t="s">
        <v>34</v>
      </c>
      <c r="B4" s="3">
        <v>81</v>
      </c>
      <c r="C4" s="9">
        <v>-0.16400000000000001</v>
      </c>
      <c r="D4" s="9">
        <v>-0.14599999999999999</v>
      </c>
      <c r="E4" s="9">
        <v>-8.8999999999999996E-2</v>
      </c>
      <c r="F4" s="9">
        <v>-8.0000000000000002E-3</v>
      </c>
      <c r="G4" s="9">
        <v>3.1E-2</v>
      </c>
      <c r="H4" s="9">
        <v>1.7999999999999999E-2</v>
      </c>
      <c r="I4" s="9">
        <v>-0.06</v>
      </c>
      <c r="J4" s="9">
        <v>-8.1000000000000003E-2</v>
      </c>
      <c r="K4" s="9">
        <v>-8.3000000000000004E-2</v>
      </c>
      <c r="L4" s="1"/>
      <c r="M4" s="1"/>
      <c r="N4" s="1"/>
    </row>
    <row r="5" spans="1:14">
      <c r="A5" s="1" t="s">
        <v>34</v>
      </c>
      <c r="B5" s="3">
        <v>86</v>
      </c>
      <c r="C5" s="9">
        <v>0.254</v>
      </c>
      <c r="D5" s="9">
        <v>-0.08</v>
      </c>
      <c r="E5" s="9">
        <v>-7.5999999999999998E-2</v>
      </c>
      <c r="F5" s="9">
        <v>-8.9999999999999993E-3</v>
      </c>
      <c r="G5" s="9">
        <v>7.0000000000000001E-3</v>
      </c>
      <c r="H5" s="9">
        <v>3.0000000000000001E-3</v>
      </c>
      <c r="I5" s="9">
        <v>-6.6000000000000003E-2</v>
      </c>
      <c r="J5" s="9">
        <v>-9.1999999999999998E-2</v>
      </c>
      <c r="K5" s="9">
        <v>-9.0999999999999998E-2</v>
      </c>
      <c r="L5" s="1"/>
      <c r="M5" s="1"/>
      <c r="N5" s="1"/>
    </row>
    <row r="6" spans="1:14">
      <c r="A6" s="1" t="s">
        <v>34</v>
      </c>
      <c r="B6" s="3">
        <v>20</v>
      </c>
      <c r="C6" s="9">
        <v>8.9999999999999993E-3</v>
      </c>
      <c r="D6" s="9">
        <v>5.0000000000000001E-3</v>
      </c>
      <c r="E6" s="9">
        <v>1.9E-2</v>
      </c>
      <c r="F6" s="9">
        <v>0.03</v>
      </c>
      <c r="G6" s="9">
        <v>4.3999999999999997E-2</v>
      </c>
      <c r="H6" s="9">
        <v>3.7999999999999999E-2</v>
      </c>
      <c r="I6" s="9">
        <v>5.0000000000000001E-3</v>
      </c>
      <c r="J6" s="9">
        <v>-7.0000000000000001E-3</v>
      </c>
      <c r="K6" s="9">
        <v>-8.0000000000000002E-3</v>
      </c>
      <c r="L6" s="1"/>
      <c r="M6" s="1"/>
      <c r="N6" s="1"/>
    </row>
    <row r="7" spans="1:14">
      <c r="A7" s="1" t="s">
        <v>34</v>
      </c>
      <c r="B7" s="3">
        <v>71</v>
      </c>
      <c r="C7" s="9">
        <v>0.14899999999999999</v>
      </c>
      <c r="D7" s="9">
        <v>-0.16500000000000001</v>
      </c>
      <c r="E7" s="9">
        <v>-0.106</v>
      </c>
      <c r="F7" s="9">
        <v>-1.4E-2</v>
      </c>
      <c r="G7" s="9">
        <v>0.03</v>
      </c>
      <c r="H7" s="9">
        <v>3.1E-2</v>
      </c>
      <c r="I7" s="9">
        <v>-5.6000000000000001E-2</v>
      </c>
      <c r="J7" s="9">
        <v>-7.5999999999999998E-2</v>
      </c>
      <c r="K7" s="9">
        <v>-8.4000000000000005E-2</v>
      </c>
      <c r="L7" s="1"/>
      <c r="M7" s="1"/>
      <c r="N7" s="1"/>
    </row>
    <row r="8" spans="1:14">
      <c r="A8" s="1" t="s">
        <v>34</v>
      </c>
      <c r="B8" s="4" t="s">
        <v>35</v>
      </c>
      <c r="C8" s="9">
        <v>0.24399999999999999</v>
      </c>
      <c r="D8" s="9">
        <v>-0.08</v>
      </c>
      <c r="E8" s="9">
        <v>-3.9E-2</v>
      </c>
      <c r="F8" s="9">
        <v>1.2999999999999999E-2</v>
      </c>
      <c r="G8" s="9">
        <v>3.1E-2</v>
      </c>
      <c r="H8" s="9">
        <v>1.4999999999999999E-2</v>
      </c>
      <c r="I8" s="9">
        <v>-7.3999999999999996E-2</v>
      </c>
      <c r="J8" s="9">
        <v>-9.1999999999999998E-2</v>
      </c>
      <c r="K8" s="9">
        <v>-9.2999999999999999E-2</v>
      </c>
      <c r="L8" s="1"/>
      <c r="M8" s="1"/>
      <c r="N8" s="1"/>
    </row>
    <row r="9" spans="1:14">
      <c r="A9" s="1" t="s">
        <v>34</v>
      </c>
      <c r="B9" s="5">
        <v>30</v>
      </c>
      <c r="C9" s="10">
        <v>-7.8E-2</v>
      </c>
      <c r="D9" s="10">
        <v>-7.0000000000000007E-2</v>
      </c>
      <c r="E9" s="10">
        <v>-3.1E-2</v>
      </c>
      <c r="F9" s="10">
        <v>2.8000000000000001E-2</v>
      </c>
      <c r="G9" s="10">
        <v>4.1000000000000002E-2</v>
      </c>
      <c r="H9" s="10">
        <v>1.4E-2</v>
      </c>
      <c r="I9" s="10">
        <v>-8.8999999999999996E-2</v>
      </c>
      <c r="J9" s="10">
        <v>-1.0999999999999999E-2</v>
      </c>
      <c r="K9" s="10">
        <v>-1.2E-2</v>
      </c>
      <c r="L9" s="1"/>
      <c r="M9" s="1"/>
      <c r="N9" s="1"/>
    </row>
    <row r="10" spans="1:14">
      <c r="A10" s="1" t="s">
        <v>36</v>
      </c>
      <c r="B10" s="3">
        <v>79</v>
      </c>
      <c r="C10" s="9">
        <v>3.5999999999999997E-2</v>
      </c>
      <c r="D10" s="9">
        <v>3.1E-2</v>
      </c>
      <c r="E10" s="9">
        <v>3.3000000000000002E-2</v>
      </c>
      <c r="F10" s="9">
        <v>3.3000000000000002E-2</v>
      </c>
      <c r="G10" s="9">
        <v>3.3000000000000002E-2</v>
      </c>
      <c r="H10" s="9">
        <v>3.3000000000000002E-2</v>
      </c>
      <c r="I10" s="9">
        <v>3.3000000000000002E-2</v>
      </c>
      <c r="J10" s="9">
        <v>3.3000000000000002E-2</v>
      </c>
      <c r="K10" s="9">
        <v>4.2999999999999997E-2</v>
      </c>
      <c r="L10" s="1"/>
      <c r="M10" s="1"/>
      <c r="N10" s="1"/>
    </row>
    <row r="11" spans="1:14">
      <c r="A11" s="1" t="s">
        <v>36</v>
      </c>
      <c r="B11" s="3" t="s">
        <v>37</v>
      </c>
      <c r="C11" s="9">
        <v>4.2999999999999997E-2</v>
      </c>
      <c r="D11" s="9">
        <v>3.5000000000000003E-2</v>
      </c>
      <c r="E11" s="9">
        <v>1.4999999999999999E-2</v>
      </c>
      <c r="F11" s="9">
        <v>-5.0000000000000001E-3</v>
      </c>
      <c r="G11" s="9">
        <v>-1.6E-2</v>
      </c>
      <c r="H11" s="9">
        <v>-6.0000000000000001E-3</v>
      </c>
      <c r="I11" s="9">
        <v>4.5999999999999999E-2</v>
      </c>
      <c r="J11" s="9">
        <v>4.5999999999999999E-2</v>
      </c>
      <c r="K11" s="9">
        <v>6.0999999999999999E-2</v>
      </c>
      <c r="L11" s="1"/>
      <c r="M11" s="1"/>
      <c r="N11" s="1"/>
    </row>
    <row r="12" spans="1:14">
      <c r="A12" s="1" t="s">
        <v>36</v>
      </c>
      <c r="B12" s="3" t="s">
        <v>38</v>
      </c>
      <c r="C12" s="9">
        <v>4.2999999999999997E-2</v>
      </c>
      <c r="D12" s="9">
        <v>4.2999999999999997E-2</v>
      </c>
      <c r="E12" s="9">
        <v>0.04</v>
      </c>
      <c r="F12" s="9">
        <v>4.1000000000000002E-2</v>
      </c>
      <c r="G12" s="9">
        <v>4.2000000000000003E-2</v>
      </c>
      <c r="H12" s="9">
        <v>4.2000000000000003E-2</v>
      </c>
      <c r="I12" s="9">
        <v>4.1000000000000002E-2</v>
      </c>
      <c r="J12" s="9">
        <v>0.04</v>
      </c>
      <c r="K12" s="9">
        <v>4.1000000000000002E-2</v>
      </c>
      <c r="L12" s="1"/>
      <c r="M12" s="1"/>
      <c r="N12" s="1"/>
    </row>
    <row r="13" spans="1:14">
      <c r="A13" s="1" t="s">
        <v>36</v>
      </c>
      <c r="B13" s="3">
        <v>13</v>
      </c>
      <c r="C13" s="9">
        <v>4.5999999999999999E-2</v>
      </c>
      <c r="D13" s="9">
        <v>3.6999999999999998E-2</v>
      </c>
      <c r="E13" s="9">
        <v>4.3999999999999997E-2</v>
      </c>
      <c r="F13" s="9">
        <v>3.6999999999999998E-2</v>
      </c>
      <c r="G13" s="9">
        <v>3.1E-2</v>
      </c>
      <c r="H13" s="9">
        <v>3.2000000000000001E-2</v>
      </c>
      <c r="I13" s="9">
        <v>0.02</v>
      </c>
      <c r="J13" s="9">
        <v>2.9000000000000001E-2</v>
      </c>
      <c r="K13" s="9">
        <v>2.5999999999999999E-2</v>
      </c>
      <c r="L13" s="1"/>
      <c r="M13" s="1"/>
      <c r="N13" s="1"/>
    </row>
    <row r="14" spans="1:14">
      <c r="A14" s="1" t="s">
        <v>36</v>
      </c>
      <c r="B14" s="3" t="s">
        <v>39</v>
      </c>
      <c r="C14" s="9">
        <v>0.04</v>
      </c>
      <c r="D14" s="9">
        <v>3.6999999999999998E-2</v>
      </c>
      <c r="E14" s="9">
        <v>3.5999999999999997E-2</v>
      </c>
      <c r="F14" s="9">
        <v>3.5999999999999997E-2</v>
      </c>
      <c r="G14" s="9">
        <v>3.9E-2</v>
      </c>
      <c r="H14" s="9">
        <v>3.5000000000000003E-2</v>
      </c>
      <c r="I14" s="9">
        <v>2.5999999999999999E-2</v>
      </c>
      <c r="J14" s="9">
        <v>3.4000000000000002E-2</v>
      </c>
      <c r="K14" s="9">
        <v>3.4000000000000002E-2</v>
      </c>
      <c r="L14" s="1"/>
      <c r="M14" s="1"/>
      <c r="N14" s="1"/>
    </row>
    <row r="15" spans="1:14">
      <c r="A15" s="1" t="s">
        <v>36</v>
      </c>
      <c r="B15" s="3">
        <v>5</v>
      </c>
      <c r="C15" s="9"/>
      <c r="D15" s="9"/>
      <c r="E15" s="9">
        <v>5.1999999999999998E-2</v>
      </c>
      <c r="F15" s="9">
        <v>2.9000000000000001E-2</v>
      </c>
      <c r="G15" s="9">
        <v>3.2000000000000001E-2</v>
      </c>
      <c r="H15" s="9">
        <v>3.6999999999999998E-2</v>
      </c>
      <c r="I15" s="9">
        <v>0.05</v>
      </c>
      <c r="J15" s="9">
        <v>0.05</v>
      </c>
      <c r="K15" s="9">
        <v>4.4999999999999998E-2</v>
      </c>
      <c r="L15" s="1"/>
      <c r="M15" s="1"/>
      <c r="N15" s="1"/>
    </row>
    <row r="16" spans="1:14">
      <c r="A16" s="1" t="s">
        <v>36</v>
      </c>
      <c r="B16" s="3" t="s">
        <v>40</v>
      </c>
      <c r="C16" s="9">
        <v>6.0999999999999999E-2</v>
      </c>
      <c r="D16" s="9">
        <v>5.7000000000000002E-2</v>
      </c>
      <c r="E16" s="9">
        <v>0.05</v>
      </c>
      <c r="F16" s="9">
        <v>3.9E-2</v>
      </c>
      <c r="G16" s="9">
        <v>3.7999999999999999E-2</v>
      </c>
      <c r="H16" s="9">
        <v>0.04</v>
      </c>
      <c r="I16" s="9">
        <v>3.1E-2</v>
      </c>
      <c r="J16" s="9">
        <v>3.5999999999999997E-2</v>
      </c>
      <c r="K16" s="9">
        <v>4.3999999999999997E-2</v>
      </c>
      <c r="L16" s="1"/>
      <c r="M16" s="1"/>
      <c r="N16" s="1"/>
    </row>
    <row r="17" spans="1:11" ht="15.75">
      <c r="A17" t="s">
        <v>41</v>
      </c>
      <c r="B17" s="19">
        <v>27</v>
      </c>
      <c r="C17" s="20">
        <v>0</v>
      </c>
      <c r="D17" s="20">
        <v>1E-3</v>
      </c>
      <c r="E17" s="20">
        <v>1.7999999999999999E-2</v>
      </c>
      <c r="F17" s="20">
        <v>0.03</v>
      </c>
      <c r="G17" s="20">
        <v>3.4000000000000002E-2</v>
      </c>
      <c r="H17" s="20">
        <v>2.5000000000000001E-2</v>
      </c>
      <c r="I17" s="20">
        <v>-2.1000000000000001E-2</v>
      </c>
      <c r="J17" s="20">
        <v>-3.2000000000000001E-2</v>
      </c>
      <c r="K17" s="20">
        <v>-2.8000000000000001E-2</v>
      </c>
    </row>
    <row r="18" spans="1:11" ht="15.75">
      <c r="A18" t="s">
        <v>41</v>
      </c>
      <c r="B18" s="19" t="s">
        <v>42</v>
      </c>
      <c r="C18" s="20">
        <v>0</v>
      </c>
      <c r="D18" s="20">
        <v>0</v>
      </c>
      <c r="E18" s="20">
        <v>8.9999999999999993E-3</v>
      </c>
      <c r="F18" s="20">
        <v>2.3E-2</v>
      </c>
      <c r="G18" s="20">
        <v>2.3E-2</v>
      </c>
      <c r="H18" s="20">
        <v>1.4999999999999999E-2</v>
      </c>
      <c r="I18" s="20">
        <v>2E-3</v>
      </c>
      <c r="J18" s="20">
        <v>-4.0000000000000001E-3</v>
      </c>
      <c r="K18" s="20">
        <v>-4.0000000000000001E-3</v>
      </c>
    </row>
    <row r="19" spans="1:11" ht="15.75">
      <c r="A19" t="s">
        <v>41</v>
      </c>
      <c r="B19" s="19">
        <v>18</v>
      </c>
      <c r="C19" s="20">
        <v>0</v>
      </c>
      <c r="D19" s="20">
        <v>0</v>
      </c>
      <c r="E19" s="20">
        <v>1.7999999999999999E-2</v>
      </c>
      <c r="F19" s="20">
        <v>3.5999999999999997E-2</v>
      </c>
      <c r="G19" s="20">
        <v>5.0999999999999997E-2</v>
      </c>
      <c r="H19" s="20">
        <v>0.06</v>
      </c>
      <c r="I19" s="20">
        <v>5.8999999999999997E-2</v>
      </c>
      <c r="J19" s="20">
        <v>5.6000000000000001E-2</v>
      </c>
      <c r="K19" s="20">
        <v>5.6000000000000001E-2</v>
      </c>
    </row>
    <row r="20" spans="1:11" ht="15.75">
      <c r="A20" t="s">
        <v>41</v>
      </c>
      <c r="B20" s="19">
        <v>43</v>
      </c>
      <c r="C20" s="20">
        <v>0</v>
      </c>
      <c r="D20" s="20">
        <v>3.0000000000000001E-3</v>
      </c>
      <c r="E20" s="20">
        <v>2.5999999999999999E-2</v>
      </c>
      <c r="F20" s="20">
        <v>4.9000000000000002E-2</v>
      </c>
      <c r="G20" s="20">
        <v>0.05</v>
      </c>
      <c r="H20" s="20">
        <v>5.8000000000000003E-2</v>
      </c>
      <c r="I20" s="20">
        <v>4.1000000000000002E-2</v>
      </c>
      <c r="J20" s="20">
        <v>0.03</v>
      </c>
      <c r="K20" s="20">
        <v>3.3000000000000002E-2</v>
      </c>
    </row>
    <row r="21" spans="1:11" ht="15.75">
      <c r="A21" t="s">
        <v>41</v>
      </c>
      <c r="B21" s="19">
        <v>73</v>
      </c>
      <c r="C21" s="20">
        <v>0</v>
      </c>
      <c r="D21" s="20">
        <v>-4.0000000000000001E-3</v>
      </c>
      <c r="E21" s="20">
        <v>1E-3</v>
      </c>
      <c r="F21" s="20">
        <v>1.2E-2</v>
      </c>
      <c r="G21" s="20">
        <v>1.0999999999999999E-2</v>
      </c>
      <c r="H21" s="20">
        <v>5.0000000000000001E-3</v>
      </c>
      <c r="I21" s="20">
        <v>-1.2E-2</v>
      </c>
      <c r="J21" s="20">
        <v>-1.7000000000000001E-2</v>
      </c>
      <c r="K21" s="20">
        <v>-1.4E-2</v>
      </c>
    </row>
    <row r="22" spans="1:11" ht="15.75">
      <c r="A22" t="s">
        <v>41</v>
      </c>
      <c r="B22" s="19">
        <v>41</v>
      </c>
      <c r="C22" s="20">
        <v>0</v>
      </c>
      <c r="D22" s="20">
        <v>2E-3</v>
      </c>
      <c r="E22" s="20">
        <v>1.6E-2</v>
      </c>
      <c r="F22" s="20">
        <v>4.3999999999999997E-2</v>
      </c>
      <c r="G22" s="20">
        <v>5.6000000000000001E-2</v>
      </c>
      <c r="H22" s="20">
        <v>6.2E-2</v>
      </c>
      <c r="I22" s="20">
        <v>2.9000000000000001E-2</v>
      </c>
      <c r="J22" s="20">
        <v>2.1000000000000001E-2</v>
      </c>
      <c r="K22" s="20">
        <v>0.02</v>
      </c>
    </row>
    <row r="23" spans="1:11" ht="15.75">
      <c r="A23" t="s">
        <v>41</v>
      </c>
      <c r="B23" s="19" t="s">
        <v>43</v>
      </c>
      <c r="C23" s="20">
        <v>0</v>
      </c>
      <c r="D23" s="20">
        <v>-3.0000000000000001E-3</v>
      </c>
      <c r="E23" s="20">
        <v>5.0000000000000001E-4</v>
      </c>
      <c r="F23" s="20">
        <v>-5.0000000000000001E-3</v>
      </c>
      <c r="G23" s="20">
        <v>-8.9999999999999993E-3</v>
      </c>
      <c r="H23" s="20">
        <v>-1.7000000000000001E-2</v>
      </c>
      <c r="I23" s="20">
        <v>-2.5000000000000001E-2</v>
      </c>
      <c r="J23" s="20">
        <v>-2.5999999999999999E-2</v>
      </c>
      <c r="K23" s="20">
        <v>-2.5000000000000001E-2</v>
      </c>
    </row>
    <row r="24" spans="1:11" ht="15.75">
      <c r="A24" t="s">
        <v>41</v>
      </c>
      <c r="B24" s="19" t="s">
        <v>44</v>
      </c>
      <c r="C24" s="20">
        <v>0</v>
      </c>
      <c r="D24" s="20">
        <v>4.0000000000000001E-3</v>
      </c>
      <c r="E24" s="20">
        <v>2.3E-2</v>
      </c>
      <c r="F24" s="20">
        <v>3.6999999999999998E-2</v>
      </c>
      <c r="G24" s="20">
        <v>4.8000000000000001E-2</v>
      </c>
      <c r="H24" s="20">
        <v>5.0999999999999997E-2</v>
      </c>
      <c r="I24" s="20">
        <v>1E-3</v>
      </c>
      <c r="J24" s="20">
        <v>-1.2E-2</v>
      </c>
      <c r="K24" s="20">
        <v>-0.01</v>
      </c>
    </row>
    <row r="25" spans="1:11" ht="15.75">
      <c r="A25" t="s">
        <v>41</v>
      </c>
      <c r="B25" s="19">
        <v>60</v>
      </c>
      <c r="C25" s="20">
        <v>0</v>
      </c>
      <c r="D25" s="20">
        <v>5.0000000000000001E-3</v>
      </c>
      <c r="E25" s="20">
        <v>4.0000000000000001E-3</v>
      </c>
      <c r="F25" s="20">
        <v>-2E-3</v>
      </c>
      <c r="G25" s="20">
        <v>-8.0000000000000002E-3</v>
      </c>
      <c r="H25" s="20">
        <v>-2.1000000000000001E-2</v>
      </c>
      <c r="I25" s="20">
        <v>-4.1000000000000002E-2</v>
      </c>
      <c r="J25" s="20">
        <v>-9.0999999999999998E-2</v>
      </c>
      <c r="K25" s="20">
        <v>-0.10100000000000001</v>
      </c>
    </row>
    <row r="26" spans="1:11" ht="15.75">
      <c r="A26" t="s">
        <v>41</v>
      </c>
      <c r="B26" s="19" t="s">
        <v>45</v>
      </c>
      <c r="C26" s="20">
        <v>0</v>
      </c>
      <c r="D26" s="20">
        <v>-1E-3</v>
      </c>
      <c r="E26" s="20">
        <v>8.9999999999999993E-3</v>
      </c>
      <c r="F26" s="20">
        <v>1.7999999999999999E-2</v>
      </c>
      <c r="G26" s="20">
        <v>1.7999999999999999E-2</v>
      </c>
      <c r="H26" s="20">
        <v>1.2E-2</v>
      </c>
      <c r="I26" s="20">
        <v>-4.0000000000000001E-3</v>
      </c>
      <c r="J26" s="20">
        <v>-0.01</v>
      </c>
      <c r="K26" s="20">
        <v>-8.9999999999999993E-3</v>
      </c>
    </row>
    <row r="27" spans="1:11" ht="15.75">
      <c r="A27" t="s">
        <v>41</v>
      </c>
      <c r="B27" s="19" t="s">
        <v>46</v>
      </c>
      <c r="C27" s="20">
        <v>0</v>
      </c>
      <c r="D27" s="20">
        <v>7.0000000000000001E-3</v>
      </c>
      <c r="E27" s="20">
        <v>2.8000000000000001E-2</v>
      </c>
      <c r="F27" s="20">
        <v>4.9000000000000002E-2</v>
      </c>
      <c r="G27" s="20">
        <v>6.0999999999999999E-2</v>
      </c>
      <c r="H27" s="20">
        <v>5.2999999999999999E-2</v>
      </c>
      <c r="I27" s="20">
        <v>4.0000000000000001E-3</v>
      </c>
      <c r="J27" s="20">
        <v>-6.0000000000000001E-3</v>
      </c>
      <c r="K27" s="20">
        <v>-8.9999999999999993E-3</v>
      </c>
    </row>
    <row r="28" spans="1:11" ht="15.75">
      <c r="A28" t="s">
        <v>41</v>
      </c>
      <c r="B28" s="19">
        <v>40</v>
      </c>
      <c r="C28" s="20">
        <v>0</v>
      </c>
      <c r="D28" s="20">
        <v>0</v>
      </c>
      <c r="E28" s="20">
        <v>1.2999999999999999E-2</v>
      </c>
      <c r="F28" s="20">
        <v>2.5000000000000001E-2</v>
      </c>
      <c r="G28" s="20">
        <v>1.4999999999999999E-2</v>
      </c>
      <c r="H28" s="20">
        <v>5.0000000000000001E-3</v>
      </c>
      <c r="I28" s="20">
        <v>-4.2999999999999997E-2</v>
      </c>
      <c r="J28" s="20">
        <v>-5.0999999999999997E-2</v>
      </c>
      <c r="K28" s="20">
        <v>-5.5E-2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2441-D777-E04F-A8E8-E7B4CD2E783E}">
  <dimension ref="A1:Q72"/>
  <sheetViews>
    <sheetView workbookViewId="0">
      <selection activeCell="C14" sqref="C14"/>
    </sheetView>
  </sheetViews>
  <sheetFormatPr defaultColWidth="11" defaultRowHeight="15.95"/>
  <cols>
    <col min="1" max="1" width="36" bestFit="1" customWidth="1"/>
    <col min="3" max="3" width="12.875" bestFit="1" customWidth="1"/>
    <col min="10" max="10" width="12.625" bestFit="1" customWidth="1"/>
  </cols>
  <sheetData>
    <row r="1" spans="1:17">
      <c r="A1" s="1"/>
      <c r="B1" s="1"/>
      <c r="C1" s="1" t="s">
        <v>47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48</v>
      </c>
      <c r="K1" s="1" t="s">
        <v>48</v>
      </c>
      <c r="L1" s="1" t="s">
        <v>48</v>
      </c>
      <c r="M1" s="1" t="s">
        <v>48</v>
      </c>
      <c r="N1" s="1" t="s">
        <v>48</v>
      </c>
      <c r="O1" s="1" t="s">
        <v>48</v>
      </c>
      <c r="P1" s="1" t="s">
        <v>48</v>
      </c>
    </row>
    <row r="2" spans="1:17">
      <c r="A2" s="1" t="s">
        <v>31</v>
      </c>
      <c r="B2" s="1" t="s">
        <v>32</v>
      </c>
      <c r="C2" s="1">
        <v>61</v>
      </c>
      <c r="D2" s="1">
        <v>81</v>
      </c>
      <c r="E2" s="1">
        <v>86</v>
      </c>
      <c r="F2" s="1">
        <v>20</v>
      </c>
      <c r="G2" s="1">
        <v>71</v>
      </c>
      <c r="H2" s="1" t="s">
        <v>35</v>
      </c>
      <c r="I2" s="1">
        <v>30</v>
      </c>
      <c r="J2" s="1">
        <v>79</v>
      </c>
      <c r="K2" s="1" t="s">
        <v>37</v>
      </c>
      <c r="L2" s="1" t="s">
        <v>38</v>
      </c>
      <c r="M2" s="1">
        <v>13</v>
      </c>
      <c r="N2" s="1" t="s">
        <v>39</v>
      </c>
      <c r="O2" s="1">
        <v>5</v>
      </c>
      <c r="P2" s="1" t="s">
        <v>40</v>
      </c>
      <c r="Q2" s="1"/>
    </row>
    <row r="3" spans="1:17">
      <c r="A3" s="1">
        <v>1</v>
      </c>
      <c r="B3" s="1">
        <v>0</v>
      </c>
      <c r="C3" s="1">
        <v>0</v>
      </c>
      <c r="D3" s="1">
        <v>-0.16400000000000001</v>
      </c>
      <c r="E3" s="1">
        <v>0.254</v>
      </c>
      <c r="F3" s="1">
        <v>8.9999999999999993E-3</v>
      </c>
      <c r="G3" s="1">
        <v>0.14899999999999999</v>
      </c>
      <c r="H3" s="1">
        <v>0.24399999999999999</v>
      </c>
      <c r="I3" s="1">
        <v>-7.8E-2</v>
      </c>
      <c r="J3" s="1">
        <v>3.5999999999999997E-2</v>
      </c>
      <c r="K3" s="1">
        <v>4.2999999999999997E-2</v>
      </c>
      <c r="L3" s="1">
        <v>4.2999999999999997E-2</v>
      </c>
      <c r="M3" s="1">
        <v>4.5999999999999999E-2</v>
      </c>
      <c r="N3" s="1">
        <v>0.04</v>
      </c>
      <c r="O3" s="1"/>
      <c r="P3" s="1">
        <v>6.0999999999999999E-2</v>
      </c>
      <c r="Q3" s="1"/>
    </row>
    <row r="4" spans="1:17">
      <c r="A4" s="1">
        <v>2</v>
      </c>
      <c r="B4" s="1">
        <v>0.5</v>
      </c>
      <c r="C4" s="1">
        <v>4.0000000000000001E-3</v>
      </c>
      <c r="D4" s="1">
        <v>-0.14599999999999999</v>
      </c>
      <c r="E4" s="1">
        <v>-0.08</v>
      </c>
      <c r="F4" s="1">
        <v>5.0000000000000001E-3</v>
      </c>
      <c r="G4" s="1">
        <v>-0.16500000000000001</v>
      </c>
      <c r="H4" s="1">
        <v>-0.08</v>
      </c>
      <c r="I4" s="1">
        <v>-7.0000000000000007E-2</v>
      </c>
      <c r="J4" s="1">
        <v>3.1E-2</v>
      </c>
      <c r="K4" s="1">
        <v>3.5000000000000003E-2</v>
      </c>
      <c r="L4" s="1">
        <v>4.2999999999999997E-2</v>
      </c>
      <c r="M4" s="1">
        <v>3.6999999999999998E-2</v>
      </c>
      <c r="N4" s="1">
        <v>3.6999999999999998E-2</v>
      </c>
      <c r="O4" s="1"/>
      <c r="P4" s="1">
        <v>5.7000000000000002E-2</v>
      </c>
      <c r="Q4" s="1"/>
    </row>
    <row r="5" spans="1:17">
      <c r="A5" s="1">
        <v>3</v>
      </c>
      <c r="B5" s="1">
        <v>2.5</v>
      </c>
      <c r="C5" s="1">
        <v>1E-3</v>
      </c>
      <c r="D5" s="1">
        <v>-8.8999999999999996E-2</v>
      </c>
      <c r="E5" s="1">
        <v>-7.5999999999999998E-2</v>
      </c>
      <c r="F5" s="1">
        <v>1.9E-2</v>
      </c>
      <c r="G5" s="1">
        <v>-0.106</v>
      </c>
      <c r="H5" s="1">
        <v>-3.9E-2</v>
      </c>
      <c r="I5" s="1">
        <v>-3.1E-2</v>
      </c>
      <c r="J5" s="1">
        <v>3.3000000000000002E-2</v>
      </c>
      <c r="K5" s="1">
        <v>1.4999999999999999E-2</v>
      </c>
      <c r="L5" s="1">
        <v>0.04</v>
      </c>
      <c r="M5" s="1">
        <v>4.3999999999999997E-2</v>
      </c>
      <c r="N5" s="1">
        <v>3.5999999999999997E-2</v>
      </c>
      <c r="O5" s="1">
        <v>5.1999999999999998E-2</v>
      </c>
      <c r="P5" s="1">
        <v>0.05</v>
      </c>
      <c r="Q5" s="1"/>
    </row>
    <row r="6" spans="1:17">
      <c r="A6" s="1">
        <v>4</v>
      </c>
      <c r="B6" s="1">
        <v>6.5</v>
      </c>
      <c r="C6" s="1">
        <v>1E-3</v>
      </c>
      <c r="D6" s="1">
        <v>-8.0000000000000002E-3</v>
      </c>
      <c r="E6" s="1">
        <v>-8.9999999999999993E-3</v>
      </c>
      <c r="F6" s="1">
        <v>0.03</v>
      </c>
      <c r="G6" s="1">
        <v>-1.4E-2</v>
      </c>
      <c r="H6" s="1">
        <v>1.2999999999999999E-2</v>
      </c>
      <c r="I6" s="1">
        <v>2.8000000000000001E-2</v>
      </c>
      <c r="J6" s="1">
        <v>3.3000000000000002E-2</v>
      </c>
      <c r="K6" s="1">
        <v>-5.0000000000000001E-3</v>
      </c>
      <c r="L6" s="1">
        <v>4.1000000000000002E-2</v>
      </c>
      <c r="M6" s="1">
        <v>3.6999999999999998E-2</v>
      </c>
      <c r="N6" s="1">
        <v>3.5999999999999997E-2</v>
      </c>
      <c r="O6" s="1">
        <v>2.9000000000000001E-2</v>
      </c>
      <c r="P6" s="1">
        <v>3.9E-2</v>
      </c>
      <c r="Q6" s="1"/>
    </row>
    <row r="7" spans="1:17">
      <c r="A7" s="1">
        <v>5</v>
      </c>
      <c r="B7" s="1">
        <v>10.5</v>
      </c>
      <c r="C7" s="1">
        <v>2E-3</v>
      </c>
      <c r="D7" s="1">
        <v>3.1E-2</v>
      </c>
      <c r="E7" s="1">
        <v>7.0000000000000001E-3</v>
      </c>
      <c r="F7" s="1">
        <v>4.3999999999999997E-2</v>
      </c>
      <c r="G7" s="1">
        <v>0.03</v>
      </c>
      <c r="H7" s="1">
        <v>3.1E-2</v>
      </c>
      <c r="I7" s="1">
        <v>4.1000000000000002E-2</v>
      </c>
      <c r="J7" s="1">
        <v>3.3000000000000002E-2</v>
      </c>
      <c r="K7" s="1">
        <v>-1.6E-2</v>
      </c>
      <c r="L7" s="1">
        <v>4.2000000000000003E-2</v>
      </c>
      <c r="M7" s="1">
        <v>3.1E-2</v>
      </c>
      <c r="N7" s="1">
        <v>3.9E-2</v>
      </c>
      <c r="O7" s="1">
        <v>3.2000000000000001E-2</v>
      </c>
      <c r="P7" s="1">
        <v>3.7999999999999999E-2</v>
      </c>
      <c r="Q7" s="1"/>
    </row>
    <row r="8" spans="1:17">
      <c r="A8" s="1">
        <v>6</v>
      </c>
      <c r="B8" s="1">
        <v>14.5</v>
      </c>
      <c r="C8" s="1">
        <v>1E-3</v>
      </c>
      <c r="D8" s="1">
        <v>1.7999999999999999E-2</v>
      </c>
      <c r="E8" s="1">
        <v>3.0000000000000001E-3</v>
      </c>
      <c r="F8" s="1">
        <v>3.7999999999999999E-2</v>
      </c>
      <c r="G8" s="1">
        <v>3.1E-2</v>
      </c>
      <c r="H8" s="1">
        <v>1.4999999999999999E-2</v>
      </c>
      <c r="I8" s="1">
        <v>1.4E-2</v>
      </c>
      <c r="J8" s="1">
        <v>3.3000000000000002E-2</v>
      </c>
      <c r="K8" s="1">
        <v>-6.0000000000000001E-3</v>
      </c>
      <c r="L8" s="1">
        <v>4.2000000000000003E-2</v>
      </c>
      <c r="M8" s="1">
        <v>3.2000000000000001E-2</v>
      </c>
      <c r="N8" s="1">
        <v>3.5000000000000003E-2</v>
      </c>
      <c r="O8" s="1">
        <v>3.6999999999999998E-2</v>
      </c>
      <c r="P8" s="1">
        <v>0.04</v>
      </c>
      <c r="Q8" s="1"/>
    </row>
    <row r="9" spans="1:17">
      <c r="A9" s="1">
        <v>7</v>
      </c>
      <c r="B9" s="1">
        <v>19.7</v>
      </c>
      <c r="C9" s="1">
        <v>2E-3</v>
      </c>
      <c r="D9" s="1">
        <v>-0.06</v>
      </c>
      <c r="E9" s="1">
        <v>-6.6000000000000003E-2</v>
      </c>
      <c r="F9" s="1">
        <v>5.0000000000000001E-3</v>
      </c>
      <c r="G9" s="1">
        <v>-5.6000000000000001E-2</v>
      </c>
      <c r="H9" s="1">
        <v>-7.3999999999999996E-2</v>
      </c>
      <c r="I9" s="1">
        <v>-8.8999999999999996E-2</v>
      </c>
      <c r="J9" s="1">
        <v>3.3000000000000002E-2</v>
      </c>
      <c r="K9" s="1">
        <v>4.5999999999999999E-2</v>
      </c>
      <c r="L9" s="1">
        <v>4.1000000000000002E-2</v>
      </c>
      <c r="M9" s="1">
        <v>0.02</v>
      </c>
      <c r="N9" s="1">
        <v>2.5999999999999999E-2</v>
      </c>
      <c r="O9" s="1">
        <v>0.05</v>
      </c>
      <c r="P9" s="1">
        <v>3.1E-2</v>
      </c>
      <c r="Q9" s="1"/>
    </row>
    <row r="10" spans="1:17">
      <c r="A10" s="1">
        <v>8</v>
      </c>
      <c r="B10" s="1">
        <v>20.7</v>
      </c>
      <c r="C10" s="1">
        <v>0</v>
      </c>
      <c r="D10" s="1">
        <v>-8.1000000000000003E-2</v>
      </c>
      <c r="E10" s="1">
        <v>-9.1999999999999998E-2</v>
      </c>
      <c r="F10" s="1">
        <v>-7.0000000000000001E-3</v>
      </c>
      <c r="G10" s="1">
        <v>-7.5999999999999998E-2</v>
      </c>
      <c r="H10" s="1">
        <v>-9.1999999999999998E-2</v>
      </c>
      <c r="I10" s="1">
        <v>-1.0999999999999999E-2</v>
      </c>
      <c r="J10" s="1">
        <v>3.3000000000000002E-2</v>
      </c>
      <c r="K10" s="1">
        <v>4.5999999999999999E-2</v>
      </c>
      <c r="L10" s="1">
        <v>0.04</v>
      </c>
      <c r="M10" s="1">
        <v>2.9000000000000001E-2</v>
      </c>
      <c r="N10" s="1">
        <v>3.4000000000000002E-2</v>
      </c>
      <c r="O10" s="1">
        <v>0.05</v>
      </c>
      <c r="P10" s="1">
        <v>3.5999999999999997E-2</v>
      </c>
      <c r="Q10" s="1"/>
    </row>
    <row r="11" spans="1:17">
      <c r="A11" s="1">
        <v>9</v>
      </c>
      <c r="B11" s="1">
        <v>21</v>
      </c>
      <c r="C11" s="1">
        <v>0</v>
      </c>
      <c r="D11" s="1">
        <v>-8.3000000000000004E-2</v>
      </c>
      <c r="E11" s="1">
        <v>-9.0999999999999998E-2</v>
      </c>
      <c r="F11" s="1">
        <v>-8.0000000000000002E-3</v>
      </c>
      <c r="G11" s="1">
        <v>-8.4000000000000005E-2</v>
      </c>
      <c r="H11" s="1">
        <v>-9.2999999999999999E-2</v>
      </c>
      <c r="I11" s="1">
        <v>-1.2E-2</v>
      </c>
      <c r="J11" s="1">
        <v>4.2999999999999997E-2</v>
      </c>
      <c r="K11" s="1">
        <v>6.0999999999999999E-2</v>
      </c>
      <c r="L11" s="1">
        <v>4.1000000000000002E-2</v>
      </c>
      <c r="M11" s="1">
        <v>2.5999999999999999E-2</v>
      </c>
      <c r="N11" s="1">
        <v>3.4000000000000002E-2</v>
      </c>
      <c r="O11" s="1">
        <v>4.4999999999999998E-2</v>
      </c>
      <c r="P11" s="1">
        <v>4.3999999999999997E-2</v>
      </c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C13" t="s">
        <v>49</v>
      </c>
      <c r="D13" t="s">
        <v>50</v>
      </c>
      <c r="E13" t="s">
        <v>51</v>
      </c>
    </row>
    <row r="14" spans="1:17">
      <c r="A14" s="1" t="s">
        <v>47</v>
      </c>
      <c r="B14" s="1">
        <v>61</v>
      </c>
      <c r="C14" s="1" cm="1">
        <f t="array" ref="C14:E14">LINEST(C5:C9,B5:B9^{1,2},1,0)</f>
        <v>3.1912647326055918E-7</v>
      </c>
      <c r="D14" s="1">
        <v>4.1253055296059838E-5</v>
      </c>
      <c r="E14" s="1">
        <v>9.0862069379214999E-4</v>
      </c>
      <c r="F14" s="1"/>
      <c r="G14" s="11" cm="1">
        <f t="array" ref="G14:G27">ABS(C14:C27)</f>
        <v>3.1912647326055918E-7</v>
      </c>
      <c r="H14" s="1"/>
      <c r="I14" s="1"/>
      <c r="J14" s="1"/>
      <c r="K14" s="1"/>
      <c r="L14" s="1"/>
      <c r="M14" s="1"/>
    </row>
    <row r="15" spans="1:17">
      <c r="A15" s="1" t="s">
        <v>52</v>
      </c>
      <c r="B15" s="1">
        <v>81</v>
      </c>
      <c r="C15" s="1" cm="1">
        <f t="array" ref="C15:E15">LINEST(D5:D9,B5:B9^{1,2},1,0)</f>
        <v>-1.4230824075275922E-3</v>
      </c>
      <c r="D15" s="1">
        <v>3.3254492222134883E-2</v>
      </c>
      <c r="E15" s="1">
        <v>-0.16327295448271575</v>
      </c>
      <c r="F15" s="1"/>
      <c r="G15" s="11">
        <v>1.4230824075275922E-3</v>
      </c>
      <c r="H15" s="1" t="str">
        <f>A15</f>
        <v>12 hour</v>
      </c>
      <c r="I15" s="1">
        <f>AVERAGE(G15:G20)</f>
        <v>1.1778984979003702E-3</v>
      </c>
      <c r="J15" s="1">
        <f>_xlfn.STDEV.S(G15:G20)</f>
        <v>4.0712166926768964E-4</v>
      </c>
      <c r="K15" s="1"/>
      <c r="L15" s="1"/>
      <c r="M15" s="1"/>
    </row>
    <row r="16" spans="1:17">
      <c r="A16" s="1" t="s">
        <v>52</v>
      </c>
      <c r="B16" s="1">
        <v>86</v>
      </c>
      <c r="C16" s="1" cm="1">
        <f t="array" ref="C16:E16">LINEST(E5:E9,B5:B9^{1,2},1,0)</f>
        <v>-1.1177894327432675E-3</v>
      </c>
      <c r="D16" s="1">
        <v>2.531597979254151E-2</v>
      </c>
      <c r="E16" s="1">
        <v>-0.13084018264477579</v>
      </c>
      <c r="F16" s="1"/>
      <c r="G16" s="11">
        <v>1.1177894327432675E-3</v>
      </c>
      <c r="H16" s="1" t="str">
        <f>A21</f>
        <v>14 days</v>
      </c>
      <c r="I16" s="11">
        <f>AVERAGE(G23:G27)</f>
        <v>4.9790408839468793E-5</v>
      </c>
      <c r="J16" s="1">
        <f>_xlfn.STDEV.S(G23:G27)</f>
        <v>4.5124772499283458E-5</v>
      </c>
      <c r="K16" s="1"/>
      <c r="L16" s="1"/>
      <c r="M16" s="1"/>
    </row>
    <row r="17" spans="1:13">
      <c r="A17" s="1" t="s">
        <v>52</v>
      </c>
      <c r="B17" s="1">
        <v>20</v>
      </c>
      <c r="C17" s="1" cm="1">
        <f t="array" ref="C17:E17">LINEST(F5:F9,B5:B9^{1,2},1,0)</f>
        <v>-4.1337641521679147E-4</v>
      </c>
      <c r="D17" s="1">
        <v>8.6015109433072376E-3</v>
      </c>
      <c r="E17" s="1">
        <v>-2.5875974918236067E-3</v>
      </c>
      <c r="F17" s="1"/>
      <c r="G17" s="11">
        <v>4.1337641521679147E-4</v>
      </c>
      <c r="H17" s="1"/>
      <c r="I17" s="1"/>
      <c r="J17" s="1"/>
      <c r="K17" s="1"/>
      <c r="L17" s="1"/>
      <c r="M17" s="1"/>
    </row>
    <row r="18" spans="1:13">
      <c r="A18" s="1" t="s">
        <v>52</v>
      </c>
      <c r="B18" s="1">
        <v>71</v>
      </c>
      <c r="C18" s="1" cm="1">
        <f t="array" ref="C18:E18">LINEST(G5:G9,B5:B9^{1,2},1,0)</f>
        <v>-1.5628873393284479E-3</v>
      </c>
      <c r="D18" s="1">
        <v>3.7752359342121865E-2</v>
      </c>
      <c r="E18" s="1">
        <v>-0.19181106418795399</v>
      </c>
      <c r="F18" s="1"/>
      <c r="G18" s="11">
        <v>1.5628873393284479E-3</v>
      </c>
      <c r="H18" s="1"/>
      <c r="I18" s="1"/>
      <c r="J18" s="1"/>
      <c r="K18" s="1"/>
      <c r="L18" s="1"/>
      <c r="M18" s="1"/>
    </row>
    <row r="19" spans="1:13">
      <c r="A19" s="1" t="s">
        <v>52</v>
      </c>
      <c r="B19" s="1" t="s">
        <v>35</v>
      </c>
      <c r="C19" s="1" cm="1">
        <f t="array" ref="C19:E19">LINEST(H5:H9,B5:B9^{1,2},1,0)</f>
        <v>-1.193290780089982E-3</v>
      </c>
      <c r="D19" s="1">
        <v>2.4608115433061371E-2</v>
      </c>
      <c r="E19" s="1">
        <v>-9.4405456411414235E-2</v>
      </c>
      <c r="F19" s="1"/>
      <c r="G19" s="11">
        <v>1.193290780089982E-3</v>
      </c>
      <c r="H19" s="1"/>
      <c r="I19" s="1"/>
      <c r="J19" s="1"/>
      <c r="K19" s="1"/>
      <c r="L19" s="1"/>
      <c r="M19" s="1"/>
    </row>
    <row r="20" spans="1:13">
      <c r="A20" s="1" t="s">
        <v>52</v>
      </c>
      <c r="B20" s="1">
        <v>30</v>
      </c>
      <c r="C20" s="1" cm="1">
        <f t="array" ref="C20:E20">LINEST(I5:I9,B5:B9^{1,2},1,0)</f>
        <v>-1.3569646124961389E-3</v>
      </c>
      <c r="D20" s="1">
        <v>2.6750431352045072E-2</v>
      </c>
      <c r="E20" s="1">
        <v>-8.9230765026023784E-2</v>
      </c>
      <c r="F20" s="1"/>
      <c r="G20" s="11">
        <v>1.3569646124961389E-3</v>
      </c>
      <c r="H20" s="1"/>
      <c r="I20" s="1"/>
      <c r="J20" s="1"/>
      <c r="K20" s="1"/>
      <c r="L20" s="1"/>
      <c r="M20" s="1"/>
    </row>
    <row r="21" spans="1:13">
      <c r="A21" s="1" t="s">
        <v>48</v>
      </c>
      <c r="B21" s="1">
        <v>79</v>
      </c>
      <c r="C21" s="1" cm="1">
        <f t="array" ref="C21:E21">LINEST(J5:J9,B5:B9^{1,2},1,0)</f>
        <v>0</v>
      </c>
      <c r="D21" s="1">
        <v>0</v>
      </c>
      <c r="E21" s="1">
        <v>3.3000000000000002E-2</v>
      </c>
      <c r="F21" s="1"/>
      <c r="G21" s="11">
        <v>0</v>
      </c>
      <c r="H21" s="1"/>
      <c r="I21" s="1"/>
      <c r="J21" s="1"/>
      <c r="K21" s="1"/>
      <c r="L21" s="1"/>
      <c r="M21" s="1"/>
    </row>
    <row r="22" spans="1:13">
      <c r="A22" s="1" t="s">
        <v>48</v>
      </c>
      <c r="B22" s="1" t="s">
        <v>37</v>
      </c>
      <c r="C22" s="1" cm="1">
        <f t="array" ref="C22:E22">LINEST(K5:K9,B5:B9^{1,2},1,0)</f>
        <v>6.2156513425021189E-4</v>
      </c>
      <c r="D22" s="1">
        <v>-1.2208834353136468E-2</v>
      </c>
      <c r="E22" s="1">
        <v>4.3806731454787112E-2</v>
      </c>
      <c r="F22" s="1"/>
      <c r="G22" s="11">
        <v>6.2156513425021189E-4</v>
      </c>
      <c r="H22" s="1"/>
      <c r="I22" s="1"/>
      <c r="J22" s="1"/>
      <c r="K22" s="1"/>
      <c r="L22" s="1"/>
      <c r="M22" s="1"/>
    </row>
    <row r="23" spans="1:13">
      <c r="A23" s="1" t="s">
        <v>48</v>
      </c>
      <c r="B23" s="1" t="s">
        <v>38</v>
      </c>
      <c r="C23" s="1" cm="1">
        <f t="array" ref="C23:E23">LINEST(L5:L9,B5:B9^{1,2},1,0)</f>
        <v>-1.9860452723121191E-5</v>
      </c>
      <c r="D23" s="1">
        <v>5.0686902309136602E-4</v>
      </c>
      <c r="E23" s="1">
        <v>3.8763456722428292E-2</v>
      </c>
      <c r="F23" s="1"/>
      <c r="G23" s="11">
        <v>1.9860452723121191E-5</v>
      </c>
      <c r="H23" s="1"/>
      <c r="I23" s="1"/>
      <c r="J23" s="1"/>
      <c r="K23" s="1"/>
      <c r="L23" s="1"/>
      <c r="M23" s="1"/>
    </row>
    <row r="24" spans="1:13">
      <c r="A24" s="1" t="s">
        <v>48</v>
      </c>
      <c r="B24" s="1">
        <v>13</v>
      </c>
      <c r="C24" s="1" cm="1">
        <f t="array" ref="C24:E24">LINEST(M5:M9,B5:B9^{1,2},1,0)</f>
        <v>-6.1672647764812921E-6</v>
      </c>
      <c r="D24" s="1">
        <v>-1.1234962093305113E-3</v>
      </c>
      <c r="E24" s="1">
        <v>4.5800184186134935E-2</v>
      </c>
      <c r="F24" s="1"/>
      <c r="G24" s="11">
        <v>6.1672647764812921E-6</v>
      </c>
      <c r="H24" s="1"/>
      <c r="I24" s="1"/>
      <c r="J24" s="1"/>
      <c r="K24" s="1"/>
      <c r="L24" s="1"/>
      <c r="M24" s="1"/>
    </row>
    <row r="25" spans="1:13">
      <c r="A25" s="1" t="s">
        <v>48</v>
      </c>
      <c r="B25" s="1" t="s">
        <v>39</v>
      </c>
      <c r="C25" s="1" cm="1">
        <f t="array" ref="C25:E25">LINEST(N5:N9,B5:B9^{1,2},1,0)</f>
        <v>-9.1941102484273461E-5</v>
      </c>
      <c r="D25" s="1">
        <v>1.5229695649550939E-3</v>
      </c>
      <c r="E25" s="1">
        <v>3.1964844728346008E-2</v>
      </c>
      <c r="F25" s="1"/>
      <c r="G25" s="11">
        <v>9.1941102484273461E-5</v>
      </c>
      <c r="H25" s="1"/>
      <c r="I25" s="1"/>
      <c r="J25" s="1"/>
      <c r="K25" s="1"/>
      <c r="L25" s="1"/>
      <c r="M25" s="1"/>
    </row>
    <row r="26" spans="1:13">
      <c r="A26" s="1" t="s">
        <v>48</v>
      </c>
      <c r="B26" s="1">
        <v>5</v>
      </c>
      <c r="C26" s="1" cm="1">
        <f t="array" ref="C26:E26">LINEST(O6:O9,B6:B9^{1,2},1,0)</f>
        <v>1.0471190569668283E-4</v>
      </c>
      <c r="D26" s="1">
        <v>-1.1709507743232395E-3</v>
      </c>
      <c r="E26" s="1">
        <v>3.2332698093013139E-2</v>
      </c>
      <c r="F26" s="1"/>
      <c r="G26" s="11">
        <v>1.0471190569668283E-4</v>
      </c>
      <c r="H26" s="1"/>
      <c r="I26" s="1"/>
      <c r="J26" s="1"/>
      <c r="K26" s="1"/>
      <c r="L26" s="1"/>
      <c r="M26" s="1"/>
    </row>
    <row r="27" spans="1:13">
      <c r="A27" s="1" t="s">
        <v>48</v>
      </c>
      <c r="B27" s="1" t="s">
        <v>40</v>
      </c>
      <c r="C27" s="1" cm="1">
        <f t="array" ref="C27:E27">LINEST(P5:P9,B5:B9^{1,2},1,0)</f>
        <v>2.6271318516785168E-5</v>
      </c>
      <c r="D27" s="1">
        <v>-1.4620690135849844E-3</v>
      </c>
      <c r="E27" s="1">
        <v>5.1324670698728161E-2</v>
      </c>
      <c r="F27" s="1"/>
      <c r="G27" s="11">
        <v>2.6271318516785168E-5</v>
      </c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 t="str">
        <f>A15</f>
        <v>12 hour</v>
      </c>
      <c r="B30" s="15">
        <v>2.5</v>
      </c>
      <c r="C30" s="13"/>
      <c r="D30" s="13">
        <v>0</v>
      </c>
      <c r="E30" s="13"/>
      <c r="F30" s="13">
        <v>0</v>
      </c>
      <c r="G30" s="13">
        <v>8.3000000000000004E-2</v>
      </c>
      <c r="H30" s="13"/>
      <c r="I30" s="13">
        <v>0</v>
      </c>
      <c r="J30" s="1"/>
      <c r="K30" s="1"/>
      <c r="L30" s="1"/>
      <c r="M30" s="1"/>
    </row>
    <row r="31" spans="1:13">
      <c r="A31" s="1" t="str">
        <f t="shared" ref="A31:A34" si="0">A16</f>
        <v>12 hour</v>
      </c>
      <c r="B31" s="15">
        <v>6.5</v>
      </c>
      <c r="C31" s="14"/>
      <c r="D31" s="14">
        <v>0.06</v>
      </c>
      <c r="E31" s="14"/>
      <c r="F31" s="14">
        <v>2.1000000000000001E-2</v>
      </c>
      <c r="G31" s="14">
        <v>0.14499999999999999</v>
      </c>
      <c r="H31" s="14"/>
      <c r="I31" s="14">
        <v>6.7000000000000004E-2</v>
      </c>
    </row>
    <row r="32" spans="1:13">
      <c r="A32" s="1" t="str">
        <f t="shared" si="0"/>
        <v>12 hour</v>
      </c>
      <c r="B32" s="15">
        <v>10.5</v>
      </c>
      <c r="C32" s="14"/>
      <c r="D32" s="14">
        <v>0.08</v>
      </c>
      <c r="E32" s="14"/>
      <c r="F32" s="14">
        <v>2.3E-2</v>
      </c>
      <c r="G32" s="14">
        <v>0.16800000000000001</v>
      </c>
      <c r="H32" s="14"/>
      <c r="I32" s="14">
        <v>9.9000000000000005E-2</v>
      </c>
    </row>
    <row r="33" spans="1:10">
      <c r="A33" s="1" t="str">
        <f t="shared" si="0"/>
        <v>12 hour</v>
      </c>
      <c r="B33" s="15">
        <v>14.5</v>
      </c>
      <c r="C33" s="14"/>
      <c r="D33" s="13">
        <v>5.8999999999999997E-2</v>
      </c>
      <c r="E33" s="14"/>
      <c r="F33" s="13">
        <v>2.3E-2</v>
      </c>
      <c r="G33" s="13">
        <v>0.14000000000000001</v>
      </c>
      <c r="H33" s="14"/>
      <c r="I33" s="13">
        <v>8.4000000000000005E-2</v>
      </c>
    </row>
    <row r="34" spans="1:10">
      <c r="A34" s="1" t="str">
        <f t="shared" si="0"/>
        <v>12 hour</v>
      </c>
      <c r="B34" s="15">
        <v>19.7</v>
      </c>
      <c r="C34" s="14"/>
      <c r="D34" s="13">
        <v>-0.02</v>
      </c>
      <c r="E34" s="14"/>
      <c r="F34" s="13">
        <v>1.7999999999999999E-2</v>
      </c>
      <c r="G34" s="13">
        <v>7.1999999999999995E-2</v>
      </c>
      <c r="H34" s="14"/>
      <c r="I34" s="13">
        <v>0.04</v>
      </c>
    </row>
    <row r="35" spans="1:10">
      <c r="C35" t="s">
        <v>49</v>
      </c>
      <c r="D35" t="s">
        <v>50</v>
      </c>
      <c r="E35" t="s">
        <v>51</v>
      </c>
    </row>
    <row r="36" spans="1:10">
      <c r="B36">
        <v>81</v>
      </c>
      <c r="C36" s="1" cm="1">
        <f t="array" ref="C36:E36">LINEST(D30:D34,B30:B34^{1,2},1,0)</f>
        <v>-1.2013402397801839E-3</v>
      </c>
      <c r="D36">
        <v>2.5435187938413286E-2</v>
      </c>
      <c r="E36">
        <v>-5.5469382031522851E-2</v>
      </c>
      <c r="G36">
        <f>C15</f>
        <v>-1.4230824075275922E-3</v>
      </c>
      <c r="H36" cm="1">
        <f t="array" ref="H36:H39">C36:C39/G36:G39</f>
        <v>0.84418177993454757</v>
      </c>
    </row>
    <row r="37" spans="1:10">
      <c r="B37">
        <v>20</v>
      </c>
      <c r="C37" s="1" cm="1">
        <f t="array" ref="C37:E37">LINEST(F30:F34,B30:B34^{1,2},1,0)</f>
        <v>-2.0789461536633392E-4</v>
      </c>
      <c r="D37">
        <v>5.4726779978464387E-3</v>
      </c>
      <c r="E37">
        <v>-1.0297574827331207E-2</v>
      </c>
      <c r="G37">
        <f>C17</f>
        <v>-4.1337641521679147E-4</v>
      </c>
      <c r="H37">
        <v>0.50291842425820421</v>
      </c>
    </row>
    <row r="38" spans="1:10">
      <c r="B38" s="1">
        <v>71</v>
      </c>
      <c r="C38" s="1" cm="1">
        <f t="array" ref="C38:E38">LINEST(G30:G34,B30:B34^{1,2},1,0)</f>
        <v>-1.1656386368580685E-3</v>
      </c>
      <c r="D38">
        <v>2.4993000652649637E-2</v>
      </c>
      <c r="E38">
        <v>2.9673844106317848E-2</v>
      </c>
      <c r="G38">
        <f>C18</f>
        <v>-1.5628873393284479E-3</v>
      </c>
      <c r="H38">
        <v>0.74582383996976265</v>
      </c>
      <c r="J38" s="12"/>
    </row>
    <row r="39" spans="1:10">
      <c r="B39">
        <v>30</v>
      </c>
      <c r="C39" s="1" cm="1">
        <f t="array" ref="C39:E39">LINEST(I30:I34,B30:B34^{1,2},1,0)</f>
        <v>-1.0322053798804765E-3</v>
      </c>
      <c r="D39">
        <v>2.4986101442227727E-2</v>
      </c>
      <c r="E39">
        <v>-5.4056255278783855E-2</v>
      </c>
      <c r="G39">
        <f>C20</f>
        <v>-1.3569646124961389E-3</v>
      </c>
      <c r="H39">
        <v>0.76067229047464457</v>
      </c>
      <c r="J39" s="12"/>
    </row>
    <row r="40" spans="1:10">
      <c r="J40" s="12"/>
    </row>
    <row r="41" spans="1:10">
      <c r="A41" t="s">
        <v>54</v>
      </c>
      <c r="J41" s="12"/>
    </row>
    <row r="42" spans="1:10">
      <c r="A42" s="1" t="str">
        <f>A30</f>
        <v>12 hour</v>
      </c>
      <c r="B42">
        <f>B30</f>
        <v>2.5</v>
      </c>
      <c r="D42">
        <v>0</v>
      </c>
      <c r="F42">
        <v>0</v>
      </c>
      <c r="G42">
        <v>0</v>
      </c>
      <c r="I42">
        <v>0</v>
      </c>
      <c r="J42" s="12"/>
    </row>
    <row r="43" spans="1:10">
      <c r="A43" s="1" t="str">
        <f t="shared" ref="A43:B46" si="1">A31</f>
        <v>12 hour</v>
      </c>
      <c r="B43">
        <f t="shared" si="1"/>
        <v>6.5</v>
      </c>
      <c r="D43">
        <v>5.5E-2</v>
      </c>
      <c r="F43">
        <v>1.7999999999999999E-2</v>
      </c>
      <c r="G43">
        <v>7.1999999999999995E-2</v>
      </c>
      <c r="I43">
        <v>5.1999999999999998E-2</v>
      </c>
    </row>
    <row r="44" spans="1:10">
      <c r="A44" s="1" t="str">
        <f t="shared" si="1"/>
        <v>12 hour</v>
      </c>
      <c r="B44">
        <f t="shared" si="1"/>
        <v>10.5</v>
      </c>
      <c r="D44">
        <v>7.3999999999999996E-2</v>
      </c>
      <c r="F44">
        <v>2.4E-2</v>
      </c>
      <c r="G44">
        <v>9.0999999999999998E-2</v>
      </c>
      <c r="I44">
        <v>7.0000000000000007E-2</v>
      </c>
    </row>
    <row r="45" spans="1:10">
      <c r="A45" s="1" t="str">
        <f t="shared" si="1"/>
        <v>12 hour</v>
      </c>
      <c r="B45">
        <f t="shared" si="1"/>
        <v>14.5</v>
      </c>
      <c r="D45">
        <v>5.5E-2</v>
      </c>
      <c r="F45">
        <v>1.7999999999999999E-2</v>
      </c>
      <c r="G45">
        <v>7.5999999999999998E-2</v>
      </c>
      <c r="I45">
        <v>5.2999999999999999E-2</v>
      </c>
    </row>
    <row r="46" spans="1:10">
      <c r="A46" s="1" t="str">
        <f t="shared" si="1"/>
        <v>12 hour</v>
      </c>
      <c r="B46">
        <f t="shared" si="1"/>
        <v>19.7</v>
      </c>
      <c r="D46">
        <v>-2E-3</v>
      </c>
      <c r="F46">
        <v>1.7000000000000001E-2</v>
      </c>
      <c r="G46">
        <v>1.4999999999999999E-2</v>
      </c>
      <c r="I46">
        <v>0</v>
      </c>
    </row>
    <row r="47" spans="1:10">
      <c r="B47" s="16"/>
      <c r="C47" s="16" t="s">
        <v>49</v>
      </c>
      <c r="D47" s="16" t="s">
        <v>50</v>
      </c>
      <c r="E47" s="16" t="s">
        <v>51</v>
      </c>
      <c r="F47" s="16"/>
      <c r="G47" s="16"/>
      <c r="H47" s="16"/>
    </row>
    <row r="48" spans="1:10">
      <c r="B48" s="16">
        <v>81</v>
      </c>
      <c r="C48" s="1" cm="1">
        <f t="array" ref="C48:E48">LINEST(D42:D46,B42:B46^{1,2},1,0)</f>
        <v>-9.8762250891680351E-4</v>
      </c>
      <c r="D48" s="16">
        <v>2.1618854627322447E-2</v>
      </c>
      <c r="E48" s="16">
        <v>-4.6242673642278548E-2</v>
      </c>
      <c r="F48" s="16"/>
      <c r="G48" s="16"/>
      <c r="H48" s="16"/>
    </row>
    <row r="49" spans="1:10">
      <c r="B49" s="16">
        <v>20</v>
      </c>
      <c r="C49" s="1" cm="1">
        <f t="array" ref="C49:E49">LINEST(F42:F46,B42:B46^{1,2},1,0)</f>
        <v>-1.8871537711996874E-4</v>
      </c>
      <c r="D49" s="16">
        <v>4.9614406555015438E-3</v>
      </c>
      <c r="E49" s="16">
        <v>-9.3109676673351592E-3</v>
      </c>
      <c r="F49" s="16"/>
      <c r="G49" s="16"/>
      <c r="H49" s="16"/>
    </row>
    <row r="50" spans="1:10">
      <c r="B50" s="1">
        <v>71</v>
      </c>
      <c r="C50" s="1" cm="1">
        <f t="array" ref="C50:E50">LINEST(G42:G46,B42:B46^{1,2},1,0)</f>
        <v>-1.1378325862292764E-3</v>
      </c>
      <c r="D50" s="16">
        <v>2.5819370965500986E-2</v>
      </c>
      <c r="E50" s="16">
        <v>-5.4211709627816074E-2</v>
      </c>
      <c r="F50" s="16"/>
      <c r="G50" s="16"/>
      <c r="H50" s="16"/>
    </row>
    <row r="51" spans="1:10">
      <c r="B51" s="16">
        <v>30</v>
      </c>
      <c r="C51" s="1" cm="1">
        <f t="array" ref="C51:E51">LINEST(I42:I46,B42:B46^{1,2},1,0)</f>
        <v>-9.2476396295436403E-4</v>
      </c>
      <c r="D51" s="16">
        <v>2.0354502528331757E-2</v>
      </c>
      <c r="E51" s="16">
        <v>-4.3581447411659174E-2</v>
      </c>
      <c r="F51" s="16"/>
      <c r="G51" s="16"/>
      <c r="H51" s="16"/>
    </row>
    <row r="53" spans="1:10">
      <c r="A53" t="s">
        <v>54</v>
      </c>
    </row>
    <row r="54" spans="1:10">
      <c r="B54">
        <v>0</v>
      </c>
      <c r="C54">
        <v>200</v>
      </c>
      <c r="D54">
        <v>400</v>
      </c>
      <c r="E54">
        <v>600</v>
      </c>
    </row>
    <row r="55" spans="1:10">
      <c r="A55">
        <v>20</v>
      </c>
      <c r="B55">
        <f>ABS(C17)</f>
        <v>4.1337641521679147E-4</v>
      </c>
      <c r="C55">
        <f>ABS(C37)</f>
        <v>2.0789461536633392E-4</v>
      </c>
      <c r="D55">
        <f>ABS(C49)</f>
        <v>1.8871537711996874E-4</v>
      </c>
      <c r="E55">
        <f>ABS([1]Sheet1!$L$19)</f>
        <v>2.9999999999999997E-4</v>
      </c>
    </row>
    <row r="56" spans="1:10">
      <c r="A56">
        <v>30</v>
      </c>
      <c r="B56" s="17">
        <f>ABS(C20)</f>
        <v>1.3569646124961389E-3</v>
      </c>
      <c r="C56">
        <f>ABS(C39)</f>
        <v>1.0322053798804765E-3</v>
      </c>
      <c r="D56">
        <f>ABS(C50)</f>
        <v>1.1378325862292764E-3</v>
      </c>
      <c r="E56">
        <f>ABS([1]Sheet1!$L$17)</f>
        <v>1.1999999999999999E-3</v>
      </c>
    </row>
    <row r="57" spans="1:10">
      <c r="A57">
        <v>71</v>
      </c>
      <c r="B57">
        <f>ABS(C18)</f>
        <v>1.5628873393284479E-3</v>
      </c>
      <c r="C57">
        <f>ABS(C38)</f>
        <v>1.1656386368580685E-3</v>
      </c>
      <c r="D57">
        <f>ABS(C50)</f>
        <v>1.1378325862292764E-3</v>
      </c>
      <c r="E57">
        <f>ABS([1]Sheet1!$L$20)</f>
        <v>1.4E-3</v>
      </c>
    </row>
    <row r="58" spans="1:10">
      <c r="A58">
        <v>81</v>
      </c>
      <c r="B58">
        <f>ABS(C15)</f>
        <v>1.4230824075275922E-3</v>
      </c>
      <c r="C58">
        <f>ABS(C36)</f>
        <v>1.2013402397801839E-3</v>
      </c>
      <c r="D58">
        <f>ABS(C48)</f>
        <v>9.8762250891680351E-4</v>
      </c>
      <c r="E58">
        <f>ABS([1]Sheet1!$L$18)</f>
        <v>1.1999999999999999E-3</v>
      </c>
    </row>
    <row r="60" spans="1:10" ht="15.75">
      <c r="A60" s="18" t="s">
        <v>55</v>
      </c>
    </row>
    <row r="61" spans="1:10" ht="15.75">
      <c r="A61" s="19">
        <v>27</v>
      </c>
      <c r="B61" s="20">
        <v>0</v>
      </c>
      <c r="C61" s="20">
        <v>1E-3</v>
      </c>
      <c r="D61" s="20">
        <v>1.7999999999999999E-2</v>
      </c>
      <c r="E61" s="20">
        <v>0.03</v>
      </c>
      <c r="F61" s="20">
        <v>3.4000000000000002E-2</v>
      </c>
      <c r="G61" s="20">
        <v>2.5000000000000001E-2</v>
      </c>
      <c r="H61" s="20">
        <v>-2.1000000000000001E-2</v>
      </c>
      <c r="I61" s="20">
        <v>-3.2000000000000001E-2</v>
      </c>
      <c r="J61" s="20">
        <v>-2.8000000000000001E-2</v>
      </c>
    </row>
    <row r="62" spans="1:10" ht="15.75">
      <c r="A62" s="19" t="s">
        <v>42</v>
      </c>
      <c r="B62" s="20">
        <v>0</v>
      </c>
      <c r="C62" s="20">
        <v>0</v>
      </c>
      <c r="D62" s="20">
        <v>8.9999999999999993E-3</v>
      </c>
      <c r="E62" s="20">
        <v>2.3E-2</v>
      </c>
      <c r="F62" s="20">
        <v>2.3E-2</v>
      </c>
      <c r="G62" s="20">
        <v>1.4999999999999999E-2</v>
      </c>
      <c r="H62" s="20">
        <v>2E-3</v>
      </c>
      <c r="I62" s="20">
        <v>-4.0000000000000001E-3</v>
      </c>
      <c r="J62" s="20">
        <v>-4.0000000000000001E-3</v>
      </c>
    </row>
    <row r="63" spans="1:10" ht="15.75">
      <c r="A63" s="19">
        <v>18</v>
      </c>
      <c r="B63" s="20">
        <v>0</v>
      </c>
      <c r="C63" s="20">
        <v>0</v>
      </c>
      <c r="D63" s="20">
        <v>1.7999999999999999E-2</v>
      </c>
      <c r="E63" s="20">
        <v>3.5999999999999997E-2</v>
      </c>
      <c r="F63" s="20">
        <v>5.0999999999999997E-2</v>
      </c>
      <c r="G63" s="20">
        <v>0.06</v>
      </c>
      <c r="H63" s="20">
        <v>5.8999999999999997E-2</v>
      </c>
      <c r="I63" s="20">
        <v>5.6000000000000001E-2</v>
      </c>
      <c r="J63" s="20">
        <v>5.6000000000000001E-2</v>
      </c>
    </row>
    <row r="64" spans="1:10" ht="15.75">
      <c r="A64" s="19">
        <v>43</v>
      </c>
      <c r="B64" s="20">
        <v>0</v>
      </c>
      <c r="C64" s="20">
        <v>3.0000000000000001E-3</v>
      </c>
      <c r="D64" s="20">
        <v>2.5999999999999999E-2</v>
      </c>
      <c r="E64" s="20">
        <v>4.9000000000000002E-2</v>
      </c>
      <c r="F64" s="20">
        <v>0.05</v>
      </c>
      <c r="G64" s="20">
        <v>5.8000000000000003E-2</v>
      </c>
      <c r="H64" s="20">
        <v>4.1000000000000002E-2</v>
      </c>
      <c r="I64" s="20">
        <v>0.03</v>
      </c>
      <c r="J64" s="20">
        <v>3.3000000000000002E-2</v>
      </c>
    </row>
    <row r="65" spans="1:10" ht="15.75">
      <c r="A65" s="19">
        <v>73</v>
      </c>
      <c r="B65" s="20">
        <v>0</v>
      </c>
      <c r="C65" s="20">
        <v>-4.0000000000000001E-3</v>
      </c>
      <c r="D65" s="20">
        <v>1E-3</v>
      </c>
      <c r="E65" s="20">
        <v>1.2E-2</v>
      </c>
      <c r="F65" s="20">
        <v>1.0999999999999999E-2</v>
      </c>
      <c r="G65" s="20">
        <v>5.0000000000000001E-3</v>
      </c>
      <c r="H65" s="20">
        <v>-1.2E-2</v>
      </c>
      <c r="I65" s="20">
        <v>-1.7000000000000001E-2</v>
      </c>
      <c r="J65" s="20">
        <v>-1.4E-2</v>
      </c>
    </row>
    <row r="66" spans="1:10" ht="15.75">
      <c r="A66" s="19">
        <v>41</v>
      </c>
      <c r="B66" s="20">
        <v>0</v>
      </c>
      <c r="C66" s="20">
        <v>2E-3</v>
      </c>
      <c r="D66" s="20">
        <v>1.6E-2</v>
      </c>
      <c r="E66" s="20">
        <v>4.3999999999999997E-2</v>
      </c>
      <c r="F66" s="20">
        <v>5.6000000000000001E-2</v>
      </c>
      <c r="G66" s="20">
        <v>6.2E-2</v>
      </c>
      <c r="H66" s="20">
        <v>2.9000000000000001E-2</v>
      </c>
      <c r="I66" s="20">
        <v>2.1000000000000001E-2</v>
      </c>
      <c r="J66" s="20">
        <v>0.02</v>
      </c>
    </row>
    <row r="67" spans="1:10" ht="15.75">
      <c r="A67" s="19" t="s">
        <v>43</v>
      </c>
      <c r="B67" s="20">
        <v>0</v>
      </c>
      <c r="C67" s="20">
        <v>-3.0000000000000001E-3</v>
      </c>
      <c r="D67" s="20">
        <v>5.0000000000000001E-4</v>
      </c>
      <c r="E67" s="20">
        <v>-5.0000000000000001E-3</v>
      </c>
      <c r="F67" s="20">
        <v>-8.9999999999999993E-3</v>
      </c>
      <c r="G67" s="20">
        <v>-1.7000000000000001E-2</v>
      </c>
      <c r="H67" s="20">
        <v>-2.5000000000000001E-2</v>
      </c>
      <c r="I67" s="20">
        <v>-2.5999999999999999E-2</v>
      </c>
      <c r="J67" s="20">
        <v>-2.5000000000000001E-2</v>
      </c>
    </row>
    <row r="68" spans="1:10" ht="15.75">
      <c r="A68" s="19" t="s">
        <v>44</v>
      </c>
      <c r="B68" s="20">
        <v>0</v>
      </c>
      <c r="C68" s="20">
        <v>4.0000000000000001E-3</v>
      </c>
      <c r="D68" s="20">
        <v>2.3E-2</v>
      </c>
      <c r="E68" s="20">
        <v>3.6999999999999998E-2</v>
      </c>
      <c r="F68" s="20">
        <v>4.8000000000000001E-2</v>
      </c>
      <c r="G68" s="20">
        <v>5.0999999999999997E-2</v>
      </c>
      <c r="H68" s="20">
        <v>1E-3</v>
      </c>
      <c r="I68" s="20">
        <v>-1.2E-2</v>
      </c>
      <c r="J68" s="20">
        <v>-0.01</v>
      </c>
    </row>
    <row r="69" spans="1:10" ht="15.75">
      <c r="A69" s="19">
        <v>60</v>
      </c>
      <c r="B69" s="20">
        <v>0</v>
      </c>
      <c r="C69" s="20">
        <v>5.0000000000000001E-3</v>
      </c>
      <c r="D69" s="20">
        <v>4.0000000000000001E-3</v>
      </c>
      <c r="E69" s="20">
        <v>-2E-3</v>
      </c>
      <c r="F69" s="20">
        <v>-8.0000000000000002E-3</v>
      </c>
      <c r="G69" s="20">
        <v>-2.1000000000000001E-2</v>
      </c>
      <c r="H69" s="20">
        <v>-4.1000000000000002E-2</v>
      </c>
      <c r="I69" s="20">
        <v>-9.0999999999999998E-2</v>
      </c>
      <c r="J69" s="20">
        <v>-0.10100000000000001</v>
      </c>
    </row>
    <row r="70" spans="1:10" ht="15.75">
      <c r="A70" s="19" t="s">
        <v>45</v>
      </c>
      <c r="B70" s="20">
        <v>0</v>
      </c>
      <c r="C70" s="20">
        <v>-1E-3</v>
      </c>
      <c r="D70" s="20">
        <v>8.9999999999999993E-3</v>
      </c>
      <c r="E70" s="20">
        <v>1.7999999999999999E-2</v>
      </c>
      <c r="F70" s="20">
        <v>1.7999999999999999E-2</v>
      </c>
      <c r="G70" s="20">
        <v>1.2E-2</v>
      </c>
      <c r="H70" s="20">
        <v>-4.0000000000000001E-3</v>
      </c>
      <c r="I70" s="20">
        <v>-0.01</v>
      </c>
      <c r="J70" s="20">
        <v>-8.9999999999999993E-3</v>
      </c>
    </row>
    <row r="71" spans="1:10" ht="15.75">
      <c r="A71" s="19" t="s">
        <v>46</v>
      </c>
      <c r="B71" s="20">
        <v>0</v>
      </c>
      <c r="C71" s="20">
        <v>7.0000000000000001E-3</v>
      </c>
      <c r="D71" s="20">
        <v>2.8000000000000001E-2</v>
      </c>
      <c r="E71" s="20">
        <v>4.9000000000000002E-2</v>
      </c>
      <c r="F71" s="20">
        <v>6.0999999999999999E-2</v>
      </c>
      <c r="G71" s="20">
        <v>5.2999999999999999E-2</v>
      </c>
      <c r="H71" s="20">
        <v>4.0000000000000001E-3</v>
      </c>
      <c r="I71" s="20">
        <v>-6.0000000000000001E-3</v>
      </c>
      <c r="J71" s="20">
        <v>-8.9999999999999993E-3</v>
      </c>
    </row>
    <row r="72" spans="1:10" ht="15.75">
      <c r="A72" s="19">
        <v>40</v>
      </c>
      <c r="B72" s="20">
        <v>0</v>
      </c>
      <c r="C72" s="20">
        <v>0</v>
      </c>
      <c r="D72" s="20">
        <v>1.2999999999999999E-2</v>
      </c>
      <c r="E72" s="20">
        <v>2.5000000000000001E-2</v>
      </c>
      <c r="F72" s="20">
        <v>1.4999999999999999E-2</v>
      </c>
      <c r="G72" s="20">
        <v>5.0000000000000001E-3</v>
      </c>
      <c r="H72" s="20">
        <v>-4.2999999999999997E-2</v>
      </c>
      <c r="I72" s="20">
        <v>-5.0999999999999997E-2</v>
      </c>
      <c r="J72" s="20">
        <v>-5.5E-2</v>
      </c>
    </row>
  </sheetData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96AA5F2ABD7478CD3495289558810" ma:contentTypeVersion="13" ma:contentTypeDescription="Create a new document." ma:contentTypeScope="" ma:versionID="2dcf494ac933e19f1dd10e79af245e13">
  <xsd:schema xmlns:xsd="http://www.w3.org/2001/XMLSchema" xmlns:xs="http://www.w3.org/2001/XMLSchema" xmlns:p="http://schemas.microsoft.com/office/2006/metadata/properties" xmlns:ns2="9f488dcd-90b1-46d1-aa5b-ac74a5c74572" xmlns:ns3="dea3ac7f-db55-4cb2-b004-6383661cc36f" targetNamespace="http://schemas.microsoft.com/office/2006/metadata/properties" ma:root="true" ma:fieldsID="7bba1a8e800e66b834033c44f87f39f1" ns2:_="" ns3:_="">
    <xsd:import namespace="9f488dcd-90b1-46d1-aa5b-ac74a5c74572"/>
    <xsd:import namespace="dea3ac7f-db55-4cb2-b004-6383661cc36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88dcd-90b1-46d1-aa5b-ac74a5c7457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3ac7f-db55-4cb2-b004-6383661cc36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97ea10b-ae33-4d40-b516-c3d4c30d3477}" ma:internalName="TaxCatchAll" ma:showField="CatchAllData" ma:web="dea3ac7f-db55-4cb2-b004-6383661cc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a3ac7f-db55-4cb2-b004-6383661cc36f" xsi:nil="true"/>
    <lcf76f155ced4ddcb4097134ff3c332f xmlns="9f488dcd-90b1-46d1-aa5b-ac74a5c745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B88098-6483-497D-BD47-02D24A56BECC}"/>
</file>

<file path=customXml/itemProps2.xml><?xml version="1.0" encoding="utf-8"?>
<ds:datastoreItem xmlns:ds="http://schemas.openxmlformats.org/officeDocument/2006/customXml" ds:itemID="{E105638C-43A5-4DB2-B09D-4EBB29C4CE00}"/>
</file>

<file path=customXml/itemProps3.xml><?xml version="1.0" encoding="utf-8"?>
<ds:datastoreItem xmlns:ds="http://schemas.openxmlformats.org/officeDocument/2006/customXml" ds:itemID="{E44F2CF5-9397-4241-A9C6-481C3867C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Pike, Tom</dc:creator>
  <cp:keywords/>
  <dc:description/>
  <cp:lastModifiedBy>Ang, Ariel E R</cp:lastModifiedBy>
  <cp:revision/>
  <dcterms:created xsi:type="dcterms:W3CDTF">2025-02-04T13:13:18Z</dcterms:created>
  <dcterms:modified xsi:type="dcterms:W3CDTF">2025-06-17T11:03:33Z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0x010100BBC96AA5F2ABD7478CD3495289558810</vt:lpwstr>
  </property>
  <property fmtid="{D5CDD505-2E9C-101B-9397-08002B2CF9AE}" pid="3" name="MediaServiceImageTags">
    <vt:lpwstr/>
  </property>
</Properties>
</file>