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DataAnalysisFD_Examples/"/>
    </mc:Choice>
  </mc:AlternateContent>
  <xr:revisionPtr revIDLastSave="0" documentId="13_ncr:1_{CFF14013-1C69-AB46-B2AC-10AAF580F1EA}" xr6:coauthVersionLast="43" xr6:coauthVersionMax="43" xr10:uidLastSave="{00000000-0000-0000-0000-000000000000}"/>
  <bookViews>
    <workbookView xWindow="0" yWindow="460" windowWidth="28220" windowHeight="15920" xr2:uid="{938B05CC-7241-4B11-8353-6E6E058B4BEC}"/>
  </bookViews>
  <sheets>
    <sheet name="DGET" sheetId="1" r:id="rId1"/>
    <sheet name="DSUM" sheetId="3" r:id="rId2"/>
    <sheet name="DCOUNT" sheetId="4" r:id="rId3"/>
    <sheet name="DAVERAGE" sheetId="5" r:id="rId4"/>
    <sheet name="DMAX &amp; DMIN" sheetId="6" r:id="rId5"/>
    <sheet name="DSTDEV" sheetId="9" r:id="rId6"/>
    <sheet name="DVAR" sheetId="10" r:id="rId7"/>
    <sheet name="DPRODUCT" sheetId="7" r:id="rId8"/>
  </sheets>
  <externalReferences>
    <externalReference r:id="rId9"/>
  </externalReferences>
  <definedNames>
    <definedName name="Criteria1">[1]Defects!$G$3:$G$4</definedName>
    <definedName name="Criteria2">[1]Defects!$H$3:$H$4</definedName>
    <definedName name="CurrentDate">'[1]Accounts Receivable Data'!$B$1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1" i="4" l="1"/>
  <c r="B1" i="10" l="1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B1" i="9" s="1"/>
  <c r="G9" i="9"/>
  <c r="G8" i="9"/>
  <c r="G7" i="9"/>
  <c r="B1" i="7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B1" i="6" s="1"/>
  <c r="G14" i="6"/>
  <c r="G13" i="6"/>
  <c r="G12" i="6"/>
  <c r="G11" i="6"/>
  <c r="G10" i="6"/>
  <c r="G9" i="6"/>
  <c r="G8" i="6"/>
  <c r="B1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B1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B2" i="6" l="1"/>
</calcChain>
</file>

<file path=xl/sharedStrings.xml><?xml version="1.0" encoding="utf-8"?>
<sst xmlns="http://schemas.openxmlformats.org/spreadsheetml/2006/main" count="767" uniqueCount="91">
  <si>
    <t>Product Name</t>
  </si>
  <si>
    <t>List Price</t>
  </si>
  <si>
    <t>Value</t>
  </si>
  <si>
    <t>On Hold</t>
  </si>
  <si>
    <t>On Hand</t>
  </si>
  <si>
    <t>Beer on hand:</t>
  </si>
  <si>
    <t>Unit Cost</t>
  </si>
  <si>
    <t>Gross margin:</t>
  </si>
  <si>
    <t>Category</t>
  </si>
  <si>
    <t>Beverages</t>
  </si>
  <si>
    <t>Condiments</t>
  </si>
  <si>
    <t>Seafood</t>
  </si>
  <si>
    <t>Grains/Cereals</t>
  </si>
  <si>
    <t>Fruits</t>
  </si>
  <si>
    <t>Dairy</t>
  </si>
  <si>
    <t>Confections</t>
  </si>
  <si>
    <t>Sauces/Soups</t>
  </si>
  <si>
    <t>Produce</t>
  </si>
  <si>
    <t>Pasta</t>
  </si>
  <si>
    <t>Syrup</t>
  </si>
  <si>
    <t>Cajun Seasoning</t>
  </si>
  <si>
    <t>Olive Oil</t>
  </si>
  <si>
    <t>Boysenberry Spread</t>
  </si>
  <si>
    <t>Dried Pears</t>
  </si>
  <si>
    <t>Curry Sauce</t>
  </si>
  <si>
    <t>Walnuts</t>
  </si>
  <si>
    <t>Fruit Cocktail</t>
  </si>
  <si>
    <t>Chocolate Biscuits Mix</t>
  </si>
  <si>
    <t>Marmalade</t>
  </si>
  <si>
    <t>Scones</t>
  </si>
  <si>
    <t>Beer</t>
  </si>
  <si>
    <t>Crab Meat</t>
  </si>
  <si>
    <t>Clam Chowder</t>
  </si>
  <si>
    <t>Coffee</t>
  </si>
  <si>
    <t>Chocolate</t>
  </si>
  <si>
    <t>Dried Apples</t>
  </si>
  <si>
    <t>Long Grain Rice</t>
  </si>
  <si>
    <t>Gnocchi</t>
  </si>
  <si>
    <t>Ravioli</t>
  </si>
  <si>
    <t>Hot Pepper Sauce</t>
  </si>
  <si>
    <t>Tomato Sauce</t>
  </si>
  <si>
    <t>Mozzarella</t>
  </si>
  <si>
    <t>Almonds</t>
  </si>
  <si>
    <t>Mustard</t>
  </si>
  <si>
    <t>Dried Plums</t>
  </si>
  <si>
    <t>Green Tea</t>
  </si>
  <si>
    <t>Granola</t>
  </si>
  <si>
    <t>Potato Chips</t>
  </si>
  <si>
    <t>Brownie Mix</t>
  </si>
  <si>
    <t>Cake Mix</t>
  </si>
  <si>
    <t>Tea</t>
  </si>
  <si>
    <t>Pears</t>
  </si>
  <si>
    <t>Peaches</t>
  </si>
  <si>
    <t>Pineapple</t>
  </si>
  <si>
    <t>Cherry Pie Filling</t>
  </si>
  <si>
    <t>Green Beans</t>
  </si>
  <si>
    <t>Corn</t>
  </si>
  <si>
    <t>Peas</t>
  </si>
  <si>
    <t>Tuna Fish</t>
  </si>
  <si>
    <t>Smoked Salmon</t>
  </si>
  <si>
    <t>Hot Cereal</t>
  </si>
  <si>
    <t>Vegetable Soup</t>
  </si>
  <si>
    <t>Chicken Soup</t>
  </si>
  <si>
    <t>Chai</t>
  </si>
  <si>
    <t>Total value of Beverages:</t>
  </si>
  <si>
    <t>Count of out of stock:</t>
  </si>
  <si>
    <t>&lt;10</t>
  </si>
  <si>
    <t>Average unit cost:</t>
  </si>
  <si>
    <t>&gt;0</t>
  </si>
  <si>
    <t>Maximum value:</t>
  </si>
  <si>
    <t>Minimum value:</t>
  </si>
  <si>
    <t>% of People Who Like:</t>
  </si>
  <si>
    <t>Item</t>
  </si>
  <si>
    <t>Kumquats</t>
  </si>
  <si>
    <t>Leaf blowers</t>
  </si>
  <si>
    <t>Puppies</t>
  </si>
  <si>
    <t>Soggy cereal</t>
  </si>
  <si>
    <t>Commuting</t>
  </si>
  <si>
    <t>% who like the items below:</t>
  </si>
  <si>
    <t>Statistics</t>
  </si>
  <si>
    <t>Standard deviation</t>
  </si>
  <si>
    <t>&gt; 0</t>
  </si>
  <si>
    <t>Variance</t>
  </si>
  <si>
    <r>
      <t>DGET(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</si>
  <si>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DSUM(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</si>
  <si>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DCOUNT(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</si>
  <si>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DAVERAGE(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</si>
  <si>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DMAX/DMIN(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</si>
  <si>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DSTDEV(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</si>
  <si>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DVAR(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</si>
  <si>
    <r>
      <t>DPRODUCT(</t>
    </r>
    <r>
      <rPr>
        <sz val="16"/>
        <color rgb="FF000000"/>
        <rFont val="Calibri"/>
        <family val="2"/>
        <scheme val="minor"/>
      </rPr>
      <t>[database],[field],[criteria]</t>
    </r>
    <r>
      <rPr>
        <b/>
        <sz val="16"/>
        <color rgb="FF0432FF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</si>
</sst>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\(&quot;$&quot;#,##0.00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432FF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theme="5" tint="0.3999755851924192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31">
    <xf numFmtId="0" fontId="0" fillId="0" borderId="0" xfId="0"/>
    <xf numFmtId="0" fontId="3" fillId="0" borderId="0" xfId="2" applyFont="1"/>
    <xf numFmtId="0" fontId="4" fillId="0" borderId="0" xfId="2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164" fontId="7" fillId="0" borderId="1" xfId="3" applyNumberFormat="1" applyFont="1" applyFill="1" applyBorder="1" applyAlignment="1">
      <alignment horizontal="right" wrapText="1"/>
    </xf>
    <xf numFmtId="164" fontId="7" fillId="0" borderId="2" xfId="3" applyNumberFormat="1" applyFont="1" applyFill="1" applyBorder="1" applyAlignment="1">
      <alignment horizontal="right" wrapText="1"/>
    </xf>
    <xf numFmtId="164" fontId="7" fillId="0" borderId="3" xfId="3" applyNumberFormat="1" applyFont="1" applyFill="1" applyBorder="1" applyAlignment="1">
      <alignment horizontal="right" wrapText="1"/>
    </xf>
    <xf numFmtId="164" fontId="7" fillId="0" borderId="4" xfId="3" applyNumberFormat="1" applyFont="1" applyFill="1" applyBorder="1" applyAlignment="1">
      <alignment horizontal="right" wrapText="1"/>
    </xf>
    <xf numFmtId="0" fontId="3" fillId="0" borderId="0" xfId="0" applyFont="1" applyFill="1"/>
    <xf numFmtId="2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164" fontId="7" fillId="0" borderId="6" xfId="3" applyNumberFormat="1" applyFont="1" applyFill="1" applyBorder="1" applyAlignment="1">
      <alignment horizontal="right" wrapText="1"/>
    </xf>
    <xf numFmtId="0" fontId="3" fillId="0" borderId="5" xfId="0" applyFont="1" applyFill="1" applyBorder="1"/>
    <xf numFmtId="0" fontId="4" fillId="0" borderId="8" xfId="0" applyFont="1" applyFill="1" applyBorder="1"/>
    <xf numFmtId="2" fontId="4" fillId="0" borderId="8" xfId="0" applyNumberFormat="1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7" xfId="0" applyFont="1" applyFill="1" applyBorder="1"/>
    <xf numFmtId="9" fontId="3" fillId="0" borderId="0" xfId="1" applyFont="1"/>
    <xf numFmtId="164" fontId="7" fillId="0" borderId="3" xfId="3" applyNumberFormat="1" applyFont="1" applyBorder="1" applyAlignment="1">
      <alignment horizontal="right" wrapText="1"/>
    </xf>
    <xf numFmtId="1" fontId="7" fillId="0" borderId="3" xfId="3" applyNumberFormat="1" applyFont="1" applyBorder="1" applyAlignment="1">
      <alignment horizontal="right" wrapText="1"/>
    </xf>
    <xf numFmtId="164" fontId="7" fillId="0" borderId="1" xfId="3" applyNumberFormat="1" applyFont="1" applyBorder="1" applyAlignment="1">
      <alignment horizontal="right" wrapText="1"/>
    </xf>
    <xf numFmtId="0" fontId="8" fillId="0" borderId="0" xfId="0" applyFont="1"/>
    <xf numFmtId="0" fontId="8" fillId="0" borderId="9" xfId="0" applyFont="1" applyBorder="1"/>
    <xf numFmtId="2" fontId="7" fillId="0" borderId="1" xfId="3" applyNumberFormat="1" applyFont="1" applyBorder="1" applyAlignment="1">
      <alignment horizontal="right" wrapText="1"/>
    </xf>
    <xf numFmtId="10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8" fillId="0" borderId="9" xfId="0" applyFont="1" applyBorder="1" applyAlignment="1">
      <alignment horizontal="center"/>
    </xf>
    <xf numFmtId="9" fontId="5" fillId="0" borderId="0" xfId="0" applyNumberFormat="1" applyFont="1" applyAlignment="1">
      <alignment horizontal="center"/>
    </xf>
    <xf numFmtId="0" fontId="9" fillId="0" borderId="0" xfId="0" applyFont="1"/>
  </cellXfs>
  <cellStyles count="4">
    <cellStyle name="Normal" xfId="0" builtinId="0"/>
    <cellStyle name="Normal 3" xfId="2" xr:uid="{6990CB5E-8AA0-4066-B026-B46FF63DAC86}"/>
    <cellStyle name="Normal_Inventory" xfId="3" xr:uid="{D768BE9B-FA88-42F5-A0F4-6719037F7155}"/>
    <cellStyle name="Percent" xfId="1" builtinId="5"/>
  </cellStyles>
  <dxfs count="91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indexed="8"/>
        <name val="Calibri"/>
        <scheme val="minor"/>
      </font>
      <numFmt numFmtId="164" formatCode="&quot;$&quot;#,##0.00;\(&quot;$&quot;#,##0.00\)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38100</xdr:colOff>
      <xdr:row>14</xdr:row>
      <xdr:rowOff>36861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DC6947D-8129-1D4B-880F-463F498D8C22}"/>
            </a:ext>
          </a:extLst>
        </xdr:cNvPr>
        <xdr:cNvSpPr/>
      </xdr:nvSpPr>
      <xdr:spPr>
        <a:xfrm>
          <a:off x="9779000" y="508000"/>
          <a:ext cx="6096000" cy="295786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9144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>
            <a:lnSpc>
              <a:spcPct val="150000"/>
            </a:lnSpc>
          </a:pPr>
          <a:r>
            <a:rPr lang="en-US" b="1">
              <a:solidFill>
                <a:srgbClr val="FF40FF"/>
              </a:solidFill>
            </a:rPr>
            <a:t>returns the sum/count/average…. of values from a set of records that match criteria. </a:t>
          </a:r>
        </a:p>
        <a:p>
          <a:pPr marL="285750" indent="-285750">
            <a:lnSpc>
              <a:spcPct val="150000"/>
            </a:lnSpc>
            <a:buFont typeface="Wingdings" pitchFamily="2" charset="2"/>
            <a:buChar char="Ø"/>
          </a:pPr>
          <a:r>
            <a:rPr lang="en-US" b="1">
              <a:solidFill>
                <a:srgbClr val="00B050"/>
              </a:solidFill>
            </a:rPr>
            <a:t>database : </a:t>
          </a:r>
          <a:r>
            <a:rPr lang="en-US"/>
            <a:t>The range of cells that make up the table you want to work with, it </a:t>
          </a:r>
          <a:r>
            <a:rPr lang="en-US" b="1"/>
            <a:t>includes headers</a:t>
          </a:r>
          <a:r>
            <a:rPr lang="en-US"/>
            <a:t>. </a:t>
          </a:r>
        </a:p>
        <a:p>
          <a:pPr marL="285750" indent="-285750">
            <a:lnSpc>
              <a:spcPct val="150000"/>
            </a:lnSpc>
            <a:buFont typeface="Wingdings" pitchFamily="2" charset="2"/>
            <a:buChar char="Ø"/>
          </a:pPr>
          <a:r>
            <a:rPr lang="en-US" b="1">
              <a:solidFill>
                <a:srgbClr val="00B050"/>
              </a:solidFill>
            </a:rPr>
            <a:t>field :</a:t>
          </a:r>
          <a:r>
            <a:rPr lang="en-US">
              <a:solidFill>
                <a:srgbClr val="00B050"/>
              </a:solidFill>
            </a:rPr>
            <a:t> </a:t>
          </a:r>
          <a:r>
            <a:rPr lang="en-US"/>
            <a:t>A reference to the table column on which you want to perform the operation.</a:t>
          </a:r>
        </a:p>
        <a:p>
          <a:pPr marL="285750" indent="-285750">
            <a:lnSpc>
              <a:spcPct val="150000"/>
            </a:lnSpc>
            <a:buFont typeface="Wingdings" pitchFamily="2" charset="2"/>
            <a:buChar char="Ø"/>
          </a:pPr>
          <a:r>
            <a:rPr lang="en-US" b="1">
              <a:solidFill>
                <a:srgbClr val="00B050"/>
              </a:solidFill>
            </a:rPr>
            <a:t>criteria : </a:t>
          </a:r>
          <a:r>
            <a:rPr lang="en-US"/>
            <a:t>Criteria range</a:t>
          </a:r>
          <a:r>
            <a:rPr lang="en-US" b="1"/>
            <a:t> including headers.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777c78eef3b74d/Workbooks/Examples/Ch13/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 Receivable Data"/>
      <sheetName val="Customers"/>
      <sheetName val="DVD Inventory"/>
      <sheetName val="Inventory"/>
      <sheetName val="Parts"/>
      <sheetName val="Parts (2)"/>
      <sheetName val="Defects"/>
    </sheetNames>
    <sheetDataSet>
      <sheetData sheetId="0">
        <row r="1">
          <cell r="B1">
            <v>42420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G3" t="str">
            <v>Group Leader</v>
          </cell>
          <cell r="H3" t="str">
            <v>Group Leader</v>
          </cell>
        </row>
        <row r="4">
          <cell r="G4" t="str">
            <v>Johnson</v>
          </cell>
          <cell r="H4" t="str">
            <v>Perkins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65032-DFEC-4F62-B02B-2B1341BC6545}" name="Inventory" displayName="Inventory" ref="A7:G52" headerRowDxfId="90" dataDxfId="89" totalsRowDxfId="88">
  <autoFilter ref="A7:G52" xr:uid="{94DEDC79-F275-4378-B985-A6CD75791BF0}"/>
  <tableColumns count="7">
    <tableColumn id="2" xr3:uid="{CF8FB69E-9DC4-4016-8349-49EE1A673962}" name="Product Name" totalsRowLabel="Total" dataDxfId="87" dataCellStyle="Normal 3"/>
    <tableColumn id="3" xr3:uid="{6D06C2CC-43AE-4B75-8D1C-9456E29B72ED}" name="Category" dataDxfId="86"/>
    <tableColumn id="6" xr3:uid="{FB08FD72-7F54-48A9-8B58-FFFC1D8CAA9C}" name="On Hold" totalsRowFunction="sum" dataDxfId="85" dataCellStyle="Normal 3"/>
    <tableColumn id="7" xr3:uid="{F22CB6C0-DE0D-45BE-AD96-5CBB35519452}" name="On Hand" totalsRowFunction="sum" dataDxfId="84"/>
    <tableColumn id="4" xr3:uid="{FEB38AD0-1689-4F4D-986C-D593765FD143}" name="Unit Cost" dataDxfId="83" totalsRowDxfId="82" dataCellStyle="Normal_Inventory"/>
    <tableColumn id="5" xr3:uid="{EC0D34FB-4773-4967-9E55-3605B636FB3F}" name="List Price" totalsRowFunction="average" dataDxfId="81" totalsRowDxfId="80" dataCellStyle="Normal_Inventory"/>
    <tableColumn id="1" xr3:uid="{5A231B41-FF58-4A29-A2A8-1D9982208199}" name="Value" dataDxfId="79" totalsRowDxfId="78" dataCellStyle="Normal_Inventory">
      <calculatedColumnFormula>Inventory[[#This Row],[On Hand]] * Inventory[[#This Row],[Unit Cost]]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EE3BF-6A1D-469D-979B-0B8481A35F51}" name="Inventory2" displayName="Inventory2" ref="A6:G51" headerRowDxfId="77" dataDxfId="76" totalsRowDxfId="75">
  <autoFilter ref="A6:G51" xr:uid="{94DEDC79-F275-4378-B985-A6CD75791BF0}"/>
  <tableColumns count="7">
    <tableColumn id="2" xr3:uid="{91A3FEB4-5AEA-4DF3-83B2-D130A30800B8}" name="Product Name" totalsRowLabel="Total" dataDxfId="74"/>
    <tableColumn id="3" xr3:uid="{CACFFFB2-4307-4709-A69E-B3964687290A}" name="Category" dataDxfId="73"/>
    <tableColumn id="6" xr3:uid="{FF676DF9-CCC8-419B-BD10-154DBF297675}" name="On Hold" totalsRowFunction="sum" dataDxfId="72" dataCellStyle="Normal 3"/>
    <tableColumn id="7" xr3:uid="{47EE8326-BB11-431A-B6C2-30A2669C971A}" name="On Hand" totalsRowFunction="sum" dataDxfId="71"/>
    <tableColumn id="4" xr3:uid="{2E36B571-E003-4333-934D-FBDADC643ADC}" name="Unit Cost" dataDxfId="70" totalsRowDxfId="69" dataCellStyle="Normal_Inventory"/>
    <tableColumn id="5" xr3:uid="{29A496C4-1034-449F-8A86-D491A44D027B}" name="List Price" totalsRowFunction="average" dataDxfId="68" totalsRowDxfId="67" dataCellStyle="Normal_Inventory"/>
    <tableColumn id="1" xr3:uid="{E8054EC6-6CF6-4C67-97DB-43B47B64B188}" name="Value" dataDxfId="66" totalsRowDxfId="65" dataCellStyle="Normal_Inventory">
      <calculatedColumnFormula>Inventory2[[#This Row],[On Hand]] * Inventory2[[#This Row],[Unit Cost]]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968644-E4E0-49C2-8C50-B3F05F990C73}" name="Inventory3" displayName="Inventory3" ref="A6:G51" headerRowDxfId="64" dataDxfId="63" totalsRowDxfId="62">
  <autoFilter ref="A6:G51" xr:uid="{94DEDC79-F275-4378-B985-A6CD75791BF0}"/>
  <tableColumns count="7">
    <tableColumn id="2" xr3:uid="{177C069C-939A-490F-BC71-0324B252AF61}" name="Product Name" totalsRowLabel="Total" dataDxfId="61"/>
    <tableColumn id="3" xr3:uid="{0458B99A-7628-4D65-BE3D-B9DDB4BCCB12}" name="Category" dataDxfId="60"/>
    <tableColumn id="6" xr3:uid="{97E164A6-1C22-43DE-B749-617984DA44D8}" name="On Hold" totalsRowFunction="sum" dataDxfId="59" dataCellStyle="Normal 3"/>
    <tableColumn id="7" xr3:uid="{5A3A2348-04F1-4638-B6EF-2BCBFC5DC38E}" name="On Hand" totalsRowFunction="sum" dataDxfId="58"/>
    <tableColumn id="4" xr3:uid="{8FFC3D7F-3042-42F3-9058-927C8F3704D6}" name="Unit Cost" dataDxfId="57" totalsRowDxfId="56" dataCellStyle="Normal_Inventory"/>
    <tableColumn id="5" xr3:uid="{FC68501A-ACB6-499C-A5CA-FBE1B0CB2D63}" name="List Price" totalsRowFunction="average" dataDxfId="55" totalsRowDxfId="54" dataCellStyle="Normal_Inventory"/>
    <tableColumn id="1" xr3:uid="{A9052438-DDEB-4E2D-883F-27BBC94C1A3F}" name="Value" dataDxfId="53" totalsRowDxfId="52" dataCellStyle="Normal_Inventory">
      <calculatedColumnFormula>Inventory3[[#This Row],[On Hand]] * Inventory3[[#This Row],[Unit Cost]]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3136AD-4218-4786-B410-6CD139C2107D}" name="Inventory4" displayName="Inventory4" ref="A7:G52" headerRowDxfId="51" dataDxfId="50" totalsRowDxfId="49">
  <autoFilter ref="A7:G52" xr:uid="{94DEDC79-F275-4378-B985-A6CD75791BF0}"/>
  <tableColumns count="7">
    <tableColumn id="2" xr3:uid="{EF3EF8EE-1C9A-453B-8325-B6F78BC98B91}" name="Product Name" totalsRowLabel="Total" dataDxfId="48"/>
    <tableColumn id="3" xr3:uid="{F8C64202-0098-4E51-B0B0-D852CA8BCBB6}" name="Category" dataDxfId="47"/>
    <tableColumn id="6" xr3:uid="{45A3F8F8-63C5-4798-813C-0D3E05CFAB4F}" name="On Hold" totalsRowFunction="sum" dataDxfId="46" dataCellStyle="Normal 3"/>
    <tableColumn id="7" xr3:uid="{E4080AAE-2B16-4AB3-B2F0-9A7D6FB86FE1}" name="On Hand" totalsRowFunction="sum" dataDxfId="45"/>
    <tableColumn id="4" xr3:uid="{FB43804C-54FA-4752-B577-057CBA5C83D1}" name="Unit Cost" dataDxfId="44" totalsRowDxfId="43" dataCellStyle="Normal_Inventory"/>
    <tableColumn id="5" xr3:uid="{CC27D146-280A-4944-9EFF-643C7F1A2106}" name="List Price" totalsRowFunction="average" dataDxfId="42" totalsRowDxfId="41" dataCellStyle="Normal_Inventory"/>
    <tableColumn id="1" xr3:uid="{CB3D703A-E198-4A1D-847E-D1983FBBE961}" name="Value" dataDxfId="40" totalsRowDxfId="39" dataCellStyle="Normal_Inventory">
      <calculatedColumnFormula>Inventory4[[#This Row],[On Hand]] * Inventory4[[#This Row],[Unit Cost]]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078721-ECC7-4E56-B09C-29AFAC6DA64B}" name="Inventory5" displayName="Inventory5" ref="A7:G52" headerRowDxfId="38" dataDxfId="37" totalsRowDxfId="36">
  <autoFilter ref="A7:G52" xr:uid="{94DEDC79-F275-4378-B985-A6CD75791BF0}"/>
  <tableColumns count="7">
    <tableColumn id="2" xr3:uid="{C17DF497-3082-4101-B3FF-6B9C13572AE8}" name="Product Name" totalsRowLabel="Total" dataDxfId="35"/>
    <tableColumn id="3" xr3:uid="{C9B97C6A-D050-4D80-BA50-6A4786E3191B}" name="Category" dataDxfId="34"/>
    <tableColumn id="6" xr3:uid="{C8EA60FD-B5B5-495E-A27D-A0A79D9F3F72}" name="On Hold" totalsRowFunction="sum" dataDxfId="33" dataCellStyle="Normal 3"/>
    <tableColumn id="7" xr3:uid="{FB7AD9A1-4C29-4398-8941-CE1A0AFE4322}" name="On Hand" totalsRowFunction="sum" dataDxfId="32"/>
    <tableColumn id="4" xr3:uid="{CCBA093B-339F-4023-B6B1-40A688758BF3}" name="Unit Cost" dataDxfId="31" totalsRowDxfId="30" dataCellStyle="Normal_Inventory"/>
    <tableColumn id="5" xr3:uid="{B2C9224B-20B4-4AB3-AFFB-221508528085}" name="List Price" totalsRowFunction="average" dataDxfId="29" totalsRowDxfId="28" dataCellStyle="Normal_Inventory"/>
    <tableColumn id="1" xr3:uid="{959DA5AA-CFE3-4110-A9B2-F0B320FFEC59}" name="Value" dataDxfId="27" totalsRowDxfId="26" dataCellStyle="Normal_Inventory">
      <calculatedColumnFormula>Inventory5[[#This Row],[On Hand]] * Inventory5[[#This Row],[Unit Cost]]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8D1FBB-C4FF-454B-9550-987EF3520881}" name="Inventory6" displayName="Inventory6" ref="A6:G51" headerRowDxfId="25" dataDxfId="24" totalsRowDxfId="23">
  <autoFilter ref="A6:G51" xr:uid="{94DEDC79-F275-4378-B985-A6CD75791BF0}"/>
  <tableColumns count="7">
    <tableColumn id="2" xr3:uid="{639DFD4F-3B1A-4ACE-B4A1-982A41C2DB95}" name="Product Name" totalsRowLabel="Total" dataDxfId="22"/>
    <tableColumn id="3" xr3:uid="{F8E8C48F-416F-4A59-8DA9-286B7E441D10}" name="Category" dataDxfId="21"/>
    <tableColumn id="6" xr3:uid="{80EE9C4B-7725-4170-8780-F1244CEFDF67}" name="On Hold" totalsRowFunction="sum" dataDxfId="20" dataCellStyle="Normal 3"/>
    <tableColumn id="7" xr3:uid="{FD396188-EB2D-4CFC-B0A0-B4C8A7D91320}" name="On Hand" totalsRowFunction="sum" dataDxfId="19"/>
    <tableColumn id="4" xr3:uid="{D6FE826C-C17A-4298-8E65-0C2B24C7783C}" name="Unit Cost" dataDxfId="18" totalsRowDxfId="17" dataCellStyle="Normal_Inventory"/>
    <tableColumn id="5" xr3:uid="{2E399A94-3F1F-4064-BB3A-DDDCD85829A6}" name="List Price" totalsRowFunction="average" dataDxfId="16" totalsRowDxfId="15" dataCellStyle="Normal_Inventory"/>
    <tableColumn id="1" xr3:uid="{361060BD-BB54-441A-AFC8-9A3B04DE93DA}" name="Value" dataDxfId="14" totalsRowDxfId="13" dataCellStyle="Normal_Inventory">
      <calculatedColumnFormula>Inventory6[[#This Row],[On Hand]] * Inventory6[[#This Row],[Unit Cost]]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C45CE3-5372-4C54-B490-51D02E5DC500}" name="Inventory7" displayName="Inventory7" ref="A6:G51" headerRowDxfId="12" dataDxfId="11" totalsRowDxfId="10">
  <autoFilter ref="A6:G51" xr:uid="{94DEDC79-F275-4378-B985-A6CD75791BF0}"/>
  <tableColumns count="7">
    <tableColumn id="2" xr3:uid="{45D89561-6AE6-4C8D-8236-6736464B3692}" name="Product Name" totalsRowLabel="Total" dataDxfId="9"/>
    <tableColumn id="3" xr3:uid="{5815EAB3-51F2-419B-A21D-9B54137D6C58}" name="Category" dataDxfId="8"/>
    <tableColumn id="6" xr3:uid="{EBCA9E80-75D1-4A96-A93F-D5DD09BF1F80}" name="On Hold" totalsRowFunction="sum" dataDxfId="7" dataCellStyle="Normal 3"/>
    <tableColumn id="7" xr3:uid="{218FE5CD-9694-4D53-92C3-5BDA75047B5E}" name="On Hand" totalsRowFunction="sum" dataDxfId="6"/>
    <tableColumn id="4" xr3:uid="{1E983515-EB83-4F96-9068-AD3E5EA38645}" name="Unit Cost" dataDxfId="5" totalsRowDxfId="4" dataCellStyle="Normal_Inventory"/>
    <tableColumn id="5" xr3:uid="{B17CEB93-276D-4148-8D41-ACF07A19F12E}" name="List Price" totalsRowFunction="average" dataDxfId="3" totalsRowDxfId="2" dataCellStyle="Normal_Inventory"/>
    <tableColumn id="1" xr3:uid="{6FEE5717-0AB4-469B-BF21-ABE4847DA9D3}" name="Value" dataDxfId="1" totalsRowDxfId="0" dataCellStyle="Normal_Inventory">
      <calculatedColumnFormula>Inventory7[[#This Row],[On Hand]] * Inventory7[[#This Row],[Unit Cost]]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A6C6-60B9-4F30-A6DC-B1A12BEEB593}">
  <dimension ref="A1:H52"/>
  <sheetViews>
    <sheetView tabSelected="1" workbookViewId="0">
      <selection activeCell="B1" sqref="B1"/>
    </sheetView>
  </sheetViews>
  <sheetFormatPr baseColWidth="10" defaultColWidth="8.83203125" defaultRowHeight="19"/>
  <cols>
    <col min="1" max="1" width="28.33203125" style="1" bestFit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5</v>
      </c>
      <c r="B1" s="1">
        <f>DGET(Inventory[#All], "On Hand", A4:G5)</f>
        <v>23</v>
      </c>
      <c r="F1" s="2"/>
      <c r="H1" s="30" t="s">
        <v>83</v>
      </c>
    </row>
    <row r="2" spans="1:8">
      <c r="A2" s="2" t="s">
        <v>7</v>
      </c>
      <c r="B2" s="18">
        <f>(DGET(Inventory[#All], "List Price", A4:G5) - DGET(Inventory[#All], "Unit Cost", A4:G5)) / DGET(Inventory[#All], "List Price", A4:G5)</f>
        <v>0.25</v>
      </c>
      <c r="F2" s="2"/>
    </row>
    <row r="3" spans="1:8">
      <c r="C3"/>
      <c r="D3"/>
      <c r="E3"/>
      <c r="F3"/>
      <c r="G3"/>
    </row>
    <row r="4" spans="1:8" ht="20">
      <c r="A4" s="14" t="s">
        <v>0</v>
      </c>
      <c r="B4" s="14" t="s">
        <v>8</v>
      </c>
      <c r="C4" s="15" t="s">
        <v>3</v>
      </c>
      <c r="D4" s="16" t="s">
        <v>4</v>
      </c>
      <c r="E4" s="14" t="s">
        <v>6</v>
      </c>
      <c r="F4" s="14" t="s">
        <v>1</v>
      </c>
      <c r="G4" s="17" t="s">
        <v>2</v>
      </c>
    </row>
    <row r="5" spans="1:8">
      <c r="A5" s="3" t="s">
        <v>30</v>
      </c>
      <c r="F5" s="2"/>
    </row>
    <row r="6" spans="1:8" s="3" customFormat="1">
      <c r="A6" s="1"/>
      <c r="B6" s="1"/>
      <c r="C6" s="1"/>
      <c r="D6" s="1"/>
      <c r="E6" s="1"/>
      <c r="F6" s="1"/>
      <c r="G6" s="1"/>
    </row>
    <row r="7" spans="1:8" ht="20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8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Inventory[[#This Row],[On Hand]] * Inventory[[#This Row],[Unit Cost]]</f>
        <v>337.5</v>
      </c>
    </row>
    <row r="9" spans="1:8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Inventory[[#This Row],[On Hand]] * Inventory[[#This Row],[Unit Cost]]</f>
        <v>375</v>
      </c>
    </row>
    <row r="10" spans="1:8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Inventory[[#This Row],[On Hand]] * Inventory[[#This Row],[Unit Cost]]</f>
        <v>0</v>
      </c>
    </row>
    <row r="11" spans="1:8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Inventory[[#This Row],[On Hand]] * Inventory[[#This Row],[Unit Cost]]</f>
        <v>240.1875</v>
      </c>
    </row>
    <row r="12" spans="1:8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Inventory[[#This Row],[On Hand]] * Inventory[[#This Row],[Unit Cost]]</f>
        <v>0</v>
      </c>
    </row>
    <row r="13" spans="1:8">
      <c r="A13" s="1" t="s">
        <v>23</v>
      </c>
      <c r="B13" s="1" t="s">
        <v>13</v>
      </c>
      <c r="C13" s="4">
        <v>0</v>
      </c>
      <c r="D13" s="1">
        <v>0</v>
      </c>
      <c r="E13" s="5">
        <v>22.5</v>
      </c>
      <c r="F13" s="5">
        <v>30</v>
      </c>
      <c r="G13" s="7">
        <f>Inventory[[#This Row],[On Hand]] * Inventory[[#This Row],[Unit Cost]]</f>
        <v>0</v>
      </c>
    </row>
    <row r="14" spans="1:8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Inventory[[#This Row],[On Hand]] * Inventory[[#This Row],[Unit Cost]]</f>
        <v>0</v>
      </c>
    </row>
    <row r="15" spans="1:8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Inventory[[#This Row],[On Hand]] * Inventory[[#This Row],[Unit Cost]]</f>
        <v>697.5</v>
      </c>
    </row>
    <row r="16" spans="1:8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Inventory[[#This Row],[On Hand]] * Inventory[[#This Row],[Unit Cost]]</f>
        <v>0</v>
      </c>
    </row>
    <row r="17" spans="1:7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Inventory[[#This Row],[On Hand]] * Inventory[[#This Row],[Unit Cost]]</f>
        <v>0</v>
      </c>
    </row>
    <row r="18" spans="1:7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Inventory[[#This Row],[On Hand]] * Inventory[[#This Row],[Unit Cost]]</f>
        <v>0</v>
      </c>
    </row>
    <row r="19" spans="1:7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Inventory[[#This Row],[On Hand]] * Inventory[[#This Row],[Unit Cost]]</f>
        <v>0</v>
      </c>
    </row>
    <row r="20" spans="1:7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Inventory[[#This Row],[On Hand]] * Inventory[[#This Row],[Unit Cost]]</f>
        <v>241.5</v>
      </c>
    </row>
    <row r="21" spans="1:7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Inventory[[#This Row],[On Hand]] * Inventory[[#This Row],[Unit Cost]]</f>
        <v>0</v>
      </c>
    </row>
    <row r="22" spans="1:7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Inventory[[#This Row],[On Hand]] * Inventory[[#This Row],[Unit Cost]]</f>
        <v>0</v>
      </c>
    </row>
    <row r="23" spans="1:7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Inventory[[#This Row],[On Hand]] * Inventory[[#This Row],[Unit Cost]]</f>
        <v>11212.5</v>
      </c>
    </row>
    <row r="24" spans="1:7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Inventory[[#This Row],[On Hand]] * Inventory[[#This Row],[Unit Cost]]</f>
        <v>0</v>
      </c>
    </row>
    <row r="25" spans="1:7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Inventory[[#This Row],[On Hand]] * Inventory[[#This Row],[Unit Cost]]</f>
        <v>0</v>
      </c>
    </row>
    <row r="26" spans="1:7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Inventory[[#This Row],[On Hand]] * Inventory[[#This Row],[Unit Cost]]</f>
        <v>315</v>
      </c>
    </row>
    <row r="27" spans="1:7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Inventory[[#This Row],[On Hand]] * Inventory[[#This Row],[Unit Cost]]</f>
        <v>3420</v>
      </c>
    </row>
    <row r="28" spans="1:7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Inventory[[#This Row],[On Hand]] * Inventory[[#This Row],[Unit Cost]]</f>
        <v>1170</v>
      </c>
    </row>
    <row r="29" spans="1:7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Inventory[[#This Row],[On Hand]] * Inventory[[#This Row],[Unit Cost]]</f>
        <v>631.5</v>
      </c>
    </row>
    <row r="30" spans="1:7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Inventory[[#This Row],[On Hand]] * Inventory[[#This Row],[Unit Cost]]</f>
        <v>1020</v>
      </c>
    </row>
    <row r="31" spans="1:7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Inventory[[#This Row],[On Hand]] * Inventory[[#This Row],[Unit Cost]]</f>
        <v>0</v>
      </c>
    </row>
    <row r="32" spans="1:7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Inventory[[#This Row],[On Hand]] * Inventory[[#This Row],[Unit Cost]]</f>
        <v>0</v>
      </c>
    </row>
    <row r="33" spans="1:7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Inventory[[#This Row],[On Hand]] * Inventory[[#This Row],[Unit Cost]]</f>
        <v>585</v>
      </c>
    </row>
    <row r="34" spans="1:7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Inventory[[#This Row],[On Hand]] * Inventory[[#This Row],[Unit Cost]]</f>
        <v>60</v>
      </c>
    </row>
    <row r="35" spans="1:7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Inventory[[#This Row],[On Hand]] * Inventory[[#This Row],[Unit Cost]]</f>
        <v>250</v>
      </c>
    </row>
    <row r="36" spans="1:7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Inventory[[#This Row],[On Hand]] * Inventory[[#This Row],[Unit Cost]]</f>
        <v>0</v>
      </c>
    </row>
    <row r="37" spans="1:7">
      <c r="A37" s="1" t="s">
        <v>47</v>
      </c>
      <c r="B37" s="1" t="s">
        <v>15</v>
      </c>
      <c r="C37" s="4">
        <v>0</v>
      </c>
      <c r="D37" s="1">
        <v>0</v>
      </c>
      <c r="E37" s="5">
        <v>0.5</v>
      </c>
      <c r="F37" s="5">
        <v>1.8</v>
      </c>
      <c r="G37" s="7">
        <f>Inventory[[#This Row],[On Hand]] * Inventory[[#This Row],[Unit Cost]]</f>
        <v>0</v>
      </c>
    </row>
    <row r="38" spans="1:7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Inventory[[#This Row],[On Hand]] * Inventory[[#This Row],[Unit Cost]]</f>
        <v>0</v>
      </c>
    </row>
    <row r="39" spans="1:7">
      <c r="A39" s="1" t="s">
        <v>49</v>
      </c>
      <c r="B39" s="1" t="s">
        <v>15</v>
      </c>
      <c r="C39" s="4">
        <v>0</v>
      </c>
      <c r="D39" s="1">
        <v>0</v>
      </c>
      <c r="E39" s="5">
        <v>10.5</v>
      </c>
      <c r="F39" s="5">
        <v>15.99</v>
      </c>
      <c r="G39" s="7">
        <f>Inventory[[#This Row],[On Hand]] * Inventory[[#This Row],[Unit Cost]]</f>
        <v>0</v>
      </c>
    </row>
    <row r="40" spans="1:7">
      <c r="A40" s="1" t="s">
        <v>50</v>
      </c>
      <c r="B40" s="1" t="s">
        <v>9</v>
      </c>
      <c r="C40" s="4">
        <v>0</v>
      </c>
      <c r="D40" s="1">
        <v>0</v>
      </c>
      <c r="E40" s="5">
        <v>2</v>
      </c>
      <c r="F40" s="5">
        <v>4</v>
      </c>
      <c r="G40" s="7">
        <f>Inventory[[#This Row],[On Hand]] * Inventory[[#This Row],[Unit Cost]]</f>
        <v>0</v>
      </c>
    </row>
    <row r="41" spans="1:7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Inventory[[#This Row],[On Hand]] * Inventory[[#This Row],[Unit Cost]]</f>
        <v>0</v>
      </c>
    </row>
    <row r="42" spans="1:7">
      <c r="A42" s="1" t="s">
        <v>52</v>
      </c>
      <c r="B42" s="1" t="s">
        <v>17</v>
      </c>
      <c r="C42" s="4">
        <v>0</v>
      </c>
      <c r="D42" s="1">
        <v>0</v>
      </c>
      <c r="E42" s="5">
        <v>1</v>
      </c>
      <c r="F42" s="5">
        <v>1.5</v>
      </c>
      <c r="G42" s="7">
        <f>Inventory[[#This Row],[On Hand]] * Inventory[[#This Row],[Unit Cost]]</f>
        <v>0</v>
      </c>
    </row>
    <row r="43" spans="1:7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Inventory[[#This Row],[On Hand]] * Inventory[[#This Row],[Unit Cost]]</f>
        <v>0</v>
      </c>
    </row>
    <row r="44" spans="1:7">
      <c r="A44" s="1" t="s">
        <v>54</v>
      </c>
      <c r="B44" s="1" t="s">
        <v>15</v>
      </c>
      <c r="C44" s="4">
        <v>0</v>
      </c>
      <c r="D44" s="1">
        <v>0</v>
      </c>
      <c r="E44" s="5">
        <v>1</v>
      </c>
      <c r="F44" s="5">
        <v>2</v>
      </c>
      <c r="G44" s="7">
        <f>Inventory[[#This Row],[On Hand]] * Inventory[[#This Row],[Unit Cost]]</f>
        <v>0</v>
      </c>
    </row>
    <row r="45" spans="1:7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Inventory[[#This Row],[On Hand]] * Inventory[[#This Row],[Unit Cost]]</f>
        <v>0</v>
      </c>
    </row>
    <row r="46" spans="1:7">
      <c r="A46" s="1" t="s">
        <v>56</v>
      </c>
      <c r="B46" s="1" t="s">
        <v>17</v>
      </c>
      <c r="C46" s="4">
        <v>0</v>
      </c>
      <c r="D46" s="1">
        <v>0</v>
      </c>
      <c r="E46" s="5">
        <v>1</v>
      </c>
      <c r="F46" s="5">
        <v>1.2</v>
      </c>
      <c r="G46" s="7">
        <f>Inventory[[#This Row],[On Hand]] * Inventory[[#This Row],[Unit Cost]]</f>
        <v>0</v>
      </c>
    </row>
    <row r="47" spans="1:7">
      <c r="A47" s="1" t="s">
        <v>57</v>
      </c>
      <c r="B47" s="1" t="s">
        <v>17</v>
      </c>
      <c r="C47" s="4">
        <v>0</v>
      </c>
      <c r="D47" s="1">
        <v>0</v>
      </c>
      <c r="E47" s="5">
        <v>1</v>
      </c>
      <c r="F47" s="5">
        <v>1.5</v>
      </c>
      <c r="G47" s="7">
        <f>Inventory[[#This Row],[On Hand]] * Inventory[[#This Row],[Unit Cost]]</f>
        <v>0</v>
      </c>
    </row>
    <row r="48" spans="1:7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Inventory[[#This Row],[On Hand]] * Inventory[[#This Row],[Unit Cost]]</f>
        <v>0</v>
      </c>
    </row>
    <row r="49" spans="1:7">
      <c r="A49" s="1" t="s">
        <v>59</v>
      </c>
      <c r="B49" s="1" t="s">
        <v>11</v>
      </c>
      <c r="C49" s="4">
        <v>0</v>
      </c>
      <c r="D49" s="1">
        <v>0</v>
      </c>
      <c r="E49" s="5">
        <v>2</v>
      </c>
      <c r="F49" s="5">
        <v>4</v>
      </c>
      <c r="G49" s="7">
        <f>Inventory[[#This Row],[On Hand]] * Inventory[[#This Row],[Unit Cost]]</f>
        <v>0</v>
      </c>
    </row>
    <row r="50" spans="1:7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Inventory[[#This Row],[On Hand]] * Inventory[[#This Row],[Unit Cost]]</f>
        <v>0</v>
      </c>
    </row>
    <row r="51" spans="1:7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Inventory[[#This Row],[On Hand]] * Inventory[[#This Row],[Unit Cost]]</f>
        <v>25</v>
      </c>
    </row>
    <row r="52" spans="1:7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Inventory[[#This Row],[On Hand]] * Inventory[[#This Row],[Unit Cost]]</f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33E3-B883-49BB-B792-6AD5AD2DD714}">
  <dimension ref="A1:H51"/>
  <sheetViews>
    <sheetView workbookViewId="0">
      <selection activeCell="L7" sqref="L7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64</v>
      </c>
      <c r="B1" s="19">
        <f>DSUM(Inventory2[#All], "Value", A3:G4)</f>
        <v>12041.5</v>
      </c>
      <c r="F1" s="2"/>
      <c r="H1" s="30" t="s">
        <v>84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B4" s="1" t="s">
        <v>9</v>
      </c>
      <c r="F4" s="2"/>
    </row>
    <row r="5" spans="1:8" s="3" customFormat="1">
      <c r="A5" s="1"/>
      <c r="B5" s="1"/>
      <c r="C5" s="1"/>
      <c r="D5" s="1"/>
      <c r="E5" s="1"/>
      <c r="F5" s="1"/>
      <c r="G5" s="1"/>
    </row>
    <row r="6" spans="1:8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8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Inventory2[[#This Row],[On Hand]] * Inventory2[[#This Row],[Unit Cost]]</f>
        <v>337.5</v>
      </c>
    </row>
    <row r="8" spans="1:8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Inventory2[[#This Row],[On Hand]] * Inventory2[[#This Row],[Unit Cost]]</f>
        <v>375</v>
      </c>
    </row>
    <row r="9" spans="1:8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Inventory2[[#This Row],[On Hand]] * Inventory2[[#This Row],[Unit Cost]]</f>
        <v>0</v>
      </c>
    </row>
    <row r="10" spans="1:8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Inventory2[[#This Row],[On Hand]] * Inventory2[[#This Row],[Unit Cost]]</f>
        <v>240.1875</v>
      </c>
    </row>
    <row r="11" spans="1:8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Inventory2[[#This Row],[On Hand]] * Inventory2[[#This Row],[Unit Cost]]</f>
        <v>0</v>
      </c>
    </row>
    <row r="12" spans="1:8">
      <c r="A12" s="1" t="s">
        <v>23</v>
      </c>
      <c r="B12" s="1" t="s">
        <v>13</v>
      </c>
      <c r="C12" s="4">
        <v>0</v>
      </c>
      <c r="D12" s="1">
        <v>0</v>
      </c>
      <c r="E12" s="5">
        <v>22.5</v>
      </c>
      <c r="F12" s="5">
        <v>30</v>
      </c>
      <c r="G12" s="7">
        <f>Inventory2[[#This Row],[On Hand]] * Inventory2[[#This Row],[Unit Cost]]</f>
        <v>0</v>
      </c>
    </row>
    <row r="13" spans="1:8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Inventory2[[#This Row],[On Hand]] * Inventory2[[#This Row],[Unit Cost]]</f>
        <v>0</v>
      </c>
    </row>
    <row r="14" spans="1:8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Inventory2[[#This Row],[On Hand]] * Inventory2[[#This Row],[Unit Cost]]</f>
        <v>697.5</v>
      </c>
    </row>
    <row r="15" spans="1:8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Inventory2[[#This Row],[On Hand]] * Inventory2[[#This Row],[Unit Cost]]</f>
        <v>0</v>
      </c>
    </row>
    <row r="16" spans="1:8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Inventory2[[#This Row],[On Hand]] * Inventory2[[#This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Inventory2[[#This Row],[On Hand]] * Inventory2[[#This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Inventory2[[#This Row],[On Hand]] * Inventory2[[#This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Inventory2[[#This Row],[On Hand]] * Inventory2[[#This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Inventory2[[#This Row],[On Hand]] * Inventory2[[#This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Inventory2[[#This Row],[On Hand]] * Inventory2[[#This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Inventory2[[#This Row],[On Hand]] * Inventory2[[#This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Inventory2[[#This Row],[On Hand]] * Inventory2[[#This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Inventory2[[#This Row],[On Hand]] * Inventory2[[#This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Inventory2[[#This Row],[On Hand]] * Inventory2[[#This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Inventory2[[#This Row],[On Hand]] * Inventory2[[#This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Inventory2[[#This Row],[On Hand]] * Inventory2[[#This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Inventory2[[#This Row],[On Hand]] * Inventory2[[#This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Inventory2[[#This Row],[On Hand]] * Inventory2[[#This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Inventory2[[#This Row],[On Hand]] * Inventory2[[#This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Inventory2[[#This Row],[On Hand]] * Inventory2[[#This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Inventory2[[#This Row],[On Hand]] * Inventory2[[#This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Inventory2[[#This Row],[On Hand]] * Inventory2[[#This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Inventory2[[#This Row],[On Hand]] * Inventory2[[#This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Inventory2[[#This Row],[On Hand]] * Inventory2[[#This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0</v>
      </c>
      <c r="E36" s="5">
        <v>0.5</v>
      </c>
      <c r="F36" s="5">
        <v>1.8</v>
      </c>
      <c r="G36" s="7">
        <f>Inventory2[[#This Row],[On Hand]] * Inventory2[[#This Row],[Unit Cost]]</f>
        <v>0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Inventory2[[#This Row],[On Hand]] * Inventory2[[#This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0</v>
      </c>
      <c r="E38" s="5">
        <v>10.5</v>
      </c>
      <c r="F38" s="5">
        <v>15.99</v>
      </c>
      <c r="G38" s="7">
        <f>Inventory2[[#This Row],[On Hand]] * Inventory2[[#This Row],[Unit Cost]]</f>
        <v>0</v>
      </c>
    </row>
    <row r="39" spans="1:7">
      <c r="A39" s="1" t="s">
        <v>50</v>
      </c>
      <c r="B39" s="1" t="s">
        <v>9</v>
      </c>
      <c r="C39" s="4">
        <v>0</v>
      </c>
      <c r="D39" s="1">
        <v>0</v>
      </c>
      <c r="E39" s="5">
        <v>2</v>
      </c>
      <c r="F39" s="5">
        <v>4</v>
      </c>
      <c r="G39" s="7">
        <f>Inventory2[[#This Row],[On Hand]] * Inventory2[[#This Row],[Unit Cost]]</f>
        <v>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Inventory2[[#This Row],[On Hand]] * Inventory2[[#This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0</v>
      </c>
      <c r="E41" s="5">
        <v>1</v>
      </c>
      <c r="F41" s="5">
        <v>1.5</v>
      </c>
      <c r="G41" s="7">
        <f>Inventory2[[#This Row],[On Hand]] * Inventory2[[#This Row],[Unit Cost]]</f>
        <v>0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Inventory2[[#This Row],[On Hand]] * Inventory2[[#This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0</v>
      </c>
      <c r="E43" s="5">
        <v>1</v>
      </c>
      <c r="F43" s="5">
        <v>2</v>
      </c>
      <c r="G43" s="7">
        <f>Inventory2[[#This Row],[On Hand]] * Inventory2[[#This Row],[Unit Cost]]</f>
        <v>0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Inventory2[[#This Row],[On Hand]] * Inventory2[[#This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Inventory2[[#This Row],[On Hand]] * Inventory2[[#This Row],[Unit Cost]]</f>
        <v>0</v>
      </c>
    </row>
    <row r="46" spans="1:7">
      <c r="A46" s="1" t="s">
        <v>57</v>
      </c>
      <c r="B46" s="1" t="s">
        <v>17</v>
      </c>
      <c r="C46" s="4">
        <v>0</v>
      </c>
      <c r="D46" s="1">
        <v>0</v>
      </c>
      <c r="E46" s="5">
        <v>1</v>
      </c>
      <c r="F46" s="5">
        <v>1.5</v>
      </c>
      <c r="G46" s="7">
        <f>Inventory2[[#This Row],[On Hand]] * Inventory2[[#This Row],[Unit Cost]]</f>
        <v>0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Inventory2[[#This Row],[On Hand]] * Inventory2[[#This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0</v>
      </c>
      <c r="E48" s="5">
        <v>2</v>
      </c>
      <c r="F48" s="5">
        <v>4</v>
      </c>
      <c r="G48" s="7">
        <f>Inventory2[[#This Row],[On Hand]] * Inventory2[[#This Row],[Unit Cost]]</f>
        <v>0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Inventory2[[#This Row],[On Hand]] * Inventory2[[#This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Inventory2[[#This Row],[On Hand]] * Inventory2[[#This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Inventory2[[#This Row],[On Hand]] * Inventory2[[#This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6D20-850C-4CD9-BB69-7F6911EB4548}">
  <dimension ref="A1:H51"/>
  <sheetViews>
    <sheetView workbookViewId="0">
      <selection activeCell="K4" sqref="K4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65</v>
      </c>
      <c r="B1" s="20">
        <f>DCOUNT(Inventory3[#All], "On Hand", A3:G4)</f>
        <v>25</v>
      </c>
      <c r="F1" s="2"/>
      <c r="H1" s="30" t="s">
        <v>85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D4" s="1" t="s">
        <v>66</v>
      </c>
      <c r="F4" s="2"/>
    </row>
    <row r="5" spans="1:8" s="3" customFormat="1">
      <c r="A5" s="1"/>
      <c r="B5" s="1"/>
      <c r="C5" s="1"/>
      <c r="D5" s="1"/>
      <c r="E5" s="1"/>
      <c r="F5" s="1"/>
      <c r="G5" s="1"/>
    </row>
    <row r="6" spans="1:8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8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Inventory3[[#This Row],[On Hand]] * Inventory3[[#This Row],[Unit Cost]]</f>
        <v>337.5</v>
      </c>
    </row>
    <row r="8" spans="1:8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Inventory3[[#This Row],[On Hand]] * Inventory3[[#This Row],[Unit Cost]]</f>
        <v>375</v>
      </c>
    </row>
    <row r="9" spans="1:8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Inventory3[[#This Row],[On Hand]] * Inventory3[[#This Row],[Unit Cost]]</f>
        <v>0</v>
      </c>
    </row>
    <row r="10" spans="1:8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Inventory3[[#This Row],[On Hand]] * Inventory3[[#This Row],[Unit Cost]]</f>
        <v>240.1875</v>
      </c>
    </row>
    <row r="11" spans="1:8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Inventory3[[#This Row],[On Hand]] * Inventory3[[#This Row],[Unit Cost]]</f>
        <v>0</v>
      </c>
    </row>
    <row r="12" spans="1:8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Inventory3[[#This Row],[On Hand]] * Inventory3[[#This Row],[Unit Cost]]</f>
        <v>0</v>
      </c>
    </row>
    <row r="13" spans="1:8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Inventory3[[#This Row],[On Hand]] * Inventory3[[#This Row],[Unit Cost]]</f>
        <v>0</v>
      </c>
    </row>
    <row r="14" spans="1:8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Inventory3[[#This Row],[On Hand]] * Inventory3[[#This Row],[Unit Cost]]</f>
        <v>697.5</v>
      </c>
    </row>
    <row r="15" spans="1:8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Inventory3[[#This Row],[On Hand]] * Inventory3[[#This Row],[Unit Cost]]</f>
        <v>0</v>
      </c>
    </row>
    <row r="16" spans="1:8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Inventory3[[#This Row],[On Hand]] * Inventory3[[#This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Inventory3[[#This Row],[On Hand]] * Inventory3[[#This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Inventory3[[#This Row],[On Hand]] * Inventory3[[#This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Inventory3[[#This Row],[On Hand]] * Inventory3[[#This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Inventory3[[#This Row],[On Hand]] * Inventory3[[#This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Inventory3[[#This Row],[On Hand]] * Inventory3[[#This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Inventory3[[#This Row],[On Hand]] * Inventory3[[#This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Inventory3[[#This Row],[On Hand]] * Inventory3[[#This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Inventory3[[#This Row],[On Hand]] * Inventory3[[#This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Inventory3[[#This Row],[On Hand]] * Inventory3[[#This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Inventory3[[#This Row],[On Hand]] * Inventory3[[#This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Inventory3[[#This Row],[On Hand]] * Inventory3[[#This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Inventory3[[#This Row],[On Hand]] * Inventory3[[#This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Inventory3[[#This Row],[On Hand]] * Inventory3[[#This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Inventory3[[#This Row],[On Hand]] * Inventory3[[#This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Inventory3[[#This Row],[On Hand]] * Inventory3[[#This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Inventory3[[#This Row],[On Hand]] * Inventory3[[#This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Inventory3[[#This Row],[On Hand]] * Inventory3[[#This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Inventory3[[#This Row],[On Hand]] * Inventory3[[#This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Inventory3[[#This Row],[On Hand]] * Inventory3[[#This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Inventory3[[#This Row],[On Hand]] * Inventory3[[#This Row],[Unit Cost]]</f>
        <v>12.5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Inventory3[[#This Row],[On Hand]] * Inventory3[[#This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Inventory3[[#This Row],[On Hand]] * Inventory3[[#This Row],[Unit Cost]]</f>
        <v>105</v>
      </c>
    </row>
    <row r="39" spans="1:7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Inventory3[[#This Row],[On Hand]] * Inventory3[[#This Row],[Unit Cost]]</f>
        <v>100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Inventory3[[#This Row],[On Hand]] * Inventory3[[#This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Inventory3[[#This Row],[On Hand]] * Inventory3[[#This Row],[Unit Cost]]</f>
        <v>8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Inventory3[[#This Row],[On Hand]] * Inventory3[[#This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Inventory3[[#This Row],[On Hand]] * Inventory3[[#This Row],[Unit Cost]]</f>
        <v>5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Inventory3[[#This Row],[On Hand]] * Inventory3[[#This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Inventory3[[#This Row],[On Hand]] * Inventory3[[#This Row],[Unit Cost]]</f>
        <v>5</v>
      </c>
    </row>
    <row r="46" spans="1:7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Inventory3[[#This Row],[On Hand]] * Inventory3[[#This Row],[Unit Cost]]</f>
        <v>15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Inventory3[[#This Row],[On Hand]] * Inventory3[[#This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Inventory3[[#This Row],[On Hand]] * Inventory3[[#This Row],[Unit Cost]]</f>
        <v>6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Inventory3[[#This Row],[On Hand]] * Inventory3[[#This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Inventory3[[#This Row],[On Hand]] * Inventory3[[#This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Inventory3[[#This Row],[On Hand]] * Inventory3[[#This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FB06-E193-42C4-A99D-30296929B868}">
  <dimension ref="A1:H52"/>
  <sheetViews>
    <sheetView workbookViewId="0">
      <selection activeCell="M7" sqref="M7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67</v>
      </c>
      <c r="B1" s="21">
        <f>DAVERAGE(Inventory4[#All], "Unit Cost", A3:G5)</f>
        <v>11.055147058823529</v>
      </c>
      <c r="F1" s="2"/>
      <c r="H1" s="30" t="s">
        <v>86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B4" s="1" t="s">
        <v>9</v>
      </c>
      <c r="F4" s="2"/>
    </row>
    <row r="5" spans="1:8">
      <c r="A5" s="3"/>
      <c r="B5" s="1" t="s">
        <v>17</v>
      </c>
      <c r="F5" s="2"/>
    </row>
    <row r="6" spans="1:8" s="3" customFormat="1">
      <c r="A6" s="1"/>
      <c r="B6" s="1"/>
      <c r="C6" s="1"/>
      <c r="D6" s="1"/>
      <c r="E6" s="1"/>
      <c r="F6" s="1"/>
      <c r="G6" s="1"/>
    </row>
    <row r="7" spans="1:8" ht="20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8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Inventory4[[#This Row],[On Hand]] * Inventory4[[#This Row],[Unit Cost]]</f>
        <v>337.5</v>
      </c>
    </row>
    <row r="9" spans="1:8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Inventory4[[#This Row],[On Hand]] * Inventory4[[#This Row],[Unit Cost]]</f>
        <v>375</v>
      </c>
    </row>
    <row r="10" spans="1:8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Inventory4[[#This Row],[On Hand]] * Inventory4[[#This Row],[Unit Cost]]</f>
        <v>0</v>
      </c>
    </row>
    <row r="11" spans="1:8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Inventory4[[#This Row],[On Hand]] * Inventory4[[#This Row],[Unit Cost]]</f>
        <v>240.1875</v>
      </c>
    </row>
    <row r="12" spans="1:8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Inventory4[[#This Row],[On Hand]] * Inventory4[[#This Row],[Unit Cost]]</f>
        <v>0</v>
      </c>
    </row>
    <row r="13" spans="1:8">
      <c r="A13" s="1" t="s">
        <v>23</v>
      </c>
      <c r="B13" s="1" t="s">
        <v>17</v>
      </c>
      <c r="C13" s="4">
        <v>0</v>
      </c>
      <c r="D13" s="1">
        <v>0</v>
      </c>
      <c r="E13" s="5">
        <v>22.5</v>
      </c>
      <c r="F13" s="5">
        <v>30</v>
      </c>
      <c r="G13" s="7">
        <f>Inventory4[[#This Row],[On Hand]] * Inventory4[[#This Row],[Unit Cost]]</f>
        <v>0</v>
      </c>
    </row>
    <row r="14" spans="1:8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Inventory4[[#This Row],[On Hand]] * Inventory4[[#This Row],[Unit Cost]]</f>
        <v>0</v>
      </c>
    </row>
    <row r="15" spans="1:8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Inventory4[[#This Row],[On Hand]] * Inventory4[[#This Row],[Unit Cost]]</f>
        <v>697.5</v>
      </c>
    </row>
    <row r="16" spans="1:8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Inventory4[[#This Row],[On Hand]] * Inventory4[[#This Row],[Unit Cost]]</f>
        <v>0</v>
      </c>
    </row>
    <row r="17" spans="1:7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Inventory4[[#This Row],[On Hand]] * Inventory4[[#This Row],[Unit Cost]]</f>
        <v>0</v>
      </c>
    </row>
    <row r="18" spans="1:7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Inventory4[[#This Row],[On Hand]] * Inventory4[[#This Row],[Unit Cost]]</f>
        <v>0</v>
      </c>
    </row>
    <row r="19" spans="1:7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Inventory4[[#This Row],[On Hand]] * Inventory4[[#This Row],[Unit Cost]]</f>
        <v>0</v>
      </c>
    </row>
    <row r="20" spans="1:7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Inventory4[[#This Row],[On Hand]] * Inventory4[[#This Row],[Unit Cost]]</f>
        <v>241.5</v>
      </c>
    </row>
    <row r="21" spans="1:7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Inventory4[[#This Row],[On Hand]] * Inventory4[[#This Row],[Unit Cost]]</f>
        <v>0</v>
      </c>
    </row>
    <row r="22" spans="1:7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Inventory4[[#This Row],[On Hand]] * Inventory4[[#This Row],[Unit Cost]]</f>
        <v>0</v>
      </c>
    </row>
    <row r="23" spans="1:7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Inventory4[[#This Row],[On Hand]] * Inventory4[[#This Row],[Unit Cost]]</f>
        <v>11212.5</v>
      </c>
    </row>
    <row r="24" spans="1:7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Inventory4[[#This Row],[On Hand]] * Inventory4[[#This Row],[Unit Cost]]</f>
        <v>0</v>
      </c>
    </row>
    <row r="25" spans="1:7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Inventory4[[#This Row],[On Hand]] * Inventory4[[#This Row],[Unit Cost]]</f>
        <v>0</v>
      </c>
    </row>
    <row r="26" spans="1:7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Inventory4[[#This Row],[On Hand]] * Inventory4[[#This Row],[Unit Cost]]</f>
        <v>315</v>
      </c>
    </row>
    <row r="27" spans="1:7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Inventory4[[#This Row],[On Hand]] * Inventory4[[#This Row],[Unit Cost]]</f>
        <v>3420</v>
      </c>
    </row>
    <row r="28" spans="1:7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Inventory4[[#This Row],[On Hand]] * Inventory4[[#This Row],[Unit Cost]]</f>
        <v>1170</v>
      </c>
    </row>
    <row r="29" spans="1:7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Inventory4[[#This Row],[On Hand]] * Inventory4[[#This Row],[Unit Cost]]</f>
        <v>631.5</v>
      </c>
    </row>
    <row r="30" spans="1:7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Inventory4[[#This Row],[On Hand]] * Inventory4[[#This Row],[Unit Cost]]</f>
        <v>1020</v>
      </c>
    </row>
    <row r="31" spans="1:7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Inventory4[[#This Row],[On Hand]] * Inventory4[[#This Row],[Unit Cost]]</f>
        <v>0</v>
      </c>
    </row>
    <row r="32" spans="1:7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Inventory4[[#This Row],[On Hand]] * Inventory4[[#This Row],[Unit Cost]]</f>
        <v>0</v>
      </c>
    </row>
    <row r="33" spans="1:7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Inventory4[[#This Row],[On Hand]] * Inventory4[[#This Row],[Unit Cost]]</f>
        <v>585</v>
      </c>
    </row>
    <row r="34" spans="1:7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Inventory4[[#This Row],[On Hand]] * Inventory4[[#This Row],[Unit Cost]]</f>
        <v>60</v>
      </c>
    </row>
    <row r="35" spans="1:7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Inventory4[[#This Row],[On Hand]] * Inventory4[[#This Row],[Unit Cost]]</f>
        <v>250</v>
      </c>
    </row>
    <row r="36" spans="1:7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Inventory4[[#This Row],[On Hand]] * Inventory4[[#This Row],[Unit Cost]]</f>
        <v>0</v>
      </c>
    </row>
    <row r="37" spans="1:7">
      <c r="A37" s="1" t="s">
        <v>47</v>
      </c>
      <c r="B37" s="1" t="s">
        <v>15</v>
      </c>
      <c r="C37" s="4">
        <v>0</v>
      </c>
      <c r="D37" s="1">
        <v>25</v>
      </c>
      <c r="E37" s="5">
        <v>0.5</v>
      </c>
      <c r="F37" s="5">
        <v>1.8</v>
      </c>
      <c r="G37" s="7">
        <f>Inventory4[[#This Row],[On Hand]] * Inventory4[[#This Row],[Unit Cost]]</f>
        <v>12.5</v>
      </c>
    </row>
    <row r="38" spans="1:7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Inventory4[[#This Row],[On Hand]] * Inventory4[[#This Row],[Unit Cost]]</f>
        <v>0</v>
      </c>
    </row>
    <row r="39" spans="1:7">
      <c r="A39" s="1" t="s">
        <v>49</v>
      </c>
      <c r="B39" s="1" t="s">
        <v>15</v>
      </c>
      <c r="C39" s="4">
        <v>0</v>
      </c>
      <c r="D39" s="1">
        <v>10</v>
      </c>
      <c r="E39" s="5">
        <v>10.5</v>
      </c>
      <c r="F39" s="5">
        <v>15.99</v>
      </c>
      <c r="G39" s="7">
        <f>Inventory4[[#This Row],[On Hand]] * Inventory4[[#This Row],[Unit Cost]]</f>
        <v>105</v>
      </c>
    </row>
    <row r="40" spans="1:7">
      <c r="A40" s="1" t="s">
        <v>50</v>
      </c>
      <c r="B40" s="1" t="s">
        <v>9</v>
      </c>
      <c r="C40" s="4">
        <v>0</v>
      </c>
      <c r="D40" s="1">
        <v>50</v>
      </c>
      <c r="E40" s="5">
        <v>2</v>
      </c>
      <c r="F40" s="5">
        <v>4</v>
      </c>
      <c r="G40" s="7">
        <f>Inventory4[[#This Row],[On Hand]] * Inventory4[[#This Row],[Unit Cost]]</f>
        <v>100</v>
      </c>
    </row>
    <row r="41" spans="1:7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Inventory4[[#This Row],[On Hand]] * Inventory4[[#This Row],[Unit Cost]]</f>
        <v>0</v>
      </c>
    </row>
    <row r="42" spans="1:7">
      <c r="A42" s="1" t="s">
        <v>52</v>
      </c>
      <c r="B42" s="1" t="s">
        <v>17</v>
      </c>
      <c r="C42" s="4">
        <v>0</v>
      </c>
      <c r="D42" s="1">
        <v>8</v>
      </c>
      <c r="E42" s="5">
        <v>1</v>
      </c>
      <c r="F42" s="5">
        <v>1.5</v>
      </c>
      <c r="G42" s="7">
        <f>Inventory4[[#This Row],[On Hand]] * Inventory4[[#This Row],[Unit Cost]]</f>
        <v>8</v>
      </c>
    </row>
    <row r="43" spans="1:7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Inventory4[[#This Row],[On Hand]] * Inventory4[[#This Row],[Unit Cost]]</f>
        <v>0</v>
      </c>
    </row>
    <row r="44" spans="1:7">
      <c r="A44" s="1" t="s">
        <v>54</v>
      </c>
      <c r="B44" s="1" t="s">
        <v>15</v>
      </c>
      <c r="C44" s="4">
        <v>0</v>
      </c>
      <c r="D44" s="1">
        <v>5</v>
      </c>
      <c r="E44" s="5">
        <v>1</v>
      </c>
      <c r="F44" s="5">
        <v>2</v>
      </c>
      <c r="G44" s="7">
        <f>Inventory4[[#This Row],[On Hand]] * Inventory4[[#This Row],[Unit Cost]]</f>
        <v>5</v>
      </c>
    </row>
    <row r="45" spans="1:7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Inventory4[[#This Row],[On Hand]] * Inventory4[[#This Row],[Unit Cost]]</f>
        <v>0</v>
      </c>
    </row>
    <row r="46" spans="1:7">
      <c r="A46" s="1" t="s">
        <v>56</v>
      </c>
      <c r="B46" s="1" t="s">
        <v>17</v>
      </c>
      <c r="C46" s="4">
        <v>0</v>
      </c>
      <c r="D46" s="1">
        <v>5</v>
      </c>
      <c r="E46" s="5">
        <v>1</v>
      </c>
      <c r="F46" s="5">
        <v>1.2</v>
      </c>
      <c r="G46" s="7">
        <f>Inventory4[[#This Row],[On Hand]] * Inventory4[[#This Row],[Unit Cost]]</f>
        <v>5</v>
      </c>
    </row>
    <row r="47" spans="1:7">
      <c r="A47" s="1" t="s">
        <v>57</v>
      </c>
      <c r="B47" s="1" t="s">
        <v>17</v>
      </c>
      <c r="C47" s="4">
        <v>0</v>
      </c>
      <c r="D47" s="1">
        <v>15</v>
      </c>
      <c r="E47" s="5">
        <v>1</v>
      </c>
      <c r="F47" s="5">
        <v>1.5</v>
      </c>
      <c r="G47" s="7">
        <f>Inventory4[[#This Row],[On Hand]] * Inventory4[[#This Row],[Unit Cost]]</f>
        <v>15</v>
      </c>
    </row>
    <row r="48" spans="1:7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Inventory4[[#This Row],[On Hand]] * Inventory4[[#This Row],[Unit Cost]]</f>
        <v>0</v>
      </c>
    </row>
    <row r="49" spans="1:7">
      <c r="A49" s="1" t="s">
        <v>59</v>
      </c>
      <c r="B49" s="1" t="s">
        <v>11</v>
      </c>
      <c r="C49" s="4">
        <v>0</v>
      </c>
      <c r="D49" s="1">
        <v>3</v>
      </c>
      <c r="E49" s="5">
        <v>2</v>
      </c>
      <c r="F49" s="5">
        <v>4</v>
      </c>
      <c r="G49" s="7">
        <f>Inventory4[[#This Row],[On Hand]] * Inventory4[[#This Row],[Unit Cost]]</f>
        <v>6</v>
      </c>
    </row>
    <row r="50" spans="1:7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Inventory4[[#This Row],[On Hand]] * Inventory4[[#This Row],[Unit Cost]]</f>
        <v>0</v>
      </c>
    </row>
    <row r="51" spans="1:7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Inventory4[[#This Row],[On Hand]] * Inventory4[[#This Row],[Unit Cost]]</f>
        <v>25</v>
      </c>
    </row>
    <row r="52" spans="1:7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Inventory4[[#This Row],[On Hand]] * Inventory4[[#This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D038E-32B3-452A-8AD4-C2BC545B6EAA}">
  <dimension ref="A1:H52"/>
  <sheetViews>
    <sheetView workbookViewId="0">
      <selection activeCell="M7" sqref="M7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69</v>
      </c>
      <c r="B1" s="21">
        <f>DMAX(Inventory5[#All], "Value", A4:G5)</f>
        <v>697.5</v>
      </c>
      <c r="F1" s="2"/>
      <c r="H1" s="30" t="s">
        <v>87</v>
      </c>
    </row>
    <row r="2" spans="1:8">
      <c r="A2" s="2" t="s">
        <v>70</v>
      </c>
      <c r="B2" s="21">
        <f>DMIN(Inventory5[#All], "Value", A4:G5)</f>
        <v>5</v>
      </c>
      <c r="F2" s="2"/>
    </row>
    <row r="3" spans="1:8">
      <c r="C3"/>
      <c r="D3"/>
      <c r="E3"/>
      <c r="F3"/>
      <c r="G3"/>
    </row>
    <row r="4" spans="1:8" ht="20">
      <c r="A4" s="14" t="s">
        <v>0</v>
      </c>
      <c r="B4" s="14" t="s">
        <v>8</v>
      </c>
      <c r="C4" s="15" t="s">
        <v>3</v>
      </c>
      <c r="D4" s="16" t="s">
        <v>4</v>
      </c>
      <c r="E4" s="14" t="s">
        <v>6</v>
      </c>
      <c r="F4" s="14" t="s">
        <v>1</v>
      </c>
      <c r="G4" s="17" t="s">
        <v>2</v>
      </c>
    </row>
    <row r="5" spans="1:8">
      <c r="A5" s="3"/>
      <c r="B5" s="1" t="s">
        <v>17</v>
      </c>
      <c r="D5" s="1" t="s">
        <v>68</v>
      </c>
      <c r="F5" s="2"/>
    </row>
    <row r="6" spans="1:8" s="3" customFormat="1">
      <c r="A6" s="1"/>
      <c r="B6" s="1"/>
      <c r="C6" s="1"/>
      <c r="D6" s="1"/>
      <c r="E6" s="1"/>
      <c r="F6" s="1"/>
      <c r="G6" s="1"/>
    </row>
    <row r="7" spans="1:8" ht="20">
      <c r="A7" s="9" t="s">
        <v>0</v>
      </c>
      <c r="B7" s="9" t="s">
        <v>8</v>
      </c>
      <c r="C7" s="10" t="s">
        <v>3</v>
      </c>
      <c r="D7" s="11" t="s">
        <v>4</v>
      </c>
      <c r="E7" s="13" t="s">
        <v>6</v>
      </c>
      <c r="F7" s="13" t="s">
        <v>1</v>
      </c>
      <c r="G7" s="9" t="s">
        <v>2</v>
      </c>
    </row>
    <row r="8" spans="1:8">
      <c r="A8" s="1" t="s">
        <v>63</v>
      </c>
      <c r="B8" s="1" t="s">
        <v>9</v>
      </c>
      <c r="C8" s="4">
        <v>25</v>
      </c>
      <c r="D8" s="1">
        <v>25</v>
      </c>
      <c r="E8" s="12">
        <v>13.5</v>
      </c>
      <c r="F8" s="12">
        <v>18</v>
      </c>
      <c r="G8" s="6">
        <f>Inventory5[[#This Row],[On Hand]] * Inventory5[[#This Row],[Unit Cost]]</f>
        <v>337.5</v>
      </c>
    </row>
    <row r="9" spans="1:8">
      <c r="A9" s="1" t="s">
        <v>19</v>
      </c>
      <c r="B9" s="1" t="s">
        <v>15</v>
      </c>
      <c r="C9" s="4">
        <v>0</v>
      </c>
      <c r="D9" s="1">
        <v>50</v>
      </c>
      <c r="E9" s="5">
        <v>7.5</v>
      </c>
      <c r="F9" s="5">
        <v>10</v>
      </c>
      <c r="G9" s="7">
        <f>Inventory5[[#This Row],[On Hand]] * Inventory5[[#This Row],[Unit Cost]]</f>
        <v>375</v>
      </c>
    </row>
    <row r="10" spans="1:8">
      <c r="A10" s="1" t="s">
        <v>20</v>
      </c>
      <c r="B10" s="1" t="s">
        <v>15</v>
      </c>
      <c r="C10" s="4">
        <v>0</v>
      </c>
      <c r="D10" s="1">
        <v>0</v>
      </c>
      <c r="E10" s="5">
        <v>16.5</v>
      </c>
      <c r="F10" s="5">
        <v>22</v>
      </c>
      <c r="G10" s="7">
        <f>Inventory5[[#This Row],[On Hand]] * Inventory5[[#This Row],[Unit Cost]]</f>
        <v>0</v>
      </c>
    </row>
    <row r="11" spans="1:8">
      <c r="A11" s="1" t="s">
        <v>21</v>
      </c>
      <c r="B11" s="1" t="s">
        <v>10</v>
      </c>
      <c r="C11" s="4">
        <v>0</v>
      </c>
      <c r="D11" s="1">
        <v>15</v>
      </c>
      <c r="E11" s="5">
        <v>16.012499999999999</v>
      </c>
      <c r="F11" s="5">
        <v>21.35</v>
      </c>
      <c r="G11" s="7">
        <f>Inventory5[[#This Row],[On Hand]] * Inventory5[[#This Row],[Unit Cost]]</f>
        <v>240.1875</v>
      </c>
    </row>
    <row r="12" spans="1:8">
      <c r="A12" s="1" t="s">
        <v>22</v>
      </c>
      <c r="B12" s="1" t="s">
        <v>10</v>
      </c>
      <c r="C12" s="4">
        <v>0</v>
      </c>
      <c r="D12" s="1">
        <v>0</v>
      </c>
      <c r="E12" s="5">
        <v>18.75</v>
      </c>
      <c r="F12" s="5">
        <v>25</v>
      </c>
      <c r="G12" s="7">
        <f>Inventory5[[#This Row],[On Hand]] * Inventory5[[#This Row],[Unit Cost]]</f>
        <v>0</v>
      </c>
    </row>
    <row r="13" spans="1:8">
      <c r="A13" s="1" t="s">
        <v>23</v>
      </c>
      <c r="B13" s="1" t="s">
        <v>17</v>
      </c>
      <c r="C13" s="4">
        <v>0</v>
      </c>
      <c r="D13" s="1">
        <v>0</v>
      </c>
      <c r="E13" s="5">
        <v>22.5</v>
      </c>
      <c r="F13" s="5">
        <v>30</v>
      </c>
      <c r="G13" s="7">
        <f>Inventory5[[#This Row],[On Hand]] * Inventory5[[#This Row],[Unit Cost]]</f>
        <v>0</v>
      </c>
    </row>
    <row r="14" spans="1:8">
      <c r="A14" s="1" t="s">
        <v>24</v>
      </c>
      <c r="B14" s="1" t="s">
        <v>16</v>
      </c>
      <c r="C14" s="4">
        <v>0</v>
      </c>
      <c r="D14" s="1">
        <v>0</v>
      </c>
      <c r="E14" s="5">
        <v>30</v>
      </c>
      <c r="F14" s="5">
        <v>40</v>
      </c>
      <c r="G14" s="7">
        <f>Inventory5[[#This Row],[On Hand]] * Inventory5[[#This Row],[Unit Cost]]</f>
        <v>0</v>
      </c>
    </row>
    <row r="15" spans="1:8">
      <c r="A15" s="1" t="s">
        <v>25</v>
      </c>
      <c r="B15" s="1" t="s">
        <v>17</v>
      </c>
      <c r="C15" s="4">
        <v>0</v>
      </c>
      <c r="D15" s="1">
        <v>40</v>
      </c>
      <c r="E15" s="5">
        <v>17.4375</v>
      </c>
      <c r="F15" s="5">
        <v>23.25</v>
      </c>
      <c r="G15" s="7">
        <f>Inventory5[[#This Row],[On Hand]] * Inventory5[[#This Row],[Unit Cost]]</f>
        <v>697.5</v>
      </c>
    </row>
    <row r="16" spans="1:8">
      <c r="A16" s="1" t="s">
        <v>26</v>
      </c>
      <c r="B16" s="1" t="s">
        <v>17</v>
      </c>
      <c r="C16" s="4">
        <v>0</v>
      </c>
      <c r="D16" s="1">
        <v>0</v>
      </c>
      <c r="E16" s="5">
        <v>29.25</v>
      </c>
      <c r="F16" s="5">
        <v>39</v>
      </c>
      <c r="G16" s="7">
        <f>Inventory5[[#This Row],[On Hand]] * Inventory5[[#This Row],[Unit Cost]]</f>
        <v>0</v>
      </c>
    </row>
    <row r="17" spans="1:7">
      <c r="A17" s="1" t="s">
        <v>27</v>
      </c>
      <c r="B17" s="1" t="s">
        <v>15</v>
      </c>
      <c r="C17" s="4">
        <v>0</v>
      </c>
      <c r="D17" s="1">
        <v>0</v>
      </c>
      <c r="E17" s="5">
        <v>6.9</v>
      </c>
      <c r="F17" s="5">
        <v>9.1999999999999993</v>
      </c>
      <c r="G17" s="7">
        <f>Inventory5[[#This Row],[On Hand]] * Inventory5[[#This Row],[Unit Cost]]</f>
        <v>0</v>
      </c>
    </row>
    <row r="18" spans="1:7">
      <c r="A18" s="1" t="s">
        <v>28</v>
      </c>
      <c r="B18" s="1" t="s">
        <v>10</v>
      </c>
      <c r="C18" s="4">
        <v>0</v>
      </c>
      <c r="D18" s="1">
        <v>0</v>
      </c>
      <c r="E18" s="5">
        <v>60.75</v>
      </c>
      <c r="F18" s="5">
        <v>81</v>
      </c>
      <c r="G18" s="7">
        <f>Inventory5[[#This Row],[On Hand]] * Inventory5[[#This Row],[Unit Cost]]</f>
        <v>0</v>
      </c>
    </row>
    <row r="19" spans="1:7">
      <c r="A19" s="1" t="s">
        <v>29</v>
      </c>
      <c r="B19" s="1" t="s">
        <v>12</v>
      </c>
      <c r="C19" s="4">
        <v>0</v>
      </c>
      <c r="D19" s="1">
        <v>0</v>
      </c>
      <c r="E19" s="5">
        <v>7.5</v>
      </c>
      <c r="F19" s="5">
        <v>10</v>
      </c>
      <c r="G19" s="7">
        <f>Inventory5[[#This Row],[On Hand]] * Inventory5[[#This Row],[Unit Cost]]</f>
        <v>0</v>
      </c>
    </row>
    <row r="20" spans="1:7">
      <c r="A20" s="1" t="s">
        <v>30</v>
      </c>
      <c r="B20" s="1" t="s">
        <v>9</v>
      </c>
      <c r="C20" s="4">
        <v>23</v>
      </c>
      <c r="D20" s="1">
        <v>23</v>
      </c>
      <c r="E20" s="5">
        <v>10.5</v>
      </c>
      <c r="F20" s="5">
        <v>14</v>
      </c>
      <c r="G20" s="7">
        <f>Inventory5[[#This Row],[On Hand]] * Inventory5[[#This Row],[Unit Cost]]</f>
        <v>241.5</v>
      </c>
    </row>
    <row r="21" spans="1:7">
      <c r="A21" s="1" t="s">
        <v>31</v>
      </c>
      <c r="B21" s="1" t="s">
        <v>11</v>
      </c>
      <c r="C21" s="4">
        <v>0</v>
      </c>
      <c r="D21" s="1">
        <v>0</v>
      </c>
      <c r="E21" s="5">
        <v>13.8</v>
      </c>
      <c r="F21" s="5">
        <v>18.399999999999999</v>
      </c>
      <c r="G21" s="7">
        <f>Inventory5[[#This Row],[On Hand]] * Inventory5[[#This Row],[Unit Cost]]</f>
        <v>0</v>
      </c>
    </row>
    <row r="22" spans="1:7">
      <c r="A22" s="1" t="s">
        <v>32</v>
      </c>
      <c r="B22" s="1" t="s">
        <v>11</v>
      </c>
      <c r="C22" s="4">
        <v>0</v>
      </c>
      <c r="D22" s="1">
        <v>0</v>
      </c>
      <c r="E22" s="5">
        <v>7.2374999999999998</v>
      </c>
      <c r="F22" s="5">
        <v>9.65</v>
      </c>
      <c r="G22" s="7">
        <f>Inventory5[[#This Row],[On Hand]] * Inventory5[[#This Row],[Unit Cost]]</f>
        <v>0</v>
      </c>
    </row>
    <row r="23" spans="1:7">
      <c r="A23" s="1" t="s">
        <v>33</v>
      </c>
      <c r="B23" s="1" t="s">
        <v>9</v>
      </c>
      <c r="C23" s="4">
        <v>325</v>
      </c>
      <c r="D23" s="1">
        <v>325</v>
      </c>
      <c r="E23" s="5">
        <v>34.5</v>
      </c>
      <c r="F23" s="5">
        <v>46</v>
      </c>
      <c r="G23" s="7">
        <f>Inventory5[[#This Row],[On Hand]] * Inventory5[[#This Row],[Unit Cost]]</f>
        <v>11212.5</v>
      </c>
    </row>
    <row r="24" spans="1:7">
      <c r="A24" s="1" t="s">
        <v>34</v>
      </c>
      <c r="B24" s="1" t="s">
        <v>15</v>
      </c>
      <c r="C24" s="4">
        <v>0</v>
      </c>
      <c r="D24" s="1">
        <v>0</v>
      </c>
      <c r="E24" s="5">
        <v>9.5625</v>
      </c>
      <c r="F24" s="5">
        <v>12.75</v>
      </c>
      <c r="G24" s="7">
        <f>Inventory5[[#This Row],[On Hand]] * Inventory5[[#This Row],[Unit Cost]]</f>
        <v>0</v>
      </c>
    </row>
    <row r="25" spans="1:7">
      <c r="A25" s="1" t="s">
        <v>35</v>
      </c>
      <c r="B25" s="1" t="s">
        <v>17</v>
      </c>
      <c r="C25" s="4">
        <v>0</v>
      </c>
      <c r="D25" s="1">
        <v>0</v>
      </c>
      <c r="E25" s="5">
        <v>39.75</v>
      </c>
      <c r="F25" s="5">
        <v>53</v>
      </c>
      <c r="G25" s="7">
        <f>Inventory5[[#This Row],[On Hand]] * Inventory5[[#This Row],[Unit Cost]]</f>
        <v>0</v>
      </c>
    </row>
    <row r="26" spans="1:7">
      <c r="A26" s="1" t="s">
        <v>36</v>
      </c>
      <c r="B26" s="1" t="s">
        <v>12</v>
      </c>
      <c r="C26" s="4">
        <v>0</v>
      </c>
      <c r="D26" s="1">
        <v>60</v>
      </c>
      <c r="E26" s="5">
        <v>5.25</v>
      </c>
      <c r="F26" s="5">
        <v>7</v>
      </c>
      <c r="G26" s="7">
        <f>Inventory5[[#This Row],[On Hand]] * Inventory5[[#This Row],[Unit Cost]]</f>
        <v>315</v>
      </c>
    </row>
    <row r="27" spans="1:7">
      <c r="A27" s="1" t="s">
        <v>37</v>
      </c>
      <c r="B27" s="1" t="s">
        <v>18</v>
      </c>
      <c r="C27" s="4">
        <v>110</v>
      </c>
      <c r="D27" s="1">
        <v>120</v>
      </c>
      <c r="E27" s="5">
        <v>28.5</v>
      </c>
      <c r="F27" s="5">
        <v>38</v>
      </c>
      <c r="G27" s="7">
        <f>Inventory5[[#This Row],[On Hand]] * Inventory5[[#This Row],[Unit Cost]]</f>
        <v>3420</v>
      </c>
    </row>
    <row r="28" spans="1:7">
      <c r="A28" s="1" t="s">
        <v>38</v>
      </c>
      <c r="B28" s="1" t="s">
        <v>18</v>
      </c>
      <c r="C28" s="4">
        <v>0</v>
      </c>
      <c r="D28" s="1">
        <v>80</v>
      </c>
      <c r="E28" s="5">
        <v>14.625</v>
      </c>
      <c r="F28" s="5">
        <v>19.5</v>
      </c>
      <c r="G28" s="7">
        <f>Inventory5[[#This Row],[On Hand]] * Inventory5[[#This Row],[Unit Cost]]</f>
        <v>1170</v>
      </c>
    </row>
    <row r="29" spans="1:7">
      <c r="A29" s="1" t="s">
        <v>39</v>
      </c>
      <c r="B29" s="1" t="s">
        <v>10</v>
      </c>
      <c r="C29" s="4">
        <v>0</v>
      </c>
      <c r="D29" s="1">
        <v>40</v>
      </c>
      <c r="E29" s="5">
        <v>15.7875</v>
      </c>
      <c r="F29" s="5">
        <v>21.05</v>
      </c>
      <c r="G29" s="7">
        <f>Inventory5[[#This Row],[On Hand]] * Inventory5[[#This Row],[Unit Cost]]</f>
        <v>631.5</v>
      </c>
    </row>
    <row r="30" spans="1:7">
      <c r="A30" s="1" t="s">
        <v>40</v>
      </c>
      <c r="B30" s="1" t="s">
        <v>16</v>
      </c>
      <c r="C30" s="4">
        <v>0</v>
      </c>
      <c r="D30" s="1">
        <v>80</v>
      </c>
      <c r="E30" s="5">
        <v>12.75</v>
      </c>
      <c r="F30" s="5">
        <v>17</v>
      </c>
      <c r="G30" s="7">
        <f>Inventory5[[#This Row],[On Hand]] * Inventory5[[#This Row],[Unit Cost]]</f>
        <v>1020</v>
      </c>
    </row>
    <row r="31" spans="1:7">
      <c r="A31" s="1" t="s">
        <v>41</v>
      </c>
      <c r="B31" s="1" t="s">
        <v>14</v>
      </c>
      <c r="C31" s="4">
        <v>0</v>
      </c>
      <c r="D31" s="1">
        <v>0</v>
      </c>
      <c r="E31" s="5">
        <v>26.1</v>
      </c>
      <c r="F31" s="5">
        <v>34.799999999999997</v>
      </c>
      <c r="G31" s="7">
        <f>Inventory5[[#This Row],[On Hand]] * Inventory5[[#This Row],[Unit Cost]]</f>
        <v>0</v>
      </c>
    </row>
    <row r="32" spans="1:7">
      <c r="A32" s="1" t="s">
        <v>42</v>
      </c>
      <c r="B32" s="1" t="s">
        <v>17</v>
      </c>
      <c r="C32" s="4">
        <v>0</v>
      </c>
      <c r="D32" s="1">
        <v>0</v>
      </c>
      <c r="E32" s="5">
        <v>7.5</v>
      </c>
      <c r="F32" s="5">
        <v>10</v>
      </c>
      <c r="G32" s="7">
        <f>Inventory5[[#This Row],[On Hand]] * Inventory5[[#This Row],[Unit Cost]]</f>
        <v>0</v>
      </c>
    </row>
    <row r="33" spans="1:7">
      <c r="A33" s="1" t="s">
        <v>43</v>
      </c>
      <c r="B33" s="1" t="s">
        <v>10</v>
      </c>
      <c r="C33" s="4">
        <v>0</v>
      </c>
      <c r="D33" s="1">
        <v>60</v>
      </c>
      <c r="E33" s="5">
        <v>9.75</v>
      </c>
      <c r="F33" s="5">
        <v>13</v>
      </c>
      <c r="G33" s="7">
        <f>Inventory5[[#This Row],[On Hand]] * Inventory5[[#This Row],[Unit Cost]]</f>
        <v>585</v>
      </c>
    </row>
    <row r="34" spans="1:7">
      <c r="A34" s="1" t="s">
        <v>44</v>
      </c>
      <c r="B34" s="1" t="s">
        <v>17</v>
      </c>
      <c r="C34" s="4">
        <v>20</v>
      </c>
      <c r="D34" s="1">
        <v>20</v>
      </c>
      <c r="E34" s="5">
        <v>3</v>
      </c>
      <c r="F34" s="5">
        <v>3.5</v>
      </c>
      <c r="G34" s="7">
        <f>Inventory5[[#This Row],[On Hand]] * Inventory5[[#This Row],[Unit Cost]]</f>
        <v>60</v>
      </c>
    </row>
    <row r="35" spans="1:7">
      <c r="A35" s="1" t="s">
        <v>45</v>
      </c>
      <c r="B35" s="1" t="s">
        <v>9</v>
      </c>
      <c r="C35" s="4">
        <v>75</v>
      </c>
      <c r="D35" s="1">
        <v>125</v>
      </c>
      <c r="E35" s="5">
        <v>2</v>
      </c>
      <c r="F35" s="5">
        <v>2.99</v>
      </c>
      <c r="G35" s="7">
        <f>Inventory5[[#This Row],[On Hand]] * Inventory5[[#This Row],[Unit Cost]]</f>
        <v>250</v>
      </c>
    </row>
    <row r="36" spans="1:7">
      <c r="A36" s="1" t="s">
        <v>46</v>
      </c>
      <c r="B36" s="1" t="s">
        <v>12</v>
      </c>
      <c r="C36" s="4">
        <v>0</v>
      </c>
      <c r="D36" s="1">
        <v>0</v>
      </c>
      <c r="E36" s="5">
        <v>2</v>
      </c>
      <c r="F36" s="5">
        <v>4</v>
      </c>
      <c r="G36" s="7">
        <f>Inventory5[[#This Row],[On Hand]] * Inventory5[[#This Row],[Unit Cost]]</f>
        <v>0</v>
      </c>
    </row>
    <row r="37" spans="1:7">
      <c r="A37" s="1" t="s">
        <v>47</v>
      </c>
      <c r="B37" s="1" t="s">
        <v>15</v>
      </c>
      <c r="C37" s="4">
        <v>0</v>
      </c>
      <c r="D37" s="1">
        <v>25</v>
      </c>
      <c r="E37" s="5">
        <v>0.5</v>
      </c>
      <c r="F37" s="5">
        <v>1.8</v>
      </c>
      <c r="G37" s="7">
        <f>Inventory5[[#This Row],[On Hand]] * Inventory5[[#This Row],[Unit Cost]]</f>
        <v>12.5</v>
      </c>
    </row>
    <row r="38" spans="1:7">
      <c r="A38" s="1" t="s">
        <v>48</v>
      </c>
      <c r="B38" s="1" t="s">
        <v>15</v>
      </c>
      <c r="C38" s="4">
        <v>0</v>
      </c>
      <c r="D38" s="1">
        <v>0</v>
      </c>
      <c r="E38" s="5">
        <v>9</v>
      </c>
      <c r="F38" s="5">
        <v>12.49</v>
      </c>
      <c r="G38" s="7">
        <f>Inventory5[[#This Row],[On Hand]] * Inventory5[[#This Row],[Unit Cost]]</f>
        <v>0</v>
      </c>
    </row>
    <row r="39" spans="1:7">
      <c r="A39" s="1" t="s">
        <v>49</v>
      </c>
      <c r="B39" s="1" t="s">
        <v>15</v>
      </c>
      <c r="C39" s="4">
        <v>0</v>
      </c>
      <c r="D39" s="1">
        <v>10</v>
      </c>
      <c r="E39" s="5">
        <v>10.5</v>
      </c>
      <c r="F39" s="5">
        <v>15.99</v>
      </c>
      <c r="G39" s="7">
        <f>Inventory5[[#This Row],[On Hand]] * Inventory5[[#This Row],[Unit Cost]]</f>
        <v>105</v>
      </c>
    </row>
    <row r="40" spans="1:7">
      <c r="A40" s="1" t="s">
        <v>50</v>
      </c>
      <c r="B40" s="1" t="s">
        <v>9</v>
      </c>
      <c r="C40" s="4">
        <v>0</v>
      </c>
      <c r="D40" s="1">
        <v>50</v>
      </c>
      <c r="E40" s="5">
        <v>2</v>
      </c>
      <c r="F40" s="5">
        <v>4</v>
      </c>
      <c r="G40" s="7">
        <f>Inventory5[[#This Row],[On Hand]] * Inventory5[[#This Row],[Unit Cost]]</f>
        <v>100</v>
      </c>
    </row>
    <row r="41" spans="1:7">
      <c r="A41" s="1" t="s">
        <v>51</v>
      </c>
      <c r="B41" s="1" t="s">
        <v>17</v>
      </c>
      <c r="C41" s="4">
        <v>0</v>
      </c>
      <c r="D41" s="1">
        <v>0</v>
      </c>
      <c r="E41" s="5">
        <v>1</v>
      </c>
      <c r="F41" s="5">
        <v>1.3</v>
      </c>
      <c r="G41" s="7">
        <f>Inventory5[[#This Row],[On Hand]] * Inventory5[[#This Row],[Unit Cost]]</f>
        <v>0</v>
      </c>
    </row>
    <row r="42" spans="1:7">
      <c r="A42" s="1" t="s">
        <v>52</v>
      </c>
      <c r="B42" s="1" t="s">
        <v>17</v>
      </c>
      <c r="C42" s="4">
        <v>0</v>
      </c>
      <c r="D42" s="1">
        <v>8</v>
      </c>
      <c r="E42" s="5">
        <v>1</v>
      </c>
      <c r="F42" s="5">
        <v>1.5</v>
      </c>
      <c r="G42" s="7">
        <f>Inventory5[[#This Row],[On Hand]] * Inventory5[[#This Row],[Unit Cost]]</f>
        <v>8</v>
      </c>
    </row>
    <row r="43" spans="1:7">
      <c r="A43" s="1" t="s">
        <v>53</v>
      </c>
      <c r="B43" s="1" t="s">
        <v>17</v>
      </c>
      <c r="C43" s="4">
        <v>0</v>
      </c>
      <c r="D43" s="1">
        <v>0</v>
      </c>
      <c r="E43" s="5">
        <v>1</v>
      </c>
      <c r="F43" s="5">
        <v>1.8</v>
      </c>
      <c r="G43" s="7">
        <f>Inventory5[[#This Row],[On Hand]] * Inventory5[[#This Row],[Unit Cost]]</f>
        <v>0</v>
      </c>
    </row>
    <row r="44" spans="1:7">
      <c r="A44" s="1" t="s">
        <v>54</v>
      </c>
      <c r="B44" s="1" t="s">
        <v>15</v>
      </c>
      <c r="C44" s="4">
        <v>0</v>
      </c>
      <c r="D44" s="1">
        <v>5</v>
      </c>
      <c r="E44" s="5">
        <v>1</v>
      </c>
      <c r="F44" s="5">
        <v>2</v>
      </c>
      <c r="G44" s="7">
        <f>Inventory5[[#This Row],[On Hand]] * Inventory5[[#This Row],[Unit Cost]]</f>
        <v>5</v>
      </c>
    </row>
    <row r="45" spans="1:7">
      <c r="A45" s="1" t="s">
        <v>55</v>
      </c>
      <c r="B45" s="1" t="s">
        <v>17</v>
      </c>
      <c r="C45" s="4">
        <v>0</v>
      </c>
      <c r="D45" s="1">
        <v>0</v>
      </c>
      <c r="E45" s="5">
        <v>1</v>
      </c>
      <c r="F45" s="5">
        <v>1.2</v>
      </c>
      <c r="G45" s="7">
        <f>Inventory5[[#This Row],[On Hand]] * Inventory5[[#This Row],[Unit Cost]]</f>
        <v>0</v>
      </c>
    </row>
    <row r="46" spans="1:7">
      <c r="A46" s="1" t="s">
        <v>56</v>
      </c>
      <c r="B46" s="1" t="s">
        <v>17</v>
      </c>
      <c r="C46" s="4">
        <v>0</v>
      </c>
      <c r="D46" s="1">
        <v>5</v>
      </c>
      <c r="E46" s="5">
        <v>1</v>
      </c>
      <c r="F46" s="5">
        <v>1.2</v>
      </c>
      <c r="G46" s="7">
        <f>Inventory5[[#This Row],[On Hand]] * Inventory5[[#This Row],[Unit Cost]]</f>
        <v>5</v>
      </c>
    </row>
    <row r="47" spans="1:7">
      <c r="A47" s="1" t="s">
        <v>57</v>
      </c>
      <c r="B47" s="1" t="s">
        <v>17</v>
      </c>
      <c r="C47" s="4">
        <v>0</v>
      </c>
      <c r="D47" s="1">
        <v>15</v>
      </c>
      <c r="E47" s="5">
        <v>1</v>
      </c>
      <c r="F47" s="5">
        <v>1.5</v>
      </c>
      <c r="G47" s="7">
        <f>Inventory5[[#This Row],[On Hand]] * Inventory5[[#This Row],[Unit Cost]]</f>
        <v>15</v>
      </c>
    </row>
    <row r="48" spans="1:7">
      <c r="A48" s="1" t="s">
        <v>58</v>
      </c>
      <c r="B48" s="1" t="s">
        <v>11</v>
      </c>
      <c r="C48" s="4">
        <v>0</v>
      </c>
      <c r="D48" s="1">
        <v>0</v>
      </c>
      <c r="E48" s="5">
        <v>0.5</v>
      </c>
      <c r="F48" s="5">
        <v>2</v>
      </c>
      <c r="G48" s="7">
        <f>Inventory5[[#This Row],[On Hand]] * Inventory5[[#This Row],[Unit Cost]]</f>
        <v>0</v>
      </c>
    </row>
    <row r="49" spans="1:7">
      <c r="A49" s="1" t="s">
        <v>59</v>
      </c>
      <c r="B49" s="1" t="s">
        <v>11</v>
      </c>
      <c r="C49" s="4">
        <v>0</v>
      </c>
      <c r="D49" s="1">
        <v>3</v>
      </c>
      <c r="E49" s="5">
        <v>2</v>
      </c>
      <c r="F49" s="5">
        <v>4</v>
      </c>
      <c r="G49" s="7">
        <f>Inventory5[[#This Row],[On Hand]] * Inventory5[[#This Row],[Unit Cost]]</f>
        <v>6</v>
      </c>
    </row>
    <row r="50" spans="1:7">
      <c r="A50" s="1" t="s">
        <v>60</v>
      </c>
      <c r="B50" s="1" t="s">
        <v>12</v>
      </c>
      <c r="C50" s="4">
        <v>0</v>
      </c>
      <c r="D50" s="1">
        <v>0</v>
      </c>
      <c r="E50" s="5">
        <v>3</v>
      </c>
      <c r="F50" s="5">
        <v>5</v>
      </c>
      <c r="G50" s="7">
        <f>Inventory5[[#This Row],[On Hand]] * Inventory5[[#This Row],[Unit Cost]]</f>
        <v>0</v>
      </c>
    </row>
    <row r="51" spans="1:7">
      <c r="A51" s="1" t="s">
        <v>61</v>
      </c>
      <c r="B51" s="1" t="s">
        <v>16</v>
      </c>
      <c r="C51" s="4">
        <v>0</v>
      </c>
      <c r="D51" s="1">
        <v>25</v>
      </c>
      <c r="E51" s="5">
        <v>1</v>
      </c>
      <c r="F51" s="5">
        <v>1.89</v>
      </c>
      <c r="G51" s="7">
        <f>Inventory5[[#This Row],[On Hand]] * Inventory5[[#This Row],[Unit Cost]]</f>
        <v>25</v>
      </c>
    </row>
    <row r="52" spans="1:7">
      <c r="A52" s="1" t="s">
        <v>62</v>
      </c>
      <c r="B52" s="1" t="s">
        <v>16</v>
      </c>
      <c r="C52" s="4">
        <v>0</v>
      </c>
      <c r="D52" s="1">
        <v>30</v>
      </c>
      <c r="E52" s="5">
        <v>1</v>
      </c>
      <c r="F52" s="5">
        <v>1.95</v>
      </c>
      <c r="G52" s="8">
        <f>Inventory5[[#This Row],[On Hand]] * Inventory5[[#This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108D-A50B-4E91-A671-37FCC65663E0}">
  <dimension ref="A1:H51"/>
  <sheetViews>
    <sheetView workbookViewId="0">
      <selection activeCell="M6" sqref="M6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80</v>
      </c>
      <c r="B1" s="21">
        <f>DSTDEV(Inventory6[#All], "Value", A3:G4)</f>
        <v>213.76910550580035</v>
      </c>
      <c r="F1" s="2"/>
      <c r="H1" s="30" t="s">
        <v>88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B4" s="1" t="s">
        <v>10</v>
      </c>
      <c r="F4" s="2"/>
      <c r="G4" s="1" t="s">
        <v>81</v>
      </c>
    </row>
    <row r="5" spans="1:8" s="3" customFormat="1">
      <c r="A5" s="1"/>
      <c r="B5" s="1"/>
      <c r="C5" s="1"/>
      <c r="D5" s="1"/>
      <c r="E5" s="1"/>
      <c r="F5" s="1"/>
      <c r="G5" s="1"/>
    </row>
    <row r="6" spans="1:8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8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Inventory6[[#This Row],[On Hand]] * Inventory6[[#This Row],[Unit Cost]]</f>
        <v>337.5</v>
      </c>
    </row>
    <row r="8" spans="1:8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Inventory6[[#This Row],[On Hand]] * Inventory6[[#This Row],[Unit Cost]]</f>
        <v>375</v>
      </c>
    </row>
    <row r="9" spans="1:8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Inventory6[[#This Row],[On Hand]] * Inventory6[[#This Row],[Unit Cost]]</f>
        <v>0</v>
      </c>
    </row>
    <row r="10" spans="1:8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Inventory6[[#This Row],[On Hand]] * Inventory6[[#This Row],[Unit Cost]]</f>
        <v>240.1875</v>
      </c>
    </row>
    <row r="11" spans="1:8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Inventory6[[#This Row],[On Hand]] * Inventory6[[#This Row],[Unit Cost]]</f>
        <v>0</v>
      </c>
    </row>
    <row r="12" spans="1:8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Inventory6[[#This Row],[On Hand]] * Inventory6[[#This Row],[Unit Cost]]</f>
        <v>0</v>
      </c>
    </row>
    <row r="13" spans="1:8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Inventory6[[#This Row],[On Hand]] * Inventory6[[#This Row],[Unit Cost]]</f>
        <v>0</v>
      </c>
    </row>
    <row r="14" spans="1:8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Inventory6[[#This Row],[On Hand]] * Inventory6[[#This Row],[Unit Cost]]</f>
        <v>697.5</v>
      </c>
    </row>
    <row r="15" spans="1:8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Inventory6[[#This Row],[On Hand]] * Inventory6[[#This Row],[Unit Cost]]</f>
        <v>0</v>
      </c>
    </row>
    <row r="16" spans="1:8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Inventory6[[#This Row],[On Hand]] * Inventory6[[#This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Inventory6[[#This Row],[On Hand]] * Inventory6[[#This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Inventory6[[#This Row],[On Hand]] * Inventory6[[#This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Inventory6[[#This Row],[On Hand]] * Inventory6[[#This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Inventory6[[#This Row],[On Hand]] * Inventory6[[#This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Inventory6[[#This Row],[On Hand]] * Inventory6[[#This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Inventory6[[#This Row],[On Hand]] * Inventory6[[#This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Inventory6[[#This Row],[On Hand]] * Inventory6[[#This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Inventory6[[#This Row],[On Hand]] * Inventory6[[#This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Inventory6[[#This Row],[On Hand]] * Inventory6[[#This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Inventory6[[#This Row],[On Hand]] * Inventory6[[#This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Inventory6[[#This Row],[On Hand]] * Inventory6[[#This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Inventory6[[#This Row],[On Hand]] * Inventory6[[#This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Inventory6[[#This Row],[On Hand]] * Inventory6[[#This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Inventory6[[#This Row],[On Hand]] * Inventory6[[#This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Inventory6[[#This Row],[On Hand]] * Inventory6[[#This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Inventory6[[#This Row],[On Hand]] * Inventory6[[#This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Inventory6[[#This Row],[On Hand]] * Inventory6[[#This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Inventory6[[#This Row],[On Hand]] * Inventory6[[#This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Inventory6[[#This Row],[On Hand]] * Inventory6[[#This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Inventory6[[#This Row],[On Hand]] * Inventory6[[#This Row],[Unit Cost]]</f>
        <v>12.5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Inventory6[[#This Row],[On Hand]] * Inventory6[[#This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Inventory6[[#This Row],[On Hand]] * Inventory6[[#This Row],[Unit Cost]]</f>
        <v>105</v>
      </c>
    </row>
    <row r="39" spans="1:7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Inventory6[[#This Row],[On Hand]] * Inventory6[[#This Row],[Unit Cost]]</f>
        <v>100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Inventory6[[#This Row],[On Hand]] * Inventory6[[#This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Inventory6[[#This Row],[On Hand]] * Inventory6[[#This Row],[Unit Cost]]</f>
        <v>8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Inventory6[[#This Row],[On Hand]] * Inventory6[[#This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Inventory6[[#This Row],[On Hand]] * Inventory6[[#This Row],[Unit Cost]]</f>
        <v>5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Inventory6[[#This Row],[On Hand]] * Inventory6[[#This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Inventory6[[#This Row],[On Hand]] * Inventory6[[#This Row],[Unit Cost]]</f>
        <v>5</v>
      </c>
    </row>
    <row r="46" spans="1:7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Inventory6[[#This Row],[On Hand]] * Inventory6[[#This Row],[Unit Cost]]</f>
        <v>15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Inventory6[[#This Row],[On Hand]] * Inventory6[[#This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Inventory6[[#This Row],[On Hand]] * Inventory6[[#This Row],[Unit Cost]]</f>
        <v>6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Inventory6[[#This Row],[On Hand]] * Inventory6[[#This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Inventory6[[#This Row],[On Hand]] * Inventory6[[#This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Inventory6[[#This Row],[On Hand]] * Inventory6[[#This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F664-3BD0-4BD0-BB18-814269F0EA1B}">
  <dimension ref="A1:H51"/>
  <sheetViews>
    <sheetView workbookViewId="0">
      <selection activeCell="K9" sqref="K9"/>
    </sheetView>
  </sheetViews>
  <sheetFormatPr baseColWidth="10" defaultColWidth="8.83203125" defaultRowHeight="19"/>
  <cols>
    <col min="1" max="1" width="31" style="1" customWidth="1"/>
    <col min="2" max="2" width="18.83203125" style="1" bestFit="1" customWidth="1"/>
    <col min="3" max="3" width="15" style="1" bestFit="1" customWidth="1"/>
    <col min="4" max="4" width="15.5" style="1" bestFit="1" customWidth="1"/>
    <col min="5" max="5" width="14" style="1" bestFit="1" customWidth="1"/>
    <col min="6" max="6" width="13.5" style="1" customWidth="1"/>
    <col min="7" max="7" width="14.33203125" style="1" bestFit="1" customWidth="1"/>
    <col min="8" max="16384" width="8.83203125" style="1"/>
  </cols>
  <sheetData>
    <row r="1" spans="1:8" ht="21">
      <c r="A1" s="2" t="s">
        <v>82</v>
      </c>
      <c r="B1" s="24">
        <f>DVAR(Inventory7[#All], "Unit Cost", A3:G4)</f>
        <v>26.835220424107149</v>
      </c>
      <c r="F1" s="2"/>
      <c r="H1" s="30" t="s">
        <v>89</v>
      </c>
    </row>
    <row r="2" spans="1:8">
      <c r="C2"/>
      <c r="D2"/>
      <c r="E2"/>
      <c r="F2"/>
      <c r="G2"/>
    </row>
    <row r="3" spans="1:8" ht="20">
      <c r="A3" s="14" t="s">
        <v>0</v>
      </c>
      <c r="B3" s="14" t="s">
        <v>8</v>
      </c>
      <c r="C3" s="15" t="s">
        <v>3</v>
      </c>
      <c r="D3" s="16" t="s">
        <v>4</v>
      </c>
      <c r="E3" s="14" t="s">
        <v>6</v>
      </c>
      <c r="F3" s="14" t="s">
        <v>1</v>
      </c>
      <c r="G3" s="17" t="s">
        <v>2</v>
      </c>
    </row>
    <row r="4" spans="1:8">
      <c r="A4" s="3"/>
      <c r="B4" s="1" t="s">
        <v>15</v>
      </c>
      <c r="F4" s="2"/>
    </row>
    <row r="5" spans="1:8" s="3" customFormat="1">
      <c r="A5" s="1"/>
      <c r="B5" s="1"/>
      <c r="C5" s="1"/>
      <c r="D5" s="1"/>
      <c r="E5" s="1"/>
      <c r="F5" s="1"/>
      <c r="G5" s="1"/>
    </row>
    <row r="6" spans="1:8" ht="20">
      <c r="A6" s="9" t="s">
        <v>0</v>
      </c>
      <c r="B6" s="9" t="s">
        <v>8</v>
      </c>
      <c r="C6" s="10" t="s">
        <v>3</v>
      </c>
      <c r="D6" s="11" t="s">
        <v>4</v>
      </c>
      <c r="E6" s="13" t="s">
        <v>6</v>
      </c>
      <c r="F6" s="13" t="s">
        <v>1</v>
      </c>
      <c r="G6" s="9" t="s">
        <v>2</v>
      </c>
    </row>
    <row r="7" spans="1:8">
      <c r="A7" s="1" t="s">
        <v>63</v>
      </c>
      <c r="B7" s="1" t="s">
        <v>9</v>
      </c>
      <c r="C7" s="4">
        <v>25</v>
      </c>
      <c r="D7" s="1">
        <v>25</v>
      </c>
      <c r="E7" s="12">
        <v>13.5</v>
      </c>
      <c r="F7" s="12">
        <v>18</v>
      </c>
      <c r="G7" s="6">
        <f>Inventory7[[#This Row],[On Hand]] * Inventory7[[#This Row],[Unit Cost]]</f>
        <v>337.5</v>
      </c>
    </row>
    <row r="8" spans="1:8">
      <c r="A8" s="1" t="s">
        <v>19</v>
      </c>
      <c r="B8" s="1" t="s">
        <v>15</v>
      </c>
      <c r="C8" s="4">
        <v>0</v>
      </c>
      <c r="D8" s="1">
        <v>50</v>
      </c>
      <c r="E8" s="5">
        <v>7.5</v>
      </c>
      <c r="F8" s="5">
        <v>10</v>
      </c>
      <c r="G8" s="7">
        <f>Inventory7[[#This Row],[On Hand]] * Inventory7[[#This Row],[Unit Cost]]</f>
        <v>375</v>
      </c>
    </row>
    <row r="9" spans="1:8">
      <c r="A9" s="1" t="s">
        <v>20</v>
      </c>
      <c r="B9" s="1" t="s">
        <v>15</v>
      </c>
      <c r="C9" s="4">
        <v>0</v>
      </c>
      <c r="D9" s="1">
        <v>0</v>
      </c>
      <c r="E9" s="5">
        <v>16.5</v>
      </c>
      <c r="F9" s="5">
        <v>22</v>
      </c>
      <c r="G9" s="7">
        <f>Inventory7[[#This Row],[On Hand]] * Inventory7[[#This Row],[Unit Cost]]</f>
        <v>0</v>
      </c>
    </row>
    <row r="10" spans="1:8">
      <c r="A10" s="1" t="s">
        <v>21</v>
      </c>
      <c r="B10" s="1" t="s">
        <v>10</v>
      </c>
      <c r="C10" s="4">
        <v>0</v>
      </c>
      <c r="D10" s="1">
        <v>15</v>
      </c>
      <c r="E10" s="5">
        <v>16.012499999999999</v>
      </c>
      <c r="F10" s="5">
        <v>21.35</v>
      </c>
      <c r="G10" s="7">
        <f>Inventory7[[#This Row],[On Hand]] * Inventory7[[#This Row],[Unit Cost]]</f>
        <v>240.1875</v>
      </c>
    </row>
    <row r="11" spans="1:8">
      <c r="A11" s="1" t="s">
        <v>22</v>
      </c>
      <c r="B11" s="1" t="s">
        <v>10</v>
      </c>
      <c r="C11" s="4">
        <v>0</v>
      </c>
      <c r="D11" s="1">
        <v>0</v>
      </c>
      <c r="E11" s="5">
        <v>18.75</v>
      </c>
      <c r="F11" s="5">
        <v>25</v>
      </c>
      <c r="G11" s="7">
        <f>Inventory7[[#This Row],[On Hand]] * Inventory7[[#This Row],[Unit Cost]]</f>
        <v>0</v>
      </c>
    </row>
    <row r="12" spans="1:8">
      <c r="A12" s="1" t="s">
        <v>23</v>
      </c>
      <c r="B12" s="1" t="s">
        <v>17</v>
      </c>
      <c r="C12" s="4">
        <v>0</v>
      </c>
      <c r="D12" s="1">
        <v>0</v>
      </c>
      <c r="E12" s="5">
        <v>22.5</v>
      </c>
      <c r="F12" s="5">
        <v>30</v>
      </c>
      <c r="G12" s="7">
        <f>Inventory7[[#This Row],[On Hand]] * Inventory7[[#This Row],[Unit Cost]]</f>
        <v>0</v>
      </c>
    </row>
    <row r="13" spans="1:8">
      <c r="A13" s="1" t="s">
        <v>24</v>
      </c>
      <c r="B13" s="1" t="s">
        <v>16</v>
      </c>
      <c r="C13" s="4">
        <v>0</v>
      </c>
      <c r="D13" s="1">
        <v>0</v>
      </c>
      <c r="E13" s="5">
        <v>30</v>
      </c>
      <c r="F13" s="5">
        <v>40</v>
      </c>
      <c r="G13" s="7">
        <f>Inventory7[[#This Row],[On Hand]] * Inventory7[[#This Row],[Unit Cost]]</f>
        <v>0</v>
      </c>
    </row>
    <row r="14" spans="1:8">
      <c r="A14" s="1" t="s">
        <v>25</v>
      </c>
      <c r="B14" s="1" t="s">
        <v>17</v>
      </c>
      <c r="C14" s="4">
        <v>0</v>
      </c>
      <c r="D14" s="1">
        <v>40</v>
      </c>
      <c r="E14" s="5">
        <v>17.4375</v>
      </c>
      <c r="F14" s="5">
        <v>23.25</v>
      </c>
      <c r="G14" s="7">
        <f>Inventory7[[#This Row],[On Hand]] * Inventory7[[#This Row],[Unit Cost]]</f>
        <v>697.5</v>
      </c>
    </row>
    <row r="15" spans="1:8">
      <c r="A15" s="1" t="s">
        <v>26</v>
      </c>
      <c r="B15" s="1" t="s">
        <v>17</v>
      </c>
      <c r="C15" s="4">
        <v>0</v>
      </c>
      <c r="D15" s="1">
        <v>0</v>
      </c>
      <c r="E15" s="5">
        <v>29.25</v>
      </c>
      <c r="F15" s="5">
        <v>39</v>
      </c>
      <c r="G15" s="7">
        <f>Inventory7[[#This Row],[On Hand]] * Inventory7[[#This Row],[Unit Cost]]</f>
        <v>0</v>
      </c>
    </row>
    <row r="16" spans="1:8">
      <c r="A16" s="1" t="s">
        <v>27</v>
      </c>
      <c r="B16" s="1" t="s">
        <v>15</v>
      </c>
      <c r="C16" s="4">
        <v>0</v>
      </c>
      <c r="D16" s="1">
        <v>0</v>
      </c>
      <c r="E16" s="5">
        <v>6.9</v>
      </c>
      <c r="F16" s="5">
        <v>9.1999999999999993</v>
      </c>
      <c r="G16" s="7">
        <f>Inventory7[[#This Row],[On Hand]] * Inventory7[[#This Row],[Unit Cost]]</f>
        <v>0</v>
      </c>
    </row>
    <row r="17" spans="1:7">
      <c r="A17" s="1" t="s">
        <v>28</v>
      </c>
      <c r="B17" s="1" t="s">
        <v>10</v>
      </c>
      <c r="C17" s="4">
        <v>0</v>
      </c>
      <c r="D17" s="1">
        <v>0</v>
      </c>
      <c r="E17" s="5">
        <v>60.75</v>
      </c>
      <c r="F17" s="5">
        <v>81</v>
      </c>
      <c r="G17" s="7">
        <f>Inventory7[[#This Row],[On Hand]] * Inventory7[[#This Row],[Unit Cost]]</f>
        <v>0</v>
      </c>
    </row>
    <row r="18" spans="1:7">
      <c r="A18" s="1" t="s">
        <v>29</v>
      </c>
      <c r="B18" s="1" t="s">
        <v>12</v>
      </c>
      <c r="C18" s="4">
        <v>0</v>
      </c>
      <c r="D18" s="1">
        <v>0</v>
      </c>
      <c r="E18" s="5">
        <v>7.5</v>
      </c>
      <c r="F18" s="5">
        <v>10</v>
      </c>
      <c r="G18" s="7">
        <f>Inventory7[[#This Row],[On Hand]] * Inventory7[[#This Row],[Unit Cost]]</f>
        <v>0</v>
      </c>
    </row>
    <row r="19" spans="1:7">
      <c r="A19" s="1" t="s">
        <v>30</v>
      </c>
      <c r="B19" s="1" t="s">
        <v>9</v>
      </c>
      <c r="C19" s="4">
        <v>23</v>
      </c>
      <c r="D19" s="1">
        <v>23</v>
      </c>
      <c r="E19" s="5">
        <v>10.5</v>
      </c>
      <c r="F19" s="5">
        <v>14</v>
      </c>
      <c r="G19" s="7">
        <f>Inventory7[[#This Row],[On Hand]] * Inventory7[[#This Row],[Unit Cost]]</f>
        <v>241.5</v>
      </c>
    </row>
    <row r="20" spans="1:7">
      <c r="A20" s="1" t="s">
        <v>31</v>
      </c>
      <c r="B20" s="1" t="s">
        <v>11</v>
      </c>
      <c r="C20" s="4">
        <v>0</v>
      </c>
      <c r="D20" s="1">
        <v>0</v>
      </c>
      <c r="E20" s="5">
        <v>13.8</v>
      </c>
      <c r="F20" s="5">
        <v>18.399999999999999</v>
      </c>
      <c r="G20" s="7">
        <f>Inventory7[[#This Row],[On Hand]] * Inventory7[[#This Row],[Unit Cost]]</f>
        <v>0</v>
      </c>
    </row>
    <row r="21" spans="1:7">
      <c r="A21" s="1" t="s">
        <v>32</v>
      </c>
      <c r="B21" s="1" t="s">
        <v>11</v>
      </c>
      <c r="C21" s="4">
        <v>0</v>
      </c>
      <c r="D21" s="1">
        <v>0</v>
      </c>
      <c r="E21" s="5">
        <v>7.2374999999999998</v>
      </c>
      <c r="F21" s="5">
        <v>9.65</v>
      </c>
      <c r="G21" s="7">
        <f>Inventory7[[#This Row],[On Hand]] * Inventory7[[#This Row],[Unit Cost]]</f>
        <v>0</v>
      </c>
    </row>
    <row r="22" spans="1:7">
      <c r="A22" s="1" t="s">
        <v>33</v>
      </c>
      <c r="B22" s="1" t="s">
        <v>9</v>
      </c>
      <c r="C22" s="4">
        <v>325</v>
      </c>
      <c r="D22" s="1">
        <v>325</v>
      </c>
      <c r="E22" s="5">
        <v>34.5</v>
      </c>
      <c r="F22" s="5">
        <v>46</v>
      </c>
      <c r="G22" s="7">
        <f>Inventory7[[#This Row],[On Hand]] * Inventory7[[#This Row],[Unit Cost]]</f>
        <v>11212.5</v>
      </c>
    </row>
    <row r="23" spans="1:7">
      <c r="A23" s="1" t="s">
        <v>34</v>
      </c>
      <c r="B23" s="1" t="s">
        <v>15</v>
      </c>
      <c r="C23" s="4">
        <v>0</v>
      </c>
      <c r="D23" s="1">
        <v>0</v>
      </c>
      <c r="E23" s="5">
        <v>9.5625</v>
      </c>
      <c r="F23" s="5">
        <v>12.75</v>
      </c>
      <c r="G23" s="7">
        <f>Inventory7[[#This Row],[On Hand]] * Inventory7[[#This Row],[Unit Cost]]</f>
        <v>0</v>
      </c>
    </row>
    <row r="24" spans="1:7">
      <c r="A24" s="1" t="s">
        <v>35</v>
      </c>
      <c r="B24" s="1" t="s">
        <v>17</v>
      </c>
      <c r="C24" s="4">
        <v>0</v>
      </c>
      <c r="D24" s="1">
        <v>0</v>
      </c>
      <c r="E24" s="5">
        <v>39.75</v>
      </c>
      <c r="F24" s="5">
        <v>53</v>
      </c>
      <c r="G24" s="7">
        <f>Inventory7[[#This Row],[On Hand]] * Inventory7[[#This Row],[Unit Cost]]</f>
        <v>0</v>
      </c>
    </row>
    <row r="25" spans="1:7">
      <c r="A25" s="1" t="s">
        <v>36</v>
      </c>
      <c r="B25" s="1" t="s">
        <v>12</v>
      </c>
      <c r="C25" s="4">
        <v>0</v>
      </c>
      <c r="D25" s="1">
        <v>60</v>
      </c>
      <c r="E25" s="5">
        <v>5.25</v>
      </c>
      <c r="F25" s="5">
        <v>7</v>
      </c>
      <c r="G25" s="7">
        <f>Inventory7[[#This Row],[On Hand]] * Inventory7[[#This Row],[Unit Cost]]</f>
        <v>315</v>
      </c>
    </row>
    <row r="26" spans="1:7">
      <c r="A26" s="1" t="s">
        <v>37</v>
      </c>
      <c r="B26" s="1" t="s">
        <v>18</v>
      </c>
      <c r="C26" s="4">
        <v>110</v>
      </c>
      <c r="D26" s="1">
        <v>120</v>
      </c>
      <c r="E26" s="5">
        <v>28.5</v>
      </c>
      <c r="F26" s="5">
        <v>38</v>
      </c>
      <c r="G26" s="7">
        <f>Inventory7[[#This Row],[On Hand]] * Inventory7[[#This Row],[Unit Cost]]</f>
        <v>3420</v>
      </c>
    </row>
    <row r="27" spans="1:7">
      <c r="A27" s="1" t="s">
        <v>38</v>
      </c>
      <c r="B27" s="1" t="s">
        <v>18</v>
      </c>
      <c r="C27" s="4">
        <v>0</v>
      </c>
      <c r="D27" s="1">
        <v>80</v>
      </c>
      <c r="E27" s="5">
        <v>14.625</v>
      </c>
      <c r="F27" s="5">
        <v>19.5</v>
      </c>
      <c r="G27" s="7">
        <f>Inventory7[[#This Row],[On Hand]] * Inventory7[[#This Row],[Unit Cost]]</f>
        <v>1170</v>
      </c>
    </row>
    <row r="28" spans="1:7">
      <c r="A28" s="1" t="s">
        <v>39</v>
      </c>
      <c r="B28" s="1" t="s">
        <v>10</v>
      </c>
      <c r="C28" s="4">
        <v>0</v>
      </c>
      <c r="D28" s="1">
        <v>40</v>
      </c>
      <c r="E28" s="5">
        <v>15.7875</v>
      </c>
      <c r="F28" s="5">
        <v>21.05</v>
      </c>
      <c r="G28" s="7">
        <f>Inventory7[[#This Row],[On Hand]] * Inventory7[[#This Row],[Unit Cost]]</f>
        <v>631.5</v>
      </c>
    </row>
    <row r="29" spans="1:7">
      <c r="A29" s="1" t="s">
        <v>40</v>
      </c>
      <c r="B29" s="1" t="s">
        <v>16</v>
      </c>
      <c r="C29" s="4">
        <v>0</v>
      </c>
      <c r="D29" s="1">
        <v>80</v>
      </c>
      <c r="E29" s="5">
        <v>12.75</v>
      </c>
      <c r="F29" s="5">
        <v>17</v>
      </c>
      <c r="G29" s="7">
        <f>Inventory7[[#This Row],[On Hand]] * Inventory7[[#This Row],[Unit Cost]]</f>
        <v>1020</v>
      </c>
    </row>
    <row r="30" spans="1:7">
      <c r="A30" s="1" t="s">
        <v>41</v>
      </c>
      <c r="B30" s="1" t="s">
        <v>14</v>
      </c>
      <c r="C30" s="4">
        <v>0</v>
      </c>
      <c r="D30" s="1">
        <v>0</v>
      </c>
      <c r="E30" s="5">
        <v>26.1</v>
      </c>
      <c r="F30" s="5">
        <v>34.799999999999997</v>
      </c>
      <c r="G30" s="7">
        <f>Inventory7[[#This Row],[On Hand]] * Inventory7[[#This Row],[Unit Cost]]</f>
        <v>0</v>
      </c>
    </row>
    <row r="31" spans="1:7">
      <c r="A31" s="1" t="s">
        <v>42</v>
      </c>
      <c r="B31" s="1" t="s">
        <v>17</v>
      </c>
      <c r="C31" s="4">
        <v>0</v>
      </c>
      <c r="D31" s="1">
        <v>0</v>
      </c>
      <c r="E31" s="5">
        <v>7.5</v>
      </c>
      <c r="F31" s="5">
        <v>10</v>
      </c>
      <c r="G31" s="7">
        <f>Inventory7[[#This Row],[On Hand]] * Inventory7[[#This Row],[Unit Cost]]</f>
        <v>0</v>
      </c>
    </row>
    <row r="32" spans="1:7">
      <c r="A32" s="1" t="s">
        <v>43</v>
      </c>
      <c r="B32" s="1" t="s">
        <v>10</v>
      </c>
      <c r="C32" s="4">
        <v>0</v>
      </c>
      <c r="D32" s="1">
        <v>60</v>
      </c>
      <c r="E32" s="5">
        <v>9.75</v>
      </c>
      <c r="F32" s="5">
        <v>13</v>
      </c>
      <c r="G32" s="7">
        <f>Inventory7[[#This Row],[On Hand]] * Inventory7[[#This Row],[Unit Cost]]</f>
        <v>585</v>
      </c>
    </row>
    <row r="33" spans="1:7">
      <c r="A33" s="1" t="s">
        <v>44</v>
      </c>
      <c r="B33" s="1" t="s">
        <v>17</v>
      </c>
      <c r="C33" s="4">
        <v>20</v>
      </c>
      <c r="D33" s="1">
        <v>20</v>
      </c>
      <c r="E33" s="5">
        <v>3</v>
      </c>
      <c r="F33" s="5">
        <v>3.5</v>
      </c>
      <c r="G33" s="7">
        <f>Inventory7[[#This Row],[On Hand]] * Inventory7[[#This Row],[Unit Cost]]</f>
        <v>60</v>
      </c>
    </row>
    <row r="34" spans="1:7">
      <c r="A34" s="1" t="s">
        <v>45</v>
      </c>
      <c r="B34" s="1" t="s">
        <v>9</v>
      </c>
      <c r="C34" s="4">
        <v>75</v>
      </c>
      <c r="D34" s="1">
        <v>125</v>
      </c>
      <c r="E34" s="5">
        <v>2</v>
      </c>
      <c r="F34" s="5">
        <v>2.99</v>
      </c>
      <c r="G34" s="7">
        <f>Inventory7[[#This Row],[On Hand]] * Inventory7[[#This Row],[Unit Cost]]</f>
        <v>250</v>
      </c>
    </row>
    <row r="35" spans="1:7">
      <c r="A35" s="1" t="s">
        <v>46</v>
      </c>
      <c r="B35" s="1" t="s">
        <v>12</v>
      </c>
      <c r="C35" s="4">
        <v>0</v>
      </c>
      <c r="D35" s="1">
        <v>0</v>
      </c>
      <c r="E35" s="5">
        <v>2</v>
      </c>
      <c r="F35" s="5">
        <v>4</v>
      </c>
      <c r="G35" s="7">
        <f>Inventory7[[#This Row],[On Hand]] * Inventory7[[#This Row],[Unit Cost]]</f>
        <v>0</v>
      </c>
    </row>
    <row r="36" spans="1:7">
      <c r="A36" s="1" t="s">
        <v>47</v>
      </c>
      <c r="B36" s="1" t="s">
        <v>15</v>
      </c>
      <c r="C36" s="4">
        <v>0</v>
      </c>
      <c r="D36" s="1">
        <v>25</v>
      </c>
      <c r="E36" s="5">
        <v>0.5</v>
      </c>
      <c r="F36" s="5">
        <v>1.8</v>
      </c>
      <c r="G36" s="7">
        <f>Inventory7[[#This Row],[On Hand]] * Inventory7[[#This Row],[Unit Cost]]</f>
        <v>12.5</v>
      </c>
    </row>
    <row r="37" spans="1:7">
      <c r="A37" s="1" t="s">
        <v>48</v>
      </c>
      <c r="B37" s="1" t="s">
        <v>15</v>
      </c>
      <c r="C37" s="4">
        <v>0</v>
      </c>
      <c r="D37" s="1">
        <v>0</v>
      </c>
      <c r="E37" s="5">
        <v>9</v>
      </c>
      <c r="F37" s="5">
        <v>12.49</v>
      </c>
      <c r="G37" s="7">
        <f>Inventory7[[#This Row],[On Hand]] * Inventory7[[#This Row],[Unit Cost]]</f>
        <v>0</v>
      </c>
    </row>
    <row r="38" spans="1:7">
      <c r="A38" s="1" t="s">
        <v>49</v>
      </c>
      <c r="B38" s="1" t="s">
        <v>15</v>
      </c>
      <c r="C38" s="4">
        <v>0</v>
      </c>
      <c r="D38" s="1">
        <v>10</v>
      </c>
      <c r="E38" s="5">
        <v>10.5</v>
      </c>
      <c r="F38" s="5">
        <v>15.99</v>
      </c>
      <c r="G38" s="7">
        <f>Inventory7[[#This Row],[On Hand]] * Inventory7[[#This Row],[Unit Cost]]</f>
        <v>105</v>
      </c>
    </row>
    <row r="39" spans="1:7">
      <c r="A39" s="1" t="s">
        <v>50</v>
      </c>
      <c r="B39" s="1" t="s">
        <v>9</v>
      </c>
      <c r="C39" s="4">
        <v>0</v>
      </c>
      <c r="D39" s="1">
        <v>50</v>
      </c>
      <c r="E39" s="5">
        <v>2</v>
      </c>
      <c r="F39" s="5">
        <v>4</v>
      </c>
      <c r="G39" s="7">
        <f>Inventory7[[#This Row],[On Hand]] * Inventory7[[#This Row],[Unit Cost]]</f>
        <v>100</v>
      </c>
    </row>
    <row r="40" spans="1:7">
      <c r="A40" s="1" t="s">
        <v>51</v>
      </c>
      <c r="B40" s="1" t="s">
        <v>17</v>
      </c>
      <c r="C40" s="4">
        <v>0</v>
      </c>
      <c r="D40" s="1">
        <v>0</v>
      </c>
      <c r="E40" s="5">
        <v>1</v>
      </c>
      <c r="F40" s="5">
        <v>1.3</v>
      </c>
      <c r="G40" s="7">
        <f>Inventory7[[#This Row],[On Hand]] * Inventory7[[#This Row],[Unit Cost]]</f>
        <v>0</v>
      </c>
    </row>
    <row r="41" spans="1:7">
      <c r="A41" s="1" t="s">
        <v>52</v>
      </c>
      <c r="B41" s="1" t="s">
        <v>17</v>
      </c>
      <c r="C41" s="4">
        <v>0</v>
      </c>
      <c r="D41" s="1">
        <v>8</v>
      </c>
      <c r="E41" s="5">
        <v>1</v>
      </c>
      <c r="F41" s="5">
        <v>1.5</v>
      </c>
      <c r="G41" s="7">
        <f>Inventory7[[#This Row],[On Hand]] * Inventory7[[#This Row],[Unit Cost]]</f>
        <v>8</v>
      </c>
    </row>
    <row r="42" spans="1:7">
      <c r="A42" s="1" t="s">
        <v>53</v>
      </c>
      <c r="B42" s="1" t="s">
        <v>17</v>
      </c>
      <c r="C42" s="4">
        <v>0</v>
      </c>
      <c r="D42" s="1">
        <v>0</v>
      </c>
      <c r="E42" s="5">
        <v>1</v>
      </c>
      <c r="F42" s="5">
        <v>1.8</v>
      </c>
      <c r="G42" s="7">
        <f>Inventory7[[#This Row],[On Hand]] * Inventory7[[#This Row],[Unit Cost]]</f>
        <v>0</v>
      </c>
    </row>
    <row r="43" spans="1:7">
      <c r="A43" s="1" t="s">
        <v>54</v>
      </c>
      <c r="B43" s="1" t="s">
        <v>15</v>
      </c>
      <c r="C43" s="4">
        <v>0</v>
      </c>
      <c r="D43" s="1">
        <v>5</v>
      </c>
      <c r="E43" s="5">
        <v>1</v>
      </c>
      <c r="F43" s="5">
        <v>2</v>
      </c>
      <c r="G43" s="7">
        <f>Inventory7[[#This Row],[On Hand]] * Inventory7[[#This Row],[Unit Cost]]</f>
        <v>5</v>
      </c>
    </row>
    <row r="44" spans="1:7">
      <c r="A44" s="1" t="s">
        <v>55</v>
      </c>
      <c r="B44" s="1" t="s">
        <v>17</v>
      </c>
      <c r="C44" s="4">
        <v>0</v>
      </c>
      <c r="D44" s="1">
        <v>0</v>
      </c>
      <c r="E44" s="5">
        <v>1</v>
      </c>
      <c r="F44" s="5">
        <v>1.2</v>
      </c>
      <c r="G44" s="7">
        <f>Inventory7[[#This Row],[On Hand]] * Inventory7[[#This Row],[Unit Cost]]</f>
        <v>0</v>
      </c>
    </row>
    <row r="45" spans="1:7">
      <c r="A45" s="1" t="s">
        <v>56</v>
      </c>
      <c r="B45" s="1" t="s">
        <v>17</v>
      </c>
      <c r="C45" s="4">
        <v>0</v>
      </c>
      <c r="D45" s="1">
        <v>5</v>
      </c>
      <c r="E45" s="5">
        <v>1</v>
      </c>
      <c r="F45" s="5">
        <v>1.2</v>
      </c>
      <c r="G45" s="7">
        <f>Inventory7[[#This Row],[On Hand]] * Inventory7[[#This Row],[Unit Cost]]</f>
        <v>5</v>
      </c>
    </row>
    <row r="46" spans="1:7">
      <c r="A46" s="1" t="s">
        <v>57</v>
      </c>
      <c r="B46" s="1" t="s">
        <v>17</v>
      </c>
      <c r="C46" s="4">
        <v>0</v>
      </c>
      <c r="D46" s="1">
        <v>15</v>
      </c>
      <c r="E46" s="5">
        <v>1</v>
      </c>
      <c r="F46" s="5">
        <v>1.5</v>
      </c>
      <c r="G46" s="7">
        <f>Inventory7[[#This Row],[On Hand]] * Inventory7[[#This Row],[Unit Cost]]</f>
        <v>15</v>
      </c>
    </row>
    <row r="47" spans="1:7">
      <c r="A47" s="1" t="s">
        <v>58</v>
      </c>
      <c r="B47" s="1" t="s">
        <v>11</v>
      </c>
      <c r="C47" s="4">
        <v>0</v>
      </c>
      <c r="D47" s="1">
        <v>0</v>
      </c>
      <c r="E47" s="5">
        <v>0.5</v>
      </c>
      <c r="F47" s="5">
        <v>2</v>
      </c>
      <c r="G47" s="7">
        <f>Inventory7[[#This Row],[On Hand]] * Inventory7[[#This Row],[Unit Cost]]</f>
        <v>0</v>
      </c>
    </row>
    <row r="48" spans="1:7">
      <c r="A48" s="1" t="s">
        <v>59</v>
      </c>
      <c r="B48" s="1" t="s">
        <v>11</v>
      </c>
      <c r="C48" s="4">
        <v>0</v>
      </c>
      <c r="D48" s="1">
        <v>3</v>
      </c>
      <c r="E48" s="5">
        <v>2</v>
      </c>
      <c r="F48" s="5">
        <v>4</v>
      </c>
      <c r="G48" s="7">
        <f>Inventory7[[#This Row],[On Hand]] * Inventory7[[#This Row],[Unit Cost]]</f>
        <v>6</v>
      </c>
    </row>
    <row r="49" spans="1:7">
      <c r="A49" s="1" t="s">
        <v>60</v>
      </c>
      <c r="B49" s="1" t="s">
        <v>12</v>
      </c>
      <c r="C49" s="4">
        <v>0</v>
      </c>
      <c r="D49" s="1">
        <v>0</v>
      </c>
      <c r="E49" s="5">
        <v>3</v>
      </c>
      <c r="F49" s="5">
        <v>5</v>
      </c>
      <c r="G49" s="7">
        <f>Inventory7[[#This Row],[On Hand]] * Inventory7[[#This Row],[Unit Cost]]</f>
        <v>0</v>
      </c>
    </row>
    <row r="50" spans="1:7">
      <c r="A50" s="1" t="s">
        <v>61</v>
      </c>
      <c r="B50" s="1" t="s">
        <v>16</v>
      </c>
      <c r="C50" s="4">
        <v>0</v>
      </c>
      <c r="D50" s="1">
        <v>25</v>
      </c>
      <c r="E50" s="5">
        <v>1</v>
      </c>
      <c r="F50" s="5">
        <v>1.89</v>
      </c>
      <c r="G50" s="7">
        <f>Inventory7[[#This Row],[On Hand]] * Inventory7[[#This Row],[Unit Cost]]</f>
        <v>25</v>
      </c>
    </row>
    <row r="51" spans="1:7">
      <c r="A51" s="1" t="s">
        <v>62</v>
      </c>
      <c r="B51" s="1" t="s">
        <v>16</v>
      </c>
      <c r="C51" s="4">
        <v>0</v>
      </c>
      <c r="D51" s="1">
        <v>30</v>
      </c>
      <c r="E51" s="5">
        <v>1</v>
      </c>
      <c r="F51" s="5">
        <v>1.95</v>
      </c>
      <c r="G51" s="8">
        <f>Inventory7[[#This Row],[On Hand]] * Inventory7[[#This Row],[Unit Cost]]</f>
        <v>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4D11-FE72-46C0-9A78-6DDEFB94953C}">
  <dimension ref="A1:D12"/>
  <sheetViews>
    <sheetView workbookViewId="0">
      <selection activeCell="L8" sqref="L8"/>
    </sheetView>
  </sheetViews>
  <sheetFormatPr baseColWidth="10" defaultColWidth="9.1640625" defaultRowHeight="19"/>
  <cols>
    <col min="1" max="1" width="33.83203125" style="3" bestFit="1" customWidth="1"/>
    <col min="2" max="2" width="26.1640625" style="27" bestFit="1" customWidth="1"/>
    <col min="3" max="16384" width="9.1640625" style="3"/>
  </cols>
  <sheetData>
    <row r="1" spans="1:4" ht="21">
      <c r="A1" s="22" t="s">
        <v>78</v>
      </c>
      <c r="B1" s="25">
        <f>DPRODUCT(A6:B11, 2, A2:A4)</f>
        <v>8.1900000000000001E-2</v>
      </c>
      <c r="D1" s="30" t="s">
        <v>90</v>
      </c>
    </row>
    <row r="2" spans="1:4">
      <c r="A2" s="23" t="s">
        <v>72</v>
      </c>
      <c r="B2" s="26"/>
    </row>
    <row r="3" spans="1:4">
      <c r="A3" s="3" t="s">
        <v>76</v>
      </c>
    </row>
    <row r="4" spans="1:4">
      <c r="A4" s="3" t="s">
        <v>77</v>
      </c>
    </row>
    <row r="6" spans="1:4">
      <c r="A6" s="23" t="s">
        <v>72</v>
      </c>
      <c r="B6" s="28" t="s">
        <v>71</v>
      </c>
    </row>
    <row r="7" spans="1:4">
      <c r="A7" s="3" t="s">
        <v>73</v>
      </c>
      <c r="B7" s="29">
        <v>0.06</v>
      </c>
    </row>
    <row r="8" spans="1:4">
      <c r="A8" s="3" t="s">
        <v>74</v>
      </c>
      <c r="B8" s="25">
        <v>1E-4</v>
      </c>
    </row>
    <row r="9" spans="1:4">
      <c r="A9" s="3" t="s">
        <v>75</v>
      </c>
      <c r="B9" s="29">
        <v>0.99</v>
      </c>
    </row>
    <row r="10" spans="1:4">
      <c r="A10" s="3" t="s">
        <v>76</v>
      </c>
      <c r="B10" s="29">
        <v>0.39</v>
      </c>
    </row>
    <row r="11" spans="1:4">
      <c r="A11" s="3" t="s">
        <v>77</v>
      </c>
      <c r="B11" s="29">
        <v>0.21</v>
      </c>
    </row>
    <row r="12" spans="1:4">
      <c r="A12" s="3" t="s">
        <v>79</v>
      </c>
      <c r="B12" s="29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DGET</vt:lpstr>
      <vt:lpstr>DSUM</vt:lpstr>
      <vt:lpstr>DCOUNT</vt:lpstr>
      <vt:lpstr>DAVERAGE</vt:lpstr>
      <vt:lpstr>DMAX &amp; DMIN</vt:lpstr>
      <vt:lpstr>DSTDEV</vt:lpstr>
      <vt:lpstr>DVAR</vt:lpstr>
      <vt:lpstr>DPRODUCT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Microsoft Office User</cp:lastModifiedBy>
  <dcterms:created xsi:type="dcterms:W3CDTF">2018-06-18T20:48:24Z</dcterms:created>
  <dcterms:modified xsi:type="dcterms:W3CDTF">2019-04-24T16:13:20Z</dcterms:modified>
</cp:coreProperties>
</file>