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ihua/Documents/MyHomePage/arielmei.github.io/EXCEL/ExcelDataAnalysisFD_Examples/"/>
    </mc:Choice>
  </mc:AlternateContent>
  <xr:revisionPtr revIDLastSave="0" documentId="13_ncr:1_{ACF03E69-0ACA-5249-B843-47CC11D51E27}" xr6:coauthVersionLast="43" xr6:coauthVersionMax="43" xr10:uidLastSave="{00000000-0000-0000-0000-000000000000}"/>
  <bookViews>
    <workbookView xWindow="0" yWindow="460" windowWidth="28800" windowHeight="15920" activeTab="3" xr2:uid="{E5826130-9D3F-4662-B16F-96F8008C7FAB}"/>
  </bookViews>
  <sheets>
    <sheet name="Dirty Data" sheetId="2" r:id="rId1"/>
    <sheet name="CLEAN" sheetId="3" r:id="rId2"/>
    <sheet name="TRIM" sheetId="20" r:id="rId3"/>
    <sheet name="CONCAT" sheetId="1" r:id="rId4"/>
    <sheet name="TEXTJOIN" sheetId="19" r:id="rId5"/>
    <sheet name="EXACT" sheetId="4" r:id="rId6"/>
    <sheet name="LEN" sheetId="7" r:id="rId7"/>
    <sheet name="FIND" sheetId="5" r:id="rId8"/>
    <sheet name="SEARCH" sheetId="17" r:id="rId9"/>
    <sheet name="LEFT" sheetId="6" r:id="rId10"/>
    <sheet name="RIGHT" sheetId="16" r:id="rId11"/>
    <sheet name="MID" sheetId="11" r:id="rId12"/>
    <sheet name="LOWER" sheetId="8" r:id="rId13"/>
    <sheet name="UPPER" sheetId="21" r:id="rId14"/>
    <sheet name="PROPER" sheetId="14" r:id="rId15"/>
    <sheet name="NUMBERVALUE" sheetId="12" r:id="rId16"/>
    <sheet name="NUMBERVALUE 2" sheetId="13" r:id="rId17"/>
    <sheet name="REPLACE" sheetId="15" r:id="rId18"/>
    <sheet name="SUBSTITUTE" sheetId="18" r:id="rId19"/>
    <sheet name="Data Validation" sheetId="22" r:id="rId20"/>
  </sheets>
  <externalReferences>
    <externalReference r:id="rId21"/>
    <externalReference r:id="rId22"/>
  </externalReferences>
  <definedNames>
    <definedName name="PaymentWithExtra">'[1]Mortgage Paydown Analysis'!#REF!</definedName>
    <definedName name="Rate">'[2]Mortgage Paydown Analysis'!#REF!</definedName>
    <definedName name="RegularPayment">'[1]Mortgage Paydown Analysis'!#REF!</definedName>
    <definedName name="RevisedTerm">'[1]Mortgage Paydown Analysis'!#REF!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2" l="1"/>
  <c r="B6" i="22" l="1"/>
  <c r="B3" i="21" l="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" i="21"/>
  <c r="B3" i="20"/>
  <c r="B4" i="20"/>
  <c r="B5" i="20"/>
  <c r="B6" i="20"/>
  <c r="B2" i="20"/>
  <c r="D3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" i="19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" i="18"/>
  <c r="B2" i="17"/>
  <c r="B3" i="17"/>
  <c r="B4" i="17"/>
  <c r="B1" i="17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" i="16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2" i="15"/>
  <c r="C3" i="14"/>
  <c r="D3" i="14"/>
  <c r="C4" i="14"/>
  <c r="D4" i="14"/>
  <c r="C5" i="14"/>
  <c r="D5" i="14"/>
  <c r="C6" i="14"/>
  <c r="D6" i="14"/>
  <c r="C7" i="14"/>
  <c r="D7" i="14"/>
  <c r="C8" i="14"/>
  <c r="D8" i="14"/>
  <c r="C9" i="14"/>
  <c r="D9" i="14"/>
  <c r="C10" i="14"/>
  <c r="D10" i="14"/>
  <c r="C11" i="14"/>
  <c r="D11" i="14"/>
  <c r="C12" i="14"/>
  <c r="D12" i="14"/>
  <c r="C13" i="14"/>
  <c r="D13" i="14"/>
  <c r="C14" i="14"/>
  <c r="D14" i="14"/>
  <c r="C15" i="14"/>
  <c r="D15" i="14"/>
  <c r="C16" i="14"/>
  <c r="D16" i="14"/>
  <c r="C17" i="14"/>
  <c r="D17" i="14"/>
  <c r="C18" i="14"/>
  <c r="D18" i="14"/>
  <c r="C19" i="14"/>
  <c r="D19" i="14"/>
  <c r="C20" i="14"/>
  <c r="D20" i="14"/>
  <c r="C21" i="14"/>
  <c r="D21" i="14"/>
  <c r="C22" i="14"/>
  <c r="D22" i="14"/>
  <c r="C23" i="14"/>
  <c r="D23" i="14"/>
  <c r="C24" i="14"/>
  <c r="D24" i="14"/>
  <c r="C25" i="14"/>
  <c r="D25" i="14"/>
  <c r="C26" i="14"/>
  <c r="D26" i="14"/>
  <c r="C27" i="14"/>
  <c r="D27" i="14"/>
  <c r="C28" i="14"/>
  <c r="D28" i="14"/>
  <c r="C29" i="14"/>
  <c r="D29" i="14"/>
  <c r="C30" i="14"/>
  <c r="D30" i="14"/>
  <c r="C31" i="14"/>
  <c r="D31" i="14"/>
  <c r="C32" i="14"/>
  <c r="D32" i="14"/>
  <c r="C33" i="14"/>
  <c r="D33" i="14"/>
  <c r="C34" i="14"/>
  <c r="D34" i="14"/>
  <c r="C35" i="14"/>
  <c r="D35" i="14"/>
  <c r="C36" i="14"/>
  <c r="D36" i="14"/>
  <c r="C37" i="14"/>
  <c r="D37" i="14"/>
  <c r="C38" i="14"/>
  <c r="D38" i="14"/>
  <c r="C39" i="14"/>
  <c r="D39" i="14"/>
  <c r="C40" i="14"/>
  <c r="D40" i="14"/>
  <c r="C41" i="14"/>
  <c r="D41" i="14"/>
  <c r="C42" i="14"/>
  <c r="D42" i="14"/>
  <c r="C43" i="14"/>
  <c r="D43" i="14"/>
  <c r="C44" i="14"/>
  <c r="D44" i="14"/>
  <c r="C45" i="14"/>
  <c r="D45" i="14"/>
  <c r="C46" i="14"/>
  <c r="D46" i="14"/>
  <c r="C47" i="14"/>
  <c r="D47" i="14"/>
  <c r="C48" i="14"/>
  <c r="D48" i="14"/>
  <c r="C49" i="14"/>
  <c r="D49" i="14"/>
  <c r="C50" i="14"/>
  <c r="D50" i="14"/>
  <c r="C51" i="14"/>
  <c r="D51" i="14"/>
  <c r="C52" i="14"/>
  <c r="D52" i="14"/>
  <c r="C53" i="14"/>
  <c r="D53" i="14"/>
  <c r="C54" i="14"/>
  <c r="D54" i="14"/>
  <c r="C55" i="14"/>
  <c r="D55" i="14"/>
  <c r="C56" i="14"/>
  <c r="D56" i="14"/>
  <c r="C57" i="14"/>
  <c r="D57" i="14"/>
  <c r="C58" i="14"/>
  <c r="D58" i="14"/>
  <c r="C59" i="14"/>
  <c r="D59" i="14"/>
  <c r="C60" i="14"/>
  <c r="D60" i="14"/>
  <c r="C61" i="14"/>
  <c r="D61" i="14"/>
  <c r="C62" i="14"/>
  <c r="D62" i="14"/>
  <c r="C63" i="14"/>
  <c r="D63" i="14"/>
  <c r="C64" i="14"/>
  <c r="D64" i="14"/>
  <c r="C65" i="14"/>
  <c r="D65" i="14"/>
  <c r="C66" i="14"/>
  <c r="D66" i="14"/>
  <c r="C67" i="14"/>
  <c r="D67" i="14"/>
  <c r="C68" i="14"/>
  <c r="D68" i="14"/>
  <c r="C69" i="14"/>
  <c r="D69" i="14"/>
  <c r="C70" i="14"/>
  <c r="D70" i="14"/>
  <c r="C71" i="14"/>
  <c r="D71" i="14"/>
  <c r="C72" i="14"/>
  <c r="D72" i="14"/>
  <c r="C73" i="14"/>
  <c r="D73" i="14"/>
  <c r="C74" i="14"/>
  <c r="D74" i="14"/>
  <c r="C75" i="14"/>
  <c r="D75" i="14"/>
  <c r="C76" i="14"/>
  <c r="D76" i="14"/>
  <c r="C77" i="14"/>
  <c r="D77" i="14"/>
  <c r="C78" i="14"/>
  <c r="D78" i="14"/>
  <c r="C79" i="14"/>
  <c r="D79" i="14"/>
  <c r="C80" i="14"/>
  <c r="D80" i="14"/>
  <c r="C81" i="14"/>
  <c r="D81" i="14"/>
  <c r="C82" i="14"/>
  <c r="D82" i="14"/>
  <c r="C83" i="14"/>
  <c r="D83" i="14"/>
  <c r="C84" i="14"/>
  <c r="D84" i="14"/>
  <c r="C85" i="14"/>
  <c r="D85" i="14"/>
  <c r="C86" i="14"/>
  <c r="D86" i="14"/>
  <c r="C87" i="14"/>
  <c r="D87" i="14"/>
  <c r="C88" i="14"/>
  <c r="D88" i="14"/>
  <c r="C89" i="14"/>
  <c r="D89" i="14"/>
  <c r="C90" i="14"/>
  <c r="D90" i="14"/>
  <c r="C91" i="14"/>
  <c r="D91" i="14"/>
  <c r="C92" i="14"/>
  <c r="D92" i="14"/>
  <c r="D2" i="14"/>
  <c r="C2" i="14"/>
  <c r="C3" i="13"/>
  <c r="C4" i="13"/>
  <c r="C5" i="13"/>
  <c r="C6" i="13"/>
  <c r="C7" i="13"/>
  <c r="C8" i="13"/>
  <c r="C9" i="13"/>
  <c r="C10" i="13"/>
  <c r="C11" i="13"/>
  <c r="C2" i="13"/>
  <c r="B21" i="12"/>
  <c r="C21" i="12" s="1"/>
  <c r="B20" i="12"/>
  <c r="C20" i="12" s="1"/>
  <c r="B19" i="12"/>
  <c r="C19" i="12" s="1"/>
  <c r="B18" i="12"/>
  <c r="C18" i="12" s="1"/>
  <c r="B17" i="12"/>
  <c r="C17" i="12" s="1"/>
  <c r="B16" i="12"/>
  <c r="C16" i="12" s="1"/>
  <c r="B15" i="12"/>
  <c r="C15" i="12" s="1"/>
  <c r="B14" i="12"/>
  <c r="C14" i="12" s="1"/>
  <c r="B13" i="12"/>
  <c r="C13" i="12" s="1"/>
  <c r="B12" i="12"/>
  <c r="C12" i="12" s="1"/>
  <c r="B11" i="12"/>
  <c r="C11" i="12" s="1"/>
  <c r="B10" i="12"/>
  <c r="C10" i="12" s="1"/>
  <c r="B9" i="12"/>
  <c r="C9" i="12" s="1"/>
  <c r="B8" i="12"/>
  <c r="C8" i="12" s="1"/>
  <c r="B7" i="12"/>
  <c r="C7" i="12" s="1"/>
  <c r="B6" i="12"/>
  <c r="C6" i="12" s="1"/>
  <c r="B5" i="12"/>
  <c r="C5" i="12" s="1"/>
  <c r="B4" i="12"/>
  <c r="C4" i="12" s="1"/>
  <c r="B3" i="12"/>
  <c r="C3" i="12" s="1"/>
  <c r="B2" i="12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" i="11"/>
  <c r="B7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" i="8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2" i="7"/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" i="5"/>
  <c r="C4" i="4"/>
  <c r="C3" i="4"/>
  <c r="C2" i="4"/>
  <c r="C1" i="4"/>
  <c r="B3" i="3"/>
  <c r="B4" i="3"/>
  <c r="B5" i="3"/>
  <c r="B6" i="3"/>
  <c r="B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9F12ED7-0D75-4B54-8E90-5BB4CC6FE712}" keepAlive="1" name="Query - Nuclear power by country in 2016[9]" description="Connection to the 'Nuclear power by country in 2016[9]' query in the workbook." type="5" refreshedVersion="6" background="1">
    <dbPr connection="Provider=Microsoft.Mashup.OleDb.1;Data Source=$Workbook$;Location=Nuclear power by country in 2016[9];Extended Properties=&quot;&quot;" command="SELECT * FROM [Nuclear power by country in 2016[9]]]"/>
  </connection>
</connections>
</file>

<file path=xl/sharedStrings.xml><?xml version="1.0" encoding="utf-8"?>
<sst xmlns="http://schemas.openxmlformats.org/spreadsheetml/2006/main" count="755" uniqueCount="557">
  <si>
    <t>Country</t>
  </si>
  <si>
    <t>Argentina</t>
  </si>
  <si>
    <t>3</t>
  </si>
  <si>
    <t>1633</t>
  </si>
  <si>
    <t>4.5%</t>
  </si>
  <si>
    <t>Armenia</t>
  </si>
  <si>
    <t>1</t>
  </si>
  <si>
    <t>375</t>
  </si>
  <si>
    <t>32.5%</t>
  </si>
  <si>
    <t>Belgium</t>
  </si>
  <si>
    <t>7</t>
  </si>
  <si>
    <t>5918</t>
  </si>
  <si>
    <t>49.9%</t>
  </si>
  <si>
    <t>Brazil</t>
  </si>
  <si>
    <t>2</t>
  </si>
  <si>
    <t>1884</t>
  </si>
  <si>
    <t>2.7%</t>
  </si>
  <si>
    <t>Bulgaria</t>
  </si>
  <si>
    <t>1926</t>
  </si>
  <si>
    <t>34.3%</t>
  </si>
  <si>
    <t>Canada</t>
  </si>
  <si>
    <t>19</t>
  </si>
  <si>
    <t>13554</t>
  </si>
  <si>
    <t>14.6%</t>
  </si>
  <si>
    <t>China</t>
  </si>
  <si>
    <t>39</t>
  </si>
  <si>
    <t>34514</t>
  </si>
  <si>
    <t>3.9%</t>
  </si>
  <si>
    <t>Czech Republic</t>
  </si>
  <si>
    <t>6</t>
  </si>
  <si>
    <t>3930</t>
  </si>
  <si>
    <t>33.1%</t>
  </si>
  <si>
    <t>Finland</t>
  </si>
  <si>
    <t>4</t>
  </si>
  <si>
    <t>2769</t>
  </si>
  <si>
    <t>33.2%</t>
  </si>
  <si>
    <t>France</t>
  </si>
  <si>
    <t>58</t>
  </si>
  <si>
    <t>63130</t>
  </si>
  <si>
    <t>71.6%</t>
  </si>
  <si>
    <t>Germany</t>
  </si>
  <si>
    <t>8</t>
  </si>
  <si>
    <t>10799</t>
  </si>
  <si>
    <t>11.6%</t>
  </si>
  <si>
    <t>Hungary</t>
  </si>
  <si>
    <t>1889</t>
  </si>
  <si>
    <t>50.0%</t>
  </si>
  <si>
    <t>India</t>
  </si>
  <si>
    <t>22</t>
  </si>
  <si>
    <t>6255</t>
  </si>
  <si>
    <t>3.2%</t>
  </si>
  <si>
    <t>Iran</t>
  </si>
  <si>
    <t>915</t>
  </si>
  <si>
    <t>2.2%</t>
  </si>
  <si>
    <t>Japan</t>
  </si>
  <si>
    <t>42</t>
  </si>
  <si>
    <t>39752</t>
  </si>
  <si>
    <t>3.6%</t>
  </si>
  <si>
    <t>Korea, Republic of</t>
  </si>
  <si>
    <t>25</t>
  </si>
  <si>
    <t>23070</t>
  </si>
  <si>
    <t>27.1%</t>
  </si>
  <si>
    <t>Mexico</t>
  </si>
  <si>
    <t>1552</t>
  </si>
  <si>
    <t>6.0%</t>
  </si>
  <si>
    <t>Netherlands</t>
  </si>
  <si>
    <t>482</t>
  </si>
  <si>
    <t>2.9%</t>
  </si>
  <si>
    <t>Pakistan</t>
  </si>
  <si>
    <t>5</t>
  </si>
  <si>
    <t>1318</t>
  </si>
  <si>
    <t>6.2%</t>
  </si>
  <si>
    <t>Romania</t>
  </si>
  <si>
    <t>1300</t>
  </si>
  <si>
    <t>17.6%</t>
  </si>
  <si>
    <t>Russia</t>
  </si>
  <si>
    <t>35</t>
  </si>
  <si>
    <t>26142</t>
  </si>
  <si>
    <t>17.8%</t>
  </si>
  <si>
    <t>Slovakia</t>
  </si>
  <si>
    <t>1814</t>
  </si>
  <si>
    <t>54.0%</t>
  </si>
  <si>
    <t>Slovenia</t>
  </si>
  <si>
    <t>688</t>
  </si>
  <si>
    <t>39.1%</t>
  </si>
  <si>
    <t>South Africa</t>
  </si>
  <si>
    <t>1860</t>
  </si>
  <si>
    <t>6.7%</t>
  </si>
  <si>
    <t>Spain</t>
  </si>
  <si>
    <t>7121</t>
  </si>
  <si>
    <t>21.2%</t>
  </si>
  <si>
    <t>Sweden</t>
  </si>
  <si>
    <t>9102</t>
  </si>
  <si>
    <t>39.6%</t>
  </si>
  <si>
    <t>Switzerland</t>
  </si>
  <si>
    <t>3333</t>
  </si>
  <si>
    <t>33.4%</t>
  </si>
  <si>
    <t>Taiwan</t>
  </si>
  <si>
    <t>5052</t>
  </si>
  <si>
    <t>9.3%</t>
  </si>
  <si>
    <t>Ukraine</t>
  </si>
  <si>
    <t>15</t>
  </si>
  <si>
    <t>13107</t>
  </si>
  <si>
    <t>55.1%</t>
  </si>
  <si>
    <t>United Kingdom</t>
  </si>
  <si>
    <t>8918</t>
  </si>
  <si>
    <t>19.3%</t>
  </si>
  <si>
    <t>United States</t>
  </si>
  <si>
    <t>99</t>
  </si>
  <si>
    <t>99952</t>
  </si>
  <si>
    <t>20.0%</t>
  </si>
  <si>
    <t>World total</t>
  </si>
  <si>
    <t>451</t>
  </si>
  <si>
    <t>394,054 MWe</t>
  </si>
  <si>
    <t>2,488 TWh</t>
  </si>
  <si>
    <t>Nuclear Power By Country (2016)</t>
  </si>
  <si>
    <t>Reactors</t>
  </si>
  <si>
    <t>Energy Share</t>
  </si>
  <si>
    <t>Megawatts</t>
  </si>
  <si>
    <t>Gigawatt-Hours</t>
  </si>
  <si>
    <t>Nancy Freehafer</t>
  </si>
  <si>
    <t>Andrew Cencini</t>
  </si>
  <si>
    <t>Jan Kotas</t>
  </si>
  <si>
    <t>Mariya Sergienko</t>
  </si>
  <si>
    <t>Steven Thorpe</t>
  </si>
  <si>
    <t>Michael Neipper</t>
  </si>
  <si>
    <t>Robert Zare</t>
  </si>
  <si>
    <t>Laura Giussani</t>
  </si>
  <si>
    <t>Anne Hellung-Larsen</t>
  </si>
  <si>
    <t>Maria Anders</t>
  </si>
  <si>
    <t>Thomas Hardy</t>
  </si>
  <si>
    <t>Hanna Moos</t>
  </si>
  <si>
    <t>Victoria Ashworth</t>
  </si>
  <si>
    <t>Patricio Simpson</t>
  </si>
  <si>
    <t>Elizabeth Brown</t>
  </si>
  <si>
    <t>Ann Devon</t>
  </si>
  <si>
    <t>Paolo Accorti</t>
  </si>
  <si>
    <t>Carlos Hernández</t>
  </si>
  <si>
    <t>Yoshi Latimer</t>
  </si>
  <si>
    <t>Nancy</t>
  </si>
  <si>
    <t>Freehafer</t>
  </si>
  <si>
    <t>Andrew</t>
  </si>
  <si>
    <t>Cencini</t>
  </si>
  <si>
    <t>Jan</t>
  </si>
  <si>
    <t>Kotas</t>
  </si>
  <si>
    <t>Mariya</t>
  </si>
  <si>
    <t>Sergienko</t>
  </si>
  <si>
    <t>Steven</t>
  </si>
  <si>
    <t>Thorpe</t>
  </si>
  <si>
    <t>Michael</t>
  </si>
  <si>
    <t>Neipper</t>
  </si>
  <si>
    <t>Robert</t>
  </si>
  <si>
    <t>Zare</t>
  </si>
  <si>
    <t>Laura</t>
  </si>
  <si>
    <t>Giussani</t>
  </si>
  <si>
    <t>Anne</t>
  </si>
  <si>
    <t>Hellung-Larsen</t>
  </si>
  <si>
    <t>Maria</t>
  </si>
  <si>
    <t>Anders</t>
  </si>
  <si>
    <t>Thomas</t>
  </si>
  <si>
    <t>Hardy</t>
  </si>
  <si>
    <t>Hanna</t>
  </si>
  <si>
    <t>Moos</t>
  </si>
  <si>
    <t>Victoria</t>
  </si>
  <si>
    <t>Ashworth</t>
  </si>
  <si>
    <t>Patricio</t>
  </si>
  <si>
    <t>Simpson</t>
  </si>
  <si>
    <t>Elizabeth</t>
  </si>
  <si>
    <t>Brown</t>
  </si>
  <si>
    <t>Ann</t>
  </si>
  <si>
    <t>Devon</t>
  </si>
  <si>
    <t>Paolo</t>
  </si>
  <si>
    <t>Accorti</t>
  </si>
  <si>
    <t>Carlos</t>
  </si>
  <si>
    <t>Hernández</t>
  </si>
  <si>
    <t>Yoshi</t>
  </si>
  <si>
    <t>Latimer</t>
  </si>
  <si>
    <t>Last Name</t>
  </si>
  <si>
    <t>First Name</t>
  </si>
  <si>
    <t>Full Name</t>
  </si>
  <si>
    <t>_x000C_AC-1928_x000B__x0003_</t>
  </si>
  <si>
    <t>_x0001_AD-5728_x0014__x000C_</t>
  </si>
  <si>
    <t>_x000C__x000C_BC-1128_x000B__x0003_</t>
  </si>
  <si>
    <t>_x0019_AA-7652_x000B__x0003_</t>
  </si>
  <si>
    <t>_x0016__x0019_CA-7091_x000C__x000B__x0003_</t>
  </si>
  <si>
    <t>Original Data</t>
  </si>
  <si>
    <t>Cleaned Data</t>
  </si>
  <si>
    <t>Redmond</t>
  </si>
  <si>
    <t>REDMOND</t>
  </si>
  <si>
    <t>REDM0ND</t>
  </si>
  <si>
    <t>Red mond</t>
  </si>
  <si>
    <t xml:space="preserve">Redmond </t>
  </si>
  <si>
    <t>Note: B4 has an extra space at the end, so EXACT returns FALSE</t>
  </si>
  <si>
    <t>Space Location</t>
  </si>
  <si>
    <t>Product Name</t>
  </si>
  <si>
    <t>Northwind Traders Chai</t>
  </si>
  <si>
    <t>Northwind Traders Syrup</t>
  </si>
  <si>
    <t>Northwind Traders Cajun Seasoning</t>
  </si>
  <si>
    <t>Northwind Traders Olive Oil</t>
  </si>
  <si>
    <t>Northwind Traders Boysenberry Spread</t>
  </si>
  <si>
    <t>Northwind Traders Marmalade</t>
  </si>
  <si>
    <t>Northwind Traders Dried Pears</t>
  </si>
  <si>
    <t>Northwind Traders Curry Sauce</t>
  </si>
  <si>
    <t>Northwind Traders Walnuts</t>
  </si>
  <si>
    <t>Northwind Traders Fruit Cocktail</t>
  </si>
  <si>
    <t>Northwind Traders Chocolate Biscuits Mix</t>
  </si>
  <si>
    <t>Northwind Traders Scones</t>
  </si>
  <si>
    <t>Northwind Traders Beer</t>
  </si>
  <si>
    <t>Northwind Traders Crab Meat</t>
  </si>
  <si>
    <t>Northwind Traders Clam Chowder</t>
  </si>
  <si>
    <t>Northwind Traders Coffee</t>
  </si>
  <si>
    <t>Northwind Traders Chocolate</t>
  </si>
  <si>
    <t>Northwind Traders Dried Apples</t>
  </si>
  <si>
    <t>Northwind Traders Long Grain Rice</t>
  </si>
  <si>
    <t>Northwind Traders Gnocchi</t>
  </si>
  <si>
    <t>Northwind Traders Ravioli</t>
  </si>
  <si>
    <t>Northwind Traders Hot Pepper Sauce</t>
  </si>
  <si>
    <t>Northwind Traders Tomato Sauce</t>
  </si>
  <si>
    <t>Northwind Traders Mozzarella</t>
  </si>
  <si>
    <t>Northwind Traders Almonds</t>
  </si>
  <si>
    <t>Northwind Traders Mustard</t>
  </si>
  <si>
    <t>Northwind Traders Dried Plums</t>
  </si>
  <si>
    <t>Northwind Traders Green Tea</t>
  </si>
  <si>
    <t>Northwind Traders Potato Chips</t>
  </si>
  <si>
    <t>Northwind Traders Brownie Mix</t>
  </si>
  <si>
    <t>Northwind Traders Cake Mix</t>
  </si>
  <si>
    <t>Northwind Traders Tea</t>
  </si>
  <si>
    <t>Northwind Traders Pears</t>
  </si>
  <si>
    <t>Northwind Traders Peaches</t>
  </si>
  <si>
    <t>Northwind Traders Pineapple</t>
  </si>
  <si>
    <t>Northwind Traders Cherry Pie Filling</t>
  </si>
  <si>
    <t>Northwind Traders Green Beans</t>
  </si>
  <si>
    <t>Northwind Traders Corn</t>
  </si>
  <si>
    <t>Northwind Traders Peas</t>
  </si>
  <si>
    <t>Northwind Traders Tuna Fish</t>
  </si>
  <si>
    <t>Northwind Traders Smoked Salmon</t>
  </si>
  <si>
    <t>Northwind Traders Granola</t>
  </si>
  <si>
    <t>Northwind Traders Hot Cereal</t>
  </si>
  <si>
    <t>Northwind Traders Vegetable Soup</t>
  </si>
  <si>
    <t>Northwind Traders Chicken Soup</t>
  </si>
  <si>
    <t>Length</t>
  </si>
  <si>
    <t>Alfreds Futterkiste</t>
  </si>
  <si>
    <t>Around the Horn</t>
  </si>
  <si>
    <t>Blauer See Delikatessen</t>
  </si>
  <si>
    <t>B's Beverages</t>
  </si>
  <si>
    <t>Cactus Comidas para llevar</t>
  </si>
  <si>
    <t>Consolidated Holdings</t>
  </si>
  <si>
    <t>Eastern Connection</t>
  </si>
  <si>
    <t>ALFKI</t>
  </si>
  <si>
    <t>AROUT</t>
  </si>
  <si>
    <t>BLAUS</t>
  </si>
  <si>
    <t>BSBEV</t>
  </si>
  <si>
    <t>CACTU</t>
  </si>
  <si>
    <t>CONSH</t>
  </si>
  <si>
    <t>EASTC</t>
  </si>
  <si>
    <t>FRANS</t>
  </si>
  <si>
    <t>HILAA</t>
  </si>
  <si>
    <t>HUNGC</t>
  </si>
  <si>
    <t>LACOR</t>
  </si>
  <si>
    <t>LEHMS</t>
  </si>
  <si>
    <t>MAISD</t>
  </si>
  <si>
    <t>OCEAN</t>
  </si>
  <si>
    <t>OLDWO</t>
  </si>
  <si>
    <t>PERIC</t>
  </si>
  <si>
    <t>PRINI</t>
  </si>
  <si>
    <t>RANCH</t>
  </si>
  <si>
    <t>SAVEA</t>
  </si>
  <si>
    <t>TRADH</t>
  </si>
  <si>
    <t>VICTE</t>
  </si>
  <si>
    <t>WANDK</t>
  </si>
  <si>
    <t>Company ID</t>
  </si>
  <si>
    <t>It was the 
best of times, 
it was the 
worst of times.</t>
  </si>
  <si>
    <t>Part Number</t>
  </si>
  <si>
    <t>LDW-2125-X52</t>
  </si>
  <si>
    <t>MP-9790-C78</t>
  </si>
  <si>
    <t>PNH-7793-W40</t>
  </si>
  <si>
    <t>SA-8703-I16</t>
  </si>
  <si>
    <t>RB-3024-Z87</t>
  </si>
  <si>
    <t>N-4191-W23</t>
  </si>
  <si>
    <t>JH-5940-N74</t>
  </si>
  <si>
    <t>QF-2167-W24</t>
  </si>
  <si>
    <t>UB-7217-R78</t>
  </si>
  <si>
    <t>Q-6191-B86</t>
  </si>
  <si>
    <t>ST-1467-X89</t>
  </si>
  <si>
    <t>MGOW-6901-B80</t>
  </si>
  <si>
    <t>PG-2947-B51</t>
  </si>
  <si>
    <t>LET-8740-K91</t>
  </si>
  <si>
    <t>DJW-5682-C96</t>
  </si>
  <si>
    <t>KS-7242-V72</t>
  </si>
  <si>
    <t>NX-9777-A78</t>
  </si>
  <si>
    <t>IOY-1861-C81</t>
  </si>
  <si>
    <t>LN-7491-J95</t>
  </si>
  <si>
    <t>TM-6624-N37</t>
  </si>
  <si>
    <t>Part Code</t>
  </si>
  <si>
    <t>Number Value</t>
  </si>
  <si>
    <t>Product</t>
  </si>
  <si>
    <t>Inventory</t>
  </si>
  <si>
    <t>71.970,53</t>
  </si>
  <si>
    <t>3.479,39</t>
  </si>
  <si>
    <t>68.774,80</t>
  </si>
  <si>
    <t>9.205,36</t>
  </si>
  <si>
    <t>88.852,73</t>
  </si>
  <si>
    <t>51.866,87</t>
  </si>
  <si>
    <t>24.980,66</t>
  </si>
  <si>
    <t>47.400,80</t>
  </si>
  <si>
    <t>14.661,44</t>
  </si>
  <si>
    <t>37.807,80</t>
  </si>
  <si>
    <t>Contact Name</t>
  </si>
  <si>
    <t>Contact Title</t>
  </si>
  <si>
    <t>Sales Representative</t>
  </si>
  <si>
    <t>Daniel Tonini</t>
  </si>
  <si>
    <t>Renate Messner</t>
  </si>
  <si>
    <t>Guillermo Fernández</t>
  </si>
  <si>
    <t>Sergio Gutiérrez</t>
  </si>
  <si>
    <t>Jose Pavarotti</t>
  </si>
  <si>
    <t>Anabela Domingues</t>
  </si>
  <si>
    <t>Rita Müller</t>
  </si>
  <si>
    <t>MARIA ANDERS</t>
  </si>
  <si>
    <t>SALES REPRESENTATIVE</t>
  </si>
  <si>
    <t>ANA TRUJILLO</t>
  </si>
  <si>
    <t>OWNER</t>
  </si>
  <si>
    <t>ANTONIO MORENO</t>
  </si>
  <si>
    <t>THOMAS HARDY</t>
  </si>
  <si>
    <t>CHRISTINA BERGLUND</t>
  </si>
  <si>
    <t>ORDER ADMINISTRATOR</t>
  </si>
  <si>
    <t>HANNA MOOS</t>
  </si>
  <si>
    <t>FRÉDÉRIQUE CITEAUX</t>
  </si>
  <si>
    <t>MARKETING MANAGER</t>
  </si>
  <si>
    <t>MARTÍN SOMMER</t>
  </si>
  <si>
    <t>LAURENCE LEBIHAN</t>
  </si>
  <si>
    <t>ELIZABETH LINCOLN</t>
  </si>
  <si>
    <t>ACCOUNTING MANAGER</t>
  </si>
  <si>
    <t>VICTORIA ASHWORTH</t>
  </si>
  <si>
    <t>PATRICIO SIMPSON</t>
  </si>
  <si>
    <t>SALES AGENT</t>
  </si>
  <si>
    <t>FRANCISCO CHANG</t>
  </si>
  <si>
    <t>YANG WANG</t>
  </si>
  <si>
    <t>PEDRO AFONSO</t>
  </si>
  <si>
    <t>SALES ASSOCIATE</t>
  </si>
  <si>
    <t>ELIZABETH BROWN</t>
  </si>
  <si>
    <t>SVEN OTTLIEB</t>
  </si>
  <si>
    <t>JANINE LABRUNE</t>
  </si>
  <si>
    <t>ANN DEVON</t>
  </si>
  <si>
    <t>ROLAND MENDEL</t>
  </si>
  <si>
    <t>SALES MANAGER</t>
  </si>
  <si>
    <t>ARIA CRUZ</t>
  </si>
  <si>
    <t>MARKETING ASSISTANT</t>
  </si>
  <si>
    <t>DIEGO ROEL</t>
  </si>
  <si>
    <t>MARTINE RANCÉ</t>
  </si>
  <si>
    <t>ASSISTANT SALES AGENT</t>
  </si>
  <si>
    <t>MARIA LARSSON</t>
  </si>
  <si>
    <t>PETER FRANKEN</t>
  </si>
  <si>
    <t>CARINE SCHMITT</t>
  </si>
  <si>
    <t>PAOLO ACCORTI</t>
  </si>
  <si>
    <t xml:space="preserve">LINO RODRIGUEZ </t>
  </si>
  <si>
    <t>EDUARDO SAAVEDRA</t>
  </si>
  <si>
    <t>JOSÉ PEDRO FREYRE</t>
  </si>
  <si>
    <t>ANDRÉ FONSECA</t>
  </si>
  <si>
    <t>HOWARD SNYDER</t>
  </si>
  <si>
    <t>MANUEL PEREIRA</t>
  </si>
  <si>
    <t>MARIO PONTES</t>
  </si>
  <si>
    <t>CARLOS HERNÁNDEZ</t>
  </si>
  <si>
    <t>YOSHI LATIMER</t>
  </si>
  <si>
    <t>PATRICIA MCKENNA</t>
  </si>
  <si>
    <t>HELEN BENNETT</t>
  </si>
  <si>
    <t>PHILIP CRAMER</t>
  </si>
  <si>
    <t>DANIEL TONINI</t>
  </si>
  <si>
    <t>ANNETTE ROULET</t>
  </si>
  <si>
    <t>YOSHI TANNAMURI</t>
  </si>
  <si>
    <t>JOHN STEEL</t>
  </si>
  <si>
    <t>RENATE MESSNER</t>
  </si>
  <si>
    <t>JAIME YORRES</t>
  </si>
  <si>
    <t>CARLOS GONZÁLEZ</t>
  </si>
  <si>
    <t>FELIPE IZQUIERDO</t>
  </si>
  <si>
    <t>FRAN WILSON</t>
  </si>
  <si>
    <t>GIOVANNI ROVELLI</t>
  </si>
  <si>
    <t>CATHERINE DEWEY</t>
  </si>
  <si>
    <t>JEAN FRESNIÈRE</t>
  </si>
  <si>
    <t>ALEXANDER FEUER</t>
  </si>
  <si>
    <t>SIMON CROWTHER</t>
  </si>
  <si>
    <t>YVONNE MONCADA</t>
  </si>
  <si>
    <t>RENE PHILLIPS</t>
  </si>
  <si>
    <t>HENRIETTE PFALZHEIM</t>
  </si>
  <si>
    <t>MARIE BERTRAND</t>
  </si>
  <si>
    <t>GUILLERMO FERNÁNDEZ</t>
  </si>
  <si>
    <t>GEORG PIPPS</t>
  </si>
  <si>
    <t>ISABEL DE CASTRO</t>
  </si>
  <si>
    <t>BERNARDO BATISTA</t>
  </si>
  <si>
    <t>LÚCIA CARVALHO</t>
  </si>
  <si>
    <t>HORST KLOSS</t>
  </si>
  <si>
    <t>SERGIO GUTIÉRREZ</t>
  </si>
  <si>
    <t>PAULA WILSON</t>
  </si>
  <si>
    <t>ASSISTANT SALES REPRESENTATIVE</t>
  </si>
  <si>
    <t>MAURIZIO MORONI</t>
  </si>
  <si>
    <t>JANETE LIMEIRA</t>
  </si>
  <si>
    <t>MICHAEL HOLZ</t>
  </si>
  <si>
    <t>ALEJANDRA CAMINO</t>
  </si>
  <si>
    <t>JONAS BERGULFSEN</t>
  </si>
  <si>
    <t>JOSE PAVAROTTI</t>
  </si>
  <si>
    <t>HARI KUMAR</t>
  </si>
  <si>
    <t>JYTTE PETERSEN</t>
  </si>
  <si>
    <t>DOMINIQUE PERRIER</t>
  </si>
  <si>
    <t>ART BRAUNSCHWEIGER</t>
  </si>
  <si>
    <t>PASCALE CARTRAIN</t>
  </si>
  <si>
    <t>LIZ NIXON</t>
  </si>
  <si>
    <t>LIU WONG</t>
  </si>
  <si>
    <t>KARIN JOSEPHS</t>
  </si>
  <si>
    <t>MIGUEL ANGEL PAOLINO</t>
  </si>
  <si>
    <t>ANABELA DOMINGUES</t>
  </si>
  <si>
    <t>HELVETIUS NAGY</t>
  </si>
  <si>
    <t>PALLE IBSEN</t>
  </si>
  <si>
    <t>MARY SAVELEY</t>
  </si>
  <si>
    <t>PAUL HENRIOT</t>
  </si>
  <si>
    <t>RITA MÜLLER</t>
  </si>
  <si>
    <t>PIRKKO KOSKITALO</t>
  </si>
  <si>
    <t>PAULA PARENTE</t>
  </si>
  <si>
    <t>KARL JABLONSKI</t>
  </si>
  <si>
    <t>MATTI KARTTUNEN</t>
  </si>
  <si>
    <t>OWNER/MARKETING ASSISTANT</t>
  </si>
  <si>
    <t>ZBYSZEK PIESTRZENIEWICZ</t>
  </si>
  <si>
    <t>Isabel De Castro</t>
  </si>
  <si>
    <t>Salesman</t>
  </si>
  <si>
    <t>The sales team</t>
  </si>
  <si>
    <t>Salesperson</t>
  </si>
  <si>
    <t>Annual Sales</t>
  </si>
  <si>
    <t>238 555 4910</t>
  </si>
  <si>
    <t>560 555 1300</t>
  </si>
  <si>
    <t>655 555 2657</t>
  </si>
  <si>
    <t>253 555 6140</t>
  </si>
  <si>
    <t>547 555 6495</t>
  </si>
  <si>
    <t>302 555 7438</t>
  </si>
  <si>
    <t>665 555 7176</t>
  </si>
  <si>
    <t>623 555 3708</t>
  </si>
  <si>
    <t>413 555 7559</t>
  </si>
  <si>
    <t>512 555 4087</t>
  </si>
  <si>
    <t>422 555 6330</t>
  </si>
  <si>
    <t>497 555 3165</t>
  </si>
  <si>
    <t>121 555 6625</t>
  </si>
  <si>
    <t>555 555 9446</t>
  </si>
  <si>
    <t>278 555 9536</t>
  </si>
  <si>
    <t>259 555 2247</t>
  </si>
  <si>
    <t>447 555 1071</t>
  </si>
  <si>
    <t>399 555 9529</t>
  </si>
  <si>
    <t>191 555 8516</t>
  </si>
  <si>
    <t>Ana Trujillo Emparedados y helados</t>
  </si>
  <si>
    <t>Antonio Moreno Taquería</t>
  </si>
  <si>
    <t>Berglunds snabbköp</t>
  </si>
  <si>
    <t>Blondel père et fils</t>
  </si>
  <si>
    <t>Bólido Comidas preparadas</t>
  </si>
  <si>
    <t>Bon app'</t>
  </si>
  <si>
    <t>Bottom-Dollar Markets</t>
  </si>
  <si>
    <t>Centro comercial Moctezuma</t>
  </si>
  <si>
    <t>Chop-suey Chinese</t>
  </si>
  <si>
    <t>Comércio Mineiro</t>
  </si>
  <si>
    <t>Drachenblut Delikatessen</t>
  </si>
  <si>
    <t>Ernst Handel</t>
  </si>
  <si>
    <t>Company</t>
  </si>
  <si>
    <t>Phone Number</t>
  </si>
  <si>
    <t>LDW</t>
  </si>
  <si>
    <t>MP</t>
  </si>
  <si>
    <t>PNH</t>
  </si>
  <si>
    <t>SA</t>
  </si>
  <si>
    <t>RB</t>
  </si>
  <si>
    <t>N</t>
  </si>
  <si>
    <t>JH</t>
  </si>
  <si>
    <t>QF</t>
  </si>
  <si>
    <t>UB</t>
  </si>
  <si>
    <t>Q</t>
  </si>
  <si>
    <t>ST</t>
  </si>
  <si>
    <t>MGOW</t>
  </si>
  <si>
    <t>PG</t>
  </si>
  <si>
    <t>LET</t>
  </si>
  <si>
    <t>DJW</t>
  </si>
  <si>
    <t>KS</t>
  </si>
  <si>
    <t>NX</t>
  </si>
  <si>
    <t>IOY</t>
  </si>
  <si>
    <t>LN</t>
  </si>
  <si>
    <t>TM</t>
  </si>
  <si>
    <t>X52</t>
  </si>
  <si>
    <t>C78</t>
  </si>
  <si>
    <t>W40</t>
  </si>
  <si>
    <t>I16</t>
  </si>
  <si>
    <t>Z87</t>
  </si>
  <si>
    <t>W23</t>
  </si>
  <si>
    <t>N74</t>
  </si>
  <si>
    <t>W24</t>
  </si>
  <si>
    <t>R78</t>
  </si>
  <si>
    <t>B86</t>
  </si>
  <si>
    <t>X89</t>
  </si>
  <si>
    <t>B80</t>
  </si>
  <si>
    <t>B51</t>
  </si>
  <si>
    <t>K91</t>
  </si>
  <si>
    <t>C96</t>
  </si>
  <si>
    <t>V72</t>
  </si>
  <si>
    <t>A78</t>
  </si>
  <si>
    <t>C81</t>
  </si>
  <si>
    <t>J95</t>
  </si>
  <si>
    <t>N37</t>
  </si>
  <si>
    <t>Manufacturer</t>
  </si>
  <si>
    <t>Category</t>
  </si>
  <si>
    <t>Location</t>
  </si>
  <si>
    <t>Hello      World!</t>
  </si>
  <si>
    <t>Trimmed Data</t>
  </si>
  <si>
    <t xml:space="preserve">     Hello World!</t>
  </si>
  <si>
    <t xml:space="preserve">Hello World!       </t>
  </si>
  <si>
    <t xml:space="preserve">			Hello World!</t>
  </si>
  <si>
    <t>Notes</t>
  </si>
  <si>
    <t>Extra spaces in the middle</t>
  </si>
  <si>
    <t>Extra spaces at the beginning</t>
  </si>
  <si>
    <t>Extra spaces at the end</t>
  </si>
  <si>
    <t>Three tabs at the beginning</t>
  </si>
  <si>
    <t>Carriage returns at the end of the first two lines</t>
  </si>
  <si>
    <t>alfki</t>
  </si>
  <si>
    <t>arout</t>
  </si>
  <si>
    <t>blaus</t>
  </si>
  <si>
    <t>bsbev</t>
  </si>
  <si>
    <t>cactu</t>
  </si>
  <si>
    <t>consh</t>
  </si>
  <si>
    <t>eastc</t>
  </si>
  <si>
    <t>frans</t>
  </si>
  <si>
    <t>hilaa</t>
  </si>
  <si>
    <t>hungc</t>
  </si>
  <si>
    <t>lacor</t>
  </si>
  <si>
    <t>lehms</t>
  </si>
  <si>
    <t>maisd</t>
  </si>
  <si>
    <t>ocean</t>
  </si>
  <si>
    <t>oldwo</t>
  </si>
  <si>
    <t>peric</t>
  </si>
  <si>
    <t>prini</t>
  </si>
  <si>
    <t>ranch</t>
  </si>
  <si>
    <t>savea</t>
  </si>
  <si>
    <t>tradh</t>
  </si>
  <si>
    <t>victe</t>
  </si>
  <si>
    <t>wandk</t>
  </si>
  <si>
    <t>Loan Payment Analysis</t>
  </si>
  <si>
    <t>Interest Rate (Annual)</t>
  </si>
  <si>
    <t>Periods (Years)</t>
  </si>
  <si>
    <t>Principal</t>
  </si>
  <si>
    <t>Balloon Payment</t>
  </si>
  <si>
    <t>Monthly Payment</t>
  </si>
  <si>
    <r>
      <t>CLEAN(</t>
    </r>
    <r>
      <rPr>
        <sz val="16"/>
        <color rgb="FF000000"/>
        <rFont val="Calibri"/>
        <family val="2"/>
        <scheme val="minor"/>
      </rPr>
      <t>[text]</t>
    </r>
    <r>
      <rPr>
        <b/>
        <sz val="16"/>
        <color rgb="FF0432FF"/>
        <rFont val="Calibri"/>
        <family val="2"/>
        <scheme val="minor"/>
      </rPr>
      <t>):</t>
    </r>
    <r>
      <rPr>
        <b/>
        <sz val="16"/>
        <color rgb="FFFF40FF"/>
        <rFont val="Calibri"/>
        <family val="2"/>
        <scheme val="minor"/>
      </rPr>
      <t xml:space="preserve"> remove nonprintable characters</t>
    </r>
  </si>
  <si>
    <r>
      <t>TRIM(</t>
    </r>
    <r>
      <rPr>
        <sz val="16"/>
        <color rgb="FF000000"/>
        <rFont val="Calibri"/>
        <family val="2"/>
        <scheme val="minor"/>
      </rPr>
      <t>[text]</t>
    </r>
    <r>
      <rPr>
        <b/>
        <sz val="16"/>
        <color rgb="FF0432FF"/>
        <rFont val="Calibri"/>
        <family val="2"/>
        <scheme val="minor"/>
      </rPr>
      <t xml:space="preserve">): </t>
    </r>
    <r>
      <rPr>
        <b/>
        <sz val="16"/>
        <color rgb="FFFF40FF"/>
        <rFont val="Calibri"/>
        <family val="2"/>
        <scheme val="minor"/>
      </rPr>
      <t>remove extra spaces, line feeds, carriage returns and tabs from a string</t>
    </r>
  </si>
  <si>
    <r>
      <t>CONCAT(</t>
    </r>
    <r>
      <rPr>
        <sz val="16"/>
        <color rgb="FF000000"/>
        <rFont val="Calibri"/>
        <family val="2"/>
        <scheme val="minor"/>
      </rPr>
      <t>[text], [text]…</t>
    </r>
    <r>
      <rPr>
        <b/>
        <sz val="16"/>
        <color rgb="FF0432FF"/>
        <rFont val="Calibri"/>
        <family val="2"/>
        <scheme val="minor"/>
      </rPr>
      <t xml:space="preserve">): </t>
    </r>
    <r>
      <rPr>
        <b/>
        <sz val="16"/>
        <color rgb="FFFF40FF"/>
        <rFont val="Calibri"/>
        <family val="2"/>
        <scheme val="minor"/>
      </rPr>
      <t>join two or more chunks of text into a single string</t>
    </r>
  </si>
  <si>
    <r>
      <t>TEXTJOIN(</t>
    </r>
    <r>
      <rPr>
        <sz val="16"/>
        <color rgb="FF000000"/>
        <rFont val="Calibri"/>
        <family val="2"/>
        <scheme val="minor"/>
      </rPr>
      <t>[delimiter],[ignore_empty],[text1]…</t>
    </r>
    <r>
      <rPr>
        <b/>
        <sz val="16"/>
        <color rgb="FF0432FF"/>
        <rFont val="Calibri"/>
        <family val="2"/>
        <scheme val="minor"/>
      </rPr>
      <t xml:space="preserve">): </t>
    </r>
    <r>
      <rPr>
        <b/>
        <sz val="16"/>
        <color rgb="FFFF40FF"/>
        <rFont val="Calibri"/>
        <family val="2"/>
        <scheme val="minor"/>
      </rPr>
      <t xml:space="preserve">combine two or more string into s single string </t>
    </r>
    <r>
      <rPr>
        <b/>
        <sz val="16"/>
        <color rgb="FF000000"/>
        <rFont val="Calibri"/>
        <family val="2"/>
        <scheme val="minor"/>
      </rPr>
      <t>with the specified delimiter</t>
    </r>
  </si>
  <si>
    <r>
      <t>EXACT</t>
    </r>
    <r>
      <rPr>
        <b/>
        <sz val="18"/>
        <color rgb="FF0432FF"/>
        <rFont val="Calibri"/>
        <family val="2"/>
        <scheme val="minor"/>
      </rPr>
      <t>(</t>
    </r>
    <r>
      <rPr>
        <sz val="16"/>
        <color rgb="FF000000"/>
        <rFont val="Calibri"/>
        <family val="2"/>
        <scheme val="minor"/>
      </rPr>
      <t>[text], [text]</t>
    </r>
    <r>
      <rPr>
        <b/>
        <sz val="18"/>
        <color rgb="FF0432FF"/>
        <rFont val="Calibri"/>
        <family val="2"/>
        <scheme val="minor"/>
      </rPr>
      <t xml:space="preserve">): </t>
    </r>
    <r>
      <rPr>
        <b/>
        <sz val="16"/>
        <color rgb="FFFF40FF"/>
        <rFont val="Calibri"/>
        <family val="2"/>
        <scheme val="minor"/>
      </rPr>
      <t>compare two strings</t>
    </r>
  </si>
  <si>
    <r>
      <t>LEN(</t>
    </r>
    <r>
      <rPr>
        <sz val="16"/>
        <color rgb="FF000000"/>
        <rFont val="Calibri"/>
        <family val="2"/>
        <scheme val="minor"/>
      </rPr>
      <t>[text]</t>
    </r>
    <r>
      <rPr>
        <b/>
        <sz val="16"/>
        <color rgb="FF0432FF"/>
        <rFont val="Calibri"/>
        <family val="2"/>
        <scheme val="minor"/>
      </rPr>
      <t xml:space="preserve">): </t>
    </r>
    <r>
      <rPr>
        <b/>
        <sz val="16"/>
        <color rgb="FFFF40FF"/>
        <rFont val="Calibri"/>
        <family val="2"/>
        <scheme val="minor"/>
      </rPr>
      <t>count the number of characters in a string</t>
    </r>
  </si>
  <si>
    <r>
      <t>FIND(</t>
    </r>
    <r>
      <rPr>
        <sz val="16"/>
        <color rgb="FF000000"/>
        <rFont val="Calibri"/>
        <family val="2"/>
        <scheme val="minor"/>
      </rPr>
      <t>[find_text],[within_text],[start_num]</t>
    </r>
    <r>
      <rPr>
        <b/>
        <sz val="16"/>
        <color rgb="FF0432FF"/>
        <rFont val="Calibri"/>
        <family val="2"/>
        <scheme val="minor"/>
      </rPr>
      <t xml:space="preserve">): </t>
    </r>
    <r>
      <rPr>
        <b/>
        <sz val="16"/>
        <color rgb="FFFF40FF"/>
        <rFont val="Calibri"/>
        <family val="2"/>
        <scheme val="minor"/>
      </rPr>
      <t>find the starting character position of one string</t>
    </r>
  </si>
  <si>
    <r>
      <t>SEARCH(</t>
    </r>
    <r>
      <rPr>
        <sz val="16"/>
        <color rgb="FF000000"/>
        <rFont val="Calibri"/>
        <family val="2"/>
        <scheme val="minor"/>
      </rPr>
      <t>[find_text],[within_text],[start_num]</t>
    </r>
    <r>
      <rPr>
        <b/>
        <sz val="16"/>
        <color rgb="FF0432FF"/>
        <rFont val="Calibri"/>
        <family val="2"/>
        <scheme val="minor"/>
      </rPr>
      <t xml:space="preserve">): </t>
    </r>
    <r>
      <rPr>
        <b/>
        <sz val="16"/>
        <color rgb="FFFF40FF"/>
        <rFont val="Calibri"/>
        <family val="2"/>
        <scheme val="minor"/>
      </rPr>
      <t>return the starting position of a specified string within a string</t>
    </r>
  </si>
  <si>
    <r>
      <t>LEFT(</t>
    </r>
    <r>
      <rPr>
        <sz val="16"/>
        <color rgb="FF000000"/>
        <rFont val="Calibri"/>
        <family val="2"/>
        <scheme val="minor"/>
      </rPr>
      <t>[text],[num_chars]</t>
    </r>
    <r>
      <rPr>
        <b/>
        <sz val="16"/>
        <color rgb="FF0432FF"/>
        <rFont val="Calibri"/>
        <family val="2"/>
        <scheme val="minor"/>
      </rPr>
      <t xml:space="preserve">): </t>
    </r>
    <r>
      <rPr>
        <b/>
        <sz val="16"/>
        <color rgb="FFFF40FF"/>
        <rFont val="Calibri"/>
        <family val="2"/>
        <scheme val="minor"/>
      </rPr>
      <t xml:space="preserve">return a specified number of </t>
    </r>
    <r>
      <rPr>
        <b/>
        <sz val="16"/>
        <color rgb="FF000000"/>
        <rFont val="Calibri"/>
        <family val="2"/>
        <scheme val="minor"/>
      </rPr>
      <t>characters</t>
    </r>
    <r>
      <rPr>
        <b/>
        <sz val="16"/>
        <color rgb="FFFF40FF"/>
        <rFont val="Calibri"/>
        <family val="2"/>
        <scheme val="minor"/>
      </rPr>
      <t xml:space="preserve"> from the left end of a string</t>
    </r>
  </si>
  <si>
    <r>
      <t>RIGHT(</t>
    </r>
    <r>
      <rPr>
        <sz val="16"/>
        <color rgb="FF000000"/>
        <rFont val="Calibri"/>
        <family val="2"/>
        <scheme val="minor"/>
      </rPr>
      <t>[text],[num_chars]</t>
    </r>
    <r>
      <rPr>
        <b/>
        <sz val="16"/>
        <color rgb="FF0432FF"/>
        <rFont val="Calibri"/>
        <family val="2"/>
        <scheme val="minor"/>
      </rPr>
      <t xml:space="preserve">): </t>
    </r>
    <r>
      <rPr>
        <b/>
        <sz val="16"/>
        <color rgb="FFFF40FF"/>
        <rFont val="Calibri"/>
        <family val="2"/>
        <scheme val="minor"/>
      </rPr>
      <t xml:space="preserve">return a specified number of </t>
    </r>
    <r>
      <rPr>
        <b/>
        <sz val="16"/>
        <color rgb="FF000000"/>
        <rFont val="Calibri"/>
        <family val="2"/>
        <scheme val="minor"/>
      </rPr>
      <t>characters</t>
    </r>
    <r>
      <rPr>
        <b/>
        <sz val="16"/>
        <color rgb="FFFF40FF"/>
        <rFont val="Calibri"/>
        <family val="2"/>
        <scheme val="minor"/>
      </rPr>
      <t xml:space="preserve"> from the end of a string</t>
    </r>
  </si>
  <si>
    <r>
      <t>MID(</t>
    </r>
    <r>
      <rPr>
        <sz val="16"/>
        <color rgb="FF000000"/>
        <rFont val="Calibri"/>
        <family val="2"/>
        <scheme val="minor"/>
      </rPr>
      <t>[text],[start_num],[num_chars]</t>
    </r>
    <r>
      <rPr>
        <b/>
        <sz val="16"/>
        <color rgb="FF0432FF"/>
        <rFont val="Calibri"/>
        <family val="2"/>
        <scheme val="minor"/>
      </rPr>
      <t xml:space="preserve">): </t>
    </r>
    <r>
      <rPr>
        <b/>
        <sz val="16"/>
        <color rgb="FFFF40FF"/>
        <rFont val="Calibri"/>
        <family val="2"/>
        <scheme val="minor"/>
      </rPr>
      <t xml:space="preserve">return a </t>
    </r>
    <r>
      <rPr>
        <b/>
        <sz val="16"/>
        <color rgb="FF000000"/>
        <rFont val="Calibri"/>
        <family val="2"/>
        <scheme val="minor"/>
      </rPr>
      <t xml:space="preserve">chunk of text </t>
    </r>
    <r>
      <rPr>
        <b/>
        <sz val="16"/>
        <color rgb="FFFF40FF"/>
        <rFont val="Calibri"/>
        <family val="2"/>
        <scheme val="minor"/>
      </rPr>
      <t>from inside of a string</t>
    </r>
  </si>
  <si>
    <r>
      <t>LOWER(</t>
    </r>
    <r>
      <rPr>
        <sz val="16"/>
        <color rgb="FF000000"/>
        <rFont val="Calibri"/>
        <family val="2"/>
        <scheme val="minor"/>
      </rPr>
      <t>[text]</t>
    </r>
    <r>
      <rPr>
        <b/>
        <sz val="16"/>
        <color rgb="FF0432FF"/>
        <rFont val="Calibri"/>
        <family val="2"/>
        <scheme val="minor"/>
      </rPr>
      <t xml:space="preserve">): </t>
    </r>
    <r>
      <rPr>
        <b/>
        <sz val="16"/>
        <color rgb="FFFF40FF"/>
        <rFont val="Calibri"/>
        <family val="2"/>
        <scheme val="minor"/>
      </rPr>
      <t>return all-lowercase version of a string</t>
    </r>
  </si>
  <si>
    <r>
      <t>UPPER(</t>
    </r>
    <r>
      <rPr>
        <sz val="16"/>
        <color rgb="FF000000"/>
        <rFont val="Calibri"/>
        <family val="2"/>
        <scheme val="minor"/>
      </rPr>
      <t>[text]</t>
    </r>
    <r>
      <rPr>
        <b/>
        <sz val="16"/>
        <color rgb="FF0432FF"/>
        <rFont val="Calibri"/>
        <family val="2"/>
        <scheme val="minor"/>
      </rPr>
      <t xml:space="preserve">): </t>
    </r>
    <r>
      <rPr>
        <b/>
        <sz val="16"/>
        <color rgb="FFFF40FF"/>
        <rFont val="Calibri"/>
        <family val="2"/>
        <scheme val="minor"/>
      </rPr>
      <t>return all-uppercase version of a string</t>
    </r>
  </si>
  <si>
    <r>
      <t>PROPER(</t>
    </r>
    <r>
      <rPr>
        <sz val="16"/>
        <color rgb="FF000000"/>
        <rFont val="Calibri"/>
        <family val="2"/>
        <scheme val="minor"/>
      </rPr>
      <t>[text]</t>
    </r>
    <r>
      <rPr>
        <b/>
        <sz val="16"/>
        <color rgb="FF0432FF"/>
        <rFont val="Calibri"/>
        <family val="2"/>
        <scheme val="minor"/>
      </rPr>
      <t>)</t>
    </r>
    <r>
      <rPr>
        <b/>
        <sz val="16"/>
        <color rgb="FFFF40FF"/>
        <rFont val="Calibri"/>
        <family val="2"/>
        <scheme val="minor"/>
      </rPr>
      <t>: capitalize the first letter of every word in a string</t>
    </r>
  </si>
  <si>
    <r>
      <t>NUMBERVALUE(</t>
    </r>
    <r>
      <rPr>
        <sz val="16"/>
        <color rgb="FF000000"/>
        <rFont val="Calibri"/>
        <family val="2"/>
        <scheme val="minor"/>
      </rPr>
      <t>[text],[decimal_separator],[group_separator]</t>
    </r>
    <r>
      <rPr>
        <b/>
        <sz val="16"/>
        <color rgb="FF0432FF"/>
        <rFont val="Calibri"/>
        <family val="2"/>
        <scheme val="minor"/>
      </rPr>
      <t xml:space="preserve">): </t>
    </r>
    <r>
      <rPr>
        <b/>
        <sz val="16"/>
        <color rgb="FFFF40FF"/>
        <rFont val="Calibri"/>
        <family val="2"/>
        <scheme val="minor"/>
      </rPr>
      <t xml:space="preserve">convert digits formatted as a string to a </t>
    </r>
    <r>
      <rPr>
        <b/>
        <sz val="16"/>
        <color rgb="FF000000"/>
        <rFont val="Calibri"/>
        <family val="2"/>
        <scheme val="minor"/>
      </rPr>
      <t>true numeric value</t>
    </r>
  </si>
  <si>
    <r>
      <t>REPLACE (</t>
    </r>
    <r>
      <rPr>
        <sz val="16"/>
        <color rgb="FF000000"/>
        <rFont val="Calibri"/>
        <family val="2"/>
        <scheme val="minor"/>
      </rPr>
      <t>[old_text],[start_num],[num_chars],[new_text]</t>
    </r>
    <r>
      <rPr>
        <b/>
        <sz val="16"/>
        <color rgb="FF0432FF"/>
        <rFont val="Calibri"/>
        <family val="2"/>
        <scheme val="minor"/>
      </rPr>
      <t xml:space="preserve">): </t>
    </r>
    <r>
      <rPr>
        <b/>
        <sz val="16"/>
        <color rgb="FFFF40FF"/>
        <rFont val="Calibri"/>
        <family val="2"/>
        <scheme val="minor"/>
      </rPr>
      <t>replace a portion of a string with new text</t>
    </r>
  </si>
  <si>
    <r>
      <t>SUBSTITUTE(</t>
    </r>
    <r>
      <rPr>
        <sz val="16"/>
        <color rgb="FF000000"/>
        <rFont val="Calibri"/>
        <family val="2"/>
        <scheme val="minor"/>
      </rPr>
      <t>[text],[old_text],[new_text],[instance_num]</t>
    </r>
    <r>
      <rPr>
        <b/>
        <sz val="16"/>
        <color rgb="FF0432FF"/>
        <rFont val="Calibri"/>
        <family val="2"/>
        <scheme val="minor"/>
      </rPr>
      <t xml:space="preserve">): </t>
    </r>
    <r>
      <rPr>
        <b/>
        <sz val="16"/>
        <color rgb="FFFF40FF"/>
        <rFont val="Calibri"/>
        <family val="2"/>
        <scheme val="minor"/>
      </rPr>
      <t>replace occurrences of text in a string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</si>
</sst>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"/>
  </numFmts>
  <fonts count="19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2"/>
      <name val="Arial"/>
      <family val="2"/>
    </font>
    <font>
      <b/>
      <sz val="14"/>
      <name val="Calibri"/>
      <family val="2"/>
      <scheme val="minor"/>
    </font>
    <font>
      <sz val="14"/>
      <name val="Arial"/>
      <family val="2"/>
    </font>
    <font>
      <b/>
      <sz val="18"/>
      <color theme="1"/>
      <name val="Calibri Light"/>
      <family val="2"/>
      <scheme val="major"/>
    </font>
    <font>
      <b/>
      <sz val="18"/>
      <color rgb="FF0432FF"/>
      <name val="Calibri"/>
      <family val="2"/>
      <scheme val="minor"/>
    </font>
    <font>
      <b/>
      <sz val="16"/>
      <color rgb="FF0432FF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6"/>
      <color rgb="FFFF40FF"/>
      <name val="Calibri"/>
      <family val="2"/>
      <scheme val="minor"/>
    </font>
    <font>
      <b/>
      <sz val="16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5" fillId="0" borderId="0"/>
    <xf numFmtId="0" fontId="8" fillId="0" borderId="0"/>
  </cellStyleXfs>
  <cellXfs count="31">
    <xf numFmtId="0" fontId="0" fillId="0" borderId="0" xfId="0"/>
    <xf numFmtId="0" fontId="0" fillId="0" borderId="0" xfId="0" applyNumberFormat="1"/>
    <xf numFmtId="0" fontId="0" fillId="0" borderId="3" xfId="0" applyNumberFormat="1" applyFont="1" applyBorder="1"/>
    <xf numFmtId="0" fontId="0" fillId="0" borderId="4" xfId="0" applyNumberFormat="1" applyFont="1" applyBorder="1"/>
    <xf numFmtId="0" fontId="0" fillId="0" borderId="5" xfId="0" applyNumberFormat="1" applyFont="1" applyBorder="1"/>
    <xf numFmtId="0" fontId="1" fillId="0" borderId="0" xfId="1"/>
    <xf numFmtId="0" fontId="4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4" applyFont="1"/>
    <xf numFmtId="0" fontId="2" fillId="0" borderId="0" xfId="2" applyBorder="1"/>
    <xf numFmtId="0" fontId="7" fillId="0" borderId="0" xfId="0" applyFont="1" applyAlignment="1">
      <alignment horizontal="center"/>
    </xf>
    <xf numFmtId="0" fontId="0" fillId="0" borderId="0" xfId="0" applyAlignment="1">
      <alignment wrapText="1"/>
    </xf>
    <xf numFmtId="0" fontId="3" fillId="0" borderId="0" xfId="3" applyBorder="1"/>
    <xf numFmtId="0" fontId="9" fillId="0" borderId="6" xfId="5" applyFont="1" applyFill="1" applyBorder="1" applyAlignment="1">
      <alignment vertical="top"/>
    </xf>
    <xf numFmtId="0" fontId="9" fillId="0" borderId="7" xfId="5" applyFont="1" applyFill="1" applyBorder="1" applyAlignment="1">
      <alignment vertical="top"/>
    </xf>
    <xf numFmtId="0" fontId="0" fillId="0" borderId="0" xfId="0" applyAlignment="1">
      <alignment vertical="top"/>
    </xf>
    <xf numFmtId="0" fontId="9" fillId="0" borderId="8" xfId="5" applyFont="1" applyFill="1" applyBorder="1" applyAlignment="1">
      <alignment vertical="top"/>
    </xf>
    <xf numFmtId="0" fontId="3" fillId="2" borderId="0" xfId="3" applyFill="1" applyBorder="1" applyAlignment="1">
      <alignment horizontal="left" vertical="top"/>
    </xf>
    <xf numFmtId="0" fontId="10" fillId="0" borderId="0" xfId="4" applyFont="1"/>
    <xf numFmtId="0" fontId="5" fillId="0" borderId="0" xfId="4"/>
    <xf numFmtId="0" fontId="11" fillId="0" borderId="0" xfId="4" applyFont="1" applyAlignment="1">
      <alignment horizontal="left"/>
    </xf>
    <xf numFmtId="10" fontId="12" fillId="0" borderId="0" xfId="4" applyNumberFormat="1" applyFont="1"/>
    <xf numFmtId="8" fontId="5" fillId="0" borderId="0" xfId="4" applyNumberFormat="1"/>
    <xf numFmtId="0" fontId="12" fillId="0" borderId="0" xfId="4" applyFont="1"/>
    <xf numFmtId="164" fontId="12" fillId="0" borderId="0" xfId="4" applyNumberFormat="1" applyFont="1"/>
    <xf numFmtId="8" fontId="12" fillId="0" borderId="0" xfId="4" applyNumberFormat="1" applyFont="1"/>
    <xf numFmtId="0" fontId="13" fillId="0" borderId="0" xfId="1" applyFont="1"/>
    <xf numFmtId="0" fontId="14" fillId="0" borderId="0" xfId="1" applyFont="1" applyAlignment="1">
      <alignment horizontal="left"/>
    </xf>
    <xf numFmtId="0" fontId="15" fillId="0" borderId="0" xfId="0" applyFont="1"/>
  </cellXfs>
  <cellStyles count="6">
    <cellStyle name="Heading 1" xfId="2" builtinId="16"/>
    <cellStyle name="Heading 2" xfId="3" builtinId="17"/>
    <cellStyle name="Normal" xfId="0" builtinId="0"/>
    <cellStyle name="Normal 5" xfId="4" xr:uid="{48CD8A95-3E6E-498A-BDF6-72A4894A3D91}"/>
    <cellStyle name="Normal_Sheet1" xfId="5" xr:uid="{461DE34F-7060-49AC-81F1-60B2A19939C9}"/>
    <cellStyle name="Title" xfId="1" builtinId="1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1777c78eef3b74d/Workbooks/Examples/Ch18/Loa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1777c78eef3b74d/Workbooks/Examples/Ch18/Loan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n Payment Analysis"/>
      <sheetName val="Balloon Loan"/>
      <sheetName val="Interest Costs"/>
      <sheetName val="Principal and Interest"/>
      <sheetName val="Cumulative Principal &amp; Interest"/>
      <sheetName val="Amortization Schedule"/>
      <sheetName val="Dynamic Amortization Schedule"/>
      <sheetName val="Loan Term Analysis"/>
      <sheetName val="Loan Rate Analysis"/>
      <sheetName val="Loan Principal Analysis"/>
      <sheetName val="Mortgage Amortization Schedule"/>
      <sheetName val="Mortgage Paydown Analys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n Payment Analysis"/>
      <sheetName val="Balloon Loan"/>
      <sheetName val="Interest Costs"/>
      <sheetName val="Principal and Interest"/>
      <sheetName val="Cumulative Principal &amp; Interest"/>
      <sheetName val="Amortization Schedule"/>
      <sheetName val="Dynamic Amortization Schedule"/>
      <sheetName val="Loan Term Analysis"/>
      <sheetName val="Loan Rate Analysis"/>
      <sheetName val="Loan Principal Analysis"/>
      <sheetName val="Mortgage Amortization Schedule"/>
      <sheetName val="Mortgage Paydown 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3416A-16D9-4A80-940A-94A9065F3F62}">
  <dimension ref="A1:E34"/>
  <sheetViews>
    <sheetView workbookViewId="0">
      <selection activeCell="E17" sqref="E17"/>
    </sheetView>
  </sheetViews>
  <sheetFormatPr baseColWidth="10" defaultColWidth="8.83203125" defaultRowHeight="15"/>
  <cols>
    <col min="1" max="1" width="27.5" customWidth="1"/>
    <col min="2" max="2" width="14.5" customWidth="1"/>
    <col min="3" max="3" width="18.6640625" customWidth="1"/>
    <col min="4" max="4" width="5.5" customWidth="1"/>
    <col min="5" max="5" width="28.5" bestFit="1" customWidth="1"/>
  </cols>
  <sheetData>
    <row r="1" spans="1:5" s="5" customFormat="1" ht="24">
      <c r="A1" s="28" t="s">
        <v>115</v>
      </c>
    </row>
    <row r="2" spans="1:5">
      <c r="A2" t="s">
        <v>0</v>
      </c>
      <c r="B2" t="s">
        <v>116</v>
      </c>
      <c r="C2" t="s">
        <v>118</v>
      </c>
      <c r="D2" t="s">
        <v>119</v>
      </c>
      <c r="E2" t="s">
        <v>117</v>
      </c>
    </row>
    <row r="3" spans="1:5">
      <c r="A3" t="s">
        <v>1</v>
      </c>
      <c r="B3" t="s">
        <v>2</v>
      </c>
      <c r="C3" t="s">
        <v>3</v>
      </c>
      <c r="D3" s="1">
        <v>5716.27</v>
      </c>
      <c r="E3" t="s">
        <v>4</v>
      </c>
    </row>
    <row r="4" spans="1:5">
      <c r="A4" t="s">
        <v>5</v>
      </c>
      <c r="B4" t="s">
        <v>6</v>
      </c>
      <c r="C4" t="s">
        <v>7</v>
      </c>
      <c r="D4" s="1">
        <v>2411.39</v>
      </c>
      <c r="E4" t="s">
        <v>8</v>
      </c>
    </row>
    <row r="5" spans="1:5">
      <c r="A5" t="s">
        <v>9</v>
      </c>
      <c r="B5" t="s">
        <v>10</v>
      </c>
      <c r="C5" t="s">
        <v>11</v>
      </c>
      <c r="D5" s="1">
        <v>40186.699999999997</v>
      </c>
      <c r="E5" t="s">
        <v>12</v>
      </c>
    </row>
    <row r="6" spans="1:5">
      <c r="A6" t="s">
        <v>13</v>
      </c>
      <c r="B6" t="s">
        <v>14</v>
      </c>
      <c r="C6" t="s">
        <v>15</v>
      </c>
      <c r="D6" s="1">
        <v>14854.33</v>
      </c>
      <c r="E6" t="s">
        <v>16</v>
      </c>
    </row>
    <row r="7" spans="1:5">
      <c r="A7" t="s">
        <v>17</v>
      </c>
      <c r="B7" t="s">
        <v>14</v>
      </c>
      <c r="C7" t="s">
        <v>18</v>
      </c>
      <c r="D7" s="1">
        <v>14872.26</v>
      </c>
      <c r="E7" t="s">
        <v>19</v>
      </c>
    </row>
    <row r="8" spans="1:5">
      <c r="A8" t="s">
        <v>20</v>
      </c>
      <c r="B8" t="s">
        <v>21</v>
      </c>
      <c r="C8" t="s">
        <v>22</v>
      </c>
      <c r="D8" s="1">
        <v>95131.199999999997</v>
      </c>
      <c r="E8" t="s">
        <v>23</v>
      </c>
    </row>
    <row r="9" spans="1:5">
      <c r="A9" t="s">
        <v>24</v>
      </c>
      <c r="B9" t="s">
        <v>25</v>
      </c>
      <c r="C9" t="s">
        <v>26</v>
      </c>
      <c r="D9" s="1">
        <v>232796.74</v>
      </c>
      <c r="E9" t="s">
        <v>27</v>
      </c>
    </row>
    <row r="10" spans="1:5">
      <c r="A10" t="s">
        <v>28</v>
      </c>
      <c r="B10" t="s">
        <v>29</v>
      </c>
      <c r="C10" t="s">
        <v>30</v>
      </c>
      <c r="D10" s="1">
        <v>26784.68</v>
      </c>
      <c r="E10" t="s">
        <v>31</v>
      </c>
    </row>
    <row r="11" spans="1:5">
      <c r="A11" t="s">
        <v>32</v>
      </c>
      <c r="B11" t="s">
        <v>33</v>
      </c>
      <c r="C11" t="s">
        <v>34</v>
      </c>
      <c r="D11" s="1">
        <v>21573.97</v>
      </c>
      <c r="E11" t="s">
        <v>35</v>
      </c>
    </row>
    <row r="12" spans="1:5">
      <c r="A12" t="s">
        <v>36</v>
      </c>
      <c r="B12" t="s">
        <v>37</v>
      </c>
      <c r="C12" t="s">
        <v>38</v>
      </c>
      <c r="D12" s="1">
        <v>381846.02</v>
      </c>
      <c r="E12" t="s">
        <v>39</v>
      </c>
    </row>
    <row r="13" spans="1:5">
      <c r="A13" t="s">
        <v>40</v>
      </c>
      <c r="B13" t="s">
        <v>41</v>
      </c>
      <c r="C13" t="s">
        <v>42</v>
      </c>
      <c r="D13" s="1">
        <v>72162.8</v>
      </c>
      <c r="E13" t="s">
        <v>43</v>
      </c>
    </row>
    <row r="14" spans="1:5">
      <c r="A14" t="s">
        <v>44</v>
      </c>
      <c r="B14" t="s">
        <v>33</v>
      </c>
      <c r="C14" t="s">
        <v>45</v>
      </c>
      <c r="D14" s="1">
        <v>15218.92</v>
      </c>
      <c r="E14" t="s">
        <v>46</v>
      </c>
    </row>
    <row r="15" spans="1:5">
      <c r="A15" t="s">
        <v>47</v>
      </c>
      <c r="B15" t="s">
        <v>48</v>
      </c>
      <c r="C15" t="s">
        <v>49</v>
      </c>
      <c r="D15" s="1">
        <v>20004.34</v>
      </c>
      <c r="E15" t="s">
        <v>50</v>
      </c>
    </row>
    <row r="16" spans="1:5">
      <c r="A16" t="s">
        <v>51</v>
      </c>
      <c r="B16" t="s">
        <v>6</v>
      </c>
      <c r="C16" t="s">
        <v>52</v>
      </c>
      <c r="D16" s="1">
        <v>6366.21</v>
      </c>
      <c r="E16" t="s">
        <v>53</v>
      </c>
    </row>
    <row r="17" spans="1:5">
      <c r="A17" t="s">
        <v>54</v>
      </c>
      <c r="B17" t="s">
        <v>55</v>
      </c>
      <c r="C17" t="s">
        <v>56</v>
      </c>
      <c r="D17" s="1">
        <v>29285.05</v>
      </c>
      <c r="E17" t="s">
        <v>57</v>
      </c>
    </row>
    <row r="18" spans="1:5">
      <c r="A18" t="s">
        <v>58</v>
      </c>
      <c r="B18" t="s">
        <v>59</v>
      </c>
      <c r="C18" t="s">
        <v>60</v>
      </c>
      <c r="D18" s="1">
        <v>141278.32</v>
      </c>
      <c r="E18" t="s">
        <v>61</v>
      </c>
    </row>
    <row r="19" spans="1:5">
      <c r="A19" t="s">
        <v>62</v>
      </c>
      <c r="B19" t="s">
        <v>14</v>
      </c>
      <c r="C19" t="s">
        <v>63</v>
      </c>
      <c r="D19" s="1">
        <v>10571.92</v>
      </c>
      <c r="E19" t="s">
        <v>64</v>
      </c>
    </row>
    <row r="20" spans="1:5">
      <c r="A20" t="s">
        <v>65</v>
      </c>
      <c r="B20" t="s">
        <v>6</v>
      </c>
      <c r="C20" t="s">
        <v>66</v>
      </c>
      <c r="D20" s="1">
        <v>3263.18</v>
      </c>
      <c r="E20" t="s">
        <v>67</v>
      </c>
    </row>
    <row r="21" spans="1:5">
      <c r="A21" t="s">
        <v>68</v>
      </c>
      <c r="B21" t="s">
        <v>69</v>
      </c>
      <c r="C21" t="s">
        <v>70</v>
      </c>
      <c r="D21" s="1">
        <v>8108.93</v>
      </c>
      <c r="E21" t="s">
        <v>71</v>
      </c>
    </row>
    <row r="22" spans="1:5">
      <c r="A22" t="s">
        <v>72</v>
      </c>
      <c r="B22" t="s">
        <v>14</v>
      </c>
      <c r="C22" t="s">
        <v>73</v>
      </c>
      <c r="D22" s="1">
        <v>10580.15</v>
      </c>
      <c r="E22" t="s">
        <v>74</v>
      </c>
    </row>
    <row r="23" spans="1:5">
      <c r="A23" t="s">
        <v>75</v>
      </c>
      <c r="B23" t="s">
        <v>76</v>
      </c>
      <c r="C23" t="s">
        <v>77</v>
      </c>
      <c r="D23" s="1">
        <v>190115.15</v>
      </c>
      <c r="E23" t="s">
        <v>78</v>
      </c>
    </row>
    <row r="24" spans="1:5">
      <c r="A24" t="s">
        <v>79</v>
      </c>
      <c r="B24" t="s">
        <v>33</v>
      </c>
      <c r="C24" t="s">
        <v>80</v>
      </c>
      <c r="D24" s="1">
        <v>14015.82</v>
      </c>
      <c r="E24" t="s">
        <v>81</v>
      </c>
    </row>
    <row r="25" spans="1:5">
      <c r="A25" t="s">
        <v>82</v>
      </c>
      <c r="B25" t="s">
        <v>6</v>
      </c>
      <c r="C25" t="s">
        <v>83</v>
      </c>
      <c r="D25" s="1">
        <v>5967.83</v>
      </c>
      <c r="E25" t="s">
        <v>84</v>
      </c>
    </row>
    <row r="26" spans="1:5">
      <c r="A26" t="s">
        <v>85</v>
      </c>
      <c r="B26" t="s">
        <v>14</v>
      </c>
      <c r="C26" t="s">
        <v>86</v>
      </c>
      <c r="D26" s="1">
        <v>15087.29</v>
      </c>
      <c r="E26" t="s">
        <v>87</v>
      </c>
    </row>
    <row r="27" spans="1:5">
      <c r="A27" t="s">
        <v>88</v>
      </c>
      <c r="B27" t="s">
        <v>10</v>
      </c>
      <c r="C27" t="s">
        <v>89</v>
      </c>
      <c r="D27" s="1">
        <v>55627.75</v>
      </c>
      <c r="E27" t="s">
        <v>90</v>
      </c>
    </row>
    <row r="28" spans="1:5">
      <c r="A28" t="s">
        <v>91</v>
      </c>
      <c r="B28" t="s">
        <v>6</v>
      </c>
      <c r="C28" t="s">
        <v>92</v>
      </c>
      <c r="D28" s="1">
        <v>63062.89</v>
      </c>
      <c r="E28" t="s">
        <v>93</v>
      </c>
    </row>
    <row r="29" spans="1:5">
      <c r="A29" t="s">
        <v>94</v>
      </c>
      <c r="B29" t="s">
        <v>69</v>
      </c>
      <c r="C29" t="s">
        <v>95</v>
      </c>
      <c r="D29" s="1">
        <v>19590.7</v>
      </c>
      <c r="E29" t="s">
        <v>96</v>
      </c>
    </row>
    <row r="30" spans="1:5">
      <c r="A30" t="s">
        <v>97</v>
      </c>
      <c r="B30" t="s">
        <v>29</v>
      </c>
      <c r="C30" t="s">
        <v>98</v>
      </c>
      <c r="D30" s="1">
        <v>21560.47</v>
      </c>
      <c r="E30" t="s">
        <v>99</v>
      </c>
    </row>
    <row r="31" spans="1:5">
      <c r="A31" t="s">
        <v>100</v>
      </c>
      <c r="B31" t="s">
        <v>101</v>
      </c>
      <c r="C31" t="s">
        <v>102</v>
      </c>
      <c r="D31" s="1">
        <v>80405.850000000006</v>
      </c>
      <c r="E31" t="s">
        <v>103</v>
      </c>
    </row>
    <row r="32" spans="1:5">
      <c r="A32" t="s">
        <v>104</v>
      </c>
      <c r="B32" t="s">
        <v>101</v>
      </c>
      <c r="C32" t="s">
        <v>105</v>
      </c>
      <c r="D32" s="1">
        <v>63886.83</v>
      </c>
      <c r="E32" t="s">
        <v>106</v>
      </c>
    </row>
    <row r="33" spans="1:5">
      <c r="A33" t="s">
        <v>107</v>
      </c>
      <c r="B33" t="s">
        <v>108</v>
      </c>
      <c r="C33" t="s">
        <v>109</v>
      </c>
      <c r="D33" s="1">
        <v>805647.33</v>
      </c>
      <c r="E33" t="s">
        <v>110</v>
      </c>
    </row>
    <row r="34" spans="1:5">
      <c r="A34" s="2" t="s">
        <v>111</v>
      </c>
      <c r="B34" s="3" t="s">
        <v>112</v>
      </c>
      <c r="C34" s="3" t="s">
        <v>113</v>
      </c>
      <c r="D34" s="3" t="s">
        <v>114</v>
      </c>
      <c r="E34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1BF24-3B3A-47A4-8DE8-7C551C32D58E}">
  <dimension ref="A1:D20"/>
  <sheetViews>
    <sheetView workbookViewId="0">
      <selection activeCell="D2" sqref="D2"/>
    </sheetView>
  </sheetViews>
  <sheetFormatPr baseColWidth="10" defaultColWidth="8.83203125" defaultRowHeight="15"/>
  <cols>
    <col min="1" max="1" width="19.6640625" bestFit="1" customWidth="1"/>
    <col min="2" max="2" width="14.1640625" style="9" bestFit="1" customWidth="1"/>
  </cols>
  <sheetData>
    <row r="1" spans="1:4" ht="21">
      <c r="A1" s="6" t="s">
        <v>179</v>
      </c>
      <c r="B1" s="8" t="s">
        <v>178</v>
      </c>
      <c r="D1" s="30" t="s">
        <v>548</v>
      </c>
    </row>
    <row r="2" spans="1:4">
      <c r="A2" t="s">
        <v>120</v>
      </c>
      <c r="B2" s="9" t="str">
        <f>LEFT(A2, FIND(" ", A2) - 1)</f>
        <v>Nancy</v>
      </c>
    </row>
    <row r="3" spans="1:4">
      <c r="A3" t="s">
        <v>121</v>
      </c>
      <c r="B3" s="9" t="str">
        <f t="shared" ref="B3:B20" si="0">LEFT(A3, FIND(" ", A3) - 1)</f>
        <v>Andrew</v>
      </c>
    </row>
    <row r="4" spans="1:4">
      <c r="A4" t="s">
        <v>122</v>
      </c>
      <c r="B4" s="9" t="str">
        <f t="shared" si="0"/>
        <v>Jan</v>
      </c>
    </row>
    <row r="5" spans="1:4">
      <c r="A5" t="s">
        <v>123</v>
      </c>
      <c r="B5" s="9" t="str">
        <f t="shared" si="0"/>
        <v>Mariya</v>
      </c>
    </row>
    <row r="6" spans="1:4">
      <c r="A6" t="s">
        <v>124</v>
      </c>
      <c r="B6" s="9" t="str">
        <f t="shared" si="0"/>
        <v>Steven</v>
      </c>
    </row>
    <row r="7" spans="1:4">
      <c r="A7" t="s">
        <v>125</v>
      </c>
      <c r="B7" s="9" t="str">
        <f t="shared" si="0"/>
        <v>Michael</v>
      </c>
    </row>
    <row r="8" spans="1:4">
      <c r="A8" t="s">
        <v>126</v>
      </c>
      <c r="B8" s="9" t="str">
        <f t="shared" si="0"/>
        <v>Robert</v>
      </c>
    </row>
    <row r="9" spans="1:4">
      <c r="A9" t="s">
        <v>127</v>
      </c>
      <c r="B9" s="9" t="str">
        <f t="shared" si="0"/>
        <v>Laura</v>
      </c>
    </row>
    <row r="10" spans="1:4">
      <c r="A10" t="s">
        <v>128</v>
      </c>
      <c r="B10" s="9" t="str">
        <f t="shared" si="0"/>
        <v>Anne</v>
      </c>
    </row>
    <row r="11" spans="1:4">
      <c r="A11" t="s">
        <v>129</v>
      </c>
      <c r="B11" s="9" t="str">
        <f t="shared" si="0"/>
        <v>Maria</v>
      </c>
    </row>
    <row r="12" spans="1:4">
      <c r="A12" t="s">
        <v>130</v>
      </c>
      <c r="B12" s="9" t="str">
        <f t="shared" si="0"/>
        <v>Thomas</v>
      </c>
    </row>
    <row r="13" spans="1:4">
      <c r="A13" t="s">
        <v>131</v>
      </c>
      <c r="B13" s="9" t="str">
        <f t="shared" si="0"/>
        <v>Hanna</v>
      </c>
    </row>
    <row r="14" spans="1:4">
      <c r="A14" t="s">
        <v>132</v>
      </c>
      <c r="B14" s="9" t="str">
        <f t="shared" si="0"/>
        <v>Victoria</v>
      </c>
    </row>
    <row r="15" spans="1:4">
      <c r="A15" t="s">
        <v>133</v>
      </c>
      <c r="B15" s="9" t="str">
        <f t="shared" si="0"/>
        <v>Patricio</v>
      </c>
    </row>
    <row r="16" spans="1:4">
      <c r="A16" t="s">
        <v>134</v>
      </c>
      <c r="B16" s="9" t="str">
        <f t="shared" si="0"/>
        <v>Elizabeth</v>
      </c>
    </row>
    <row r="17" spans="1:2">
      <c r="A17" t="s">
        <v>135</v>
      </c>
      <c r="B17" s="9" t="str">
        <f t="shared" si="0"/>
        <v>Ann</v>
      </c>
    </row>
    <row r="18" spans="1:2">
      <c r="A18" t="s">
        <v>136</v>
      </c>
      <c r="B18" s="9" t="str">
        <f t="shared" si="0"/>
        <v>Paolo</v>
      </c>
    </row>
    <row r="19" spans="1:2">
      <c r="A19" t="s">
        <v>137</v>
      </c>
      <c r="B19" s="9" t="str">
        <f t="shared" si="0"/>
        <v>Carlos</v>
      </c>
    </row>
    <row r="20" spans="1:2">
      <c r="A20" t="s">
        <v>138</v>
      </c>
      <c r="B20" s="9" t="str">
        <f t="shared" si="0"/>
        <v>Yoshi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87A01-5E01-4A29-9951-061767FBE0E4}">
  <dimension ref="A1:D20"/>
  <sheetViews>
    <sheetView workbookViewId="0">
      <selection activeCell="D2" sqref="D2"/>
    </sheetView>
  </sheetViews>
  <sheetFormatPr baseColWidth="10" defaultColWidth="8.83203125" defaultRowHeight="15"/>
  <cols>
    <col min="1" max="1" width="19.6640625" bestFit="1" customWidth="1"/>
    <col min="2" max="2" width="14.1640625" style="9" bestFit="1" customWidth="1"/>
  </cols>
  <sheetData>
    <row r="1" spans="1:4" ht="21">
      <c r="A1" s="6" t="s">
        <v>179</v>
      </c>
      <c r="B1" s="8" t="s">
        <v>177</v>
      </c>
      <c r="D1" s="30" t="s">
        <v>549</v>
      </c>
    </row>
    <row r="2" spans="1:4">
      <c r="A2" t="s">
        <v>120</v>
      </c>
      <c r="B2" s="9" t="str">
        <f>RIGHT(A2, LEN(A2) - FIND(" ", A2) )</f>
        <v>Freehafer</v>
      </c>
    </row>
    <row r="3" spans="1:4">
      <c r="A3" t="s">
        <v>121</v>
      </c>
      <c r="B3" s="9" t="str">
        <f t="shared" ref="B3:B20" si="0">RIGHT(A3, LEN(A3) - FIND(" ", A3) )</f>
        <v>Cencini</v>
      </c>
    </row>
    <row r="4" spans="1:4">
      <c r="A4" t="s">
        <v>122</v>
      </c>
      <c r="B4" s="9" t="str">
        <f t="shared" si="0"/>
        <v>Kotas</v>
      </c>
    </row>
    <row r="5" spans="1:4">
      <c r="A5" t="s">
        <v>123</v>
      </c>
      <c r="B5" s="9" t="str">
        <f t="shared" si="0"/>
        <v>Sergienko</v>
      </c>
    </row>
    <row r="6" spans="1:4">
      <c r="A6" t="s">
        <v>124</v>
      </c>
      <c r="B6" s="9" t="str">
        <f t="shared" si="0"/>
        <v>Thorpe</v>
      </c>
    </row>
    <row r="7" spans="1:4">
      <c r="A7" t="s">
        <v>125</v>
      </c>
      <c r="B7" s="9" t="str">
        <f t="shared" si="0"/>
        <v>Neipper</v>
      </c>
    </row>
    <row r="8" spans="1:4">
      <c r="A8" t="s">
        <v>126</v>
      </c>
      <c r="B8" s="9" t="str">
        <f t="shared" si="0"/>
        <v>Zare</v>
      </c>
    </row>
    <row r="9" spans="1:4">
      <c r="A9" t="s">
        <v>127</v>
      </c>
      <c r="B9" s="9" t="str">
        <f t="shared" si="0"/>
        <v>Giussani</v>
      </c>
    </row>
    <row r="10" spans="1:4">
      <c r="A10" t="s">
        <v>128</v>
      </c>
      <c r="B10" s="9" t="str">
        <f t="shared" si="0"/>
        <v>Hellung-Larsen</v>
      </c>
    </row>
    <row r="11" spans="1:4">
      <c r="A11" t="s">
        <v>129</v>
      </c>
      <c r="B11" s="9" t="str">
        <f t="shared" si="0"/>
        <v>Anders</v>
      </c>
    </row>
    <row r="12" spans="1:4">
      <c r="A12" t="s">
        <v>130</v>
      </c>
      <c r="B12" s="9" t="str">
        <f t="shared" si="0"/>
        <v>Hardy</v>
      </c>
    </row>
    <row r="13" spans="1:4">
      <c r="A13" t="s">
        <v>131</v>
      </c>
      <c r="B13" s="9" t="str">
        <f t="shared" si="0"/>
        <v>Moos</v>
      </c>
    </row>
    <row r="14" spans="1:4">
      <c r="A14" t="s">
        <v>132</v>
      </c>
      <c r="B14" s="9" t="str">
        <f t="shared" si="0"/>
        <v>Ashworth</v>
      </c>
    </row>
    <row r="15" spans="1:4">
      <c r="A15" t="s">
        <v>133</v>
      </c>
      <c r="B15" s="9" t="str">
        <f t="shared" si="0"/>
        <v>Simpson</v>
      </c>
    </row>
    <row r="16" spans="1:4">
      <c r="A16" t="s">
        <v>134</v>
      </c>
      <c r="B16" s="9" t="str">
        <f t="shared" si="0"/>
        <v>Brown</v>
      </c>
    </row>
    <row r="17" spans="1:2">
      <c r="A17" t="s">
        <v>135</v>
      </c>
      <c r="B17" s="9" t="str">
        <f t="shared" si="0"/>
        <v>Devon</v>
      </c>
    </row>
    <row r="18" spans="1:2">
      <c r="A18" t="s">
        <v>136</v>
      </c>
      <c r="B18" s="9" t="str">
        <f t="shared" si="0"/>
        <v>Accorti</v>
      </c>
    </row>
    <row r="19" spans="1:2">
      <c r="A19" t="s">
        <v>137</v>
      </c>
      <c r="B19" s="9" t="str">
        <f t="shared" si="0"/>
        <v>Hernández</v>
      </c>
    </row>
    <row r="20" spans="1:2">
      <c r="A20" t="s">
        <v>138</v>
      </c>
      <c r="B20" s="9" t="str">
        <f t="shared" si="0"/>
        <v>Latimer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F910C-8146-4BC5-BB01-60098AE55371}">
  <dimension ref="A1:D21"/>
  <sheetViews>
    <sheetView workbookViewId="0">
      <selection activeCell="D2" sqref="D2"/>
    </sheetView>
  </sheetViews>
  <sheetFormatPr baseColWidth="10" defaultColWidth="8.83203125" defaultRowHeight="15"/>
  <cols>
    <col min="1" max="1" width="16" bestFit="1" customWidth="1"/>
    <col min="2" max="2" width="11.1640625" bestFit="1" customWidth="1"/>
  </cols>
  <sheetData>
    <row r="1" spans="1:4" s="14" customFormat="1" ht="21">
      <c r="A1" s="14" t="s">
        <v>272</v>
      </c>
      <c r="B1" s="14" t="s">
        <v>293</v>
      </c>
      <c r="D1" s="30" t="s">
        <v>550</v>
      </c>
    </row>
    <row r="2" spans="1:4">
      <c r="A2" t="s">
        <v>273</v>
      </c>
      <c r="B2" t="str">
        <f>MID(A2, FIND("-", A2) + 1, 4)</f>
        <v>2125</v>
      </c>
    </row>
    <row r="3" spans="1:4">
      <c r="A3" t="s">
        <v>274</v>
      </c>
      <c r="B3" t="str">
        <f t="shared" ref="B3:B21" si="0">MID(A3, FIND("-", A3) + 1, 4)</f>
        <v>9790</v>
      </c>
    </row>
    <row r="4" spans="1:4">
      <c r="A4" t="s">
        <v>275</v>
      </c>
      <c r="B4" t="str">
        <f t="shared" si="0"/>
        <v>7793</v>
      </c>
    </row>
    <row r="5" spans="1:4">
      <c r="A5" t="s">
        <v>276</v>
      </c>
      <c r="B5" t="str">
        <f t="shared" si="0"/>
        <v>8703</v>
      </c>
    </row>
    <row r="6" spans="1:4">
      <c r="A6" t="s">
        <v>277</v>
      </c>
      <c r="B6" t="str">
        <f t="shared" si="0"/>
        <v>3024</v>
      </c>
    </row>
    <row r="7" spans="1:4">
      <c r="A7" t="s">
        <v>278</v>
      </c>
      <c r="B7" t="str">
        <f t="shared" si="0"/>
        <v>4191</v>
      </c>
    </row>
    <row r="8" spans="1:4">
      <c r="A8" t="s">
        <v>279</v>
      </c>
      <c r="B8" t="str">
        <f t="shared" si="0"/>
        <v>5940</v>
      </c>
    </row>
    <row r="9" spans="1:4">
      <c r="A9" t="s">
        <v>280</v>
      </c>
      <c r="B9" t="str">
        <f t="shared" si="0"/>
        <v>2167</v>
      </c>
    </row>
    <row r="10" spans="1:4">
      <c r="A10" t="s">
        <v>281</v>
      </c>
      <c r="B10" t="str">
        <f t="shared" si="0"/>
        <v>7217</v>
      </c>
    </row>
    <row r="11" spans="1:4">
      <c r="A11" t="s">
        <v>282</v>
      </c>
      <c r="B11" t="str">
        <f t="shared" si="0"/>
        <v>6191</v>
      </c>
    </row>
    <row r="12" spans="1:4">
      <c r="A12" t="s">
        <v>283</v>
      </c>
      <c r="B12" t="str">
        <f t="shared" si="0"/>
        <v>1467</v>
      </c>
    </row>
    <row r="13" spans="1:4">
      <c r="A13" t="s">
        <v>284</v>
      </c>
      <c r="B13" t="str">
        <f t="shared" si="0"/>
        <v>6901</v>
      </c>
    </row>
    <row r="14" spans="1:4">
      <c r="A14" t="s">
        <v>285</v>
      </c>
      <c r="B14" t="str">
        <f t="shared" si="0"/>
        <v>2947</v>
      </c>
    </row>
    <row r="15" spans="1:4">
      <c r="A15" t="s">
        <v>286</v>
      </c>
      <c r="B15" t="str">
        <f t="shared" si="0"/>
        <v>8740</v>
      </c>
    </row>
    <row r="16" spans="1:4">
      <c r="A16" t="s">
        <v>287</v>
      </c>
      <c r="B16" t="str">
        <f t="shared" si="0"/>
        <v>5682</v>
      </c>
    </row>
    <row r="17" spans="1:2">
      <c r="A17" t="s">
        <v>288</v>
      </c>
      <c r="B17" t="str">
        <f t="shared" si="0"/>
        <v>7242</v>
      </c>
    </row>
    <row r="18" spans="1:2">
      <c r="A18" t="s">
        <v>289</v>
      </c>
      <c r="B18" t="str">
        <f t="shared" si="0"/>
        <v>9777</v>
      </c>
    </row>
    <row r="19" spans="1:2">
      <c r="A19" t="s">
        <v>290</v>
      </c>
      <c r="B19" t="str">
        <f t="shared" si="0"/>
        <v>1861</v>
      </c>
    </row>
    <row r="20" spans="1:2">
      <c r="A20" t="s">
        <v>291</v>
      </c>
      <c r="B20" t="str">
        <f t="shared" si="0"/>
        <v>7491</v>
      </c>
    </row>
    <row r="21" spans="1:2">
      <c r="A21" t="s">
        <v>292</v>
      </c>
      <c r="B21" t="str">
        <f t="shared" si="0"/>
        <v>6624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D5C6C-BC22-42B9-853D-80F5B17FB6D4}">
  <dimension ref="A1:D23"/>
  <sheetViews>
    <sheetView workbookViewId="0">
      <selection activeCell="D2" sqref="D2"/>
    </sheetView>
  </sheetViews>
  <sheetFormatPr baseColWidth="10" defaultColWidth="8.83203125" defaultRowHeight="15"/>
  <cols>
    <col min="1" max="1" width="16" bestFit="1" customWidth="1"/>
  </cols>
  <sheetData>
    <row r="1" spans="1:4" ht="21">
      <c r="A1" s="11" t="s">
        <v>270</v>
      </c>
      <c r="D1" s="30" t="s">
        <v>551</v>
      </c>
    </row>
    <row r="2" spans="1:4">
      <c r="A2" t="s">
        <v>248</v>
      </c>
      <c r="B2" t="str">
        <f>LOWER(A2)</f>
        <v>alfki</v>
      </c>
    </row>
    <row r="3" spans="1:4">
      <c r="A3" t="s">
        <v>249</v>
      </c>
      <c r="B3" t="str">
        <f t="shared" ref="B3:B23" si="0">LOWER(A3)</f>
        <v>arout</v>
      </c>
    </row>
    <row r="4" spans="1:4">
      <c r="A4" t="s">
        <v>250</v>
      </c>
      <c r="B4" t="str">
        <f t="shared" si="0"/>
        <v>blaus</v>
      </c>
    </row>
    <row r="5" spans="1:4">
      <c r="A5" t="s">
        <v>251</v>
      </c>
      <c r="B5" t="str">
        <f t="shared" si="0"/>
        <v>bsbev</v>
      </c>
    </row>
    <row r="6" spans="1:4">
      <c r="A6" t="s">
        <v>252</v>
      </c>
      <c r="B6" t="str">
        <f t="shared" si="0"/>
        <v>cactu</v>
      </c>
    </row>
    <row r="7" spans="1:4">
      <c r="A7" t="s">
        <v>253</v>
      </c>
      <c r="B7" t="str">
        <f t="shared" si="0"/>
        <v>consh</v>
      </c>
    </row>
    <row r="8" spans="1:4">
      <c r="A8" t="s">
        <v>254</v>
      </c>
      <c r="B8" t="str">
        <f t="shared" si="0"/>
        <v>eastc</v>
      </c>
    </row>
    <row r="9" spans="1:4">
      <c r="A9" t="s">
        <v>255</v>
      </c>
      <c r="B9" t="str">
        <f t="shared" si="0"/>
        <v>frans</v>
      </c>
    </row>
    <row r="10" spans="1:4">
      <c r="A10" t="s">
        <v>256</v>
      </c>
      <c r="B10" t="str">
        <f t="shared" si="0"/>
        <v>hilaa</v>
      </c>
    </row>
    <row r="11" spans="1:4">
      <c r="A11" t="s">
        <v>257</v>
      </c>
      <c r="B11" t="str">
        <f t="shared" si="0"/>
        <v>hungc</v>
      </c>
    </row>
    <row r="12" spans="1:4">
      <c r="A12" t="s">
        <v>258</v>
      </c>
      <c r="B12" t="str">
        <f t="shared" si="0"/>
        <v>lacor</v>
      </c>
    </row>
    <row r="13" spans="1:4">
      <c r="A13" t="s">
        <v>259</v>
      </c>
      <c r="B13" t="str">
        <f t="shared" si="0"/>
        <v>lehms</v>
      </c>
    </row>
    <row r="14" spans="1:4">
      <c r="A14" t="s">
        <v>260</v>
      </c>
      <c r="B14" t="str">
        <f t="shared" si="0"/>
        <v>maisd</v>
      </c>
    </row>
    <row r="15" spans="1:4">
      <c r="A15" t="s">
        <v>261</v>
      </c>
      <c r="B15" t="str">
        <f t="shared" si="0"/>
        <v>ocean</v>
      </c>
    </row>
    <row r="16" spans="1:4">
      <c r="A16" t="s">
        <v>262</v>
      </c>
      <c r="B16" t="str">
        <f t="shared" si="0"/>
        <v>oldwo</v>
      </c>
    </row>
    <row r="17" spans="1:2">
      <c r="A17" t="s">
        <v>263</v>
      </c>
      <c r="B17" t="str">
        <f t="shared" si="0"/>
        <v>peric</v>
      </c>
    </row>
    <row r="18" spans="1:2">
      <c r="A18" t="s">
        <v>264</v>
      </c>
      <c r="B18" t="str">
        <f t="shared" si="0"/>
        <v>prini</v>
      </c>
    </row>
    <row r="19" spans="1:2">
      <c r="A19" t="s">
        <v>265</v>
      </c>
      <c r="B19" t="str">
        <f t="shared" si="0"/>
        <v>ranch</v>
      </c>
    </row>
    <row r="20" spans="1:2">
      <c r="A20" t="s">
        <v>266</v>
      </c>
      <c r="B20" t="str">
        <f t="shared" si="0"/>
        <v>savea</v>
      </c>
    </row>
    <row r="21" spans="1:2">
      <c r="A21" t="s">
        <v>267</v>
      </c>
      <c r="B21" t="str">
        <f t="shared" si="0"/>
        <v>tradh</v>
      </c>
    </row>
    <row r="22" spans="1:2">
      <c r="A22" t="s">
        <v>268</v>
      </c>
      <c r="B22" t="str">
        <f t="shared" si="0"/>
        <v>victe</v>
      </c>
    </row>
    <row r="23" spans="1:2">
      <c r="A23" t="s">
        <v>269</v>
      </c>
      <c r="B23" t="str">
        <f t="shared" si="0"/>
        <v>wandk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5E048-152B-40C7-A838-30C906DF85A4}">
  <dimension ref="A1:D23"/>
  <sheetViews>
    <sheetView workbookViewId="0">
      <selection activeCell="D2" sqref="D2"/>
    </sheetView>
  </sheetViews>
  <sheetFormatPr baseColWidth="10" defaultColWidth="8.83203125" defaultRowHeight="15"/>
  <cols>
    <col min="1" max="1" width="16" bestFit="1" customWidth="1"/>
  </cols>
  <sheetData>
    <row r="1" spans="1:4" ht="21">
      <c r="A1" s="11" t="s">
        <v>270</v>
      </c>
      <c r="D1" s="30" t="s">
        <v>552</v>
      </c>
    </row>
    <row r="2" spans="1:4">
      <c r="A2" t="s">
        <v>512</v>
      </c>
      <c r="B2" t="str">
        <f>UPPER(A2)</f>
        <v>ALFKI</v>
      </c>
    </row>
    <row r="3" spans="1:4">
      <c r="A3" t="s">
        <v>513</v>
      </c>
      <c r="B3" t="str">
        <f t="shared" ref="B3:B23" si="0">UPPER(A3)</f>
        <v>AROUT</v>
      </c>
    </row>
    <row r="4" spans="1:4">
      <c r="A4" t="s">
        <v>514</v>
      </c>
      <c r="B4" t="str">
        <f t="shared" si="0"/>
        <v>BLAUS</v>
      </c>
    </row>
    <row r="5" spans="1:4">
      <c r="A5" t="s">
        <v>515</v>
      </c>
      <c r="B5" t="str">
        <f t="shared" si="0"/>
        <v>BSBEV</v>
      </c>
    </row>
    <row r="6" spans="1:4">
      <c r="A6" t="s">
        <v>516</v>
      </c>
      <c r="B6" t="str">
        <f t="shared" si="0"/>
        <v>CACTU</v>
      </c>
    </row>
    <row r="7" spans="1:4">
      <c r="A7" t="s">
        <v>517</v>
      </c>
      <c r="B7" t="str">
        <f t="shared" si="0"/>
        <v>CONSH</v>
      </c>
    </row>
    <row r="8" spans="1:4">
      <c r="A8" t="s">
        <v>518</v>
      </c>
      <c r="B8" t="str">
        <f t="shared" si="0"/>
        <v>EASTC</v>
      </c>
    </row>
    <row r="9" spans="1:4">
      <c r="A9" t="s">
        <v>519</v>
      </c>
      <c r="B9" t="str">
        <f t="shared" si="0"/>
        <v>FRANS</v>
      </c>
    </row>
    <row r="10" spans="1:4">
      <c r="A10" t="s">
        <v>520</v>
      </c>
      <c r="B10" t="str">
        <f t="shared" si="0"/>
        <v>HILAA</v>
      </c>
    </row>
    <row r="11" spans="1:4">
      <c r="A11" t="s">
        <v>521</v>
      </c>
      <c r="B11" t="str">
        <f t="shared" si="0"/>
        <v>HUNGC</v>
      </c>
    </row>
    <row r="12" spans="1:4">
      <c r="A12" t="s">
        <v>522</v>
      </c>
      <c r="B12" t="str">
        <f t="shared" si="0"/>
        <v>LACOR</v>
      </c>
    </row>
    <row r="13" spans="1:4">
      <c r="A13" t="s">
        <v>523</v>
      </c>
      <c r="B13" t="str">
        <f t="shared" si="0"/>
        <v>LEHMS</v>
      </c>
    </row>
    <row r="14" spans="1:4">
      <c r="A14" t="s">
        <v>524</v>
      </c>
      <c r="B14" t="str">
        <f t="shared" si="0"/>
        <v>MAISD</v>
      </c>
    </row>
    <row r="15" spans="1:4">
      <c r="A15" t="s">
        <v>525</v>
      </c>
      <c r="B15" t="str">
        <f t="shared" si="0"/>
        <v>OCEAN</v>
      </c>
    </row>
    <row r="16" spans="1:4">
      <c r="A16" t="s">
        <v>526</v>
      </c>
      <c r="B16" t="str">
        <f t="shared" si="0"/>
        <v>OLDWO</v>
      </c>
    </row>
    <row r="17" spans="1:2">
      <c r="A17" t="s">
        <v>527</v>
      </c>
      <c r="B17" t="str">
        <f t="shared" si="0"/>
        <v>PERIC</v>
      </c>
    </row>
    <row r="18" spans="1:2">
      <c r="A18" t="s">
        <v>528</v>
      </c>
      <c r="B18" t="str">
        <f t="shared" si="0"/>
        <v>PRINI</v>
      </c>
    </row>
    <row r="19" spans="1:2">
      <c r="A19" t="s">
        <v>529</v>
      </c>
      <c r="B19" t="str">
        <f t="shared" si="0"/>
        <v>RANCH</v>
      </c>
    </row>
    <row r="20" spans="1:2">
      <c r="A20" t="s">
        <v>530</v>
      </c>
      <c r="B20" t="str">
        <f t="shared" si="0"/>
        <v>SAVEA</v>
      </c>
    </row>
    <row r="21" spans="1:2">
      <c r="A21" t="s">
        <v>531</v>
      </c>
      <c r="B21" t="str">
        <f t="shared" si="0"/>
        <v>TRADH</v>
      </c>
    </row>
    <row r="22" spans="1:2">
      <c r="A22" t="s">
        <v>532</v>
      </c>
      <c r="B22" t="str">
        <f t="shared" si="0"/>
        <v>VICTE</v>
      </c>
    </row>
    <row r="23" spans="1:2">
      <c r="A23" t="s">
        <v>533</v>
      </c>
      <c r="B23" t="str">
        <f t="shared" si="0"/>
        <v>WANDK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16D78-6FCD-435F-ABB3-618EA5FFB17C}">
  <dimension ref="A1:E92"/>
  <sheetViews>
    <sheetView workbookViewId="0">
      <selection activeCell="E2" sqref="E2"/>
    </sheetView>
  </sheetViews>
  <sheetFormatPr baseColWidth="10" defaultColWidth="8.83203125" defaultRowHeight="15"/>
  <cols>
    <col min="1" max="1" width="22.5" style="17" bestFit="1" customWidth="1"/>
    <col min="2" max="2" width="28.5" style="17" bestFit="1" customWidth="1"/>
    <col min="3" max="3" width="22.6640625" bestFit="1" customWidth="1"/>
    <col min="4" max="4" width="28.5" bestFit="1" customWidth="1"/>
  </cols>
  <sheetData>
    <row r="1" spans="1:5" ht="21">
      <c r="A1" s="19" t="s">
        <v>307</v>
      </c>
      <c r="B1" s="19" t="s">
        <v>308</v>
      </c>
      <c r="E1" s="30" t="s">
        <v>553</v>
      </c>
    </row>
    <row r="2" spans="1:5">
      <c r="A2" s="18" t="s">
        <v>317</v>
      </c>
      <c r="B2" s="18" t="s">
        <v>318</v>
      </c>
      <c r="C2" t="str">
        <f>PROPER(A2)</f>
        <v>Maria Anders</v>
      </c>
      <c r="D2" t="str">
        <f>PROPER(B2)</f>
        <v>Sales Representative</v>
      </c>
    </row>
    <row r="3" spans="1:5">
      <c r="A3" s="15" t="s">
        <v>319</v>
      </c>
      <c r="B3" s="15" t="s">
        <v>320</v>
      </c>
      <c r="C3" t="str">
        <f t="shared" ref="C3:C66" si="0">PROPER(A3)</f>
        <v>Ana Trujillo</v>
      </c>
      <c r="D3" t="str">
        <f t="shared" ref="D3:D66" si="1">PROPER(B3)</f>
        <v>Owner</v>
      </c>
    </row>
    <row r="4" spans="1:5">
      <c r="A4" s="15" t="s">
        <v>321</v>
      </c>
      <c r="B4" s="15" t="s">
        <v>320</v>
      </c>
      <c r="C4" t="str">
        <f t="shared" si="0"/>
        <v>Antonio Moreno</v>
      </c>
      <c r="D4" t="str">
        <f t="shared" si="1"/>
        <v>Owner</v>
      </c>
    </row>
    <row r="5" spans="1:5">
      <c r="A5" s="15" t="s">
        <v>322</v>
      </c>
      <c r="B5" s="15" t="s">
        <v>318</v>
      </c>
      <c r="C5" t="str">
        <f t="shared" si="0"/>
        <v>Thomas Hardy</v>
      </c>
      <c r="D5" t="str">
        <f t="shared" si="1"/>
        <v>Sales Representative</v>
      </c>
    </row>
    <row r="6" spans="1:5">
      <c r="A6" s="15" t="s">
        <v>323</v>
      </c>
      <c r="B6" s="15" t="s">
        <v>324</v>
      </c>
      <c r="C6" t="str">
        <f t="shared" si="0"/>
        <v>Christina Berglund</v>
      </c>
      <c r="D6" t="str">
        <f t="shared" si="1"/>
        <v>Order Administrator</v>
      </c>
    </row>
    <row r="7" spans="1:5">
      <c r="A7" s="15" t="s">
        <v>325</v>
      </c>
      <c r="B7" s="15" t="s">
        <v>318</v>
      </c>
      <c r="C7" t="str">
        <f t="shared" si="0"/>
        <v>Hanna Moos</v>
      </c>
      <c r="D7" t="str">
        <f t="shared" si="1"/>
        <v>Sales Representative</v>
      </c>
    </row>
    <row r="8" spans="1:5">
      <c r="A8" s="15" t="s">
        <v>326</v>
      </c>
      <c r="B8" s="15" t="s">
        <v>327</v>
      </c>
      <c r="C8" t="str">
        <f t="shared" si="0"/>
        <v>Frédérique Citeaux</v>
      </c>
      <c r="D8" t="str">
        <f t="shared" si="1"/>
        <v>Marketing Manager</v>
      </c>
    </row>
    <row r="9" spans="1:5">
      <c r="A9" s="15" t="s">
        <v>328</v>
      </c>
      <c r="B9" s="15" t="s">
        <v>320</v>
      </c>
      <c r="C9" t="str">
        <f t="shared" si="0"/>
        <v>Martín Sommer</v>
      </c>
      <c r="D9" t="str">
        <f t="shared" si="1"/>
        <v>Owner</v>
      </c>
    </row>
    <row r="10" spans="1:5">
      <c r="A10" s="15" t="s">
        <v>329</v>
      </c>
      <c r="B10" s="15" t="s">
        <v>320</v>
      </c>
      <c r="C10" t="str">
        <f t="shared" si="0"/>
        <v>Laurence Lebihan</v>
      </c>
      <c r="D10" t="str">
        <f t="shared" si="1"/>
        <v>Owner</v>
      </c>
    </row>
    <row r="11" spans="1:5">
      <c r="A11" s="15" t="s">
        <v>330</v>
      </c>
      <c r="B11" s="15" t="s">
        <v>331</v>
      </c>
      <c r="C11" t="str">
        <f t="shared" si="0"/>
        <v>Elizabeth Lincoln</v>
      </c>
      <c r="D11" t="str">
        <f t="shared" si="1"/>
        <v>Accounting Manager</v>
      </c>
    </row>
    <row r="12" spans="1:5">
      <c r="A12" s="15" t="s">
        <v>332</v>
      </c>
      <c r="B12" s="15" t="s">
        <v>318</v>
      </c>
      <c r="C12" t="str">
        <f t="shared" si="0"/>
        <v>Victoria Ashworth</v>
      </c>
      <c r="D12" t="str">
        <f t="shared" si="1"/>
        <v>Sales Representative</v>
      </c>
    </row>
    <row r="13" spans="1:5">
      <c r="A13" s="15" t="s">
        <v>333</v>
      </c>
      <c r="B13" s="15" t="s">
        <v>334</v>
      </c>
      <c r="C13" t="str">
        <f t="shared" si="0"/>
        <v>Patricio Simpson</v>
      </c>
      <c r="D13" t="str">
        <f t="shared" si="1"/>
        <v>Sales Agent</v>
      </c>
    </row>
    <row r="14" spans="1:5">
      <c r="A14" s="15" t="s">
        <v>335</v>
      </c>
      <c r="B14" s="15" t="s">
        <v>327</v>
      </c>
      <c r="C14" t="str">
        <f t="shared" si="0"/>
        <v>Francisco Chang</v>
      </c>
      <c r="D14" t="str">
        <f t="shared" si="1"/>
        <v>Marketing Manager</v>
      </c>
    </row>
    <row r="15" spans="1:5">
      <c r="A15" s="15" t="s">
        <v>336</v>
      </c>
      <c r="B15" s="15" t="s">
        <v>320</v>
      </c>
      <c r="C15" t="str">
        <f t="shared" si="0"/>
        <v>Yang Wang</v>
      </c>
      <c r="D15" t="str">
        <f t="shared" si="1"/>
        <v>Owner</v>
      </c>
    </row>
    <row r="16" spans="1:5">
      <c r="A16" s="15" t="s">
        <v>337</v>
      </c>
      <c r="B16" s="15" t="s">
        <v>338</v>
      </c>
      <c r="C16" t="str">
        <f t="shared" si="0"/>
        <v>Pedro Afonso</v>
      </c>
      <c r="D16" t="str">
        <f t="shared" si="1"/>
        <v>Sales Associate</v>
      </c>
    </row>
    <row r="17" spans="1:4">
      <c r="A17" s="15" t="s">
        <v>339</v>
      </c>
      <c r="B17" s="15" t="s">
        <v>318</v>
      </c>
      <c r="C17" t="str">
        <f t="shared" si="0"/>
        <v>Elizabeth Brown</v>
      </c>
      <c r="D17" t="str">
        <f t="shared" si="1"/>
        <v>Sales Representative</v>
      </c>
    </row>
    <row r="18" spans="1:4">
      <c r="A18" s="15" t="s">
        <v>340</v>
      </c>
      <c r="B18" s="15" t="s">
        <v>324</v>
      </c>
      <c r="C18" t="str">
        <f t="shared" si="0"/>
        <v>Sven Ottlieb</v>
      </c>
      <c r="D18" t="str">
        <f t="shared" si="1"/>
        <v>Order Administrator</v>
      </c>
    </row>
    <row r="19" spans="1:4">
      <c r="A19" s="15" t="s">
        <v>341</v>
      </c>
      <c r="B19" s="15" t="s">
        <v>320</v>
      </c>
      <c r="C19" t="str">
        <f t="shared" si="0"/>
        <v>Janine Labrune</v>
      </c>
      <c r="D19" t="str">
        <f t="shared" si="1"/>
        <v>Owner</v>
      </c>
    </row>
    <row r="20" spans="1:4">
      <c r="A20" s="15" t="s">
        <v>342</v>
      </c>
      <c r="B20" s="15" t="s">
        <v>334</v>
      </c>
      <c r="C20" t="str">
        <f t="shared" si="0"/>
        <v>Ann Devon</v>
      </c>
      <c r="D20" t="str">
        <f t="shared" si="1"/>
        <v>Sales Agent</v>
      </c>
    </row>
    <row r="21" spans="1:4">
      <c r="A21" s="15" t="s">
        <v>343</v>
      </c>
      <c r="B21" s="15" t="s">
        <v>344</v>
      </c>
      <c r="C21" t="str">
        <f t="shared" si="0"/>
        <v>Roland Mendel</v>
      </c>
      <c r="D21" t="str">
        <f t="shared" si="1"/>
        <v>Sales Manager</v>
      </c>
    </row>
    <row r="22" spans="1:4">
      <c r="A22" s="15" t="s">
        <v>345</v>
      </c>
      <c r="B22" s="15" t="s">
        <v>346</v>
      </c>
      <c r="C22" t="str">
        <f t="shared" si="0"/>
        <v>Aria Cruz</v>
      </c>
      <c r="D22" t="str">
        <f t="shared" si="1"/>
        <v>Marketing Assistant</v>
      </c>
    </row>
    <row r="23" spans="1:4">
      <c r="A23" s="15" t="s">
        <v>347</v>
      </c>
      <c r="B23" s="15" t="s">
        <v>331</v>
      </c>
      <c r="C23" t="str">
        <f t="shared" si="0"/>
        <v>Diego Roel</v>
      </c>
      <c r="D23" t="str">
        <f t="shared" si="1"/>
        <v>Accounting Manager</v>
      </c>
    </row>
    <row r="24" spans="1:4">
      <c r="A24" s="15" t="s">
        <v>348</v>
      </c>
      <c r="B24" s="15" t="s">
        <v>349</v>
      </c>
      <c r="C24" t="str">
        <f t="shared" si="0"/>
        <v>Martine Rancé</v>
      </c>
      <c r="D24" t="str">
        <f t="shared" si="1"/>
        <v>Assistant Sales Agent</v>
      </c>
    </row>
    <row r="25" spans="1:4">
      <c r="A25" s="15" t="s">
        <v>350</v>
      </c>
      <c r="B25" s="15" t="s">
        <v>320</v>
      </c>
      <c r="C25" t="str">
        <f t="shared" si="0"/>
        <v>Maria Larsson</v>
      </c>
      <c r="D25" t="str">
        <f t="shared" si="1"/>
        <v>Owner</v>
      </c>
    </row>
    <row r="26" spans="1:4">
      <c r="A26" s="15" t="s">
        <v>351</v>
      </c>
      <c r="B26" s="15" t="s">
        <v>327</v>
      </c>
      <c r="C26" t="str">
        <f t="shared" si="0"/>
        <v>Peter Franken</v>
      </c>
      <c r="D26" t="str">
        <f t="shared" si="1"/>
        <v>Marketing Manager</v>
      </c>
    </row>
    <row r="27" spans="1:4">
      <c r="A27" s="15" t="s">
        <v>352</v>
      </c>
      <c r="B27" s="15" t="s">
        <v>327</v>
      </c>
      <c r="C27" t="str">
        <f t="shared" si="0"/>
        <v>Carine Schmitt</v>
      </c>
      <c r="D27" t="str">
        <f t="shared" si="1"/>
        <v>Marketing Manager</v>
      </c>
    </row>
    <row r="28" spans="1:4">
      <c r="A28" s="15" t="s">
        <v>353</v>
      </c>
      <c r="B28" s="15" t="s">
        <v>318</v>
      </c>
      <c r="C28" t="str">
        <f t="shared" si="0"/>
        <v>Paolo Accorti</v>
      </c>
      <c r="D28" t="str">
        <f t="shared" si="1"/>
        <v>Sales Representative</v>
      </c>
    </row>
    <row r="29" spans="1:4">
      <c r="A29" s="15" t="s">
        <v>354</v>
      </c>
      <c r="B29" s="15" t="s">
        <v>344</v>
      </c>
      <c r="C29" t="str">
        <f t="shared" si="0"/>
        <v xml:space="preserve">Lino Rodriguez </v>
      </c>
      <c r="D29" t="str">
        <f t="shared" si="1"/>
        <v>Sales Manager</v>
      </c>
    </row>
    <row r="30" spans="1:4">
      <c r="A30" s="15" t="s">
        <v>355</v>
      </c>
      <c r="B30" s="15" t="s">
        <v>327</v>
      </c>
      <c r="C30" t="str">
        <f t="shared" si="0"/>
        <v>Eduardo Saavedra</v>
      </c>
      <c r="D30" t="str">
        <f t="shared" si="1"/>
        <v>Marketing Manager</v>
      </c>
    </row>
    <row r="31" spans="1:4">
      <c r="A31" s="15" t="s">
        <v>356</v>
      </c>
      <c r="B31" s="15" t="s">
        <v>344</v>
      </c>
      <c r="C31" t="str">
        <f t="shared" si="0"/>
        <v>José Pedro Freyre</v>
      </c>
      <c r="D31" t="str">
        <f t="shared" si="1"/>
        <v>Sales Manager</v>
      </c>
    </row>
    <row r="32" spans="1:4">
      <c r="A32" s="15" t="s">
        <v>357</v>
      </c>
      <c r="B32" s="15" t="s">
        <v>338</v>
      </c>
      <c r="C32" t="str">
        <f t="shared" si="0"/>
        <v>André Fonseca</v>
      </c>
      <c r="D32" t="str">
        <f t="shared" si="1"/>
        <v>Sales Associate</v>
      </c>
    </row>
    <row r="33" spans="1:4">
      <c r="A33" s="15" t="s">
        <v>358</v>
      </c>
      <c r="B33" s="15" t="s">
        <v>327</v>
      </c>
      <c r="C33" t="str">
        <f t="shared" si="0"/>
        <v>Howard Snyder</v>
      </c>
      <c r="D33" t="str">
        <f t="shared" si="1"/>
        <v>Marketing Manager</v>
      </c>
    </row>
    <row r="34" spans="1:4">
      <c r="A34" s="15" t="s">
        <v>359</v>
      </c>
      <c r="B34" s="15" t="s">
        <v>320</v>
      </c>
      <c r="C34" t="str">
        <f t="shared" si="0"/>
        <v>Manuel Pereira</v>
      </c>
      <c r="D34" t="str">
        <f t="shared" si="1"/>
        <v>Owner</v>
      </c>
    </row>
    <row r="35" spans="1:4">
      <c r="A35" s="15" t="s">
        <v>360</v>
      </c>
      <c r="B35" s="15" t="s">
        <v>331</v>
      </c>
      <c r="C35" t="str">
        <f t="shared" si="0"/>
        <v>Mario Pontes</v>
      </c>
      <c r="D35" t="str">
        <f t="shared" si="1"/>
        <v>Accounting Manager</v>
      </c>
    </row>
    <row r="36" spans="1:4">
      <c r="A36" s="15" t="s">
        <v>361</v>
      </c>
      <c r="B36" s="15" t="s">
        <v>318</v>
      </c>
      <c r="C36" t="str">
        <f t="shared" si="0"/>
        <v>Carlos Hernández</v>
      </c>
      <c r="D36" t="str">
        <f t="shared" si="1"/>
        <v>Sales Representative</v>
      </c>
    </row>
    <row r="37" spans="1:4">
      <c r="A37" s="15" t="s">
        <v>362</v>
      </c>
      <c r="B37" s="15" t="s">
        <v>318</v>
      </c>
      <c r="C37" t="str">
        <f t="shared" si="0"/>
        <v>Yoshi Latimer</v>
      </c>
      <c r="D37" t="str">
        <f t="shared" si="1"/>
        <v>Sales Representative</v>
      </c>
    </row>
    <row r="38" spans="1:4">
      <c r="A38" s="15" t="s">
        <v>363</v>
      </c>
      <c r="B38" s="15" t="s">
        <v>338</v>
      </c>
      <c r="C38" t="str">
        <f t="shared" si="0"/>
        <v>Patricia Mckenna</v>
      </c>
      <c r="D38" t="str">
        <f t="shared" si="1"/>
        <v>Sales Associate</v>
      </c>
    </row>
    <row r="39" spans="1:4">
      <c r="A39" s="15" t="s">
        <v>364</v>
      </c>
      <c r="B39" s="15" t="s">
        <v>327</v>
      </c>
      <c r="C39" t="str">
        <f t="shared" si="0"/>
        <v>Helen Bennett</v>
      </c>
      <c r="D39" t="str">
        <f t="shared" si="1"/>
        <v>Marketing Manager</v>
      </c>
    </row>
    <row r="40" spans="1:4">
      <c r="A40" s="15" t="s">
        <v>365</v>
      </c>
      <c r="B40" s="15" t="s">
        <v>338</v>
      </c>
      <c r="C40" t="str">
        <f t="shared" si="0"/>
        <v>Philip Cramer</v>
      </c>
      <c r="D40" t="str">
        <f t="shared" si="1"/>
        <v>Sales Associate</v>
      </c>
    </row>
    <row r="41" spans="1:4">
      <c r="A41" s="15" t="s">
        <v>366</v>
      </c>
      <c r="B41" s="15" t="s">
        <v>318</v>
      </c>
      <c r="C41" t="str">
        <f t="shared" si="0"/>
        <v>Daniel Tonini</v>
      </c>
      <c r="D41" t="str">
        <f t="shared" si="1"/>
        <v>Sales Representative</v>
      </c>
    </row>
    <row r="42" spans="1:4">
      <c r="A42" s="15" t="s">
        <v>367</v>
      </c>
      <c r="B42" s="15" t="s">
        <v>344</v>
      </c>
      <c r="C42" t="str">
        <f t="shared" si="0"/>
        <v>Annette Roulet</v>
      </c>
      <c r="D42" t="str">
        <f t="shared" si="1"/>
        <v>Sales Manager</v>
      </c>
    </row>
    <row r="43" spans="1:4">
      <c r="A43" s="15" t="s">
        <v>368</v>
      </c>
      <c r="B43" s="15" t="s">
        <v>346</v>
      </c>
      <c r="C43" t="str">
        <f t="shared" si="0"/>
        <v>Yoshi Tannamuri</v>
      </c>
      <c r="D43" t="str">
        <f t="shared" si="1"/>
        <v>Marketing Assistant</v>
      </c>
    </row>
    <row r="44" spans="1:4">
      <c r="A44" s="15" t="s">
        <v>369</v>
      </c>
      <c r="B44" s="15" t="s">
        <v>327</v>
      </c>
      <c r="C44" t="str">
        <f t="shared" si="0"/>
        <v>John Steel</v>
      </c>
      <c r="D44" t="str">
        <f t="shared" si="1"/>
        <v>Marketing Manager</v>
      </c>
    </row>
    <row r="45" spans="1:4">
      <c r="A45" s="15" t="s">
        <v>370</v>
      </c>
      <c r="B45" s="15" t="s">
        <v>318</v>
      </c>
      <c r="C45" t="str">
        <f t="shared" si="0"/>
        <v>Renate Messner</v>
      </c>
      <c r="D45" t="str">
        <f t="shared" si="1"/>
        <v>Sales Representative</v>
      </c>
    </row>
    <row r="46" spans="1:4">
      <c r="A46" s="15" t="s">
        <v>371</v>
      </c>
      <c r="B46" s="15" t="s">
        <v>320</v>
      </c>
      <c r="C46" t="str">
        <f t="shared" si="0"/>
        <v>Jaime Yorres</v>
      </c>
      <c r="D46" t="str">
        <f t="shared" si="1"/>
        <v>Owner</v>
      </c>
    </row>
    <row r="47" spans="1:4">
      <c r="A47" s="15" t="s">
        <v>372</v>
      </c>
      <c r="B47" s="15" t="s">
        <v>331</v>
      </c>
      <c r="C47" t="str">
        <f t="shared" si="0"/>
        <v>Carlos González</v>
      </c>
      <c r="D47" t="str">
        <f t="shared" si="1"/>
        <v>Accounting Manager</v>
      </c>
    </row>
    <row r="48" spans="1:4">
      <c r="A48" s="15" t="s">
        <v>373</v>
      </c>
      <c r="B48" s="15" t="s">
        <v>320</v>
      </c>
      <c r="C48" t="str">
        <f t="shared" si="0"/>
        <v>Felipe Izquierdo</v>
      </c>
      <c r="D48" t="str">
        <f t="shared" si="1"/>
        <v>Owner</v>
      </c>
    </row>
    <row r="49" spans="1:4">
      <c r="A49" s="15" t="s">
        <v>374</v>
      </c>
      <c r="B49" s="15" t="s">
        <v>344</v>
      </c>
      <c r="C49" t="str">
        <f t="shared" si="0"/>
        <v>Fran Wilson</v>
      </c>
      <c r="D49" t="str">
        <f t="shared" si="1"/>
        <v>Sales Manager</v>
      </c>
    </row>
    <row r="50" spans="1:4">
      <c r="A50" s="15" t="s">
        <v>375</v>
      </c>
      <c r="B50" s="15" t="s">
        <v>327</v>
      </c>
      <c r="C50" t="str">
        <f t="shared" si="0"/>
        <v>Giovanni Rovelli</v>
      </c>
      <c r="D50" t="str">
        <f t="shared" si="1"/>
        <v>Marketing Manager</v>
      </c>
    </row>
    <row r="51" spans="1:4">
      <c r="A51" s="15" t="s">
        <v>376</v>
      </c>
      <c r="B51" s="15" t="s">
        <v>334</v>
      </c>
      <c r="C51" t="str">
        <f t="shared" si="0"/>
        <v>Catherine Dewey</v>
      </c>
      <c r="D51" t="str">
        <f t="shared" si="1"/>
        <v>Sales Agent</v>
      </c>
    </row>
    <row r="52" spans="1:4">
      <c r="A52" s="15" t="s">
        <v>377</v>
      </c>
      <c r="B52" s="15" t="s">
        <v>346</v>
      </c>
      <c r="C52" t="str">
        <f t="shared" si="0"/>
        <v>Jean Fresnière</v>
      </c>
      <c r="D52" t="str">
        <f t="shared" si="1"/>
        <v>Marketing Assistant</v>
      </c>
    </row>
    <row r="53" spans="1:4">
      <c r="A53" s="15" t="s">
        <v>378</v>
      </c>
      <c r="B53" s="15" t="s">
        <v>346</v>
      </c>
      <c r="C53" t="str">
        <f t="shared" si="0"/>
        <v>Alexander Feuer</v>
      </c>
      <c r="D53" t="str">
        <f t="shared" si="1"/>
        <v>Marketing Assistant</v>
      </c>
    </row>
    <row r="54" spans="1:4">
      <c r="A54" s="15" t="s">
        <v>379</v>
      </c>
      <c r="B54" s="15" t="s">
        <v>338</v>
      </c>
      <c r="C54" t="str">
        <f t="shared" si="0"/>
        <v>Simon Crowther</v>
      </c>
      <c r="D54" t="str">
        <f t="shared" si="1"/>
        <v>Sales Associate</v>
      </c>
    </row>
    <row r="55" spans="1:4">
      <c r="A55" s="15" t="s">
        <v>380</v>
      </c>
      <c r="B55" s="15" t="s">
        <v>334</v>
      </c>
      <c r="C55" t="str">
        <f t="shared" si="0"/>
        <v>Yvonne Moncada</v>
      </c>
      <c r="D55" t="str">
        <f t="shared" si="1"/>
        <v>Sales Agent</v>
      </c>
    </row>
    <row r="56" spans="1:4">
      <c r="A56" s="15" t="s">
        <v>381</v>
      </c>
      <c r="B56" s="15" t="s">
        <v>318</v>
      </c>
      <c r="C56" t="str">
        <f t="shared" si="0"/>
        <v>Rene Phillips</v>
      </c>
      <c r="D56" t="str">
        <f t="shared" si="1"/>
        <v>Sales Representative</v>
      </c>
    </row>
    <row r="57" spans="1:4">
      <c r="A57" s="15" t="s">
        <v>382</v>
      </c>
      <c r="B57" s="15" t="s">
        <v>320</v>
      </c>
      <c r="C57" t="str">
        <f t="shared" si="0"/>
        <v>Henriette Pfalzheim</v>
      </c>
      <c r="D57" t="str">
        <f t="shared" si="1"/>
        <v>Owner</v>
      </c>
    </row>
    <row r="58" spans="1:4">
      <c r="A58" s="15" t="s">
        <v>383</v>
      </c>
      <c r="B58" s="15" t="s">
        <v>320</v>
      </c>
      <c r="C58" t="str">
        <f t="shared" si="0"/>
        <v>Marie Bertrand</v>
      </c>
      <c r="D58" t="str">
        <f t="shared" si="1"/>
        <v>Owner</v>
      </c>
    </row>
    <row r="59" spans="1:4">
      <c r="A59" s="15" t="s">
        <v>384</v>
      </c>
      <c r="B59" s="15" t="s">
        <v>318</v>
      </c>
      <c r="C59" t="str">
        <f t="shared" si="0"/>
        <v>Guillermo Fernández</v>
      </c>
      <c r="D59" t="str">
        <f t="shared" si="1"/>
        <v>Sales Representative</v>
      </c>
    </row>
    <row r="60" spans="1:4">
      <c r="A60" s="15" t="s">
        <v>385</v>
      </c>
      <c r="B60" s="15" t="s">
        <v>344</v>
      </c>
      <c r="C60" t="str">
        <f t="shared" si="0"/>
        <v>Georg Pipps</v>
      </c>
      <c r="D60" t="str">
        <f t="shared" si="1"/>
        <v>Sales Manager</v>
      </c>
    </row>
    <row r="61" spans="1:4">
      <c r="A61" s="15" t="s">
        <v>386</v>
      </c>
      <c r="B61" s="15" t="s">
        <v>318</v>
      </c>
      <c r="C61" t="str">
        <f t="shared" si="0"/>
        <v>Isabel De Castro</v>
      </c>
      <c r="D61" t="str">
        <f t="shared" si="1"/>
        <v>Sales Representative</v>
      </c>
    </row>
    <row r="62" spans="1:4">
      <c r="A62" s="15" t="s">
        <v>387</v>
      </c>
      <c r="B62" s="15" t="s">
        <v>331</v>
      </c>
      <c r="C62" t="str">
        <f t="shared" si="0"/>
        <v>Bernardo Batista</v>
      </c>
      <c r="D62" t="str">
        <f t="shared" si="1"/>
        <v>Accounting Manager</v>
      </c>
    </row>
    <row r="63" spans="1:4">
      <c r="A63" s="15" t="s">
        <v>388</v>
      </c>
      <c r="B63" s="15" t="s">
        <v>346</v>
      </c>
      <c r="C63" t="str">
        <f t="shared" si="0"/>
        <v>Lúcia Carvalho</v>
      </c>
      <c r="D63" t="str">
        <f t="shared" si="1"/>
        <v>Marketing Assistant</v>
      </c>
    </row>
    <row r="64" spans="1:4">
      <c r="A64" s="15" t="s">
        <v>389</v>
      </c>
      <c r="B64" s="15" t="s">
        <v>331</v>
      </c>
      <c r="C64" t="str">
        <f t="shared" si="0"/>
        <v>Horst Kloss</v>
      </c>
      <c r="D64" t="str">
        <f t="shared" si="1"/>
        <v>Accounting Manager</v>
      </c>
    </row>
    <row r="65" spans="1:4">
      <c r="A65" s="15" t="s">
        <v>390</v>
      </c>
      <c r="B65" s="15" t="s">
        <v>318</v>
      </c>
      <c r="C65" t="str">
        <f t="shared" si="0"/>
        <v>Sergio Gutiérrez</v>
      </c>
      <c r="D65" t="str">
        <f t="shared" si="1"/>
        <v>Sales Representative</v>
      </c>
    </row>
    <row r="66" spans="1:4">
      <c r="A66" s="15" t="s">
        <v>391</v>
      </c>
      <c r="B66" s="15" t="s">
        <v>392</v>
      </c>
      <c r="C66" t="str">
        <f t="shared" si="0"/>
        <v>Paula Wilson</v>
      </c>
      <c r="D66" t="str">
        <f t="shared" si="1"/>
        <v>Assistant Sales Representative</v>
      </c>
    </row>
    <row r="67" spans="1:4">
      <c r="A67" s="15" t="s">
        <v>393</v>
      </c>
      <c r="B67" s="15" t="s">
        <v>338</v>
      </c>
      <c r="C67" t="str">
        <f t="shared" ref="C67:C92" si="2">PROPER(A67)</f>
        <v>Maurizio Moroni</v>
      </c>
      <c r="D67" t="str">
        <f t="shared" ref="D67:D92" si="3">PROPER(B67)</f>
        <v>Sales Associate</v>
      </c>
    </row>
    <row r="68" spans="1:4">
      <c r="A68" s="15" t="s">
        <v>394</v>
      </c>
      <c r="B68" s="15" t="s">
        <v>349</v>
      </c>
      <c r="C68" t="str">
        <f t="shared" si="2"/>
        <v>Janete Limeira</v>
      </c>
      <c r="D68" t="str">
        <f t="shared" si="3"/>
        <v>Assistant Sales Agent</v>
      </c>
    </row>
    <row r="69" spans="1:4">
      <c r="A69" s="15" t="s">
        <v>395</v>
      </c>
      <c r="B69" s="15" t="s">
        <v>344</v>
      </c>
      <c r="C69" t="str">
        <f t="shared" si="2"/>
        <v>Michael Holz</v>
      </c>
      <c r="D69" t="str">
        <f t="shared" si="3"/>
        <v>Sales Manager</v>
      </c>
    </row>
    <row r="70" spans="1:4">
      <c r="A70" s="15" t="s">
        <v>396</v>
      </c>
      <c r="B70" s="15" t="s">
        <v>331</v>
      </c>
      <c r="C70" t="str">
        <f t="shared" si="2"/>
        <v>Alejandra Camino</v>
      </c>
      <c r="D70" t="str">
        <f t="shared" si="3"/>
        <v>Accounting Manager</v>
      </c>
    </row>
    <row r="71" spans="1:4">
      <c r="A71" s="15" t="s">
        <v>397</v>
      </c>
      <c r="B71" s="15" t="s">
        <v>320</v>
      </c>
      <c r="C71" t="str">
        <f t="shared" si="2"/>
        <v>Jonas Bergulfsen</v>
      </c>
      <c r="D71" t="str">
        <f t="shared" si="3"/>
        <v>Owner</v>
      </c>
    </row>
    <row r="72" spans="1:4">
      <c r="A72" s="15" t="s">
        <v>398</v>
      </c>
      <c r="B72" s="15" t="s">
        <v>318</v>
      </c>
      <c r="C72" t="str">
        <f t="shared" si="2"/>
        <v>Jose Pavarotti</v>
      </c>
      <c r="D72" t="str">
        <f t="shared" si="3"/>
        <v>Sales Representative</v>
      </c>
    </row>
    <row r="73" spans="1:4">
      <c r="A73" s="15" t="s">
        <v>399</v>
      </c>
      <c r="B73" s="15" t="s">
        <v>344</v>
      </c>
      <c r="C73" t="str">
        <f t="shared" si="2"/>
        <v>Hari Kumar</v>
      </c>
      <c r="D73" t="str">
        <f t="shared" si="3"/>
        <v>Sales Manager</v>
      </c>
    </row>
    <row r="74" spans="1:4">
      <c r="A74" s="15" t="s">
        <v>400</v>
      </c>
      <c r="B74" s="15" t="s">
        <v>320</v>
      </c>
      <c r="C74" t="str">
        <f t="shared" si="2"/>
        <v>Jytte Petersen</v>
      </c>
      <c r="D74" t="str">
        <f t="shared" si="3"/>
        <v>Owner</v>
      </c>
    </row>
    <row r="75" spans="1:4">
      <c r="A75" s="15" t="s">
        <v>401</v>
      </c>
      <c r="B75" s="15" t="s">
        <v>327</v>
      </c>
      <c r="C75" t="str">
        <f t="shared" si="2"/>
        <v>Dominique Perrier</v>
      </c>
      <c r="D75" t="str">
        <f t="shared" si="3"/>
        <v>Marketing Manager</v>
      </c>
    </row>
    <row r="76" spans="1:4">
      <c r="A76" s="15" t="s">
        <v>402</v>
      </c>
      <c r="B76" s="15" t="s">
        <v>344</v>
      </c>
      <c r="C76" t="str">
        <f t="shared" si="2"/>
        <v>Art Braunschweiger</v>
      </c>
      <c r="D76" t="str">
        <f t="shared" si="3"/>
        <v>Sales Manager</v>
      </c>
    </row>
    <row r="77" spans="1:4">
      <c r="A77" s="15" t="s">
        <v>403</v>
      </c>
      <c r="B77" s="15" t="s">
        <v>331</v>
      </c>
      <c r="C77" t="str">
        <f t="shared" si="2"/>
        <v>Pascale Cartrain</v>
      </c>
      <c r="D77" t="str">
        <f t="shared" si="3"/>
        <v>Accounting Manager</v>
      </c>
    </row>
    <row r="78" spans="1:4">
      <c r="A78" s="15" t="s">
        <v>404</v>
      </c>
      <c r="B78" s="15" t="s">
        <v>327</v>
      </c>
      <c r="C78" t="str">
        <f t="shared" si="2"/>
        <v>Liz Nixon</v>
      </c>
      <c r="D78" t="str">
        <f t="shared" si="3"/>
        <v>Marketing Manager</v>
      </c>
    </row>
    <row r="79" spans="1:4">
      <c r="A79" s="15" t="s">
        <v>405</v>
      </c>
      <c r="B79" s="15" t="s">
        <v>346</v>
      </c>
      <c r="C79" t="str">
        <f t="shared" si="2"/>
        <v>Liu Wong</v>
      </c>
      <c r="D79" t="str">
        <f t="shared" si="3"/>
        <v>Marketing Assistant</v>
      </c>
    </row>
    <row r="80" spans="1:4">
      <c r="A80" s="15" t="s">
        <v>406</v>
      </c>
      <c r="B80" s="15" t="s">
        <v>327</v>
      </c>
      <c r="C80" t="str">
        <f t="shared" si="2"/>
        <v>Karin Josephs</v>
      </c>
      <c r="D80" t="str">
        <f t="shared" si="3"/>
        <v>Marketing Manager</v>
      </c>
    </row>
    <row r="81" spans="1:4">
      <c r="A81" s="15" t="s">
        <v>407</v>
      </c>
      <c r="B81" s="15" t="s">
        <v>320</v>
      </c>
      <c r="C81" t="str">
        <f t="shared" si="2"/>
        <v>Miguel Angel Paolino</v>
      </c>
      <c r="D81" t="str">
        <f t="shared" si="3"/>
        <v>Owner</v>
      </c>
    </row>
    <row r="82" spans="1:4">
      <c r="A82" s="15" t="s">
        <v>408</v>
      </c>
      <c r="B82" s="15" t="s">
        <v>318</v>
      </c>
      <c r="C82" t="str">
        <f t="shared" si="2"/>
        <v>Anabela Domingues</v>
      </c>
      <c r="D82" t="str">
        <f t="shared" si="3"/>
        <v>Sales Representative</v>
      </c>
    </row>
    <row r="83" spans="1:4">
      <c r="A83" s="15" t="s">
        <v>409</v>
      </c>
      <c r="B83" s="15" t="s">
        <v>338</v>
      </c>
      <c r="C83" t="str">
        <f t="shared" si="2"/>
        <v>Helvetius Nagy</v>
      </c>
      <c r="D83" t="str">
        <f t="shared" si="3"/>
        <v>Sales Associate</v>
      </c>
    </row>
    <row r="84" spans="1:4">
      <c r="A84" s="15" t="s">
        <v>410</v>
      </c>
      <c r="B84" s="15" t="s">
        <v>344</v>
      </c>
      <c r="C84" t="str">
        <f t="shared" si="2"/>
        <v>Palle Ibsen</v>
      </c>
      <c r="D84" t="str">
        <f t="shared" si="3"/>
        <v>Sales Manager</v>
      </c>
    </row>
    <row r="85" spans="1:4">
      <c r="A85" s="15" t="s">
        <v>411</v>
      </c>
      <c r="B85" s="15" t="s">
        <v>334</v>
      </c>
      <c r="C85" t="str">
        <f t="shared" si="2"/>
        <v>Mary Saveley</v>
      </c>
      <c r="D85" t="str">
        <f t="shared" si="3"/>
        <v>Sales Agent</v>
      </c>
    </row>
    <row r="86" spans="1:4">
      <c r="A86" s="15" t="s">
        <v>412</v>
      </c>
      <c r="B86" s="15" t="s">
        <v>331</v>
      </c>
      <c r="C86" t="str">
        <f t="shared" si="2"/>
        <v>Paul Henriot</v>
      </c>
      <c r="D86" t="str">
        <f t="shared" si="3"/>
        <v>Accounting Manager</v>
      </c>
    </row>
    <row r="87" spans="1:4">
      <c r="A87" s="15" t="s">
        <v>413</v>
      </c>
      <c r="B87" s="15" t="s">
        <v>318</v>
      </c>
      <c r="C87" t="str">
        <f t="shared" si="2"/>
        <v>Rita Müller</v>
      </c>
      <c r="D87" t="str">
        <f t="shared" si="3"/>
        <v>Sales Representative</v>
      </c>
    </row>
    <row r="88" spans="1:4">
      <c r="A88" s="15" t="s">
        <v>414</v>
      </c>
      <c r="B88" s="15" t="s">
        <v>331</v>
      </c>
      <c r="C88" t="str">
        <f t="shared" si="2"/>
        <v>Pirkko Koskitalo</v>
      </c>
      <c r="D88" t="str">
        <f t="shared" si="3"/>
        <v>Accounting Manager</v>
      </c>
    </row>
    <row r="89" spans="1:4">
      <c r="A89" s="15" t="s">
        <v>415</v>
      </c>
      <c r="B89" s="15" t="s">
        <v>344</v>
      </c>
      <c r="C89" t="str">
        <f t="shared" si="2"/>
        <v>Paula Parente</v>
      </c>
      <c r="D89" t="str">
        <f t="shared" si="3"/>
        <v>Sales Manager</v>
      </c>
    </row>
    <row r="90" spans="1:4">
      <c r="A90" s="15" t="s">
        <v>416</v>
      </c>
      <c r="B90" s="15" t="s">
        <v>320</v>
      </c>
      <c r="C90" t="str">
        <f t="shared" si="2"/>
        <v>Karl Jablonski</v>
      </c>
      <c r="D90" t="str">
        <f t="shared" si="3"/>
        <v>Owner</v>
      </c>
    </row>
    <row r="91" spans="1:4">
      <c r="A91" s="15" t="s">
        <v>417</v>
      </c>
      <c r="B91" s="15" t="s">
        <v>418</v>
      </c>
      <c r="C91" t="str">
        <f t="shared" si="2"/>
        <v>Matti Karttunen</v>
      </c>
      <c r="D91" t="str">
        <f t="shared" si="3"/>
        <v>Owner/Marketing Assistant</v>
      </c>
    </row>
    <row r="92" spans="1:4">
      <c r="A92" s="16" t="s">
        <v>419</v>
      </c>
      <c r="B92" s="16" t="s">
        <v>320</v>
      </c>
      <c r="C92" t="str">
        <f t="shared" si="2"/>
        <v>Zbyszek Piestrzeniewicz</v>
      </c>
      <c r="D92" t="str">
        <f t="shared" si="3"/>
        <v>Owner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C4929-7854-41CC-965E-B0895C0671D7}">
  <dimension ref="A1:E21"/>
  <sheetViews>
    <sheetView workbookViewId="0">
      <selection activeCell="E2" sqref="E2"/>
    </sheetView>
  </sheetViews>
  <sheetFormatPr baseColWidth="10" defaultColWidth="8.83203125" defaultRowHeight="15"/>
  <cols>
    <col min="1" max="1" width="16" bestFit="1" customWidth="1"/>
    <col min="2" max="2" width="11.1640625" bestFit="1" customWidth="1"/>
    <col min="3" max="3" width="16" bestFit="1" customWidth="1"/>
    <col min="6" max="7" width="10" bestFit="1" customWidth="1"/>
  </cols>
  <sheetData>
    <row r="1" spans="1:5" s="14" customFormat="1" ht="21">
      <c r="A1" s="14" t="s">
        <v>272</v>
      </c>
      <c r="B1" s="14" t="s">
        <v>293</v>
      </c>
      <c r="C1" s="14" t="s">
        <v>294</v>
      </c>
      <c r="E1" s="30" t="s">
        <v>554</v>
      </c>
    </row>
    <row r="2" spans="1:5">
      <c r="A2" t="s">
        <v>273</v>
      </c>
      <c r="B2" t="str">
        <f>MID(A2, FIND("-", A2) + 1, 4)</f>
        <v>2125</v>
      </c>
      <c r="C2">
        <f>_xlfn.NUMBERVALUE(B2)</f>
        <v>2125</v>
      </c>
    </row>
    <row r="3" spans="1:5">
      <c r="A3" t="s">
        <v>274</v>
      </c>
      <c r="B3" t="str">
        <f t="shared" ref="B3:B21" si="0">MID(A3, FIND("-", A3) + 1, 4)</f>
        <v>9790</v>
      </c>
      <c r="C3">
        <f t="shared" ref="C3:C21" si="1">_xlfn.NUMBERVALUE(B3)</f>
        <v>9790</v>
      </c>
    </row>
    <row r="4" spans="1:5">
      <c r="A4" t="s">
        <v>275</v>
      </c>
      <c r="B4" t="str">
        <f t="shared" si="0"/>
        <v>7793</v>
      </c>
      <c r="C4">
        <f t="shared" si="1"/>
        <v>7793</v>
      </c>
    </row>
    <row r="5" spans="1:5">
      <c r="A5" t="s">
        <v>276</v>
      </c>
      <c r="B5" t="str">
        <f t="shared" si="0"/>
        <v>8703</v>
      </c>
      <c r="C5">
        <f t="shared" si="1"/>
        <v>8703</v>
      </c>
    </row>
    <row r="6" spans="1:5">
      <c r="A6" t="s">
        <v>277</v>
      </c>
      <c r="B6" t="str">
        <f t="shared" si="0"/>
        <v>3024</v>
      </c>
      <c r="C6">
        <f t="shared" si="1"/>
        <v>3024</v>
      </c>
    </row>
    <row r="7" spans="1:5">
      <c r="A7" t="s">
        <v>278</v>
      </c>
      <c r="B7" t="str">
        <f t="shared" si="0"/>
        <v>4191</v>
      </c>
      <c r="C7">
        <f t="shared" si="1"/>
        <v>4191</v>
      </c>
    </row>
    <row r="8" spans="1:5">
      <c r="A8" t="s">
        <v>279</v>
      </c>
      <c r="B8" t="str">
        <f t="shared" si="0"/>
        <v>5940</v>
      </c>
      <c r="C8">
        <f t="shared" si="1"/>
        <v>5940</v>
      </c>
    </row>
    <row r="9" spans="1:5">
      <c r="A9" t="s">
        <v>280</v>
      </c>
      <c r="B9" t="str">
        <f t="shared" si="0"/>
        <v>2167</v>
      </c>
      <c r="C9">
        <f t="shared" si="1"/>
        <v>2167</v>
      </c>
    </row>
    <row r="10" spans="1:5">
      <c r="A10" t="s">
        <v>281</v>
      </c>
      <c r="B10" t="str">
        <f t="shared" si="0"/>
        <v>7217</v>
      </c>
      <c r="C10">
        <f t="shared" si="1"/>
        <v>7217</v>
      </c>
    </row>
    <row r="11" spans="1:5">
      <c r="A11" t="s">
        <v>282</v>
      </c>
      <c r="B11" t="str">
        <f t="shared" si="0"/>
        <v>6191</v>
      </c>
      <c r="C11">
        <f t="shared" si="1"/>
        <v>6191</v>
      </c>
    </row>
    <row r="12" spans="1:5">
      <c r="A12" t="s">
        <v>283</v>
      </c>
      <c r="B12" t="str">
        <f t="shared" si="0"/>
        <v>1467</v>
      </c>
      <c r="C12">
        <f t="shared" si="1"/>
        <v>1467</v>
      </c>
    </row>
    <row r="13" spans="1:5">
      <c r="A13" t="s">
        <v>284</v>
      </c>
      <c r="B13" t="str">
        <f t="shared" si="0"/>
        <v>6901</v>
      </c>
      <c r="C13">
        <f t="shared" si="1"/>
        <v>6901</v>
      </c>
    </row>
    <row r="14" spans="1:5">
      <c r="A14" t="s">
        <v>285</v>
      </c>
      <c r="B14" t="str">
        <f t="shared" si="0"/>
        <v>2947</v>
      </c>
      <c r="C14">
        <f t="shared" si="1"/>
        <v>2947</v>
      </c>
    </row>
    <row r="15" spans="1:5">
      <c r="A15" t="s">
        <v>286</v>
      </c>
      <c r="B15" t="str">
        <f t="shared" si="0"/>
        <v>8740</v>
      </c>
      <c r="C15">
        <f t="shared" si="1"/>
        <v>8740</v>
      </c>
    </row>
    <row r="16" spans="1:5">
      <c r="A16" t="s">
        <v>287</v>
      </c>
      <c r="B16" t="str">
        <f t="shared" si="0"/>
        <v>5682</v>
      </c>
      <c r="C16">
        <f t="shared" si="1"/>
        <v>5682</v>
      </c>
    </row>
    <row r="17" spans="1:3">
      <c r="A17" t="s">
        <v>288</v>
      </c>
      <c r="B17" t="str">
        <f t="shared" si="0"/>
        <v>7242</v>
      </c>
      <c r="C17">
        <f t="shared" si="1"/>
        <v>7242</v>
      </c>
    </row>
    <row r="18" spans="1:3">
      <c r="A18" t="s">
        <v>289</v>
      </c>
      <c r="B18" t="str">
        <f t="shared" si="0"/>
        <v>9777</v>
      </c>
      <c r="C18">
        <f t="shared" si="1"/>
        <v>9777</v>
      </c>
    </row>
    <row r="19" spans="1:3">
      <c r="A19" t="s">
        <v>290</v>
      </c>
      <c r="B19" t="str">
        <f t="shared" si="0"/>
        <v>1861</v>
      </c>
      <c r="C19">
        <f t="shared" si="1"/>
        <v>1861</v>
      </c>
    </row>
    <row r="20" spans="1:3">
      <c r="A20" t="s">
        <v>291</v>
      </c>
      <c r="B20" t="str">
        <f t="shared" si="0"/>
        <v>7491</v>
      </c>
      <c r="C20">
        <f t="shared" si="1"/>
        <v>7491</v>
      </c>
    </row>
    <row r="21" spans="1:3">
      <c r="A21" t="s">
        <v>292</v>
      </c>
      <c r="B21" t="str">
        <f t="shared" si="0"/>
        <v>6624</v>
      </c>
      <c r="C21">
        <f t="shared" si="1"/>
        <v>6624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16934-4BAC-4303-9AED-08C316E4F2F9}">
  <dimension ref="A1:C11"/>
  <sheetViews>
    <sheetView workbookViewId="0">
      <selection activeCell="C2" sqref="C2"/>
    </sheetView>
  </sheetViews>
  <sheetFormatPr baseColWidth="10" defaultColWidth="8.83203125" defaultRowHeight="15"/>
  <cols>
    <col min="1" max="1" width="46.1640625" bestFit="1" customWidth="1"/>
    <col min="2" max="2" width="12.6640625" bestFit="1" customWidth="1"/>
  </cols>
  <sheetData>
    <row r="1" spans="1:3" ht="20">
      <c r="A1" s="11" t="s">
        <v>295</v>
      </c>
      <c r="B1" s="11" t="s">
        <v>296</v>
      </c>
    </row>
    <row r="2" spans="1:3" ht="19">
      <c r="A2" s="10" t="s">
        <v>195</v>
      </c>
      <c r="B2" t="s">
        <v>297</v>
      </c>
      <c r="C2">
        <f>_xlfn.NUMBERVALUE(B2, ",", ".")</f>
        <v>71970.53</v>
      </c>
    </row>
    <row r="3" spans="1:3" ht="19">
      <c r="A3" s="10" t="s">
        <v>196</v>
      </c>
      <c r="B3" t="s">
        <v>298</v>
      </c>
      <c r="C3">
        <f t="shared" ref="C3:C11" si="0">_xlfn.NUMBERVALUE(B3, ",", ".")</f>
        <v>3479.39</v>
      </c>
    </row>
    <row r="4" spans="1:3" ht="19">
      <c r="A4" s="10" t="s">
        <v>197</v>
      </c>
      <c r="B4" t="s">
        <v>299</v>
      </c>
      <c r="C4">
        <f t="shared" si="0"/>
        <v>68774.8</v>
      </c>
    </row>
    <row r="5" spans="1:3" ht="19">
      <c r="A5" s="10" t="s">
        <v>198</v>
      </c>
      <c r="B5" t="s">
        <v>300</v>
      </c>
      <c r="C5">
        <f t="shared" si="0"/>
        <v>9205.36</v>
      </c>
    </row>
    <row r="6" spans="1:3" ht="19">
      <c r="A6" s="10" t="s">
        <v>199</v>
      </c>
      <c r="B6" t="s">
        <v>301</v>
      </c>
      <c r="C6">
        <f t="shared" si="0"/>
        <v>88852.73</v>
      </c>
    </row>
    <row r="7" spans="1:3" ht="19">
      <c r="A7" s="10" t="s">
        <v>200</v>
      </c>
      <c r="B7" t="s">
        <v>302</v>
      </c>
      <c r="C7">
        <f t="shared" si="0"/>
        <v>51866.87</v>
      </c>
    </row>
    <row r="8" spans="1:3" ht="19">
      <c r="A8" s="10" t="s">
        <v>201</v>
      </c>
      <c r="B8" t="s">
        <v>303</v>
      </c>
      <c r="C8">
        <f t="shared" si="0"/>
        <v>24980.66</v>
      </c>
    </row>
    <row r="9" spans="1:3" ht="19">
      <c r="A9" s="10" t="s">
        <v>202</v>
      </c>
      <c r="B9" t="s">
        <v>304</v>
      </c>
      <c r="C9">
        <f t="shared" si="0"/>
        <v>47400.800000000003</v>
      </c>
    </row>
    <row r="10" spans="1:3" ht="19">
      <c r="A10" s="10" t="s">
        <v>203</v>
      </c>
      <c r="B10" t="s">
        <v>305</v>
      </c>
      <c r="C10">
        <f t="shared" si="0"/>
        <v>14661.44</v>
      </c>
    </row>
    <row r="11" spans="1:3" ht="19">
      <c r="A11" s="10" t="s">
        <v>204</v>
      </c>
      <c r="B11" t="s">
        <v>306</v>
      </c>
      <c r="C11">
        <f t="shared" si="0"/>
        <v>37807.800000000003</v>
      </c>
    </row>
  </sheetData>
  <conditionalFormatting sqref="A2:A11">
    <cfRule type="duplicateValues" dxfId="0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BBF10-7098-4711-A3B3-939112C6C5BD}">
  <dimension ref="A1:D21"/>
  <sheetViews>
    <sheetView workbookViewId="0">
      <selection activeCell="C2" sqref="C2"/>
    </sheetView>
  </sheetViews>
  <sheetFormatPr baseColWidth="10" defaultColWidth="8.83203125" defaultRowHeight="15"/>
  <cols>
    <col min="1" max="1" width="22.5" style="17" bestFit="1" customWidth="1"/>
    <col min="2" max="2" width="28.5" style="17" bestFit="1" customWidth="1"/>
    <col min="3" max="3" width="22.6640625" bestFit="1" customWidth="1"/>
    <col min="4" max="4" width="28.5" bestFit="1" customWidth="1"/>
  </cols>
  <sheetData>
    <row r="1" spans="1:4" ht="21">
      <c r="A1" s="19" t="s">
        <v>307</v>
      </c>
      <c r="B1" s="19" t="s">
        <v>308</v>
      </c>
      <c r="D1" s="30" t="s">
        <v>555</v>
      </c>
    </row>
    <row r="2" spans="1:4">
      <c r="A2" t="s">
        <v>129</v>
      </c>
      <c r="B2" t="s">
        <v>421</v>
      </c>
      <c r="C2" t="str">
        <f>REPLACE(B2, 6, 3, " Representative")</f>
        <v>Sales Representative</v>
      </c>
    </row>
    <row r="3" spans="1:4">
      <c r="A3" t="s">
        <v>130</v>
      </c>
      <c r="B3" t="s">
        <v>421</v>
      </c>
      <c r="C3" t="str">
        <f t="shared" ref="C3:C16" si="0">REPLACE(B3, 6, 3, " Representative")</f>
        <v>Sales Representative</v>
      </c>
    </row>
    <row r="4" spans="1:4">
      <c r="A4" t="s">
        <v>132</v>
      </c>
      <c r="B4" t="s">
        <v>421</v>
      </c>
      <c r="C4" t="str">
        <f t="shared" si="0"/>
        <v>Sales Representative</v>
      </c>
    </row>
    <row r="5" spans="1:4">
      <c r="A5" t="s">
        <v>134</v>
      </c>
      <c r="B5" t="s">
        <v>421</v>
      </c>
      <c r="C5" t="str">
        <f t="shared" si="0"/>
        <v>Sales Representative</v>
      </c>
    </row>
    <row r="6" spans="1:4">
      <c r="A6" t="s">
        <v>136</v>
      </c>
      <c r="B6" t="s">
        <v>421</v>
      </c>
      <c r="C6" t="str">
        <f t="shared" si="0"/>
        <v>Sales Representative</v>
      </c>
    </row>
    <row r="7" spans="1:4">
      <c r="A7" t="s">
        <v>137</v>
      </c>
      <c r="B7" t="s">
        <v>421</v>
      </c>
      <c r="C7" t="str">
        <f t="shared" si="0"/>
        <v>Sales Representative</v>
      </c>
    </row>
    <row r="8" spans="1:4">
      <c r="A8" t="s">
        <v>138</v>
      </c>
      <c r="B8" t="s">
        <v>421</v>
      </c>
      <c r="C8" t="str">
        <f t="shared" si="0"/>
        <v>Sales Representative</v>
      </c>
    </row>
    <row r="9" spans="1:4">
      <c r="A9" t="s">
        <v>310</v>
      </c>
      <c r="B9" t="s">
        <v>421</v>
      </c>
      <c r="C9" t="str">
        <f t="shared" si="0"/>
        <v>Sales Representative</v>
      </c>
    </row>
    <row r="10" spans="1:4">
      <c r="A10" t="s">
        <v>311</v>
      </c>
      <c r="B10" t="s">
        <v>421</v>
      </c>
      <c r="C10" t="str">
        <f t="shared" si="0"/>
        <v>Sales Representative</v>
      </c>
    </row>
    <row r="11" spans="1:4">
      <c r="A11" t="s">
        <v>312</v>
      </c>
      <c r="B11" t="s">
        <v>421</v>
      </c>
      <c r="C11" t="str">
        <f t="shared" si="0"/>
        <v>Sales Representative</v>
      </c>
    </row>
    <row r="12" spans="1:4">
      <c r="A12" t="s">
        <v>420</v>
      </c>
      <c r="B12" t="s">
        <v>421</v>
      </c>
      <c r="C12" t="str">
        <f t="shared" si="0"/>
        <v>Sales Representative</v>
      </c>
    </row>
    <row r="13" spans="1:4">
      <c r="A13" t="s">
        <v>313</v>
      </c>
      <c r="B13" t="s">
        <v>421</v>
      </c>
      <c r="C13" t="str">
        <f t="shared" si="0"/>
        <v>Sales Representative</v>
      </c>
    </row>
    <row r="14" spans="1:4">
      <c r="A14" t="s">
        <v>314</v>
      </c>
      <c r="B14" t="s">
        <v>421</v>
      </c>
      <c r="C14" t="str">
        <f t="shared" si="0"/>
        <v>Sales Representative</v>
      </c>
    </row>
    <row r="15" spans="1:4">
      <c r="A15" t="s">
        <v>315</v>
      </c>
      <c r="B15" t="s">
        <v>421</v>
      </c>
      <c r="C15" t="str">
        <f t="shared" si="0"/>
        <v>Sales Representative</v>
      </c>
    </row>
    <row r="16" spans="1:4">
      <c r="A16" t="s">
        <v>316</v>
      </c>
      <c r="B16" t="s">
        <v>421</v>
      </c>
      <c r="C16" t="str">
        <f t="shared" si="0"/>
        <v>Sales Representative</v>
      </c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0B7FC-1D9C-4EA7-A783-D751B9BBAB35}">
  <dimension ref="A1:E20"/>
  <sheetViews>
    <sheetView workbookViewId="0">
      <selection activeCell="C2" sqref="C2"/>
    </sheetView>
  </sheetViews>
  <sheetFormatPr baseColWidth="10" defaultColWidth="8.83203125" defaultRowHeight="15"/>
  <cols>
    <col min="1" max="1" width="33.1640625" bestFit="1" customWidth="1"/>
    <col min="2" max="2" width="16.6640625" bestFit="1" customWidth="1"/>
    <col min="3" max="3" width="12.5" bestFit="1" customWidth="1"/>
  </cols>
  <sheetData>
    <row r="1" spans="1:5" s="14" customFormat="1" ht="21">
      <c r="A1" s="14" t="s">
        <v>456</v>
      </c>
      <c r="B1" s="14" t="s">
        <v>457</v>
      </c>
      <c r="E1" s="30" t="s">
        <v>556</v>
      </c>
    </row>
    <row r="2" spans="1:5">
      <c r="A2" t="s">
        <v>241</v>
      </c>
      <c r="B2" t="s">
        <v>425</v>
      </c>
      <c r="C2" t="str">
        <f>SUBSTITUTE(B2, " ", "-")</f>
        <v>238-555-4910</v>
      </c>
    </row>
    <row r="3" spans="1:5">
      <c r="A3" t="s">
        <v>444</v>
      </c>
      <c r="B3" t="s">
        <v>426</v>
      </c>
      <c r="C3" t="str">
        <f t="shared" ref="C3:C20" si="0">SUBSTITUTE(B3, " ", "-")</f>
        <v>560-555-1300</v>
      </c>
    </row>
    <row r="4" spans="1:5">
      <c r="A4" t="s">
        <v>445</v>
      </c>
      <c r="B4" t="s">
        <v>427</v>
      </c>
      <c r="C4" t="str">
        <f t="shared" si="0"/>
        <v>655-555-2657</v>
      </c>
    </row>
    <row r="5" spans="1:5">
      <c r="A5" t="s">
        <v>242</v>
      </c>
      <c r="B5" t="s">
        <v>428</v>
      </c>
      <c r="C5" t="str">
        <f t="shared" si="0"/>
        <v>253-555-6140</v>
      </c>
    </row>
    <row r="6" spans="1:5">
      <c r="A6" t="s">
        <v>446</v>
      </c>
      <c r="B6" t="s">
        <v>429</v>
      </c>
      <c r="C6" t="str">
        <f t="shared" si="0"/>
        <v>547-555-6495</v>
      </c>
    </row>
    <row r="7" spans="1:5">
      <c r="A7" t="s">
        <v>243</v>
      </c>
      <c r="B7" t="s">
        <v>430</v>
      </c>
      <c r="C7" t="str">
        <f t="shared" si="0"/>
        <v>302-555-7438</v>
      </c>
    </row>
    <row r="8" spans="1:5">
      <c r="A8" t="s">
        <v>447</v>
      </c>
      <c r="B8" t="s">
        <v>431</v>
      </c>
      <c r="C8" t="str">
        <f t="shared" si="0"/>
        <v>665-555-7176</v>
      </c>
    </row>
    <row r="9" spans="1:5">
      <c r="A9" t="s">
        <v>448</v>
      </c>
      <c r="B9" t="s">
        <v>432</v>
      </c>
      <c r="C9" t="str">
        <f t="shared" si="0"/>
        <v>623-555-3708</v>
      </c>
    </row>
    <row r="10" spans="1:5">
      <c r="A10" t="s">
        <v>449</v>
      </c>
      <c r="B10" t="s">
        <v>433</v>
      </c>
      <c r="C10" t="str">
        <f t="shared" si="0"/>
        <v>413-555-7559</v>
      </c>
    </row>
    <row r="11" spans="1:5">
      <c r="A11" t="s">
        <v>450</v>
      </c>
      <c r="B11" t="s">
        <v>434</v>
      </c>
      <c r="C11" t="str">
        <f t="shared" si="0"/>
        <v>512-555-4087</v>
      </c>
    </row>
    <row r="12" spans="1:5">
      <c r="A12" t="s">
        <v>244</v>
      </c>
      <c r="B12" t="s">
        <v>435</v>
      </c>
      <c r="C12" t="str">
        <f t="shared" si="0"/>
        <v>422-555-6330</v>
      </c>
    </row>
    <row r="13" spans="1:5">
      <c r="A13" t="s">
        <v>245</v>
      </c>
      <c r="B13" t="s">
        <v>436</v>
      </c>
      <c r="C13" t="str">
        <f t="shared" si="0"/>
        <v>497-555-3165</v>
      </c>
    </row>
    <row r="14" spans="1:5">
      <c r="A14" t="s">
        <v>451</v>
      </c>
      <c r="B14" t="s">
        <v>437</v>
      </c>
      <c r="C14" t="str">
        <f t="shared" si="0"/>
        <v>121-555-6625</v>
      </c>
    </row>
    <row r="15" spans="1:5">
      <c r="A15" t="s">
        <v>452</v>
      </c>
      <c r="B15" t="s">
        <v>438</v>
      </c>
      <c r="C15" t="str">
        <f t="shared" si="0"/>
        <v>555-555-9446</v>
      </c>
    </row>
    <row r="16" spans="1:5">
      <c r="A16" t="s">
        <v>453</v>
      </c>
      <c r="B16" t="s">
        <v>439</v>
      </c>
      <c r="C16" t="str">
        <f t="shared" si="0"/>
        <v>278-555-9536</v>
      </c>
    </row>
    <row r="17" spans="1:3">
      <c r="A17" t="s">
        <v>246</v>
      </c>
      <c r="B17" t="s">
        <v>440</v>
      </c>
      <c r="C17" t="str">
        <f t="shared" si="0"/>
        <v>259-555-2247</v>
      </c>
    </row>
    <row r="18" spans="1:3">
      <c r="A18" t="s">
        <v>454</v>
      </c>
      <c r="B18" t="s">
        <v>441</v>
      </c>
      <c r="C18" t="str">
        <f t="shared" si="0"/>
        <v>447-555-1071</v>
      </c>
    </row>
    <row r="19" spans="1:3">
      <c r="A19" t="s">
        <v>247</v>
      </c>
      <c r="B19" t="s">
        <v>442</v>
      </c>
      <c r="C19" t="str">
        <f t="shared" si="0"/>
        <v>399-555-9529</v>
      </c>
    </row>
    <row r="20" spans="1:3">
      <c r="A20" t="s">
        <v>455</v>
      </c>
      <c r="B20" t="s">
        <v>443</v>
      </c>
      <c r="C20" t="str">
        <f t="shared" si="0"/>
        <v>191-555-8516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73AA2-51DD-47B7-8C9A-4616FC57830A}">
  <dimension ref="A1:H7"/>
  <sheetViews>
    <sheetView workbookViewId="0">
      <selection activeCell="B2" sqref="B2"/>
    </sheetView>
  </sheetViews>
  <sheetFormatPr baseColWidth="10" defaultColWidth="8.83203125" defaultRowHeight="15"/>
  <cols>
    <col min="1" max="1" width="14" bestFit="1" customWidth="1"/>
  </cols>
  <sheetData>
    <row r="1" spans="1:8" s="6" customFormat="1" ht="21">
      <c r="A1" s="6" t="s">
        <v>185</v>
      </c>
      <c r="B1" s="6" t="s">
        <v>186</v>
      </c>
      <c r="H1" s="30" t="s">
        <v>540</v>
      </c>
    </row>
    <row r="2" spans="1:8">
      <c r="A2" t="s">
        <v>180</v>
      </c>
      <c r="B2" t="str">
        <f>CLEAN(A2)</f>
        <v>AC-1928</v>
      </c>
    </row>
    <row r="3" spans="1:8">
      <c r="A3" t="s">
        <v>181</v>
      </c>
      <c r="B3" t="str">
        <f t="shared" ref="B3:B7" si="0">CLEAN(A3)</f>
        <v>AD-5728</v>
      </c>
    </row>
    <row r="4" spans="1:8">
      <c r="A4" t="s">
        <v>182</v>
      </c>
      <c r="B4" t="str">
        <f t="shared" si="0"/>
        <v>BC-1128</v>
      </c>
    </row>
    <row r="5" spans="1:8">
      <c r="A5" t="s">
        <v>183</v>
      </c>
      <c r="B5" t="str">
        <f t="shared" si="0"/>
        <v>AA-7652</v>
      </c>
    </row>
    <row r="6" spans="1:8">
      <c r="A6" t="s">
        <v>184</v>
      </c>
      <c r="B6" t="str">
        <f t="shared" si="0"/>
        <v>CA-7091</v>
      </c>
    </row>
    <row r="7" spans="1:8" ht="60.75" customHeight="1">
      <c r="A7" s="13" t="s">
        <v>271</v>
      </c>
      <c r="B7" t="str">
        <f t="shared" si="0"/>
        <v>It was the best of times, it was the worst of times.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FC88A-38F1-4D76-AF46-28FAEB6332F3}">
  <sheetPr published="0"/>
  <dimension ref="A1:E6"/>
  <sheetViews>
    <sheetView workbookViewId="0">
      <selection activeCell="B15" sqref="B15"/>
    </sheetView>
  </sheetViews>
  <sheetFormatPr baseColWidth="10" defaultColWidth="8.83203125" defaultRowHeight="13"/>
  <cols>
    <col min="1" max="1" width="28.6640625" style="21" customWidth="1"/>
    <col min="2" max="2" width="13.1640625" style="21" bestFit="1" customWidth="1"/>
    <col min="3" max="16384" width="8.83203125" style="21"/>
  </cols>
  <sheetData>
    <row r="1" spans="1:5" ht="24">
      <c r="A1" s="29" t="s">
        <v>534</v>
      </c>
      <c r="B1" s="20"/>
    </row>
    <row r="2" spans="1:5" ht="19">
      <c r="A2" s="22" t="s">
        <v>535</v>
      </c>
      <c r="B2" s="23">
        <v>0.01</v>
      </c>
      <c r="D2" s="24"/>
      <c r="E2" s="24"/>
    </row>
    <row r="3" spans="1:5" ht="19">
      <c r="A3" s="22" t="s">
        <v>536</v>
      </c>
      <c r="B3" s="25">
        <v>1</v>
      </c>
    </row>
    <row r="4" spans="1:5" ht="19">
      <c r="A4" s="22" t="s">
        <v>537</v>
      </c>
      <c r="B4" s="26">
        <v>1</v>
      </c>
    </row>
    <row r="5" spans="1:5" ht="19">
      <c r="A5" s="22" t="s">
        <v>538</v>
      </c>
      <c r="B5" s="26">
        <v>0</v>
      </c>
    </row>
    <row r="6" spans="1:5" ht="19">
      <c r="A6" s="22" t="s">
        <v>539</v>
      </c>
      <c r="B6" s="27">
        <f>PMT(B2 / 12, B3 * 12, B4, -B5)</f>
        <v>-8.3785411555796982E-2</v>
      </c>
    </row>
  </sheetData>
  <dataValidations count="4">
    <dataValidation type="whole" allowBlank="1" showInputMessage="1" showErrorMessage="1" errorTitle="Loan Period Error" error="Please make sure the value you enter for the loan period is a whole number between 1 and 30." promptTitle="Loan Period" prompt="Please enter a whole number between 1 and 30." sqref="B3" xr:uid="{86C47778-0B2D-4443-B115-7D83AFAB979C}">
      <formula1>1</formula1>
      <formula2>30</formula2>
    </dataValidation>
    <dataValidation type="decimal" allowBlank="1" showInputMessage="1" showErrorMessage="1" errorTitle="Interest Rate Error" error="Please be sure to enter a percentage value between 1% and 25%." promptTitle="Interest Rate" prompt="Please enter a percentage value between 1% and 25%." sqref="B2" xr:uid="{2B32AF62-DA0F-480F-B969-A68C9158CD68}">
      <formula1>0.01</formula1>
      <formula2>0.25</formula2>
    </dataValidation>
    <dataValidation type="whole" operator="greaterThan" allowBlank="1" showInputMessage="1" showErrorMessage="1" errorTitle="Principal Error" error="PLease enter a positive value for the principal." promptTitle="Principal" sqref="B4" xr:uid="{24156F8E-86BB-430B-A996-C2857B942EA1}">
      <formula1>0</formula1>
    </dataValidation>
    <dataValidation type="whole" operator="greaterThanOrEqual" allowBlank="1" showInputMessage="1" showErrorMessage="1" errorTitle="Balloon Payment Alert" error="Please be sure to enter a positive value for the balloon payment." sqref="B5" xr:uid="{92D0272F-698C-49C6-ACC9-6D5B9DF62B7E}">
      <formula1>0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4C102-41BB-47A8-B5E1-BF5D7D65C355}">
  <dimension ref="A1:E6"/>
  <sheetViews>
    <sheetView workbookViewId="0">
      <selection activeCell="C6" sqref="C6"/>
    </sheetView>
  </sheetViews>
  <sheetFormatPr baseColWidth="10" defaultColWidth="8.83203125" defaultRowHeight="15"/>
  <cols>
    <col min="1" max="1" width="15.5" bestFit="1" customWidth="1"/>
    <col min="2" max="2" width="46" bestFit="1" customWidth="1"/>
    <col min="3" max="3" width="44" bestFit="1" customWidth="1"/>
  </cols>
  <sheetData>
    <row r="1" spans="1:5" s="6" customFormat="1" ht="21">
      <c r="A1" s="6" t="s">
        <v>185</v>
      </c>
      <c r="B1" s="6" t="s">
        <v>502</v>
      </c>
      <c r="C1" s="6" t="s">
        <v>506</v>
      </c>
      <c r="E1" s="30" t="s">
        <v>541</v>
      </c>
    </row>
    <row r="2" spans="1:5">
      <c r="A2" t="s">
        <v>501</v>
      </c>
      <c r="B2" t="str">
        <f>TRIM(A2)</f>
        <v>Hello World!</v>
      </c>
      <c r="C2" t="s">
        <v>507</v>
      </c>
    </row>
    <row r="3" spans="1:5">
      <c r="A3" t="s">
        <v>503</v>
      </c>
      <c r="B3" t="str">
        <f t="shared" ref="B3:B6" si="0">TRIM(A3)</f>
        <v>Hello World!</v>
      </c>
      <c r="C3" t="s">
        <v>508</v>
      </c>
    </row>
    <row r="4" spans="1:5">
      <c r="A4" t="s">
        <v>504</v>
      </c>
      <c r="B4" t="str">
        <f t="shared" si="0"/>
        <v>Hello World!</v>
      </c>
      <c r="C4" t="s">
        <v>509</v>
      </c>
    </row>
    <row r="5" spans="1:5">
      <c r="A5" t="s">
        <v>505</v>
      </c>
      <c r="B5" t="str">
        <f t="shared" si="0"/>
        <v xml:space="preserve">			Hello World!</v>
      </c>
      <c r="C5" t="s">
        <v>510</v>
      </c>
    </row>
    <row r="6" spans="1:5" ht="60.75" customHeight="1">
      <c r="A6" s="13" t="s">
        <v>271</v>
      </c>
      <c r="B6" t="str">
        <f t="shared" si="0"/>
        <v>It was the 
best of times, 
it was the 
worst of times.</v>
      </c>
      <c r="C6" t="s">
        <v>511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EFA9A-5E66-45EE-A355-05AA7DDE4BA3}">
  <dimension ref="A1:E20"/>
  <sheetViews>
    <sheetView tabSelected="1" workbookViewId="0">
      <selection activeCell="C2" sqref="C2"/>
    </sheetView>
  </sheetViews>
  <sheetFormatPr baseColWidth="10" defaultColWidth="8.83203125" defaultRowHeight="15"/>
  <cols>
    <col min="1" max="1" width="10.5" bestFit="1" customWidth="1"/>
    <col min="2" max="2" width="14.5" bestFit="1" customWidth="1"/>
    <col min="3" max="3" width="19.6640625" bestFit="1" customWidth="1"/>
  </cols>
  <sheetData>
    <row r="1" spans="1:5" ht="21">
      <c r="A1" s="6" t="s">
        <v>178</v>
      </c>
      <c r="B1" s="6" t="s">
        <v>177</v>
      </c>
      <c r="C1" s="6" t="s">
        <v>179</v>
      </c>
      <c r="E1" s="30" t="s">
        <v>542</v>
      </c>
    </row>
    <row r="2" spans="1:5">
      <c r="A2" t="s">
        <v>139</v>
      </c>
      <c r="B2" t="s">
        <v>140</v>
      </c>
      <c r="C2" t="str">
        <f>_xlfn.CONCAT(A2, " ", B2)</f>
        <v>Nancy Freehafer</v>
      </c>
    </row>
    <row r="3" spans="1:5">
      <c r="A3" t="s">
        <v>141</v>
      </c>
      <c r="B3" t="s">
        <v>142</v>
      </c>
      <c r="C3" t="str">
        <f t="shared" ref="C3:C20" si="0">_xlfn.CONCAT(A3, " ", B3)</f>
        <v>Andrew Cencini</v>
      </c>
    </row>
    <row r="4" spans="1:5">
      <c r="A4" t="s">
        <v>143</v>
      </c>
      <c r="B4" t="s">
        <v>144</v>
      </c>
      <c r="C4" t="str">
        <f t="shared" si="0"/>
        <v>Jan Kotas</v>
      </c>
    </row>
    <row r="5" spans="1:5">
      <c r="A5" t="s">
        <v>145</v>
      </c>
      <c r="B5" t="s">
        <v>146</v>
      </c>
      <c r="C5" t="str">
        <f t="shared" si="0"/>
        <v>Mariya Sergienko</v>
      </c>
    </row>
    <row r="6" spans="1:5">
      <c r="A6" t="s">
        <v>147</v>
      </c>
      <c r="B6" t="s">
        <v>148</v>
      </c>
      <c r="C6" t="str">
        <f t="shared" si="0"/>
        <v>Steven Thorpe</v>
      </c>
    </row>
    <row r="7" spans="1:5">
      <c r="A7" t="s">
        <v>149</v>
      </c>
      <c r="B7" t="s">
        <v>150</v>
      </c>
      <c r="C7" t="str">
        <f t="shared" si="0"/>
        <v>Michael Neipper</v>
      </c>
    </row>
    <row r="8" spans="1:5">
      <c r="A8" t="s">
        <v>151</v>
      </c>
      <c r="B8" t="s">
        <v>152</v>
      </c>
      <c r="C8" t="str">
        <f t="shared" si="0"/>
        <v>Robert Zare</v>
      </c>
    </row>
    <row r="9" spans="1:5">
      <c r="A9" t="s">
        <v>153</v>
      </c>
      <c r="B9" t="s">
        <v>154</v>
      </c>
      <c r="C9" t="str">
        <f t="shared" si="0"/>
        <v>Laura Giussani</v>
      </c>
    </row>
    <row r="10" spans="1:5">
      <c r="A10" t="s">
        <v>155</v>
      </c>
      <c r="B10" t="s">
        <v>156</v>
      </c>
      <c r="C10" t="str">
        <f t="shared" si="0"/>
        <v>Anne Hellung-Larsen</v>
      </c>
    </row>
    <row r="11" spans="1:5">
      <c r="A11" t="s">
        <v>157</v>
      </c>
      <c r="B11" t="s">
        <v>158</v>
      </c>
      <c r="C11" t="str">
        <f t="shared" si="0"/>
        <v>Maria Anders</v>
      </c>
    </row>
    <row r="12" spans="1:5">
      <c r="A12" t="s">
        <v>159</v>
      </c>
      <c r="B12" t="s">
        <v>160</v>
      </c>
      <c r="C12" t="str">
        <f t="shared" si="0"/>
        <v>Thomas Hardy</v>
      </c>
    </row>
    <row r="13" spans="1:5">
      <c r="A13" t="s">
        <v>161</v>
      </c>
      <c r="B13" t="s">
        <v>162</v>
      </c>
      <c r="C13" t="str">
        <f t="shared" si="0"/>
        <v>Hanna Moos</v>
      </c>
    </row>
    <row r="14" spans="1:5">
      <c r="A14" t="s">
        <v>163</v>
      </c>
      <c r="B14" t="s">
        <v>164</v>
      </c>
      <c r="C14" t="str">
        <f t="shared" si="0"/>
        <v>Victoria Ashworth</v>
      </c>
    </row>
    <row r="15" spans="1:5">
      <c r="A15" t="s">
        <v>165</v>
      </c>
      <c r="B15" t="s">
        <v>166</v>
      </c>
      <c r="C15" t="str">
        <f t="shared" si="0"/>
        <v>Patricio Simpson</v>
      </c>
    </row>
    <row r="16" spans="1:5">
      <c r="A16" t="s">
        <v>167</v>
      </c>
      <c r="B16" t="s">
        <v>168</v>
      </c>
      <c r="C16" t="str">
        <f t="shared" si="0"/>
        <v>Elizabeth Brown</v>
      </c>
    </row>
    <row r="17" spans="1:3">
      <c r="A17" t="s">
        <v>169</v>
      </c>
      <c r="B17" t="s">
        <v>170</v>
      </c>
      <c r="C17" t="str">
        <f t="shared" si="0"/>
        <v>Ann Devon</v>
      </c>
    </row>
    <row r="18" spans="1:3">
      <c r="A18" t="s">
        <v>171</v>
      </c>
      <c r="B18" t="s">
        <v>172</v>
      </c>
      <c r="C18" t="str">
        <f t="shared" si="0"/>
        <v>Paolo Accorti</v>
      </c>
    </row>
    <row r="19" spans="1:3">
      <c r="A19" t="s">
        <v>173</v>
      </c>
      <c r="B19" t="s">
        <v>174</v>
      </c>
      <c r="C19" t="str">
        <f t="shared" si="0"/>
        <v>Carlos Hernández</v>
      </c>
    </row>
    <row r="20" spans="1:3">
      <c r="A20" t="s">
        <v>175</v>
      </c>
      <c r="B20" t="s">
        <v>176</v>
      </c>
      <c r="C20" t="str">
        <f t="shared" si="0"/>
        <v>Yoshi Latimer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EB4E8-9888-4CAC-8059-72463D39EA88}">
  <dimension ref="A1:F21"/>
  <sheetViews>
    <sheetView workbookViewId="0">
      <selection activeCell="G10" sqref="G10"/>
    </sheetView>
  </sheetViews>
  <sheetFormatPr baseColWidth="10" defaultColWidth="8.83203125" defaultRowHeight="15"/>
  <cols>
    <col min="1" max="1" width="15.33203125" bestFit="1" customWidth="1"/>
    <col min="2" max="2" width="11.1640625" bestFit="1" customWidth="1"/>
    <col min="3" max="3" width="9.6640625" bestFit="1" customWidth="1"/>
    <col min="4" max="4" width="16" bestFit="1" customWidth="1"/>
  </cols>
  <sheetData>
    <row r="1" spans="1:6" s="14" customFormat="1" ht="17">
      <c r="A1" s="14" t="s">
        <v>498</v>
      </c>
      <c r="B1" s="14" t="s">
        <v>499</v>
      </c>
      <c r="C1" s="14" t="s">
        <v>500</v>
      </c>
      <c r="D1" s="14" t="s">
        <v>272</v>
      </c>
    </row>
    <row r="2" spans="1:6" ht="21">
      <c r="A2" t="s">
        <v>458</v>
      </c>
      <c r="B2" s="1">
        <v>2125</v>
      </c>
      <c r="C2" t="s">
        <v>478</v>
      </c>
      <c r="D2" t="str">
        <f>_xlfn.TEXTJOIN("-", TRUE, A2, B2, C2)</f>
        <v>LDW-2125-X52</v>
      </c>
      <c r="F2" s="30" t="s">
        <v>543</v>
      </c>
    </row>
    <row r="3" spans="1:6">
      <c r="A3" t="s">
        <v>459</v>
      </c>
      <c r="B3" s="1">
        <v>9790</v>
      </c>
      <c r="C3" t="s">
        <v>479</v>
      </c>
      <c r="D3" t="str">
        <f t="shared" ref="D3:D21" si="0">_xlfn.TEXTJOIN("-", TRUE, A3, B3, C3)</f>
        <v>MP-9790-C78</v>
      </c>
    </row>
    <row r="4" spans="1:6">
      <c r="A4" t="s">
        <v>460</v>
      </c>
      <c r="B4" s="1">
        <v>7793</v>
      </c>
      <c r="C4" t="s">
        <v>480</v>
      </c>
      <c r="D4" t="str">
        <f t="shared" si="0"/>
        <v>PNH-7793-W40</v>
      </c>
    </row>
    <row r="5" spans="1:6">
      <c r="A5" t="s">
        <v>461</v>
      </c>
      <c r="B5" s="1">
        <v>8703</v>
      </c>
      <c r="C5" t="s">
        <v>481</v>
      </c>
      <c r="D5" t="str">
        <f t="shared" si="0"/>
        <v>SA-8703-I16</v>
      </c>
    </row>
    <row r="6" spans="1:6">
      <c r="A6" t="s">
        <v>462</v>
      </c>
      <c r="B6" s="1">
        <v>3024</v>
      </c>
      <c r="C6" t="s">
        <v>482</v>
      </c>
      <c r="D6" t="str">
        <f t="shared" si="0"/>
        <v>RB-3024-Z87</v>
      </c>
    </row>
    <row r="7" spans="1:6">
      <c r="A7" t="s">
        <v>463</v>
      </c>
      <c r="B7" s="1">
        <v>4191</v>
      </c>
      <c r="C7" t="s">
        <v>483</v>
      </c>
      <c r="D7" t="str">
        <f t="shared" si="0"/>
        <v>N-4191-W23</v>
      </c>
    </row>
    <row r="8" spans="1:6">
      <c r="A8" t="s">
        <v>464</v>
      </c>
      <c r="B8" s="1">
        <v>5940</v>
      </c>
      <c r="C8" t="s">
        <v>484</v>
      </c>
      <c r="D8" t="str">
        <f t="shared" si="0"/>
        <v>JH-5940-N74</v>
      </c>
    </row>
    <row r="9" spans="1:6">
      <c r="A9" t="s">
        <v>465</v>
      </c>
      <c r="B9" s="1">
        <v>2167</v>
      </c>
      <c r="C9" t="s">
        <v>485</v>
      </c>
      <c r="D9" t="str">
        <f t="shared" si="0"/>
        <v>QF-2167-W24</v>
      </c>
    </row>
    <row r="10" spans="1:6">
      <c r="A10" t="s">
        <v>466</v>
      </c>
      <c r="B10" s="1">
        <v>7217</v>
      </c>
      <c r="C10" t="s">
        <v>486</v>
      </c>
      <c r="D10" t="str">
        <f t="shared" si="0"/>
        <v>UB-7217-R78</v>
      </c>
    </row>
    <row r="11" spans="1:6">
      <c r="A11" t="s">
        <v>467</v>
      </c>
      <c r="B11" s="1">
        <v>6191</v>
      </c>
      <c r="C11" t="s">
        <v>487</v>
      </c>
      <c r="D11" t="str">
        <f t="shared" si="0"/>
        <v>Q-6191-B86</v>
      </c>
    </row>
    <row r="12" spans="1:6">
      <c r="A12" t="s">
        <v>468</v>
      </c>
      <c r="B12" s="1">
        <v>1467</v>
      </c>
      <c r="C12" t="s">
        <v>488</v>
      </c>
      <c r="D12" t="str">
        <f t="shared" si="0"/>
        <v>ST-1467-X89</v>
      </c>
    </row>
    <row r="13" spans="1:6">
      <c r="A13" t="s">
        <v>469</v>
      </c>
      <c r="B13" s="1">
        <v>6901</v>
      </c>
      <c r="C13" t="s">
        <v>489</v>
      </c>
      <c r="D13" t="str">
        <f t="shared" si="0"/>
        <v>MGOW-6901-B80</v>
      </c>
    </row>
    <row r="14" spans="1:6">
      <c r="A14" t="s">
        <v>470</v>
      </c>
      <c r="B14" s="1">
        <v>2947</v>
      </c>
      <c r="C14" t="s">
        <v>490</v>
      </c>
      <c r="D14" t="str">
        <f t="shared" si="0"/>
        <v>PG-2947-B51</v>
      </c>
    </row>
    <row r="15" spans="1:6">
      <c r="A15" t="s">
        <v>471</v>
      </c>
      <c r="B15" s="1">
        <v>8740</v>
      </c>
      <c r="C15" t="s">
        <v>491</v>
      </c>
      <c r="D15" t="str">
        <f t="shared" si="0"/>
        <v>LET-8740-K91</v>
      </c>
    </row>
    <row r="16" spans="1:6">
      <c r="A16" t="s">
        <v>472</v>
      </c>
      <c r="B16" s="1">
        <v>5682</v>
      </c>
      <c r="C16" t="s">
        <v>492</v>
      </c>
      <c r="D16" t="str">
        <f t="shared" si="0"/>
        <v>DJW-5682-C96</v>
      </c>
    </row>
    <row r="17" spans="1:4">
      <c r="A17" t="s">
        <v>473</v>
      </c>
      <c r="B17" s="1">
        <v>7242</v>
      </c>
      <c r="C17" t="s">
        <v>493</v>
      </c>
      <c r="D17" t="str">
        <f t="shared" si="0"/>
        <v>KS-7242-V72</v>
      </c>
    </row>
    <row r="18" spans="1:4">
      <c r="A18" t="s">
        <v>474</v>
      </c>
      <c r="B18" s="1">
        <v>9777</v>
      </c>
      <c r="C18" t="s">
        <v>494</v>
      </c>
      <c r="D18" t="str">
        <f t="shared" si="0"/>
        <v>NX-9777-A78</v>
      </c>
    </row>
    <row r="19" spans="1:4">
      <c r="A19" t="s">
        <v>475</v>
      </c>
      <c r="B19" s="1">
        <v>1861</v>
      </c>
      <c r="C19" t="s">
        <v>495</v>
      </c>
      <c r="D19" t="str">
        <f t="shared" si="0"/>
        <v>IOY-1861-C81</v>
      </c>
    </row>
    <row r="20" spans="1:4">
      <c r="A20" t="s">
        <v>476</v>
      </c>
      <c r="B20" s="1">
        <v>7491</v>
      </c>
      <c r="C20" t="s">
        <v>496</v>
      </c>
      <c r="D20" t="str">
        <f t="shared" si="0"/>
        <v>LN-7491-J95</v>
      </c>
    </row>
    <row r="21" spans="1:4">
      <c r="A21" t="s">
        <v>477</v>
      </c>
      <c r="B21" s="1">
        <v>6624</v>
      </c>
      <c r="C21" t="s">
        <v>497</v>
      </c>
      <c r="D21" t="str">
        <f t="shared" si="0"/>
        <v>TM-6624-N37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1E407-6328-4358-8129-C5DCE6A03CFC}">
  <dimension ref="A1:J4"/>
  <sheetViews>
    <sheetView workbookViewId="0">
      <selection activeCell="L7" sqref="L7"/>
    </sheetView>
  </sheetViews>
  <sheetFormatPr baseColWidth="10" defaultColWidth="8.83203125" defaultRowHeight="15"/>
  <cols>
    <col min="1" max="1" width="10.33203125" bestFit="1" customWidth="1"/>
    <col min="2" max="2" width="10" bestFit="1" customWidth="1"/>
  </cols>
  <sheetData>
    <row r="1" spans="1:10" ht="24">
      <c r="A1" t="s">
        <v>187</v>
      </c>
      <c r="B1" t="s">
        <v>187</v>
      </c>
      <c r="C1" t="b">
        <f>EXACT(A1, B1)</f>
        <v>1</v>
      </c>
      <c r="J1" s="30" t="s">
        <v>544</v>
      </c>
    </row>
    <row r="2" spans="1:10">
      <c r="A2" t="s">
        <v>188</v>
      </c>
      <c r="B2" t="s">
        <v>189</v>
      </c>
      <c r="C2" t="b">
        <f>EXACT(A2,B2)</f>
        <v>0</v>
      </c>
    </row>
    <row r="3" spans="1:10">
      <c r="A3" t="s">
        <v>187</v>
      </c>
      <c r="B3" t="s">
        <v>190</v>
      </c>
      <c r="C3" t="b">
        <f>EXACT(A3,B3)</f>
        <v>0</v>
      </c>
    </row>
    <row r="4" spans="1:10">
      <c r="A4" t="s">
        <v>187</v>
      </c>
      <c r="B4" t="s">
        <v>191</v>
      </c>
      <c r="C4" t="b">
        <f>EXACT(A4,B4)</f>
        <v>0</v>
      </c>
      <c r="D4" t="s">
        <v>192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CAE61-9978-418B-8A23-5D93A2EA30A4}">
  <dimension ref="A1:D46"/>
  <sheetViews>
    <sheetView workbookViewId="0">
      <selection activeCell="D1" sqref="D1"/>
    </sheetView>
  </sheetViews>
  <sheetFormatPr baseColWidth="10" defaultColWidth="8.83203125" defaultRowHeight="15"/>
  <cols>
    <col min="1" max="1" width="48.33203125" bestFit="1" customWidth="1"/>
  </cols>
  <sheetData>
    <row r="1" spans="1:4" ht="21">
      <c r="A1" s="11" t="s">
        <v>194</v>
      </c>
      <c r="B1" s="11" t="s">
        <v>240</v>
      </c>
      <c r="D1" s="30" t="s">
        <v>545</v>
      </c>
    </row>
    <row r="2" spans="1:4" ht="19">
      <c r="A2" s="10" t="s">
        <v>195</v>
      </c>
      <c r="B2" s="12">
        <f>LEN(A2)</f>
        <v>22</v>
      </c>
    </row>
    <row r="3" spans="1:4" ht="19">
      <c r="A3" s="10" t="s">
        <v>196</v>
      </c>
      <c r="B3" s="12">
        <f t="shared" ref="B3:B46" si="0">LEN(A3)</f>
        <v>23</v>
      </c>
    </row>
    <row r="4" spans="1:4" ht="19">
      <c r="A4" s="10" t="s">
        <v>197</v>
      </c>
      <c r="B4" s="12">
        <f t="shared" si="0"/>
        <v>33</v>
      </c>
    </row>
    <row r="5" spans="1:4" ht="19">
      <c r="A5" s="10" t="s">
        <v>198</v>
      </c>
      <c r="B5" s="12">
        <f t="shared" si="0"/>
        <v>27</v>
      </c>
    </row>
    <row r="6" spans="1:4" ht="19">
      <c r="A6" s="10" t="s">
        <v>199</v>
      </c>
      <c r="B6" s="12">
        <f t="shared" si="0"/>
        <v>36</v>
      </c>
    </row>
    <row r="7" spans="1:4" ht="19">
      <c r="A7" s="10" t="s">
        <v>200</v>
      </c>
      <c r="B7" s="12">
        <f t="shared" si="0"/>
        <v>27</v>
      </c>
    </row>
    <row r="8" spans="1:4" ht="19">
      <c r="A8" s="10" t="s">
        <v>201</v>
      </c>
      <c r="B8" s="12">
        <f t="shared" si="0"/>
        <v>29</v>
      </c>
    </row>
    <row r="9" spans="1:4" ht="19">
      <c r="A9" s="10" t="s">
        <v>202</v>
      </c>
      <c r="B9" s="12">
        <f t="shared" si="0"/>
        <v>29</v>
      </c>
    </row>
    <row r="10" spans="1:4" ht="19">
      <c r="A10" s="10" t="s">
        <v>203</v>
      </c>
      <c r="B10" s="12">
        <f t="shared" si="0"/>
        <v>25</v>
      </c>
    </row>
    <row r="11" spans="1:4" ht="19">
      <c r="A11" s="10" t="s">
        <v>204</v>
      </c>
      <c r="B11" s="12">
        <f t="shared" si="0"/>
        <v>32</v>
      </c>
    </row>
    <row r="12" spans="1:4" ht="19">
      <c r="A12" s="10" t="s">
        <v>205</v>
      </c>
      <c r="B12" s="12">
        <f t="shared" si="0"/>
        <v>40</v>
      </c>
    </row>
    <row r="13" spans="1:4" ht="19">
      <c r="A13" s="10" t="s">
        <v>206</v>
      </c>
      <c r="B13" s="12">
        <f t="shared" si="0"/>
        <v>24</v>
      </c>
    </row>
    <row r="14" spans="1:4" ht="19">
      <c r="A14" s="10" t="s">
        <v>207</v>
      </c>
      <c r="B14" s="12">
        <f t="shared" si="0"/>
        <v>22</v>
      </c>
    </row>
    <row r="15" spans="1:4" ht="19">
      <c r="A15" s="10" t="s">
        <v>208</v>
      </c>
      <c r="B15" s="12">
        <f t="shared" si="0"/>
        <v>27</v>
      </c>
    </row>
    <row r="16" spans="1:4" ht="19">
      <c r="A16" s="10" t="s">
        <v>209</v>
      </c>
      <c r="B16" s="12">
        <f t="shared" si="0"/>
        <v>30</v>
      </c>
    </row>
    <row r="17" spans="1:2" ht="19">
      <c r="A17" s="10" t="s">
        <v>210</v>
      </c>
      <c r="B17" s="12">
        <f t="shared" si="0"/>
        <v>24</v>
      </c>
    </row>
    <row r="18" spans="1:2" ht="19">
      <c r="A18" s="10" t="s">
        <v>211</v>
      </c>
      <c r="B18" s="12">
        <f t="shared" si="0"/>
        <v>27</v>
      </c>
    </row>
    <row r="19" spans="1:2" ht="19">
      <c r="A19" s="10" t="s">
        <v>212</v>
      </c>
      <c r="B19" s="12">
        <f t="shared" si="0"/>
        <v>30</v>
      </c>
    </row>
    <row r="20" spans="1:2" ht="19">
      <c r="A20" s="10" t="s">
        <v>213</v>
      </c>
      <c r="B20" s="12">
        <f t="shared" si="0"/>
        <v>33</v>
      </c>
    </row>
    <row r="21" spans="1:2" ht="19">
      <c r="A21" s="10" t="s">
        <v>214</v>
      </c>
      <c r="B21" s="12">
        <f t="shared" si="0"/>
        <v>25</v>
      </c>
    </row>
    <row r="22" spans="1:2" ht="19">
      <c r="A22" s="10" t="s">
        <v>215</v>
      </c>
      <c r="B22" s="12">
        <f t="shared" si="0"/>
        <v>25</v>
      </c>
    </row>
    <row r="23" spans="1:2" ht="19">
      <c r="A23" s="10" t="s">
        <v>216</v>
      </c>
      <c r="B23" s="12">
        <f t="shared" si="0"/>
        <v>34</v>
      </c>
    </row>
    <row r="24" spans="1:2" ht="19">
      <c r="A24" s="10" t="s">
        <v>217</v>
      </c>
      <c r="B24" s="12">
        <f t="shared" si="0"/>
        <v>30</v>
      </c>
    </row>
    <row r="25" spans="1:2" ht="19">
      <c r="A25" s="10" t="s">
        <v>218</v>
      </c>
      <c r="B25" s="12">
        <f t="shared" si="0"/>
        <v>28</v>
      </c>
    </row>
    <row r="26" spans="1:2" ht="19">
      <c r="A26" s="10" t="s">
        <v>219</v>
      </c>
      <c r="B26" s="12">
        <f t="shared" si="0"/>
        <v>25</v>
      </c>
    </row>
    <row r="27" spans="1:2" ht="19">
      <c r="A27" s="10" t="s">
        <v>220</v>
      </c>
      <c r="B27" s="12">
        <f t="shared" si="0"/>
        <v>25</v>
      </c>
    </row>
    <row r="28" spans="1:2" ht="19">
      <c r="A28" s="10" t="s">
        <v>221</v>
      </c>
      <c r="B28" s="12">
        <f t="shared" si="0"/>
        <v>29</v>
      </c>
    </row>
    <row r="29" spans="1:2" ht="19">
      <c r="A29" s="10" t="s">
        <v>222</v>
      </c>
      <c r="B29" s="12">
        <f t="shared" si="0"/>
        <v>27</v>
      </c>
    </row>
    <row r="30" spans="1:2" ht="19">
      <c r="A30" s="10" t="s">
        <v>223</v>
      </c>
      <c r="B30" s="12">
        <f t="shared" si="0"/>
        <v>30</v>
      </c>
    </row>
    <row r="31" spans="1:2" ht="19">
      <c r="A31" s="10" t="s">
        <v>224</v>
      </c>
      <c r="B31" s="12">
        <f t="shared" si="0"/>
        <v>29</v>
      </c>
    </row>
    <row r="32" spans="1:2" ht="19">
      <c r="A32" s="10" t="s">
        <v>225</v>
      </c>
      <c r="B32" s="12">
        <f t="shared" si="0"/>
        <v>26</v>
      </c>
    </row>
    <row r="33" spans="1:2" ht="19">
      <c r="A33" s="10" t="s">
        <v>226</v>
      </c>
      <c r="B33" s="12">
        <f t="shared" si="0"/>
        <v>21</v>
      </c>
    </row>
    <row r="34" spans="1:2" ht="19">
      <c r="A34" s="10" t="s">
        <v>227</v>
      </c>
      <c r="B34" s="12">
        <f t="shared" si="0"/>
        <v>23</v>
      </c>
    </row>
    <row r="35" spans="1:2" ht="19">
      <c r="A35" s="10" t="s">
        <v>228</v>
      </c>
      <c r="B35" s="12">
        <f t="shared" si="0"/>
        <v>25</v>
      </c>
    </row>
    <row r="36" spans="1:2" ht="19">
      <c r="A36" s="10" t="s">
        <v>229</v>
      </c>
      <c r="B36" s="12">
        <f t="shared" si="0"/>
        <v>27</v>
      </c>
    </row>
    <row r="37" spans="1:2" ht="19">
      <c r="A37" s="10" t="s">
        <v>230</v>
      </c>
      <c r="B37" s="12">
        <f t="shared" si="0"/>
        <v>36</v>
      </c>
    </row>
    <row r="38" spans="1:2" ht="19">
      <c r="A38" s="10" t="s">
        <v>231</v>
      </c>
      <c r="B38" s="12">
        <f t="shared" si="0"/>
        <v>29</v>
      </c>
    </row>
    <row r="39" spans="1:2" ht="19">
      <c r="A39" s="10" t="s">
        <v>232</v>
      </c>
      <c r="B39" s="12">
        <f t="shared" si="0"/>
        <v>22</v>
      </c>
    </row>
    <row r="40" spans="1:2" ht="19">
      <c r="A40" s="10" t="s">
        <v>233</v>
      </c>
      <c r="B40" s="12">
        <f t="shared" si="0"/>
        <v>22</v>
      </c>
    </row>
    <row r="41" spans="1:2" ht="19">
      <c r="A41" s="10" t="s">
        <v>234</v>
      </c>
      <c r="B41" s="12">
        <f t="shared" si="0"/>
        <v>27</v>
      </c>
    </row>
    <row r="42" spans="1:2" ht="19">
      <c r="A42" s="10" t="s">
        <v>235</v>
      </c>
      <c r="B42" s="12">
        <f t="shared" si="0"/>
        <v>31</v>
      </c>
    </row>
    <row r="43" spans="1:2" ht="19">
      <c r="A43" s="10" t="s">
        <v>236</v>
      </c>
      <c r="B43" s="12">
        <f t="shared" si="0"/>
        <v>25</v>
      </c>
    </row>
    <row r="44" spans="1:2" ht="19">
      <c r="A44" s="10" t="s">
        <v>237</v>
      </c>
      <c r="B44" s="12">
        <f t="shared" si="0"/>
        <v>28</v>
      </c>
    </row>
    <row r="45" spans="1:2" ht="19">
      <c r="A45" s="10" t="s">
        <v>238</v>
      </c>
      <c r="B45" s="12">
        <f t="shared" si="0"/>
        <v>32</v>
      </c>
    </row>
    <row r="46" spans="1:2" ht="19">
      <c r="A46" s="10" t="s">
        <v>239</v>
      </c>
      <c r="B46" s="12">
        <f t="shared" si="0"/>
        <v>30</v>
      </c>
    </row>
  </sheetData>
  <conditionalFormatting sqref="A2:A46">
    <cfRule type="duplicateValues" dxfId="1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3A0F0-9770-4AB2-8AF6-B70C4CEAE5C8}">
  <dimension ref="A1:D20"/>
  <sheetViews>
    <sheetView workbookViewId="0">
      <selection activeCell="G7" sqref="G7"/>
    </sheetView>
  </sheetViews>
  <sheetFormatPr baseColWidth="10" defaultColWidth="8.83203125" defaultRowHeight="15"/>
  <cols>
    <col min="1" max="1" width="19.6640625" bestFit="1" customWidth="1"/>
    <col min="2" max="2" width="14.1640625" bestFit="1" customWidth="1"/>
  </cols>
  <sheetData>
    <row r="1" spans="1:4" ht="21">
      <c r="A1" s="6" t="s">
        <v>179</v>
      </c>
      <c r="B1" s="6" t="s">
        <v>193</v>
      </c>
      <c r="D1" s="30" t="s">
        <v>546</v>
      </c>
    </row>
    <row r="2" spans="1:4">
      <c r="A2" t="s">
        <v>120</v>
      </c>
      <c r="B2" s="7">
        <f>FIND(" ", A2)</f>
        <v>6</v>
      </c>
    </row>
    <row r="3" spans="1:4">
      <c r="A3" t="s">
        <v>121</v>
      </c>
      <c r="B3" s="7">
        <f t="shared" ref="B3:B20" si="0">FIND(" ", A3)</f>
        <v>7</v>
      </c>
    </row>
    <row r="4" spans="1:4">
      <c r="A4" t="s">
        <v>122</v>
      </c>
      <c r="B4" s="7">
        <f t="shared" si="0"/>
        <v>4</v>
      </c>
    </row>
    <row r="5" spans="1:4">
      <c r="A5" t="s">
        <v>123</v>
      </c>
      <c r="B5" s="7">
        <f t="shared" si="0"/>
        <v>7</v>
      </c>
    </row>
    <row r="6" spans="1:4">
      <c r="A6" t="s">
        <v>124</v>
      </c>
      <c r="B6" s="7">
        <f t="shared" si="0"/>
        <v>7</v>
      </c>
    </row>
    <row r="7" spans="1:4">
      <c r="A7" t="s">
        <v>125</v>
      </c>
      <c r="B7" s="7">
        <f t="shared" si="0"/>
        <v>8</v>
      </c>
    </row>
    <row r="8" spans="1:4">
      <c r="A8" t="s">
        <v>126</v>
      </c>
      <c r="B8" s="7">
        <f t="shared" si="0"/>
        <v>7</v>
      </c>
    </row>
    <row r="9" spans="1:4">
      <c r="A9" t="s">
        <v>127</v>
      </c>
      <c r="B9" s="7">
        <f t="shared" si="0"/>
        <v>6</v>
      </c>
    </row>
    <row r="10" spans="1:4">
      <c r="A10" t="s">
        <v>128</v>
      </c>
      <c r="B10" s="7">
        <f t="shared" si="0"/>
        <v>5</v>
      </c>
    </row>
    <row r="11" spans="1:4">
      <c r="A11" t="s">
        <v>129</v>
      </c>
      <c r="B11" s="7">
        <f t="shared" si="0"/>
        <v>6</v>
      </c>
    </row>
    <row r="12" spans="1:4">
      <c r="A12" t="s">
        <v>130</v>
      </c>
      <c r="B12" s="7">
        <f t="shared" si="0"/>
        <v>7</v>
      </c>
    </row>
    <row r="13" spans="1:4">
      <c r="A13" t="s">
        <v>131</v>
      </c>
      <c r="B13" s="7">
        <f t="shared" si="0"/>
        <v>6</v>
      </c>
    </row>
    <row r="14" spans="1:4">
      <c r="A14" t="s">
        <v>132</v>
      </c>
      <c r="B14" s="7">
        <f t="shared" si="0"/>
        <v>9</v>
      </c>
    </row>
    <row r="15" spans="1:4">
      <c r="A15" t="s">
        <v>133</v>
      </c>
      <c r="B15" s="7">
        <f t="shared" si="0"/>
        <v>9</v>
      </c>
    </row>
    <row r="16" spans="1:4">
      <c r="A16" t="s">
        <v>134</v>
      </c>
      <c r="B16" s="7">
        <f t="shared" si="0"/>
        <v>10</v>
      </c>
    </row>
    <row r="17" spans="1:2">
      <c r="A17" t="s">
        <v>135</v>
      </c>
      <c r="B17" s="7">
        <f t="shared" si="0"/>
        <v>4</v>
      </c>
    </row>
    <row r="18" spans="1:2">
      <c r="A18" t="s">
        <v>136</v>
      </c>
      <c r="B18" s="7">
        <f t="shared" si="0"/>
        <v>6</v>
      </c>
    </row>
    <row r="19" spans="1:2">
      <c r="A19" t="s">
        <v>137</v>
      </c>
      <c r="B19" s="7">
        <f t="shared" si="0"/>
        <v>7</v>
      </c>
    </row>
    <row r="20" spans="1:2">
      <c r="A20" t="s">
        <v>138</v>
      </c>
      <c r="B20" s="7">
        <f t="shared" si="0"/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3F95D-5BE7-4941-A539-6B39F36558D2}">
  <dimension ref="A1:D4"/>
  <sheetViews>
    <sheetView workbookViewId="0">
      <selection activeCell="D2" sqref="D2"/>
    </sheetView>
  </sheetViews>
  <sheetFormatPr baseColWidth="10" defaultColWidth="8.83203125" defaultRowHeight="15"/>
  <cols>
    <col min="1" max="1" width="19.83203125" bestFit="1" customWidth="1"/>
  </cols>
  <sheetData>
    <row r="1" spans="1:4" ht="21">
      <c r="A1" t="s">
        <v>309</v>
      </c>
      <c r="B1">
        <f>SEARCH("Sales", A1)</f>
        <v>1</v>
      </c>
      <c r="D1" s="30" t="s">
        <v>547</v>
      </c>
    </row>
    <row r="2" spans="1:4">
      <c r="A2" t="s">
        <v>423</v>
      </c>
      <c r="B2">
        <f t="shared" ref="B2:B4" si="0">SEARCH("Sales", A2)</f>
        <v>1</v>
      </c>
    </row>
    <row r="3" spans="1:4">
      <c r="A3" t="s">
        <v>422</v>
      </c>
      <c r="B3">
        <f t="shared" si="0"/>
        <v>5</v>
      </c>
    </row>
    <row r="4" spans="1:4">
      <c r="A4" t="s">
        <v>424</v>
      </c>
      <c r="B4">
        <f t="shared" si="0"/>
        <v>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s E A A B Q S w M E F A A C A A g A 6 3 L O T I o H 4 V O n A A A A + A A A A B I A H A B D b 2 5 m a W c v U G F j a 2 F n Z S 5 4 b W w g o h g A K K A U A A A A A A A A A A A A A A A A A A A A A A A A A A A A h Y / f C o I w H I V f R X b v / i h C y c 9 J e J s Q B N H t m E t H O s P N 5 r t 1 0 S P 1 C g l l d d f l O X w H v v O 4 3 S G f u j a 4 q s H q 3 m S I Y Y o C Z W R f a V N n a H S n c I V y D j s h z 6 J W w Q w b m 0 5 W Z 6 h x 7 p I S 4 r 3 H P s b 9 U J O I U k a O 5 X Y v G 9 W J U B v r h J E K f V b V / x X i c H j J 8 A g n a 5 y w O M E s Y k C W G k p t v k g 0 G 2 M K 5 K e E Y m z d O C i u T F h s g C w R y P s F f w J Q S w M E F A A C A A g A 6 3 L O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t y z k y 8 O 4 9 X I g E A A O I B A A A T A B w A R m 9 y b X V s Y X M v U 2 V j d G l v b j E u b S C i G A A o o B Q A A A A A A A A A A A A A A A A A A A A A A A A A A A B t U c F q w z A M v Q f y D y K 9 J J A l 6 Q 6 D r e y U Q U 8 r g x Z 6 K K U o q d q Y J X a w F b o Q + u + z m x w 2 W l 9 s 6 T 2 9 J 8 m G S h Z K w n q 8 5 w v f 8 z 1 T o a Y j z I J V V 9 a E G l p 1 I Q 1 F D 6 X q J O s e h I T n b P 6 y e 9 0 H 8 A 4 1 s e + B P W v V 6 Z J s Z k t F 8 o V n C t 0 j V 5 J J s g m D i r k 1 b 2 l K M r m I b 9 H S U W C i 9 D l 1 U T q 5 H W 5 u h 6 I / T G 5 B F M W j / g c y Z l Z + 9 B m y 6 8 5 l 9 h M 6 C / I K 5 d l 2 v u l b c o 1 t s K g p 2 W i U 5 q R 0 k 6 u 6 a 6 Q D T X i T i o c h y C e T G N g C w P T D 1 x g G O 3 t T 2 K H V C V R L G t n K a s K S l T Z 3 3 B x b L A X 3 s C J + Y s V Y Q / i 5 p e i O u C Q 5 a V F t N 6 7 F r S p c b q t 7 7 t r 9 g v M f B f 8 W d I b + 0 a + R 7 w n 5 c A u L X 1 B L A Q I t A B Q A A g A I A O t y z k y K B + F T p w A A A P g A A A A S A A A A A A A A A A A A A A A A A A A A A A B D b 2 5 m a W c v U G F j a 2 F n Z S 5 4 b W x Q S w E C L Q A U A A I A C A D r c s 5 M D 8 r p q 6 Q A A A D p A A A A E w A A A A A A A A A A A A A A A A D z A A A A W 0 N v b n R l b n R f V H l w Z X N d L n h t b F B L A Q I t A B Q A A g A I A O t y z k y 8 O 4 9 X I g E A A O I B A A A T A A A A A A A A A A A A A A A A A O Q B A A B G b 3 J t d W x h c y 9 T Z W N 0 a W 9 u M S 5 t U E s F B g A A A A A D A A M A w g A A A F M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g M A A A A A A A A 1 g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5 1 Y 2 x l Y X I l M j B w b 3 d l c i U y M G J 5 J T I w Y 2 9 1 b n R y e S U y M G l u J T I w M j A x N i U 1 Q j k l N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i 0 x N F Q x O D o y M j o y N S 4 x N D A 5 O T M y W i I g L z 4 8 R W 5 0 c n k g V H l w Z T 0 i R m l s b E N v b H V t b l R 5 c G V z I i B W Y W x 1 Z T 0 i c 0 J n W U d C Z 1 k 9 I i A v P j x F b n R y e S B U e X B l P S J G a W x s Q 2 9 s d W 1 u T m F t Z X M i I F Z h b H V l P S J z W y Z x d W 9 0 O 0 N v d W 5 0 c n k m c X V v d D s s J n F 1 b 3 Q 7 T n V t Y m V y I G 9 m I G 9 w Z X J h d G V k I H J l Y W N 0 b 3 J z J n F 1 b 3 Q 7 L C Z x d W 9 0 O 0 N h c G F j a X R 5 I E 5 l d C 1 0 b 3 R h b C A o T V d l K S Z x d W 9 0 O y w m c X V v d D t H Z W 5 l c m F 0 Z W Q g Z W x l Y 3 R y a W N p d H k g K E d X a C k m c X V v d D s s J n F 1 b 3 Q 7 U 2 h h c m U g b 2 Y g d G 9 0 Y W w g Z W x l Y 3 R y a W N p d H k g d X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n V j b G V h c i B w b 3 d l c i B i e S B j b 3 V u d H J 5 I G l u I D I w M T Z b O V 0 v Q 2 h h b m d l Z C B U e X B l L n t D b 3 V u d H J 5 L D B 9 J n F 1 b 3 Q 7 L C Z x d W 9 0 O 1 N l Y 3 R p b 2 4 x L 0 5 1 Y 2 x l Y X I g c G 9 3 Z X I g Y n k g Y 2 9 1 b n R y e S B p b i A y M D E 2 W z l d L 0 N o Y W 5 n Z W Q g V H l w Z S 5 7 T n V t Y m V y I G 9 m I G 9 w Z X J h d G V k I H J l Y W N 0 b 3 J z L D F 9 J n F 1 b 3 Q 7 L C Z x d W 9 0 O 1 N l Y 3 R p b 2 4 x L 0 5 1 Y 2 x l Y X I g c G 9 3 Z X I g Y n k g Y 2 9 1 b n R y e S B p b i A y M D E 2 W z l d L 0 N o Y W 5 n Z W Q g V H l w Z S 5 7 Q 2 F w Y W N p d H k g T m V 0 L X R v d G F s I C h N V 2 U p L D J 9 J n F 1 b 3 Q 7 L C Z x d W 9 0 O 1 N l Y 3 R p b 2 4 x L 0 5 1 Y 2 x l Y X I g c G 9 3 Z X I g Y n k g Y 2 9 1 b n R y e S B p b i A y M D E 2 W z l d L 0 N o Y W 5 n Z W Q g V H l w Z S 5 7 R 2 V u Z X J h d G V k I G V s Z W N 0 c m l j a X R 5 I C h H V 2 g p L D N 9 J n F 1 b 3 Q 7 L C Z x d W 9 0 O 1 N l Y 3 R p b 2 4 x L 0 5 1 Y 2 x l Y X I g c G 9 3 Z X I g Y n k g Y 2 9 1 b n R y e S B p b i A y M D E 2 W z l d L 0 N o Y W 5 n Z W Q g V H l w Z S 5 7 U 2 h h c m U g b 2 Y g d G 9 0 Y W w g Z W x l Y 3 R y a W N p d H k g d X N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5 1 Y 2 x l Y X I g c G 9 3 Z X I g Y n k g Y 2 9 1 b n R y e S B p b i A y M D E 2 W z l d L 0 N o Y W 5 n Z W Q g V H l w Z S 5 7 Q 2 9 1 b n R y e S w w f S Z x d W 9 0 O y w m c X V v d D t T Z W N 0 a W 9 u M S 9 O d W N s Z W F y I H B v d 2 V y I G J 5 I G N v d W 5 0 c n k g a W 4 g M j A x N l s 5 X S 9 D a G F u Z 2 V k I F R 5 c G U u e 0 5 1 b W J l c i B v Z i B v c G V y Y X R l Z C B y Z W F j d G 9 y c y w x f S Z x d W 9 0 O y w m c X V v d D t T Z W N 0 a W 9 u M S 9 O d W N s Z W F y I H B v d 2 V y I G J 5 I G N v d W 5 0 c n k g a W 4 g M j A x N l s 5 X S 9 D a G F u Z 2 V k I F R 5 c G U u e 0 N h c G F j a X R 5 I E 5 l d C 1 0 b 3 R h b C A o T V d l K S w y f S Z x d W 9 0 O y w m c X V v d D t T Z W N 0 a W 9 u M S 9 O d W N s Z W F y I H B v d 2 V y I G J 5 I G N v d W 5 0 c n k g a W 4 g M j A x N l s 5 X S 9 D a G F u Z 2 V k I F R 5 c G U u e 0 d l b m V y Y X R l Z C B l b G V j d H J p Y 2 l 0 e S A o R 1 d o K S w z f S Z x d W 9 0 O y w m c X V v d D t T Z W N 0 a W 9 u M S 9 O d W N s Z W F y I H B v d 2 V y I G J 5 I G N v d W 5 0 c n k g a W 4 g M j A x N l s 5 X S 9 D a G F u Z 2 V k I F R 5 c G U u e 1 N o Y X J l I G 9 m I H R v d G F s I G V s Z W N 0 c m l j a X R 5 I H V z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n V j b G V h c i U y M H B v d 2 V y J T I w Y n k l M j B j b 3 V u d H J 5 J T I w a W 4 l M j A y M D E 2 J T V C O S U 1 R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N s Z W F y J T I w c G 9 3 Z X I l M j B i e S U y M G N v d W 5 0 c n k l M j B p b i U y M D I w M T Y l N U I 5 J T V E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j b G V h c i U y M H B v d 2 V y J T I w Y n k l M j B j b 3 V u d H J 5 J T I w a W 4 l M j A y M D E 2 J T V C O S U 1 R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l M 2 Y b X N o 3 Q 6 l V 8 U t g n 9 7 n A A A A A A I A A A A A A B B m A A A A A Q A A I A A A A M n L 9 W Y 1 7 5 6 f Q j + b S X Z A A h W u E 3 X t 5 Y L r 7 z y 6 G 2 S 1 e c a / A A A A A A 6 A A A A A A g A A I A A A A O d Q n L H X a E N / n h 6 k G I d J C R z 8 V 9 O X C z F / H o G Y M s D P D L w 4 U A A A A O Q Y z y S F W + 3 4 a D B s f s j 4 y N O d w s c W 8 8 2 u j k A M l / Y m 1 / R e J G 9 R Q 0 r r b k h X s h W A H K v 2 D 9 B a 6 + + R d t b W H C N 6 h w h u A W o o 5 q d H e U h E d 0 M S 1 c w D v g 5 N Q A A A A K q R B f J 9 J I 2 8 t 5 2 8 k R p R v u d X m G K n U k c e p F C c c t x e S 1 m g E 3 8 s u r l n O M s b 9 F P C P q N J H Z e S e h V V p g Z 1 c 8 w G 7 z R 4 s g E = < / D a t a M a s h u p > 
</file>

<file path=customXml/itemProps1.xml><?xml version="1.0" encoding="utf-8"?>
<ds:datastoreItem xmlns:ds="http://schemas.openxmlformats.org/officeDocument/2006/customXml" ds:itemID="{AD443F88-8A4D-41C9-B682-CCC58F438A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Dirty Data</vt:lpstr>
      <vt:lpstr>CLEAN</vt:lpstr>
      <vt:lpstr>TRIM</vt:lpstr>
      <vt:lpstr>CONCAT</vt:lpstr>
      <vt:lpstr>TEXTJOIN</vt:lpstr>
      <vt:lpstr>EXACT</vt:lpstr>
      <vt:lpstr>LEN</vt:lpstr>
      <vt:lpstr>FIND</vt:lpstr>
      <vt:lpstr>SEARCH</vt:lpstr>
      <vt:lpstr>LEFT</vt:lpstr>
      <vt:lpstr>RIGHT</vt:lpstr>
      <vt:lpstr>MID</vt:lpstr>
      <vt:lpstr>LOWER</vt:lpstr>
      <vt:lpstr>UPPER</vt:lpstr>
      <vt:lpstr>PROPER</vt:lpstr>
      <vt:lpstr>NUMBERVALUE</vt:lpstr>
      <vt:lpstr>NUMBERVALUE 2</vt:lpstr>
      <vt:lpstr>REPLACE</vt:lpstr>
      <vt:lpstr>SUBSTITUTE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McFedries</dc:creator>
  <cp:lastModifiedBy>Microsoft Office User</cp:lastModifiedBy>
  <dcterms:created xsi:type="dcterms:W3CDTF">2018-06-14T14:18:05Z</dcterms:created>
  <dcterms:modified xsi:type="dcterms:W3CDTF">2019-04-24T14:30:22Z</dcterms:modified>
</cp:coreProperties>
</file>