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8" documentId="8_{084C6C1A-F792-4ABF-B8B6-92C2F5F66823}" xr6:coauthVersionLast="34" xr6:coauthVersionMax="34" xr10:uidLastSave="{EF8C8E23-763B-48B5-A406-4128324D005E}"/>
  <bookViews>
    <workbookView xWindow="0" yWindow="0" windowWidth="15300" windowHeight="6240" firstSheet="3" activeTab="4" xr2:uid="{00000000-000D-0000-FFFF-FFFF00000000}"/>
  </bookViews>
  <sheets>
    <sheet name="Descriptive Statistics" sheetId="6" r:id="rId1"/>
    <sheet name="Moving Average" sheetId="1" r:id="rId2"/>
    <sheet name="Rank &amp; Percentile" sheetId="5" r:id="rId3"/>
    <sheet name="Random Number Generation" sheetId="7" r:id="rId4"/>
    <sheet name="Frequency Distribution" sheetId="8" r:id="rId5"/>
    <sheet name="F-Test for Variances" sheetId="2" r:id="rId6"/>
    <sheet name="Correlation" sheetId="3" r:id="rId7"/>
    <sheet name="Regression" sheetId="4" r:id="rId8"/>
  </sheets>
  <definedNames>
    <definedName name="Amount">#REF!</definedName>
    <definedName name="Costs_per_Unit">#REF!</definedName>
    <definedName name="Expenses">#REF!</definedName>
    <definedName name="Finley_Sprocket">#REF!</definedName>
    <definedName name="Fixed_Costs">#REF!</definedName>
    <definedName name="Gross_Margin">#REF!</definedName>
    <definedName name="Gross_Profit">#REF!</definedName>
    <definedName name="InterestRate">0.08</definedName>
    <definedName name="Langstrom_Wrench">#REF!</definedName>
    <definedName name="Months">#REF!</definedName>
    <definedName name="Net_Profit">#REF!</definedName>
    <definedName name="NPer">#REF!</definedName>
    <definedName name="Price">#REF!</definedName>
    <definedName name="Principal">#REF!</definedName>
    <definedName name="Profit">#REF!</definedName>
    <definedName name="Profit_Margin">#REF!</definedName>
    <definedName name="Profit_Sharing">#REF!</definedName>
    <definedName name="Profit_Sharing_Percentage">#REF!</definedName>
    <definedName name="Rate" localSheetId="4">#REF!</definedName>
    <definedName name="Rate">#REF!</definedName>
    <definedName name="Revenue">#REF!</definedName>
    <definedName name="Term">#REF!</definedName>
    <definedName name="Testing123">#REF!</definedName>
    <definedName name="Total_Costs">#REF!</definedName>
    <definedName name="Total_Revenue">#REF!</definedName>
    <definedName name="Unit_Cost">#REF!</definedName>
    <definedName name="Units">#REF!</definedName>
    <definedName name="Variable_Cost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6" l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A19" i="1" l="1"/>
  <c r="A31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3" i="1" l="1"/>
  <c r="B37" i="1"/>
  <c r="B36" i="1"/>
  <c r="B35" i="1"/>
  <c r="B34" i="1"/>
  <c r="B33" i="1"/>
  <c r="B32" i="1"/>
  <c r="B31" i="1"/>
  <c r="B30" i="1"/>
  <c r="B29" i="1"/>
  <c r="B28" i="1"/>
  <c r="B27" i="1"/>
  <c r="B26" i="1"/>
  <c r="B19" i="1"/>
  <c r="B20" i="1"/>
  <c r="B21" i="1"/>
  <c r="B22" i="1"/>
  <c r="B23" i="1"/>
  <c r="B24" i="1"/>
  <c r="B25" i="1"/>
  <c r="B42" i="1" l="1"/>
  <c r="B41" i="1"/>
  <c r="B40" i="1"/>
  <c r="B39" i="1"/>
  <c r="B38" i="1"/>
  <c r="A55" i="1"/>
  <c r="B49" i="1"/>
  <c r="B48" i="1"/>
  <c r="B47" i="1"/>
  <c r="B46" i="1"/>
  <c r="B45" i="1"/>
  <c r="B44" i="1"/>
  <c r="B43" i="1"/>
  <c r="A67" i="1" l="1"/>
  <c r="B61" i="1"/>
  <c r="B60" i="1"/>
  <c r="B59" i="1"/>
  <c r="B58" i="1"/>
  <c r="B57" i="1"/>
  <c r="B56" i="1"/>
  <c r="B55" i="1"/>
  <c r="B54" i="1"/>
  <c r="B53" i="1"/>
  <c r="B52" i="1"/>
  <c r="B51" i="1"/>
  <c r="B50" i="1"/>
  <c r="B66" i="1" l="1"/>
  <c r="B65" i="1"/>
  <c r="B64" i="1"/>
  <c r="B63" i="1"/>
  <c r="B62" i="1"/>
  <c r="A79" i="1"/>
  <c r="B73" i="1"/>
  <c r="B72" i="1"/>
  <c r="B71" i="1"/>
  <c r="B70" i="1"/>
  <c r="B69" i="1"/>
  <c r="B68" i="1"/>
  <c r="B67" i="1"/>
  <c r="A91" i="1" l="1"/>
  <c r="B85" i="1"/>
  <c r="B84" i="1"/>
  <c r="B83" i="1"/>
  <c r="B82" i="1"/>
  <c r="B81" i="1"/>
  <c r="B80" i="1"/>
  <c r="B79" i="1"/>
  <c r="B78" i="1"/>
  <c r="B77" i="1"/>
  <c r="B76" i="1"/>
  <c r="B75" i="1"/>
  <c r="B74" i="1"/>
  <c r="B90" i="1" l="1"/>
  <c r="B89" i="1"/>
  <c r="B88" i="1"/>
  <c r="B87" i="1"/>
  <c r="B86" i="1"/>
  <c r="A103" i="1"/>
  <c r="B97" i="1"/>
  <c r="B96" i="1"/>
  <c r="B95" i="1"/>
  <c r="B94" i="1"/>
  <c r="B93" i="1"/>
  <c r="B92" i="1"/>
  <c r="B91" i="1"/>
  <c r="A115" i="1" l="1"/>
  <c r="B109" i="1"/>
  <c r="B108" i="1"/>
  <c r="B107" i="1"/>
  <c r="B106" i="1"/>
  <c r="B105" i="1"/>
  <c r="B104" i="1"/>
  <c r="B103" i="1"/>
  <c r="B102" i="1"/>
  <c r="B101" i="1"/>
  <c r="B100" i="1"/>
  <c r="B99" i="1"/>
  <c r="B98" i="1"/>
  <c r="B114" i="1" l="1"/>
  <c r="B113" i="1"/>
  <c r="B112" i="1"/>
  <c r="B111" i="1"/>
  <c r="B110" i="1"/>
  <c r="B121" i="1"/>
  <c r="B120" i="1"/>
  <c r="B119" i="1"/>
  <c r="B118" i="1"/>
  <c r="B117" i="1"/>
  <c r="B116" i="1"/>
  <c r="B115" i="1"/>
</calcChain>
</file>

<file path=xl/sharedStrings.xml><?xml version="1.0" encoding="utf-8"?>
<sst xmlns="http://schemas.openxmlformats.org/spreadsheetml/2006/main" count="193" uniqueCount="91">
  <si>
    <t>Monthly Sales - Data</t>
  </si>
  <si>
    <t>Actual</t>
  </si>
  <si>
    <t>12-Month Moving Avg</t>
  </si>
  <si>
    <t>Plant Defects</t>
  </si>
  <si>
    <t>Month</t>
  </si>
  <si>
    <t>Eastern Plant</t>
  </si>
  <si>
    <t>Western Plant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</si>
  <si>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</si>
  <si>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</si>
  <si>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</si>
  <si>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</si>
  <si>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</si>
  <si>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</si>
  <si>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</si>
  <si>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</si>
  <si>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</si>
  <si>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</si>
  <si>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</si>
  <si>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</si>
  <si>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</t>
  </si>
  <si>
    <t>Correlation Between Advertising and Sales</t>
  </si>
  <si>
    <t>Advertising</t>
  </si>
  <si>
    <t>Sales</t>
  </si>
  <si>
    <t>Fiscal</t>
  </si>
  <si>
    <t>1st Quarter</t>
  </si>
  <si>
    <t>Correlation:</t>
  </si>
  <si>
    <t>2nd Quarter</t>
  </si>
  <si>
    <t>3rd Quarter</t>
  </si>
  <si>
    <t>4th Quarter</t>
  </si>
  <si>
    <t>Period</t>
  </si>
  <si>
    <t>Product Defects Database</t>
  </si>
  <si>
    <t>Workgroup</t>
  </si>
  <si>
    <t>Group Leader</t>
  </si>
  <si>
    <t>Defects</t>
  </si>
  <si>
    <t>Units</t>
  </si>
  <si>
    <t>% Defective</t>
  </si>
  <si>
    <t>A</t>
  </si>
  <si>
    <t>Hammond</t>
  </si>
  <si>
    <t>B</t>
  </si>
  <si>
    <t>Brimson</t>
  </si>
  <si>
    <t>C</t>
  </si>
  <si>
    <t>Reilly</t>
  </si>
  <si>
    <t>D</t>
  </si>
  <si>
    <t>Richardson</t>
  </si>
  <si>
    <t>E</t>
  </si>
  <si>
    <t>Durbin</t>
  </si>
  <si>
    <t>O'Donoghue</t>
  </si>
  <si>
    <t>G</t>
  </si>
  <si>
    <t>Voyatzis</t>
  </si>
  <si>
    <t>H</t>
  </si>
  <si>
    <t>Granick</t>
  </si>
  <si>
    <t>I</t>
  </si>
  <si>
    <t>Aster</t>
  </si>
  <si>
    <t>J</t>
  </si>
  <si>
    <t>Shore</t>
  </si>
  <si>
    <t>K</t>
  </si>
  <si>
    <t>Fox</t>
  </si>
  <si>
    <t>L</t>
  </si>
  <si>
    <t>Bolter</t>
  </si>
  <si>
    <t>M</t>
  </si>
  <si>
    <t>Renaud</t>
  </si>
  <si>
    <t>N</t>
  </si>
  <si>
    <t>Ibbitson</t>
  </si>
  <si>
    <t>O</t>
  </si>
  <si>
    <t>Harper</t>
  </si>
  <si>
    <t>P</t>
  </si>
  <si>
    <t>Ferry</t>
  </si>
  <si>
    <t>Q</t>
  </si>
  <si>
    <t>Richens</t>
  </si>
  <si>
    <t>R</t>
  </si>
  <si>
    <t>Munson</t>
  </si>
  <si>
    <t>S</t>
  </si>
  <si>
    <t>Little</t>
  </si>
  <si>
    <t>T</t>
  </si>
  <si>
    <t>Jones</t>
  </si>
  <si>
    <t>Analysis of Student Test Scores</t>
  </si>
  <si>
    <t>Student</t>
  </si>
  <si>
    <t>Score</t>
  </si>
  <si>
    <t>U</t>
  </si>
  <si>
    <t>V</t>
  </si>
  <si>
    <t>W</t>
  </si>
  <si>
    <t>X</t>
  </si>
  <si>
    <t>Y</t>
  </si>
  <si>
    <t>Z</t>
  </si>
  <si>
    <t>Student Grades</t>
  </si>
  <si>
    <t>Student ID</t>
  </si>
  <si>
    <t>Grade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</si>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</sst>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G\e\n\e\r\a\l"/>
    <numFmt numFmtId="165" formatCode="0.0"/>
    <numFmt numFmtId="166" formatCode="mmmm\,\ yyyy"/>
    <numFmt numFmtId="167" formatCode="0.0000"/>
    <numFmt numFmtId="168" formatCode="0.0%"/>
  </numFmts>
  <fonts count="17" x14ac:knownFonts="1"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4"/>
      <name val="Arial"/>
      <family val="2"/>
    </font>
    <font>
      <sz val="10"/>
      <name val="MS Sans Serif"/>
    </font>
    <font>
      <b/>
      <sz val="14"/>
      <name val="Arial"/>
      <family val="2"/>
    </font>
    <font>
      <b/>
      <sz val="14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164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164" fontId="9" fillId="0" borderId="0"/>
    <xf numFmtId="0" fontId="3" fillId="0" borderId="0"/>
    <xf numFmtId="0" fontId="11" fillId="0" borderId="0"/>
    <xf numFmtId="0" fontId="3" fillId="0" borderId="0"/>
    <xf numFmtId="0" fontId="14" fillId="0" borderId="9" applyNumberFormat="0" applyFill="0" applyAlignment="0" applyProtection="0"/>
    <xf numFmtId="164" fontId="3" fillId="0" borderId="0"/>
  </cellStyleXfs>
  <cellXfs count="84">
    <xf numFmtId="164" fontId="0" fillId="0" borderId="0" xfId="0"/>
    <xf numFmtId="164" fontId="1" fillId="2" borderId="0" xfId="0" applyFont="1" applyFill="1" applyBorder="1" applyAlignment="1">
      <alignment vertical="center"/>
    </xf>
    <xf numFmtId="164" fontId="2" fillId="0" borderId="0" xfId="0" applyFont="1"/>
    <xf numFmtId="164" fontId="1" fillId="0" borderId="0" xfId="0" applyFont="1" applyAlignment="1">
      <alignment wrapText="1"/>
    </xf>
    <xf numFmtId="165" fontId="2" fillId="3" borderId="1" xfId="0" applyNumberFormat="1" applyFont="1" applyFill="1" applyBorder="1"/>
    <xf numFmtId="165" fontId="2" fillId="0" borderId="0" xfId="0" applyNumberFormat="1" applyFont="1"/>
    <xf numFmtId="165" fontId="2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165" fontId="2" fillId="3" borderId="2" xfId="0" applyNumberFormat="1" applyFont="1" applyFill="1" applyBorder="1"/>
    <xf numFmtId="164" fontId="2" fillId="0" borderId="0" xfId="0" applyFont="1" applyBorder="1"/>
    <xf numFmtId="166" fontId="1" fillId="0" borderId="0" xfId="0" applyNumberFormat="1" applyFont="1" applyBorder="1"/>
    <xf numFmtId="165" fontId="2" fillId="0" borderId="0" xfId="0" applyNumberFormat="1" applyFont="1" applyBorder="1" applyAlignment="1" applyProtection="1">
      <alignment horizontal="center"/>
      <protection locked="0"/>
    </xf>
    <xf numFmtId="164" fontId="1" fillId="0" borderId="0" xfId="0" applyFont="1" applyBorder="1" applyAlignment="1">
      <alignment horizontal="center" wrapText="1"/>
    </xf>
    <xf numFmtId="164" fontId="2" fillId="0" borderId="0" xfId="0" applyFont="1" applyFill="1" applyBorder="1"/>
    <xf numFmtId="164" fontId="8" fillId="0" borderId="0" xfId="2" applyNumberFormat="1" applyFont="1"/>
    <xf numFmtId="1" fontId="2" fillId="0" borderId="0" xfId="0" applyNumberFormat="1" applyFont="1" applyAlignment="1">
      <alignment horizontal="center"/>
    </xf>
    <xf numFmtId="164" fontId="5" fillId="0" borderId="3" xfId="3" applyNumberFormat="1"/>
    <xf numFmtId="167" fontId="2" fillId="0" borderId="0" xfId="0" applyNumberFormat="1" applyFont="1"/>
    <xf numFmtId="164" fontId="4" fillId="0" borderId="0" xfId="2" applyNumberFormat="1" applyAlignment="1">
      <alignment vertical="top"/>
    </xf>
    <xf numFmtId="164" fontId="2" fillId="0" borderId="0" xfId="5" applyFont="1"/>
    <xf numFmtId="164" fontId="2" fillId="0" borderId="0" xfId="5" applyFont="1" applyAlignment="1">
      <alignment horizontal="center"/>
    </xf>
    <xf numFmtId="0" fontId="2" fillId="0" borderId="0" xfId="6" applyFont="1"/>
    <xf numFmtId="164" fontId="2" fillId="0" borderId="5" xfId="5" applyFont="1" applyBorder="1"/>
    <xf numFmtId="164" fontId="1" fillId="0" borderId="5" xfId="5" applyFont="1" applyBorder="1" applyAlignment="1">
      <alignment horizontal="center"/>
    </xf>
    <xf numFmtId="164" fontId="1" fillId="0" borderId="0" xfId="5" applyFont="1" applyAlignment="1">
      <alignment horizontal="center"/>
    </xf>
    <xf numFmtId="3" fontId="2" fillId="0" borderId="0" xfId="5" applyNumberFormat="1" applyFont="1" applyAlignment="1">
      <alignment horizontal="center"/>
    </xf>
    <xf numFmtId="0" fontId="1" fillId="0" borderId="0" xfId="6" applyFont="1"/>
    <xf numFmtId="1" fontId="1" fillId="0" borderId="0" xfId="5" applyNumberFormat="1" applyFont="1" applyAlignment="1">
      <alignment horizontal="center"/>
    </xf>
    <xf numFmtId="3" fontId="2" fillId="0" borderId="5" xfId="5" applyNumberFormat="1" applyFont="1" applyBorder="1" applyAlignment="1">
      <alignment horizontal="center"/>
    </xf>
    <xf numFmtId="0" fontId="1" fillId="0" borderId="0" xfId="7" applyFont="1" applyAlignment="1">
      <alignment horizontal="center"/>
    </xf>
    <xf numFmtId="0" fontId="2" fillId="0" borderId="0" xfId="7" applyFont="1"/>
    <xf numFmtId="3" fontId="1" fillId="0" borderId="0" xfId="7" applyNumberFormat="1" applyFont="1" applyAlignment="1">
      <alignment horizontal="center"/>
    </xf>
    <xf numFmtId="0" fontId="10" fillId="0" borderId="0" xfId="7" applyFont="1"/>
    <xf numFmtId="0" fontId="12" fillId="0" borderId="0" xfId="7" applyFont="1" applyAlignment="1">
      <alignment horizontal="center"/>
    </xf>
    <xf numFmtId="0" fontId="1" fillId="0" borderId="1" xfId="7" applyFont="1" applyBorder="1" applyAlignment="1">
      <alignment horizontal="center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3" fontId="2" fillId="0" borderId="1" xfId="7" applyNumberFormat="1" applyFont="1" applyBorder="1" applyAlignment="1">
      <alignment horizontal="center"/>
    </xf>
    <xf numFmtId="0" fontId="10" fillId="0" borderId="0" xfId="7" applyNumberFormat="1" applyFont="1"/>
    <xf numFmtId="0" fontId="10" fillId="0" borderId="0" xfId="6" applyFont="1"/>
    <xf numFmtId="0" fontId="2" fillId="0" borderId="0" xfId="7" applyFont="1" applyAlignment="1">
      <alignment horizontal="center"/>
    </xf>
    <xf numFmtId="3" fontId="2" fillId="0" borderId="0" xfId="7" applyNumberFormat="1" applyFont="1" applyAlignment="1">
      <alignment horizontal="center"/>
    </xf>
    <xf numFmtId="1" fontId="1" fillId="0" borderId="0" xfId="7" applyNumberFormat="1" applyFont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3" fontId="10" fillId="0" borderId="1" xfId="7" applyNumberFormat="1" applyFont="1" applyBorder="1" applyAlignment="1">
      <alignment horizontal="center"/>
    </xf>
    <xf numFmtId="0" fontId="10" fillId="0" borderId="0" xfId="7" applyFont="1" applyAlignment="1">
      <alignment horizontal="center"/>
    </xf>
    <xf numFmtId="3" fontId="10" fillId="0" borderId="0" xfId="7" applyNumberFormat="1" applyFont="1" applyAlignment="1">
      <alignment horizontal="center"/>
    </xf>
    <xf numFmtId="1" fontId="12" fillId="0" borderId="0" xfId="7" applyNumberFormat="1" applyFont="1" applyAlignment="1">
      <alignment horizontal="center"/>
    </xf>
    <xf numFmtId="0" fontId="4" fillId="0" borderId="0" xfId="2" applyAlignment="1">
      <alignment horizontal="left"/>
    </xf>
    <xf numFmtId="0" fontId="7" fillId="0" borderId="0" xfId="8" applyFont="1" applyAlignment="1">
      <alignment horizontal="center"/>
    </xf>
    <xf numFmtId="0" fontId="7" fillId="0" borderId="0" xfId="8" applyFont="1"/>
    <xf numFmtId="0" fontId="7" fillId="0" borderId="0" xfId="6" applyFont="1"/>
    <xf numFmtId="0" fontId="13" fillId="0" borderId="6" xfId="4" applyFont="1" applyBorder="1" applyAlignment="1">
      <alignment horizontal="center"/>
    </xf>
    <xf numFmtId="0" fontId="7" fillId="0" borderId="0" xfId="8" applyFont="1" applyAlignment="1"/>
    <xf numFmtId="0" fontId="2" fillId="0" borderId="4" xfId="8" applyFont="1" applyBorder="1" applyAlignment="1">
      <alignment horizontal="center"/>
    </xf>
    <xf numFmtId="0" fontId="2" fillId="0" borderId="7" xfId="8" applyFont="1" applyBorder="1" applyAlignment="1">
      <alignment horizontal="center"/>
    </xf>
    <xf numFmtId="1" fontId="2" fillId="0" borderId="4" xfId="8" applyNumberFormat="1" applyFont="1" applyBorder="1" applyAlignment="1">
      <alignment horizontal="center"/>
    </xf>
    <xf numFmtId="3" fontId="2" fillId="0" borderId="0" xfId="6" applyNumberFormat="1" applyFont="1" applyAlignment="1">
      <alignment horizontal="right"/>
    </xf>
    <xf numFmtId="168" fontId="2" fillId="0" borderId="4" xfId="1" applyNumberFormat="1" applyFont="1" applyBorder="1" applyAlignment="1">
      <alignment horizontal="center"/>
    </xf>
    <xf numFmtId="1" fontId="2" fillId="0" borderId="7" xfId="8" applyNumberFormat="1" applyFont="1" applyBorder="1" applyAlignment="1">
      <alignment horizontal="center"/>
    </xf>
    <xf numFmtId="168" fontId="2" fillId="0" borderId="7" xfId="1" applyNumberFormat="1" applyFont="1" applyBorder="1" applyAlignment="1">
      <alignment horizontal="center"/>
    </xf>
    <xf numFmtId="0" fontId="2" fillId="0" borderId="8" xfId="8" applyFont="1" applyBorder="1" applyAlignment="1">
      <alignment horizontal="center"/>
    </xf>
    <xf numFmtId="1" fontId="2" fillId="0" borderId="8" xfId="8" applyNumberFormat="1" applyFont="1" applyBorder="1" applyAlignment="1">
      <alignment horizontal="center"/>
    </xf>
    <xf numFmtId="3" fontId="2" fillId="0" borderId="8" xfId="6" applyNumberFormat="1" applyFont="1" applyBorder="1" applyAlignment="1">
      <alignment horizontal="right"/>
    </xf>
    <xf numFmtId="168" fontId="2" fillId="0" borderId="8" xfId="1" applyNumberFormat="1" applyFont="1" applyBorder="1" applyAlignment="1">
      <alignment horizontal="center"/>
    </xf>
    <xf numFmtId="1" fontId="7" fillId="0" borderId="0" xfId="8" applyNumberFormat="1" applyFont="1"/>
    <xf numFmtId="165" fontId="7" fillId="0" borderId="0" xfId="8" applyNumberFormat="1" applyFont="1"/>
    <xf numFmtId="164" fontId="2" fillId="0" borderId="0" xfId="0" applyFont="1" applyAlignment="1">
      <alignment horizontal="center"/>
    </xf>
    <xf numFmtId="164" fontId="8" fillId="0" borderId="0" xfId="2" applyNumberFormat="1" applyFont="1" applyAlignment="1">
      <alignment horizontal="center"/>
    </xf>
    <xf numFmtId="164" fontId="14" fillId="0" borderId="9" xfId="9" applyNumberFormat="1" applyAlignment="1">
      <alignment horizontal="center"/>
    </xf>
    <xf numFmtId="164" fontId="7" fillId="0" borderId="0" xfId="10" applyFont="1" applyAlignment="1">
      <alignment horizontal="center"/>
    </xf>
    <xf numFmtId="164" fontId="7" fillId="0" borderId="0" xfId="10" applyFont="1"/>
    <xf numFmtId="164" fontId="15" fillId="0" borderId="6" xfId="10" applyFont="1" applyBorder="1" applyAlignment="1">
      <alignment horizontal="center" wrapText="1"/>
    </xf>
    <xf numFmtId="1" fontId="7" fillId="0" borderId="4" xfId="10" applyNumberFormat="1" applyFont="1" applyBorder="1" applyAlignment="1">
      <alignment horizontal="center"/>
    </xf>
    <xf numFmtId="1" fontId="7" fillId="0" borderId="7" xfId="10" applyNumberFormat="1" applyFont="1" applyBorder="1" applyAlignment="1">
      <alignment horizontal="center"/>
    </xf>
    <xf numFmtId="1" fontId="7" fillId="0" borderId="8" xfId="10" applyNumberFormat="1" applyFont="1" applyBorder="1" applyAlignment="1">
      <alignment horizontal="center"/>
    </xf>
    <xf numFmtId="164" fontId="16" fillId="0" borderId="1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/>
    <xf numFmtId="10" fontId="0" fillId="0" borderId="0" xfId="0" applyNumberFormat="1" applyFill="1" applyBorder="1" applyAlignment="1"/>
    <xf numFmtId="1" fontId="0" fillId="0" borderId="10" xfId="0" applyNumberFormat="1" applyFill="1" applyBorder="1" applyAlignment="1"/>
    <xf numFmtId="10" fontId="0" fillId="0" borderId="10" xfId="0" applyNumberFormat="1" applyFill="1" applyBorder="1" applyAlignment="1"/>
    <xf numFmtId="164" fontId="4" fillId="0" borderId="0" xfId="2" applyNumberFormat="1" applyAlignment="1">
      <alignment horizontal="left"/>
    </xf>
  </cellXfs>
  <cellStyles count="11">
    <cellStyle name="Heading 1" xfId="9" builtinId="16"/>
    <cellStyle name="Heading 2" xfId="3" builtinId="17"/>
    <cellStyle name="Heading 4" xfId="4" builtinId="19"/>
    <cellStyle name="Normal" xfId="0" builtinId="0"/>
    <cellStyle name="Normal 2" xfId="6" xr:uid="{00000000-0005-0000-0000-000004000000}"/>
    <cellStyle name="Normal_Analysis Toolpack" xfId="8" xr:uid="{00000000-0005-0000-0000-000005000000}"/>
    <cellStyle name="Normal_Analysis Toolpack_1" xfId="10" xr:uid="{00000000-0005-0000-0000-000006000000}"/>
    <cellStyle name="Normal_CORREL" xfId="5" xr:uid="{00000000-0005-0000-0000-000007000000}"/>
    <cellStyle name="Normal_TREND" xfId="7" xr:uid="{00000000-0005-0000-0000-000008000000}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>
        <c:manualLayout>
          <c:xMode val="edge"/>
          <c:yMode val="edge"/>
          <c:x val="0.34971347331583552"/>
          <c:y val="4.381846635367762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Distribution'!$G$3:$G$9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'Frequency Distribution'!$H$3:$H$9</c:f>
              <c:numCache>
                <c:formatCode>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19</c:v>
                </c:pt>
                <c:pt idx="3">
                  <c:v>14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4C9-95F2-8D7AC801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457848"/>
        <c:axId val="59472636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'Frequency Distribution'!$G$3:$G$9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'Frequency Distribution'!$I$3:$I$9</c:f>
              <c:numCache>
                <c:formatCode>0.00%</c:formatCode>
                <c:ptCount val="7"/>
                <c:pt idx="0">
                  <c:v>4.3478260869565216E-2</c:v>
                </c:pt>
                <c:pt idx="1">
                  <c:v>0.15217391304347827</c:v>
                </c:pt>
                <c:pt idx="2">
                  <c:v>0.56521739130434778</c:v>
                </c:pt>
                <c:pt idx="3">
                  <c:v>0.86956521739130432</c:v>
                </c:pt>
                <c:pt idx="4">
                  <c:v>0.97826086956521741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1-44C9-95F2-8D7AC801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72176"/>
        <c:axId val="490470536"/>
      </c:lineChart>
      <c:catAx>
        <c:axId val="63045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726368"/>
        <c:crosses val="autoZero"/>
        <c:auto val="1"/>
        <c:lblAlgn val="ctr"/>
        <c:lblOffset val="100"/>
        <c:noMultiLvlLbl val="0"/>
      </c:catAx>
      <c:valAx>
        <c:axId val="59472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30457848"/>
        <c:crosses val="autoZero"/>
        <c:crossBetween val="between"/>
      </c:valAx>
      <c:valAx>
        <c:axId val="490470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90472176"/>
        <c:crosses val="max"/>
        <c:crossBetween val="between"/>
      </c:valAx>
      <c:catAx>
        <c:axId val="49047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47053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87951807228914"/>
          <c:y val="0.1575766902029487"/>
          <c:w val="0.7108433734939763"/>
          <c:h val="0.56970034150296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Regression!$B$2:$B$21</c:f>
              <c:strCache>
                <c:ptCount val="12"/>
                <c:pt idx="0">
                  <c:v>1st Quarter</c:v>
                </c:pt>
                <c:pt idx="1">
                  <c:v>2nd Quarter</c:v>
                </c:pt>
                <c:pt idx="2">
                  <c:v>3rd Quarter</c:v>
                </c:pt>
                <c:pt idx="3">
                  <c:v>4th Quarter</c:v>
                </c:pt>
                <c:pt idx="4">
                  <c:v>1st Quarter</c:v>
                </c:pt>
                <c:pt idx="5">
                  <c:v>2nd Quarter</c:v>
                </c:pt>
                <c:pt idx="6">
                  <c:v>3rd Quarter</c:v>
                </c:pt>
                <c:pt idx="7">
                  <c:v>4th Quarter</c:v>
                </c:pt>
                <c:pt idx="8">
                  <c:v>1st Quarter</c:v>
                </c:pt>
                <c:pt idx="9">
                  <c:v>2nd Quarter</c:v>
                </c:pt>
                <c:pt idx="10">
                  <c:v>3rd Quarter</c:v>
                </c:pt>
                <c:pt idx="11">
                  <c:v>4th Quarter</c:v>
                </c:pt>
              </c:strCache>
            </c:strRef>
          </c:xVal>
          <c:yVal>
            <c:numRef>
              <c:f>Regression!$D$2:$D$21</c:f>
              <c:numCache>
                <c:formatCode>#,##0</c:formatCode>
                <c:ptCount val="20"/>
                <c:pt idx="0">
                  <c:v>259846</c:v>
                </c:pt>
                <c:pt idx="1">
                  <c:v>262587</c:v>
                </c:pt>
                <c:pt idx="2">
                  <c:v>260643</c:v>
                </c:pt>
                <c:pt idx="3">
                  <c:v>267129</c:v>
                </c:pt>
                <c:pt idx="4">
                  <c:v>266471</c:v>
                </c:pt>
                <c:pt idx="5">
                  <c:v>269843</c:v>
                </c:pt>
                <c:pt idx="6">
                  <c:v>272803</c:v>
                </c:pt>
                <c:pt idx="7">
                  <c:v>275649</c:v>
                </c:pt>
                <c:pt idx="8">
                  <c:v>270117</c:v>
                </c:pt>
                <c:pt idx="9">
                  <c:v>275315</c:v>
                </c:pt>
                <c:pt idx="10">
                  <c:v>270451</c:v>
                </c:pt>
                <c:pt idx="11">
                  <c:v>276543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8-49F6-A7BD-B5BC0133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71248"/>
        <c:axId val="374945568"/>
      </c:scatterChart>
      <c:valAx>
        <c:axId val="369471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945568"/>
        <c:crosses val="autoZero"/>
        <c:crossBetween val="midCat"/>
      </c:valAx>
      <c:valAx>
        <c:axId val="374945568"/>
        <c:scaling>
          <c:orientation val="minMax"/>
        </c:scaling>
        <c:delete val="0"/>
        <c:axPos val="l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47124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11</xdr:row>
      <xdr:rowOff>114300</xdr:rowOff>
    </xdr:from>
    <xdr:to>
      <xdr:col>9</xdr:col>
      <xdr:colOff>552450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1807A-F452-48A4-87DC-075A8558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5</xdr:row>
      <xdr:rowOff>142875</xdr:rowOff>
    </xdr:from>
    <xdr:to>
      <xdr:col>20</xdr:col>
      <xdr:colOff>400050</xdr:colOff>
      <xdr:row>15</xdr:row>
      <xdr:rowOff>95250</xdr:rowOff>
    </xdr:to>
    <xdr:graphicFrame macro="">
      <xdr:nvGraphicFramePr>
        <xdr:cNvPr id="2" name="Chart 102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66"/>
  <sheetViews>
    <sheetView showGridLines="0" workbookViewId="0">
      <selection activeCell="B3" sqref="B3"/>
    </sheetView>
  </sheetViews>
  <sheetFormatPr defaultRowHeight="15.75" x14ac:dyDescent="0.25"/>
  <cols>
    <col min="1" max="1" width="1.5703125" style="51" customWidth="1"/>
    <col min="2" max="2" width="15.28515625" style="51" customWidth="1"/>
    <col min="3" max="3" width="16.7109375" style="51" bestFit="1" customWidth="1"/>
    <col min="4" max="4" width="10" style="51" bestFit="1" customWidth="1"/>
    <col min="5" max="5" width="7.7109375" style="51" bestFit="1" customWidth="1"/>
    <col min="6" max="6" width="15" style="51" bestFit="1" customWidth="1"/>
    <col min="7" max="7" width="4" style="51" customWidth="1"/>
    <col min="8" max="16384" width="9.140625" style="51"/>
  </cols>
  <sheetData>
    <row r="1" spans="2:13" ht="23.25" x14ac:dyDescent="0.35">
      <c r="B1" s="49" t="s">
        <v>30</v>
      </c>
      <c r="C1" s="50"/>
      <c r="D1" s="50"/>
      <c r="E1" s="50"/>
      <c r="F1" s="50"/>
      <c r="G1" s="52"/>
      <c r="H1" s="52"/>
      <c r="I1" s="52"/>
      <c r="J1" s="52"/>
      <c r="K1" s="52"/>
      <c r="L1" s="52"/>
      <c r="M1" s="52"/>
    </row>
    <row r="2" spans="2:13" s="54" customFormat="1" ht="19.5" thickBot="1" x14ac:dyDescent="0.35">
      <c r="B2" s="53" t="s">
        <v>31</v>
      </c>
      <c r="C2" s="53" t="s">
        <v>32</v>
      </c>
      <c r="D2" s="53" t="s">
        <v>33</v>
      </c>
      <c r="E2" s="53" t="s">
        <v>34</v>
      </c>
      <c r="F2" s="53" t="s">
        <v>35</v>
      </c>
      <c r="G2" s="52"/>
      <c r="H2" s="52"/>
      <c r="I2" s="52"/>
      <c r="J2" s="52"/>
      <c r="K2" s="52"/>
      <c r="L2" s="52"/>
      <c r="M2" s="52"/>
    </row>
    <row r="3" spans="2:13" ht="19.5" thickTop="1" x14ac:dyDescent="0.3">
      <c r="B3" s="55" t="s">
        <v>36</v>
      </c>
      <c r="C3" s="56" t="s">
        <v>37</v>
      </c>
      <c r="D3" s="57">
        <v>8</v>
      </c>
      <c r="E3" s="58">
        <v>969.1021912440192</v>
      </c>
      <c r="F3" s="59">
        <f t="shared" ref="F3:F22" si="0">D3/E3</f>
        <v>8.2550633692516397E-3</v>
      </c>
      <c r="G3" s="52"/>
      <c r="H3" s="52"/>
      <c r="I3" s="52"/>
      <c r="J3" s="52"/>
      <c r="K3" s="52"/>
      <c r="L3" s="52"/>
      <c r="M3" s="52"/>
    </row>
    <row r="4" spans="2:13" ht="18.75" x14ac:dyDescent="0.3">
      <c r="B4" s="56" t="s">
        <v>38</v>
      </c>
      <c r="C4" s="56" t="s">
        <v>39</v>
      </c>
      <c r="D4" s="60">
        <v>4</v>
      </c>
      <c r="E4" s="58">
        <v>815.54901751223952</v>
      </c>
      <c r="F4" s="61">
        <f t="shared" si="0"/>
        <v>4.9046714717426157E-3</v>
      </c>
      <c r="G4" s="52"/>
      <c r="H4" s="52"/>
      <c r="I4" s="52"/>
      <c r="J4" s="52"/>
      <c r="K4" s="52"/>
      <c r="L4" s="52"/>
      <c r="M4" s="52"/>
    </row>
    <row r="5" spans="2:13" ht="18.75" x14ac:dyDescent="0.3">
      <c r="B5" s="56" t="s">
        <v>40</v>
      </c>
      <c r="C5" s="56" t="s">
        <v>41</v>
      </c>
      <c r="D5" s="60">
        <v>14</v>
      </c>
      <c r="E5" s="58">
        <v>1625</v>
      </c>
      <c r="F5" s="61">
        <f t="shared" si="0"/>
        <v>8.615384615384615E-3</v>
      </c>
      <c r="G5" s="52"/>
      <c r="H5" s="52"/>
      <c r="I5" s="52"/>
      <c r="J5" s="52"/>
      <c r="K5" s="52"/>
      <c r="L5" s="52"/>
      <c r="M5" s="52"/>
    </row>
    <row r="6" spans="2:13" ht="18.75" x14ac:dyDescent="0.3">
      <c r="B6" s="56" t="s">
        <v>42</v>
      </c>
      <c r="C6" s="56" t="s">
        <v>43</v>
      </c>
      <c r="D6" s="60">
        <v>3</v>
      </c>
      <c r="E6" s="58">
        <v>1453.0447768047452</v>
      </c>
      <c r="F6" s="61">
        <f t="shared" si="0"/>
        <v>2.0646301118104698E-3</v>
      </c>
      <c r="G6" s="52"/>
      <c r="H6" s="52"/>
      <c r="I6" s="52"/>
      <c r="J6" s="52"/>
      <c r="K6" s="52"/>
      <c r="L6" s="52"/>
      <c r="M6" s="52"/>
    </row>
    <row r="7" spans="2:13" ht="18.75" x14ac:dyDescent="0.3">
      <c r="B7" s="56" t="s">
        <v>44</v>
      </c>
      <c r="C7" s="56" t="s">
        <v>45</v>
      </c>
      <c r="D7" s="60">
        <v>9</v>
      </c>
      <c r="E7" s="58">
        <v>767.00337356305681</v>
      </c>
      <c r="F7" s="61">
        <f t="shared" si="0"/>
        <v>1.1733977072605525E-2</v>
      </c>
      <c r="G7" s="52"/>
      <c r="H7" s="52"/>
      <c r="I7" s="52"/>
      <c r="J7" s="52"/>
      <c r="K7" s="52"/>
      <c r="L7" s="52"/>
      <c r="M7" s="52"/>
    </row>
    <row r="8" spans="2:13" ht="18.75" x14ac:dyDescent="0.3">
      <c r="B8" s="56" t="s">
        <v>19</v>
      </c>
      <c r="C8" s="56" t="s">
        <v>46</v>
      </c>
      <c r="D8" s="60">
        <v>10</v>
      </c>
      <c r="E8" s="58">
        <v>1023.6241248785518</v>
      </c>
      <c r="F8" s="61">
        <f t="shared" si="0"/>
        <v>9.7692109407703266E-3</v>
      </c>
      <c r="G8" s="52"/>
      <c r="H8" s="52"/>
      <c r="I8" s="52"/>
      <c r="J8" s="52"/>
      <c r="K8" s="52"/>
      <c r="L8" s="52"/>
      <c r="M8" s="52"/>
    </row>
    <row r="9" spans="2:13" ht="18.75" x14ac:dyDescent="0.3">
      <c r="B9" s="56" t="s">
        <v>47</v>
      </c>
      <c r="C9" s="56" t="s">
        <v>48</v>
      </c>
      <c r="D9" s="60">
        <v>15</v>
      </c>
      <c r="E9" s="58">
        <v>1256.0914253990632</v>
      </c>
      <c r="F9" s="61">
        <f t="shared" si="0"/>
        <v>1.1941805904163756E-2</v>
      </c>
      <c r="G9" s="52"/>
      <c r="H9" s="52"/>
      <c r="I9" s="52"/>
      <c r="J9" s="52"/>
      <c r="K9" s="52"/>
      <c r="L9" s="52"/>
      <c r="M9" s="52"/>
    </row>
    <row r="10" spans="2:13" ht="18.75" x14ac:dyDescent="0.3">
      <c r="B10" s="56" t="s">
        <v>49</v>
      </c>
      <c r="C10" s="56" t="s">
        <v>50</v>
      </c>
      <c r="D10" s="60">
        <v>8</v>
      </c>
      <c r="E10" s="58">
        <v>781.7185430903919</v>
      </c>
      <c r="F10" s="61">
        <f t="shared" si="0"/>
        <v>1.0233862392944338E-2</v>
      </c>
      <c r="G10" s="52"/>
      <c r="H10" s="52"/>
      <c r="I10" s="52"/>
      <c r="J10" s="52"/>
      <c r="K10" s="52"/>
      <c r="L10" s="52"/>
      <c r="M10" s="52"/>
    </row>
    <row r="11" spans="2:13" ht="18.75" x14ac:dyDescent="0.3">
      <c r="B11" s="56" t="s">
        <v>51</v>
      </c>
      <c r="C11" s="56" t="s">
        <v>52</v>
      </c>
      <c r="D11" s="60">
        <v>13</v>
      </c>
      <c r="E11" s="58">
        <v>999.24261828709859</v>
      </c>
      <c r="F11" s="61">
        <f t="shared" si="0"/>
        <v>1.3009853425071678E-2</v>
      </c>
      <c r="G11" s="52"/>
      <c r="H11" s="52"/>
      <c r="I11" s="52"/>
      <c r="J11" s="52"/>
      <c r="K11" s="52"/>
      <c r="L11" s="52"/>
      <c r="M11" s="52"/>
    </row>
    <row r="12" spans="2:13" ht="18.75" x14ac:dyDescent="0.3">
      <c r="B12" s="56" t="s">
        <v>53</v>
      </c>
      <c r="C12" s="56" t="s">
        <v>54</v>
      </c>
      <c r="D12" s="60">
        <v>9</v>
      </c>
      <c r="E12" s="58">
        <v>1172.4902176647447</v>
      </c>
      <c r="F12" s="61">
        <f t="shared" si="0"/>
        <v>7.6759702250866965E-3</v>
      </c>
      <c r="G12" s="52"/>
      <c r="H12" s="52"/>
      <c r="I12" s="52"/>
      <c r="J12" s="52"/>
      <c r="K12" s="52"/>
      <c r="L12" s="52"/>
      <c r="M12" s="52"/>
    </row>
    <row r="13" spans="2:13" ht="18.75" x14ac:dyDescent="0.3">
      <c r="B13" s="56" t="s">
        <v>55</v>
      </c>
      <c r="C13" s="56" t="s">
        <v>56</v>
      </c>
      <c r="D13" s="60">
        <v>0</v>
      </c>
      <c r="E13" s="58">
        <v>936.47134033381008</v>
      </c>
      <c r="F13" s="61">
        <f t="shared" si="0"/>
        <v>0</v>
      </c>
      <c r="G13" s="52"/>
      <c r="H13" s="52"/>
      <c r="I13" s="52"/>
      <c r="J13" s="52"/>
      <c r="K13" s="52"/>
      <c r="L13" s="52"/>
      <c r="M13" s="52"/>
    </row>
    <row r="14" spans="2:13" ht="18.75" x14ac:dyDescent="0.3">
      <c r="B14" s="56" t="s">
        <v>57</v>
      </c>
      <c r="C14" s="56" t="s">
        <v>58</v>
      </c>
      <c r="D14" s="60">
        <v>7</v>
      </c>
      <c r="E14" s="58">
        <v>1109.1011654352769</v>
      </c>
      <c r="F14" s="61">
        <f t="shared" si="0"/>
        <v>6.3114170448579287E-3</v>
      </c>
      <c r="G14" s="52"/>
      <c r="H14" s="52"/>
      <c r="I14" s="52"/>
      <c r="J14" s="52"/>
      <c r="K14" s="52"/>
      <c r="L14" s="52"/>
      <c r="M14" s="52"/>
    </row>
    <row r="15" spans="2:13" ht="18.75" x14ac:dyDescent="0.3">
      <c r="B15" s="56" t="s">
        <v>59</v>
      </c>
      <c r="C15" s="56" t="s">
        <v>60</v>
      </c>
      <c r="D15" s="60">
        <v>8</v>
      </c>
      <c r="E15" s="58">
        <v>1021.9761204789393</v>
      </c>
      <c r="F15" s="61">
        <f t="shared" si="0"/>
        <v>7.8279715540230787E-3</v>
      </c>
      <c r="G15" s="52"/>
      <c r="H15" s="52"/>
      <c r="I15" s="52"/>
      <c r="J15" s="52"/>
      <c r="K15" s="52"/>
      <c r="L15" s="52"/>
      <c r="M15" s="52"/>
    </row>
    <row r="16" spans="2:13" ht="18.75" x14ac:dyDescent="0.3">
      <c r="B16" s="56" t="s">
        <v>61</v>
      </c>
      <c r="C16" s="56" t="s">
        <v>62</v>
      </c>
      <c r="D16" s="60">
        <v>6</v>
      </c>
      <c r="E16" s="58">
        <v>812.3175828368403</v>
      </c>
      <c r="F16" s="61">
        <f t="shared" si="0"/>
        <v>7.3862737022708791E-3</v>
      </c>
      <c r="G16" s="52"/>
      <c r="H16" s="52"/>
      <c r="I16" s="52"/>
      <c r="J16" s="52"/>
      <c r="K16" s="52"/>
      <c r="L16" s="52"/>
      <c r="M16" s="52"/>
    </row>
    <row r="17" spans="2:13" ht="18.75" x14ac:dyDescent="0.3">
      <c r="B17" s="56" t="s">
        <v>63</v>
      </c>
      <c r="C17" s="56" t="s">
        <v>64</v>
      </c>
      <c r="D17" s="60">
        <v>11</v>
      </c>
      <c r="E17" s="58">
        <v>977.70055415458046</v>
      </c>
      <c r="F17" s="61">
        <f t="shared" si="0"/>
        <v>1.1250888580616302E-2</v>
      </c>
      <c r="G17" s="52"/>
      <c r="H17" s="52"/>
      <c r="I17" s="52"/>
      <c r="J17" s="52"/>
      <c r="K17" s="52"/>
      <c r="L17" s="52"/>
      <c r="M17" s="52"/>
    </row>
    <row r="18" spans="2:13" ht="18.75" x14ac:dyDescent="0.3">
      <c r="B18" s="56" t="s">
        <v>65</v>
      </c>
      <c r="C18" s="56" t="s">
        <v>66</v>
      </c>
      <c r="D18" s="60">
        <v>5</v>
      </c>
      <c r="E18" s="58">
        <v>1182.7720552682877</v>
      </c>
      <c r="F18" s="61">
        <f t="shared" si="0"/>
        <v>4.2273572306084388E-3</v>
      </c>
      <c r="G18" s="52"/>
      <c r="H18" s="52"/>
      <c r="I18" s="52"/>
      <c r="J18" s="52"/>
      <c r="K18" s="52"/>
      <c r="L18" s="52"/>
      <c r="M18" s="52"/>
    </row>
    <row r="19" spans="2:13" ht="18.75" x14ac:dyDescent="0.3">
      <c r="B19" s="56" t="s">
        <v>67</v>
      </c>
      <c r="C19" s="56" t="s">
        <v>68</v>
      </c>
      <c r="D19" s="60">
        <v>7</v>
      </c>
      <c r="E19" s="58">
        <v>961.2573446938768</v>
      </c>
      <c r="F19" s="61">
        <f t="shared" si="0"/>
        <v>7.2821290142955717E-3</v>
      </c>
      <c r="G19" s="52"/>
      <c r="H19" s="52"/>
      <c r="I19" s="52"/>
      <c r="J19" s="52"/>
      <c r="K19" s="52"/>
      <c r="L19" s="52"/>
      <c r="M19" s="52"/>
    </row>
    <row r="20" spans="2:13" ht="18.75" x14ac:dyDescent="0.3">
      <c r="B20" s="56" t="s">
        <v>69</v>
      </c>
      <c r="C20" s="56" t="s">
        <v>70</v>
      </c>
      <c r="D20" s="60">
        <v>12</v>
      </c>
      <c r="E20" s="58">
        <v>689.91232890402898</v>
      </c>
      <c r="F20" s="61">
        <f t="shared" si="0"/>
        <v>1.7393514360096722E-2</v>
      </c>
      <c r="G20" s="52"/>
      <c r="H20" s="52"/>
      <c r="I20" s="52"/>
      <c r="J20" s="52"/>
      <c r="K20" s="52"/>
      <c r="L20" s="52"/>
      <c r="M20" s="52"/>
    </row>
    <row r="21" spans="2:13" ht="18.75" x14ac:dyDescent="0.3">
      <c r="B21" s="56" t="s">
        <v>71</v>
      </c>
      <c r="C21" s="56" t="s">
        <v>72</v>
      </c>
      <c r="D21" s="60">
        <v>10</v>
      </c>
      <c r="E21" s="58">
        <v>1104.9345428327797</v>
      </c>
      <c r="F21" s="61">
        <f t="shared" si="0"/>
        <v>9.0503098711734228E-3</v>
      </c>
      <c r="G21" s="52"/>
      <c r="H21" s="52"/>
      <c r="I21" s="52"/>
      <c r="J21" s="52"/>
      <c r="K21" s="52"/>
      <c r="L21" s="52"/>
      <c r="M21" s="52"/>
    </row>
    <row r="22" spans="2:13" ht="18.75" x14ac:dyDescent="0.3">
      <c r="B22" s="62" t="s">
        <v>73</v>
      </c>
      <c r="C22" s="62" t="s">
        <v>74</v>
      </c>
      <c r="D22" s="63">
        <v>19</v>
      </c>
      <c r="E22" s="64">
        <v>1308.9226083829999</v>
      </c>
      <c r="F22" s="65">
        <f t="shared" si="0"/>
        <v>1.4515755078500767E-2</v>
      </c>
      <c r="H22" s="52"/>
      <c r="I22" s="52"/>
      <c r="J22" s="52"/>
      <c r="K22" s="52"/>
      <c r="L22" s="52"/>
      <c r="M22" s="52"/>
    </row>
    <row r="23" spans="2:13" x14ac:dyDescent="0.25">
      <c r="H23" s="52"/>
      <c r="I23" s="52"/>
      <c r="J23" s="52"/>
      <c r="K23" s="52"/>
      <c r="L23" s="52"/>
      <c r="M23" s="52"/>
    </row>
    <row r="24" spans="2:13" x14ac:dyDescent="0.25">
      <c r="F24" s="66"/>
      <c r="H24" s="52"/>
      <c r="I24" s="52"/>
      <c r="J24" s="52"/>
      <c r="K24" s="52"/>
      <c r="L24" s="52"/>
      <c r="M24" s="52"/>
    </row>
    <row r="25" spans="2:13" x14ac:dyDescent="0.25">
      <c r="F25" s="66"/>
      <c r="H25" s="52"/>
      <c r="I25" s="52"/>
      <c r="J25" s="52"/>
      <c r="K25" s="52"/>
      <c r="L25" s="52"/>
      <c r="M25" s="52"/>
    </row>
    <row r="26" spans="2:13" x14ac:dyDescent="0.25">
      <c r="F26" s="67"/>
      <c r="H26" s="52"/>
      <c r="I26" s="52"/>
      <c r="J26" s="52"/>
      <c r="K26" s="52"/>
      <c r="L26" s="52"/>
      <c r="M26" s="52"/>
    </row>
    <row r="27" spans="2:13" x14ac:dyDescent="0.25">
      <c r="H27" s="52"/>
      <c r="I27" s="52"/>
      <c r="J27" s="52"/>
      <c r="K27" s="52"/>
      <c r="L27" s="52"/>
      <c r="M27" s="52"/>
    </row>
    <row r="28" spans="2:13" x14ac:dyDescent="0.25">
      <c r="H28" s="52"/>
      <c r="I28" s="52"/>
      <c r="J28" s="52"/>
      <c r="K28" s="52"/>
      <c r="L28" s="52"/>
      <c r="M28" s="52"/>
    </row>
    <row r="29" spans="2:13" x14ac:dyDescent="0.25">
      <c r="H29" s="52"/>
      <c r="I29" s="52"/>
      <c r="J29" s="52"/>
      <c r="K29" s="52"/>
      <c r="L29" s="52"/>
      <c r="M29" s="52"/>
    </row>
    <row r="30" spans="2:13" x14ac:dyDescent="0.25">
      <c r="H30" s="52"/>
      <c r="I30" s="52"/>
      <c r="J30" s="52"/>
      <c r="K30" s="52"/>
      <c r="L30" s="52"/>
      <c r="M30" s="52"/>
    </row>
    <row r="31" spans="2:13" x14ac:dyDescent="0.25">
      <c r="H31" s="52"/>
      <c r="I31" s="52"/>
      <c r="J31" s="52"/>
      <c r="K31" s="52"/>
      <c r="L31" s="52"/>
      <c r="M31" s="52"/>
    </row>
    <row r="32" spans="2:13" x14ac:dyDescent="0.25">
      <c r="H32" s="52"/>
      <c r="I32" s="52"/>
      <c r="J32" s="52"/>
      <c r="K32" s="52"/>
      <c r="L32" s="52"/>
      <c r="M32" s="52"/>
    </row>
    <row r="33" spans="8:13" x14ac:dyDescent="0.25">
      <c r="H33" s="52"/>
      <c r="I33" s="52"/>
      <c r="J33" s="52"/>
      <c r="K33" s="52"/>
      <c r="L33" s="52"/>
      <c r="M33" s="52"/>
    </row>
    <row r="34" spans="8:13" x14ac:dyDescent="0.25">
      <c r="H34" s="52"/>
      <c r="I34" s="52"/>
      <c r="J34" s="52"/>
      <c r="K34" s="52"/>
      <c r="L34" s="52"/>
      <c r="M34" s="52"/>
    </row>
    <row r="35" spans="8:13" x14ac:dyDescent="0.25">
      <c r="H35" s="52"/>
      <c r="I35" s="52"/>
      <c r="J35" s="52"/>
      <c r="K35" s="52"/>
      <c r="L35" s="52"/>
      <c r="M35" s="52"/>
    </row>
    <row r="36" spans="8:13" x14ac:dyDescent="0.25">
      <c r="H36" s="52"/>
      <c r="I36" s="52"/>
      <c r="J36" s="52"/>
      <c r="K36" s="52"/>
      <c r="L36" s="52"/>
      <c r="M36" s="52"/>
    </row>
    <row r="37" spans="8:13" x14ac:dyDescent="0.25">
      <c r="H37" s="52"/>
      <c r="I37" s="52"/>
      <c r="J37" s="52"/>
      <c r="K37" s="52"/>
      <c r="L37" s="52"/>
      <c r="M37" s="52"/>
    </row>
    <row r="38" spans="8:13" x14ac:dyDescent="0.25">
      <c r="H38" s="52"/>
      <c r="I38" s="52"/>
      <c r="J38" s="52"/>
      <c r="K38" s="52"/>
      <c r="L38" s="52"/>
      <c r="M38" s="52"/>
    </row>
    <row r="39" spans="8:13" x14ac:dyDescent="0.25">
      <c r="H39" s="52"/>
      <c r="I39" s="52"/>
      <c r="J39" s="52"/>
      <c r="K39" s="52"/>
      <c r="L39" s="52"/>
      <c r="M39" s="52"/>
    </row>
    <row r="40" spans="8:13" x14ac:dyDescent="0.25">
      <c r="H40" s="52"/>
      <c r="I40" s="52"/>
      <c r="J40" s="52"/>
      <c r="K40" s="52"/>
      <c r="L40" s="52"/>
      <c r="M40" s="52"/>
    </row>
    <row r="41" spans="8:13" x14ac:dyDescent="0.25">
      <c r="H41" s="52"/>
      <c r="I41" s="52"/>
      <c r="J41" s="52"/>
      <c r="K41" s="52"/>
      <c r="L41" s="52"/>
      <c r="M41" s="52"/>
    </row>
    <row r="42" spans="8:13" x14ac:dyDescent="0.25">
      <c r="H42" s="52"/>
      <c r="I42" s="52"/>
      <c r="J42" s="52"/>
      <c r="K42" s="52"/>
      <c r="L42" s="52"/>
      <c r="M42" s="52"/>
    </row>
    <row r="43" spans="8:13" x14ac:dyDescent="0.25">
      <c r="H43" s="52"/>
      <c r="I43" s="52"/>
      <c r="J43" s="52"/>
      <c r="K43" s="52"/>
      <c r="L43" s="52"/>
      <c r="M43" s="52"/>
    </row>
    <row r="44" spans="8:13" x14ac:dyDescent="0.25">
      <c r="H44" s="52"/>
      <c r="I44" s="52"/>
      <c r="J44" s="52"/>
      <c r="K44" s="52"/>
      <c r="L44" s="52"/>
      <c r="M44" s="52"/>
    </row>
    <row r="45" spans="8:13" x14ac:dyDescent="0.25">
      <c r="H45" s="52"/>
      <c r="I45" s="52"/>
      <c r="J45" s="52"/>
      <c r="K45" s="52"/>
      <c r="L45" s="52"/>
      <c r="M45" s="52"/>
    </row>
    <row r="46" spans="8:13" x14ac:dyDescent="0.25">
      <c r="H46" s="52"/>
      <c r="I46" s="52"/>
      <c r="J46" s="52"/>
      <c r="K46" s="52"/>
      <c r="L46" s="52"/>
      <c r="M46" s="52"/>
    </row>
    <row r="47" spans="8:13" x14ac:dyDescent="0.25">
      <c r="H47" s="52"/>
      <c r="I47" s="52"/>
      <c r="J47" s="52"/>
      <c r="K47" s="52"/>
      <c r="L47" s="52"/>
      <c r="M47" s="52"/>
    </row>
    <row r="48" spans="8:13" x14ac:dyDescent="0.25">
      <c r="H48" s="52"/>
      <c r="I48" s="52"/>
      <c r="J48" s="52"/>
      <c r="K48" s="52"/>
      <c r="L48" s="52"/>
      <c r="M48" s="52"/>
    </row>
    <row r="49" spans="8:13" x14ac:dyDescent="0.25">
      <c r="H49" s="52"/>
      <c r="I49" s="52"/>
      <c r="J49" s="52"/>
      <c r="K49" s="52"/>
      <c r="L49" s="52"/>
      <c r="M49" s="52"/>
    </row>
    <row r="50" spans="8:13" x14ac:dyDescent="0.25">
      <c r="H50" s="52"/>
      <c r="I50" s="52"/>
      <c r="J50" s="52"/>
      <c r="K50" s="52"/>
      <c r="L50" s="52"/>
      <c r="M50" s="52"/>
    </row>
    <row r="51" spans="8:13" x14ac:dyDescent="0.25">
      <c r="H51" s="52"/>
      <c r="I51" s="52"/>
      <c r="J51" s="52"/>
      <c r="K51" s="52"/>
      <c r="L51" s="52"/>
      <c r="M51" s="52"/>
    </row>
    <row r="52" spans="8:13" x14ac:dyDescent="0.25">
      <c r="H52" s="52"/>
      <c r="I52" s="52"/>
      <c r="J52" s="52"/>
      <c r="K52" s="52"/>
      <c r="L52" s="52"/>
      <c r="M52" s="52"/>
    </row>
    <row r="53" spans="8:13" x14ac:dyDescent="0.25">
      <c r="H53" s="52"/>
      <c r="I53" s="52"/>
      <c r="J53" s="52"/>
      <c r="K53" s="52"/>
      <c r="L53" s="52"/>
      <c r="M53" s="52"/>
    </row>
    <row r="54" spans="8:13" x14ac:dyDescent="0.25">
      <c r="H54" s="52"/>
      <c r="I54" s="52"/>
      <c r="J54" s="52"/>
      <c r="K54" s="52"/>
      <c r="L54" s="52"/>
      <c r="M54" s="52"/>
    </row>
    <row r="55" spans="8:13" x14ac:dyDescent="0.25">
      <c r="H55" s="52"/>
      <c r="I55" s="52"/>
      <c r="J55" s="52"/>
      <c r="K55" s="52"/>
      <c r="L55" s="52"/>
      <c r="M55" s="52"/>
    </row>
    <row r="56" spans="8:13" x14ac:dyDescent="0.25">
      <c r="H56" s="52"/>
      <c r="I56" s="52"/>
      <c r="J56" s="52"/>
      <c r="K56" s="52"/>
      <c r="L56" s="52"/>
      <c r="M56" s="52"/>
    </row>
    <row r="57" spans="8:13" x14ac:dyDescent="0.25">
      <c r="H57" s="52"/>
      <c r="I57" s="52"/>
      <c r="J57" s="52"/>
      <c r="K57" s="52"/>
      <c r="L57" s="52"/>
      <c r="M57" s="52"/>
    </row>
    <row r="58" spans="8:13" x14ac:dyDescent="0.25">
      <c r="H58" s="52"/>
      <c r="I58" s="52"/>
      <c r="J58" s="52"/>
      <c r="K58" s="52"/>
      <c r="L58" s="52"/>
      <c r="M58" s="52"/>
    </row>
    <row r="59" spans="8:13" x14ac:dyDescent="0.25">
      <c r="H59" s="52"/>
      <c r="I59" s="52"/>
      <c r="J59" s="52"/>
      <c r="K59" s="52"/>
      <c r="L59" s="52"/>
      <c r="M59" s="52"/>
    </row>
    <row r="60" spans="8:13" x14ac:dyDescent="0.25">
      <c r="H60" s="52"/>
      <c r="I60" s="52"/>
      <c r="J60" s="52"/>
      <c r="K60" s="52"/>
      <c r="L60" s="52"/>
      <c r="M60" s="52"/>
    </row>
    <row r="61" spans="8:13" x14ac:dyDescent="0.25">
      <c r="H61" s="52"/>
      <c r="I61" s="52"/>
      <c r="J61" s="52"/>
      <c r="K61" s="52"/>
      <c r="L61" s="52"/>
      <c r="M61" s="52"/>
    </row>
    <row r="62" spans="8:13" x14ac:dyDescent="0.25">
      <c r="H62" s="52"/>
      <c r="I62" s="52"/>
      <c r="J62" s="52"/>
      <c r="K62" s="52"/>
      <c r="L62" s="52"/>
      <c r="M62" s="52"/>
    </row>
    <row r="63" spans="8:13" x14ac:dyDescent="0.25">
      <c r="H63" s="52"/>
      <c r="I63" s="52"/>
      <c r="J63" s="52"/>
      <c r="K63" s="52"/>
      <c r="L63" s="52"/>
      <c r="M63" s="52"/>
    </row>
    <row r="64" spans="8:13" x14ac:dyDescent="0.25">
      <c r="H64" s="52"/>
      <c r="I64" s="52"/>
      <c r="J64" s="52"/>
      <c r="K64" s="52"/>
      <c r="L64" s="52"/>
      <c r="M64" s="52"/>
    </row>
    <row r="65" spans="8:13" x14ac:dyDescent="0.25">
      <c r="H65" s="52"/>
      <c r="I65" s="52"/>
      <c r="J65" s="52"/>
      <c r="K65" s="52"/>
      <c r="L65" s="52"/>
      <c r="M65" s="52"/>
    </row>
    <row r="66" spans="8:13" x14ac:dyDescent="0.25">
      <c r="H66" s="52"/>
      <c r="I66" s="52"/>
      <c r="J66" s="52"/>
      <c r="K66" s="52"/>
      <c r="L66" s="52"/>
      <c r="M66" s="52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2"/>
  <sheetViews>
    <sheetView workbookViewId="0">
      <pane ySplit="1" topLeftCell="A2" activePane="bottomLeft" state="frozenSplit"/>
      <selection activeCell="F20" sqref="F20"/>
      <selection pane="bottomLeft" activeCell="D2" sqref="D2"/>
    </sheetView>
  </sheetViews>
  <sheetFormatPr defaultRowHeight="18.75" x14ac:dyDescent="0.3"/>
  <cols>
    <col min="1" max="1" width="25.140625" style="2" bestFit="1" customWidth="1"/>
    <col min="2" max="2" width="21.140625" style="2" bestFit="1" customWidth="1"/>
    <col min="3" max="3" width="8.5703125" style="2" bestFit="1" customWidth="1"/>
    <col min="4" max="4" width="27.28515625" style="9" bestFit="1" customWidth="1"/>
    <col min="5" max="16384" width="9.140625" style="2"/>
  </cols>
  <sheetData>
    <row r="1" spans="1:5" s="3" customFormat="1" ht="26.25" customHeight="1" x14ac:dyDescent="0.3">
      <c r="A1" s="1" t="s">
        <v>0</v>
      </c>
      <c r="B1" s="13"/>
      <c r="C1" s="12" t="s">
        <v>1</v>
      </c>
      <c r="D1" s="12" t="s">
        <v>2</v>
      </c>
      <c r="E1" s="2"/>
    </row>
    <row r="2" spans="1:5" s="5" customFormat="1" x14ac:dyDescent="0.3">
      <c r="A2" s="4"/>
      <c r="B2" s="10">
        <f>DATEVALUE("1/1/"&amp;A7)</f>
        <v>40179</v>
      </c>
      <c r="C2" s="11">
        <v>90</v>
      </c>
      <c r="D2"/>
      <c r="E2" s="2"/>
    </row>
    <row r="3" spans="1:5" s="5" customFormat="1" x14ac:dyDescent="0.3">
      <c r="A3" s="6"/>
      <c r="B3" s="10">
        <f>DATEVALUE("2/2/"&amp;A7)</f>
        <v>40211</v>
      </c>
      <c r="C3" s="11">
        <v>95</v>
      </c>
      <c r="D3"/>
      <c r="E3" s="2"/>
    </row>
    <row r="4" spans="1:5" s="5" customFormat="1" x14ac:dyDescent="0.3">
      <c r="A4" s="6"/>
      <c r="B4" s="10">
        <f>DATEVALUE("3/1/"&amp;A7)</f>
        <v>40238</v>
      </c>
      <c r="C4" s="11">
        <v>110</v>
      </c>
      <c r="D4"/>
      <c r="E4" s="2"/>
    </row>
    <row r="5" spans="1:5" s="5" customFormat="1" x14ac:dyDescent="0.3">
      <c r="A5" s="6"/>
      <c r="B5" s="10">
        <f>DATEVALUE("4/1/"&amp;A7)</f>
        <v>40269</v>
      </c>
      <c r="C5" s="11">
        <v>105</v>
      </c>
      <c r="D5"/>
      <c r="E5" s="2"/>
    </row>
    <row r="6" spans="1:5" s="5" customFormat="1" x14ac:dyDescent="0.3">
      <c r="A6" s="6"/>
      <c r="B6" s="10">
        <f>DATEVALUE("5/1/"&amp;A7)</f>
        <v>40299</v>
      </c>
      <c r="C6" s="11">
        <v>100</v>
      </c>
      <c r="D6"/>
      <c r="E6" s="2"/>
    </row>
    <row r="7" spans="1:5" s="5" customFormat="1" x14ac:dyDescent="0.3">
      <c r="A7" s="7">
        <v>2010</v>
      </c>
      <c r="B7" s="10">
        <f>DATEVALUE("6/1/"&amp;A7)</f>
        <v>40330</v>
      </c>
      <c r="C7" s="11">
        <v>100</v>
      </c>
      <c r="D7"/>
      <c r="E7" s="2"/>
    </row>
    <row r="8" spans="1:5" s="5" customFormat="1" x14ac:dyDescent="0.3">
      <c r="A8" s="6"/>
      <c r="B8" s="10">
        <f>DATEVALUE("7/1/"&amp;A7)</f>
        <v>40360</v>
      </c>
      <c r="C8" s="11">
        <v>105</v>
      </c>
      <c r="D8"/>
      <c r="E8" s="2"/>
    </row>
    <row r="9" spans="1:5" s="5" customFormat="1" x14ac:dyDescent="0.3">
      <c r="A9" s="6"/>
      <c r="B9" s="10">
        <f>DATEVALUE("8/1/"&amp;A7)</f>
        <v>40391</v>
      </c>
      <c r="C9" s="11">
        <v>105</v>
      </c>
      <c r="D9"/>
      <c r="E9" s="2"/>
    </row>
    <row r="10" spans="1:5" s="5" customFormat="1" x14ac:dyDescent="0.3">
      <c r="A10" s="6"/>
      <c r="B10" s="10">
        <f>DATEVALUE("9/1/"&amp;A7)</f>
        <v>40422</v>
      </c>
      <c r="C10" s="11">
        <v>110</v>
      </c>
      <c r="D10"/>
      <c r="E10" s="2"/>
    </row>
    <row r="11" spans="1:5" s="5" customFormat="1" x14ac:dyDescent="0.3">
      <c r="A11" s="6"/>
      <c r="B11" s="10">
        <f>DATEVALUE("10/1/"&amp;A7)</f>
        <v>40452</v>
      </c>
      <c r="C11" s="11">
        <v>120</v>
      </c>
      <c r="D11"/>
      <c r="E11" s="2"/>
    </row>
    <row r="12" spans="1:5" s="5" customFormat="1" x14ac:dyDescent="0.3">
      <c r="A12" s="6"/>
      <c r="B12" s="10">
        <f>DATEVALUE("11/1/"&amp;A7)</f>
        <v>40483</v>
      </c>
      <c r="C12" s="11">
        <v>130</v>
      </c>
      <c r="D12"/>
      <c r="E12" s="2"/>
    </row>
    <row r="13" spans="1:5" s="5" customFormat="1" ht="19.5" thickBot="1" x14ac:dyDescent="0.35">
      <c r="A13" s="8"/>
      <c r="B13" s="10">
        <f>DATEVALUE("12/1/"&amp;A7)</f>
        <v>40513</v>
      </c>
      <c r="C13" s="11">
        <v>140</v>
      </c>
      <c r="D13"/>
      <c r="E13" s="2"/>
    </row>
    <row r="14" spans="1:5" ht="15.75" customHeight="1" thickTop="1" x14ac:dyDescent="0.3">
      <c r="A14" s="4"/>
      <c r="B14" s="10">
        <f>DATEVALUE("1/1/"&amp;A19)</f>
        <v>40544</v>
      </c>
      <c r="C14" s="11">
        <v>90</v>
      </c>
      <c r="D14"/>
    </row>
    <row r="15" spans="1:5" x14ac:dyDescent="0.3">
      <c r="A15" s="6"/>
      <c r="B15" s="10">
        <f>DATEVALUE("2/2/"&amp;A19)</f>
        <v>40576</v>
      </c>
      <c r="C15" s="11">
        <v>95</v>
      </c>
      <c r="D15"/>
    </row>
    <row r="16" spans="1:5" x14ac:dyDescent="0.3">
      <c r="A16" s="6"/>
      <c r="B16" s="10">
        <f>DATEVALUE("3/1/"&amp;A19)</f>
        <v>40603</v>
      </c>
      <c r="C16" s="11">
        <v>115</v>
      </c>
      <c r="D16"/>
    </row>
    <row r="17" spans="1:4" x14ac:dyDescent="0.3">
      <c r="A17" s="6"/>
      <c r="B17" s="10">
        <f>DATEVALUE("4/1/"&amp;A19)</f>
        <v>40634</v>
      </c>
      <c r="C17" s="11">
        <v>110</v>
      </c>
      <c r="D17"/>
    </row>
    <row r="18" spans="1:4" x14ac:dyDescent="0.3">
      <c r="A18" s="6"/>
      <c r="B18" s="10">
        <f>DATEVALUE("5/1/"&amp;A19)</f>
        <v>40664</v>
      </c>
      <c r="C18" s="11">
        <v>105</v>
      </c>
      <c r="D18"/>
    </row>
    <row r="19" spans="1:4" x14ac:dyDescent="0.3">
      <c r="A19" s="7">
        <f>A7+1</f>
        <v>2011</v>
      </c>
      <c r="B19" s="10">
        <f>DATEVALUE("6/1/"&amp;A19)</f>
        <v>40695</v>
      </c>
      <c r="C19" s="11">
        <v>105</v>
      </c>
      <c r="D19"/>
    </row>
    <row r="20" spans="1:4" x14ac:dyDescent="0.3">
      <c r="A20" s="6"/>
      <c r="B20" s="10">
        <f>DATEVALUE("7/1/"&amp;A19)</f>
        <v>40725</v>
      </c>
      <c r="C20" s="11">
        <v>110</v>
      </c>
      <c r="D20"/>
    </row>
    <row r="21" spans="1:4" x14ac:dyDescent="0.3">
      <c r="A21" s="6"/>
      <c r="B21" s="10">
        <f>DATEVALUE("8/1/"&amp;A19)</f>
        <v>40756</v>
      </c>
      <c r="C21" s="11">
        <v>115</v>
      </c>
      <c r="D21"/>
    </row>
    <row r="22" spans="1:4" x14ac:dyDescent="0.3">
      <c r="A22" s="6"/>
      <c r="B22" s="10">
        <f>DATEVALUE("9/1/"&amp;A19)</f>
        <v>40787</v>
      </c>
      <c r="C22" s="11">
        <v>115</v>
      </c>
      <c r="D22"/>
    </row>
    <row r="23" spans="1:4" x14ac:dyDescent="0.3">
      <c r="A23" s="6"/>
      <c r="B23" s="10">
        <f>DATEVALUE("10/1/"&amp;A19)</f>
        <v>40817</v>
      </c>
      <c r="C23" s="11">
        <v>125</v>
      </c>
      <c r="D23"/>
    </row>
    <row r="24" spans="1:4" x14ac:dyDescent="0.3">
      <c r="A24" s="6"/>
      <c r="B24" s="10">
        <f>DATEVALUE("11/1/"&amp;A19)</f>
        <v>40848</v>
      </c>
      <c r="C24" s="11">
        <v>135</v>
      </c>
      <c r="D24"/>
    </row>
    <row r="25" spans="1:4" ht="19.5" thickBot="1" x14ac:dyDescent="0.35">
      <c r="A25" s="8"/>
      <c r="B25" s="10">
        <f>DATEVALUE("12/1/"&amp;A19)</f>
        <v>40878</v>
      </c>
      <c r="C25" s="11">
        <v>145</v>
      </c>
      <c r="D25"/>
    </row>
    <row r="26" spans="1:4" ht="19.5" thickTop="1" x14ac:dyDescent="0.3">
      <c r="A26" s="4"/>
      <c r="B26" s="10">
        <f>DATEVALUE("1/1/"&amp;A31)</f>
        <v>40909</v>
      </c>
      <c r="C26" s="11">
        <v>95</v>
      </c>
      <c r="D26"/>
    </row>
    <row r="27" spans="1:4" x14ac:dyDescent="0.3">
      <c r="A27" s="6"/>
      <c r="B27" s="10">
        <f>DATEVALUE("2/2/"&amp;A31)</f>
        <v>40941</v>
      </c>
      <c r="C27" s="11">
        <v>100</v>
      </c>
      <c r="D27"/>
    </row>
    <row r="28" spans="1:4" x14ac:dyDescent="0.3">
      <c r="A28" s="6"/>
      <c r="B28" s="10">
        <f>DATEVALUE("3/1/"&amp;A31)</f>
        <v>40969</v>
      </c>
      <c r="C28" s="11">
        <v>120</v>
      </c>
      <c r="D28"/>
    </row>
    <row r="29" spans="1:4" x14ac:dyDescent="0.3">
      <c r="A29" s="6"/>
      <c r="B29" s="10">
        <f>DATEVALUE("4/1/"&amp;A31)</f>
        <v>41000</v>
      </c>
      <c r="C29" s="11">
        <v>125</v>
      </c>
      <c r="D29"/>
    </row>
    <row r="30" spans="1:4" x14ac:dyDescent="0.3">
      <c r="A30" s="6"/>
      <c r="B30" s="10">
        <f>DATEVALUE("5/1/"&amp;A31)</f>
        <v>41030</v>
      </c>
      <c r="C30" s="11">
        <v>110</v>
      </c>
      <c r="D30"/>
    </row>
    <row r="31" spans="1:4" x14ac:dyDescent="0.3">
      <c r="A31" s="7">
        <f>A19+1</f>
        <v>2012</v>
      </c>
      <c r="B31" s="10">
        <f>DATEVALUE("6/1/"&amp;A31)</f>
        <v>41061</v>
      </c>
      <c r="C31" s="11">
        <v>105</v>
      </c>
      <c r="D31"/>
    </row>
    <row r="32" spans="1:4" x14ac:dyDescent="0.3">
      <c r="A32" s="6"/>
      <c r="B32" s="10">
        <f>DATEVALUE("7/1/"&amp;A31)</f>
        <v>41091</v>
      </c>
      <c r="C32" s="11">
        <v>110</v>
      </c>
      <c r="D32"/>
    </row>
    <row r="33" spans="1:4" x14ac:dyDescent="0.3">
      <c r="A33" s="6"/>
      <c r="B33" s="10">
        <f>DATEVALUE("8/1/"&amp;A31)</f>
        <v>41122</v>
      </c>
      <c r="C33" s="11">
        <v>110</v>
      </c>
      <c r="D33"/>
    </row>
    <row r="34" spans="1:4" x14ac:dyDescent="0.3">
      <c r="A34" s="6"/>
      <c r="B34" s="10">
        <f>DATEVALUE("9/1/"&amp;A31)</f>
        <v>41153</v>
      </c>
      <c r="C34" s="11">
        <v>115</v>
      </c>
      <c r="D34"/>
    </row>
    <row r="35" spans="1:4" x14ac:dyDescent="0.3">
      <c r="A35" s="6"/>
      <c r="B35" s="10">
        <f>DATEVALUE("10/1/"&amp;A31)</f>
        <v>41183</v>
      </c>
      <c r="C35" s="11">
        <v>130</v>
      </c>
      <c r="D35"/>
    </row>
    <row r="36" spans="1:4" x14ac:dyDescent="0.3">
      <c r="A36" s="6"/>
      <c r="B36" s="10">
        <f>DATEVALUE("11/1/"&amp;A31)</f>
        <v>41214</v>
      </c>
      <c r="C36" s="11">
        <v>140</v>
      </c>
      <c r="D36"/>
    </row>
    <row r="37" spans="1:4" ht="19.5" thickBot="1" x14ac:dyDescent="0.35">
      <c r="A37" s="8"/>
      <c r="B37" s="10">
        <f>DATEVALUE("12/1/"&amp;A31)</f>
        <v>41244</v>
      </c>
      <c r="C37" s="11">
        <v>150</v>
      </c>
      <c r="D37"/>
    </row>
    <row r="38" spans="1:4" ht="19.5" thickTop="1" x14ac:dyDescent="0.3">
      <c r="A38" s="4"/>
      <c r="B38" s="10">
        <f>DATEVALUE("1/1/"&amp;A43)</f>
        <v>41275</v>
      </c>
      <c r="C38" s="11">
        <v>100</v>
      </c>
      <c r="D38"/>
    </row>
    <row r="39" spans="1:4" x14ac:dyDescent="0.3">
      <c r="A39" s="6"/>
      <c r="B39" s="10">
        <f>DATEVALUE("2/2/"&amp;A43)</f>
        <v>41307</v>
      </c>
      <c r="C39" s="11">
        <v>105</v>
      </c>
      <c r="D39"/>
    </row>
    <row r="40" spans="1:4" x14ac:dyDescent="0.3">
      <c r="A40" s="6"/>
      <c r="B40" s="10">
        <f>DATEVALUE("3/1/"&amp;A43)</f>
        <v>41334</v>
      </c>
      <c r="C40" s="11">
        <v>110</v>
      </c>
      <c r="D40"/>
    </row>
    <row r="41" spans="1:4" x14ac:dyDescent="0.3">
      <c r="A41" s="6"/>
      <c r="B41" s="10">
        <f>DATEVALUE("4/1/"&amp;A43)</f>
        <v>41365</v>
      </c>
      <c r="C41" s="11">
        <v>115</v>
      </c>
      <c r="D41"/>
    </row>
    <row r="42" spans="1:4" x14ac:dyDescent="0.3">
      <c r="A42" s="6"/>
      <c r="B42" s="10">
        <f>DATEVALUE("5/1/"&amp;A43)</f>
        <v>41395</v>
      </c>
      <c r="C42" s="11">
        <v>110</v>
      </c>
      <c r="D42"/>
    </row>
    <row r="43" spans="1:4" x14ac:dyDescent="0.3">
      <c r="A43" s="7">
        <f>A31+1</f>
        <v>2013</v>
      </c>
      <c r="B43" s="10">
        <f>DATEVALUE("6/1/"&amp;A43)</f>
        <v>41426</v>
      </c>
      <c r="C43" s="11">
        <v>115</v>
      </c>
      <c r="D43"/>
    </row>
    <row r="44" spans="1:4" x14ac:dyDescent="0.3">
      <c r="A44" s="6"/>
      <c r="B44" s="10">
        <f>DATEVALUE("7/1/"&amp;A43)</f>
        <v>41456</v>
      </c>
      <c r="C44" s="11">
        <v>115</v>
      </c>
      <c r="D44"/>
    </row>
    <row r="45" spans="1:4" x14ac:dyDescent="0.3">
      <c r="A45" s="6"/>
      <c r="B45" s="10">
        <f>DATEVALUE("8/1/"&amp;A43)</f>
        <v>41487</v>
      </c>
      <c r="C45" s="11">
        <v>120</v>
      </c>
      <c r="D45"/>
    </row>
    <row r="46" spans="1:4" x14ac:dyDescent="0.3">
      <c r="A46" s="6"/>
      <c r="B46" s="10">
        <f>DATEVALUE("9/1/"&amp;A43)</f>
        <v>41518</v>
      </c>
      <c r="C46" s="11">
        <v>130</v>
      </c>
      <c r="D46"/>
    </row>
    <row r="47" spans="1:4" x14ac:dyDescent="0.3">
      <c r="A47" s="6"/>
      <c r="B47" s="10">
        <f>DATEVALUE("10/1/"&amp;A43)</f>
        <v>41548</v>
      </c>
      <c r="C47" s="11">
        <v>140</v>
      </c>
      <c r="D47"/>
    </row>
    <row r="48" spans="1:4" x14ac:dyDescent="0.3">
      <c r="A48" s="6"/>
      <c r="B48" s="10">
        <f>DATEVALUE("11/1/"&amp;A43)</f>
        <v>41579</v>
      </c>
      <c r="C48" s="11">
        <v>150</v>
      </c>
      <c r="D48"/>
    </row>
    <row r="49" spans="1:4" ht="19.5" thickBot="1" x14ac:dyDescent="0.35">
      <c r="A49" s="8"/>
      <c r="B49" s="10">
        <f>DATEVALUE("12/1/"&amp;A43)</f>
        <v>41609</v>
      </c>
      <c r="C49" s="11">
        <v>165</v>
      </c>
      <c r="D49"/>
    </row>
    <row r="50" spans="1:4" ht="19.5" thickTop="1" x14ac:dyDescent="0.3">
      <c r="A50" s="4"/>
      <c r="B50" s="10">
        <f>DATEVALUE("1/1/"&amp;A55)</f>
        <v>41640</v>
      </c>
      <c r="C50" s="11">
        <v>105</v>
      </c>
      <c r="D50"/>
    </row>
    <row r="51" spans="1:4" x14ac:dyDescent="0.3">
      <c r="A51" s="6"/>
      <c r="B51" s="10">
        <f>DATEVALUE("2/2/"&amp;A55)</f>
        <v>41672</v>
      </c>
      <c r="C51" s="11">
        <v>110</v>
      </c>
      <c r="D51"/>
    </row>
    <row r="52" spans="1:4" x14ac:dyDescent="0.3">
      <c r="A52" s="6"/>
      <c r="B52" s="10">
        <f>DATEVALUE("3/1/"&amp;A55)</f>
        <v>41699</v>
      </c>
      <c r="C52" s="11">
        <v>115</v>
      </c>
      <c r="D52"/>
    </row>
    <row r="53" spans="1:4" x14ac:dyDescent="0.3">
      <c r="A53" s="6"/>
      <c r="B53" s="10">
        <f>DATEVALUE("4/1/"&amp;A55)</f>
        <v>41730</v>
      </c>
      <c r="C53" s="11">
        <v>105</v>
      </c>
      <c r="D53"/>
    </row>
    <row r="54" spans="1:4" x14ac:dyDescent="0.3">
      <c r="A54" s="6"/>
      <c r="B54" s="10">
        <f>DATEVALUE("5/1/"&amp;A55)</f>
        <v>41760</v>
      </c>
      <c r="C54" s="11">
        <v>105</v>
      </c>
      <c r="D54"/>
    </row>
    <row r="55" spans="1:4" x14ac:dyDescent="0.3">
      <c r="A55" s="7">
        <f>A43+1</f>
        <v>2014</v>
      </c>
      <c r="B55" s="10">
        <f>DATEVALUE("6/1/"&amp;A55)</f>
        <v>41791</v>
      </c>
      <c r="C55" s="11">
        <v>110</v>
      </c>
      <c r="D55"/>
    </row>
    <row r="56" spans="1:4" x14ac:dyDescent="0.3">
      <c r="A56" s="6"/>
      <c r="B56" s="10">
        <f>DATEVALUE("7/1/"&amp;A55)</f>
        <v>41821</v>
      </c>
      <c r="C56" s="11">
        <v>120</v>
      </c>
      <c r="D56"/>
    </row>
    <row r="57" spans="1:4" x14ac:dyDescent="0.3">
      <c r="A57" s="6"/>
      <c r="B57" s="10">
        <f>DATEVALUE("8/1/"&amp;A55)</f>
        <v>41852</v>
      </c>
      <c r="C57" s="11">
        <v>125</v>
      </c>
      <c r="D57"/>
    </row>
    <row r="58" spans="1:4" x14ac:dyDescent="0.3">
      <c r="A58" s="6"/>
      <c r="B58" s="10">
        <f>DATEVALUE("9/1/"&amp;A55)</f>
        <v>41883</v>
      </c>
      <c r="C58" s="11">
        <v>130</v>
      </c>
      <c r="D58"/>
    </row>
    <row r="59" spans="1:4" x14ac:dyDescent="0.3">
      <c r="A59" s="6"/>
      <c r="B59" s="10">
        <f>DATEVALUE("10/1/"&amp;A55)</f>
        <v>41913</v>
      </c>
      <c r="C59" s="11">
        <v>140</v>
      </c>
      <c r="D59"/>
    </row>
    <row r="60" spans="1:4" x14ac:dyDescent="0.3">
      <c r="A60" s="6"/>
      <c r="B60" s="10">
        <f>DATEVALUE("11/1/"&amp;A55)</f>
        <v>41944</v>
      </c>
      <c r="C60" s="11">
        <v>155</v>
      </c>
      <c r="D60"/>
    </row>
    <row r="61" spans="1:4" ht="19.5" thickBot="1" x14ac:dyDescent="0.35">
      <c r="A61" s="8"/>
      <c r="B61" s="10">
        <f>DATEVALUE("12/1/"&amp;A55)</f>
        <v>41974</v>
      </c>
      <c r="C61" s="11">
        <v>170</v>
      </c>
      <c r="D61"/>
    </row>
    <row r="62" spans="1:4" ht="19.5" thickTop="1" x14ac:dyDescent="0.3">
      <c r="A62" s="4"/>
      <c r="B62" s="10">
        <f>DATEVALUE("1/1/"&amp;A67)</f>
        <v>42005</v>
      </c>
      <c r="C62" s="11">
        <v>110</v>
      </c>
      <c r="D62"/>
    </row>
    <row r="63" spans="1:4" x14ac:dyDescent="0.3">
      <c r="A63" s="6"/>
      <c r="B63" s="10">
        <f>DATEVALUE("2/2/"&amp;A67)</f>
        <v>42037</v>
      </c>
      <c r="C63" s="11">
        <v>105</v>
      </c>
      <c r="D63"/>
    </row>
    <row r="64" spans="1:4" x14ac:dyDescent="0.3">
      <c r="A64" s="6"/>
      <c r="B64" s="10">
        <f>DATEVALUE("3/1/"&amp;A67)</f>
        <v>42064</v>
      </c>
      <c r="C64" s="11">
        <v>110</v>
      </c>
      <c r="D64"/>
    </row>
    <row r="65" spans="1:4" x14ac:dyDescent="0.3">
      <c r="A65" s="6"/>
      <c r="B65" s="10">
        <f>DATEVALUE("4/1/"&amp;A67)</f>
        <v>42095</v>
      </c>
      <c r="C65" s="11">
        <v>115</v>
      </c>
      <c r="D65"/>
    </row>
    <row r="66" spans="1:4" x14ac:dyDescent="0.3">
      <c r="A66" s="6"/>
      <c r="B66" s="10">
        <f>DATEVALUE("5/1/"&amp;A67)</f>
        <v>42125</v>
      </c>
      <c r="C66" s="11">
        <v>120</v>
      </c>
      <c r="D66"/>
    </row>
    <row r="67" spans="1:4" x14ac:dyDescent="0.3">
      <c r="A67" s="7">
        <f>A55+1</f>
        <v>2015</v>
      </c>
      <c r="B67" s="10">
        <f>DATEVALUE("6/1/"&amp;A67)</f>
        <v>42156</v>
      </c>
      <c r="C67" s="11">
        <v>115</v>
      </c>
      <c r="D67"/>
    </row>
    <row r="68" spans="1:4" x14ac:dyDescent="0.3">
      <c r="A68" s="6"/>
      <c r="B68" s="10">
        <f>DATEVALUE("7/1/"&amp;A67)</f>
        <v>42186</v>
      </c>
      <c r="C68" s="11">
        <v>125</v>
      </c>
      <c r="D68"/>
    </row>
    <row r="69" spans="1:4" x14ac:dyDescent="0.3">
      <c r="A69" s="6"/>
      <c r="B69" s="10">
        <f>DATEVALUE("8/1/"&amp;A67)</f>
        <v>42217</v>
      </c>
      <c r="C69" s="11">
        <v>130</v>
      </c>
      <c r="D69"/>
    </row>
    <row r="70" spans="1:4" x14ac:dyDescent="0.3">
      <c r="A70" s="6"/>
      <c r="B70" s="10">
        <f>DATEVALUE("9/1/"&amp;A67)</f>
        <v>42248</v>
      </c>
      <c r="C70" s="11">
        <v>135</v>
      </c>
      <c r="D70"/>
    </row>
    <row r="71" spans="1:4" x14ac:dyDescent="0.3">
      <c r="A71" s="6"/>
      <c r="B71" s="10">
        <f>DATEVALUE("10/1/"&amp;A67)</f>
        <v>42278</v>
      </c>
      <c r="C71" s="11">
        <v>145</v>
      </c>
      <c r="D71"/>
    </row>
    <row r="72" spans="1:4" x14ac:dyDescent="0.3">
      <c r="A72" s="6"/>
      <c r="B72" s="10">
        <f>DATEVALUE("11/1/"&amp;A67)</f>
        <v>42309</v>
      </c>
      <c r="C72" s="11">
        <v>155</v>
      </c>
      <c r="D72"/>
    </row>
    <row r="73" spans="1:4" ht="19.5" thickBot="1" x14ac:dyDescent="0.35">
      <c r="A73" s="8"/>
      <c r="B73" s="10">
        <f>DATEVALUE("12/1/"&amp;A67)</f>
        <v>42339</v>
      </c>
      <c r="C73" s="11">
        <v>175</v>
      </c>
      <c r="D73"/>
    </row>
    <row r="74" spans="1:4" ht="19.5" thickTop="1" x14ac:dyDescent="0.3">
      <c r="A74" s="4"/>
      <c r="B74" s="10">
        <f>DATEVALUE("1/1/"&amp;A79)</f>
        <v>42370</v>
      </c>
      <c r="C74" s="11">
        <v>100</v>
      </c>
      <c r="D74"/>
    </row>
    <row r="75" spans="1:4" x14ac:dyDescent="0.3">
      <c r="A75" s="6"/>
      <c r="B75" s="10">
        <f>DATEVALUE("2/2/"&amp;A79)</f>
        <v>42402</v>
      </c>
      <c r="C75" s="11">
        <v>105</v>
      </c>
      <c r="D75"/>
    </row>
    <row r="76" spans="1:4" x14ac:dyDescent="0.3">
      <c r="A76" s="6"/>
      <c r="B76" s="10">
        <f>DATEVALUE("3/1/"&amp;A79)</f>
        <v>42430</v>
      </c>
      <c r="C76" s="11">
        <v>110</v>
      </c>
      <c r="D76"/>
    </row>
    <row r="77" spans="1:4" x14ac:dyDescent="0.3">
      <c r="A77" s="6"/>
      <c r="B77" s="10">
        <f>DATEVALUE("4/1/"&amp;A79)</f>
        <v>42461</v>
      </c>
      <c r="C77" s="11">
        <v>105</v>
      </c>
      <c r="D77"/>
    </row>
    <row r="78" spans="1:4" x14ac:dyDescent="0.3">
      <c r="A78" s="6"/>
      <c r="B78" s="10">
        <f>DATEVALUE("5/1/"&amp;A79)</f>
        <v>42491</v>
      </c>
      <c r="C78" s="11">
        <v>110</v>
      </c>
      <c r="D78"/>
    </row>
    <row r="79" spans="1:4" x14ac:dyDescent="0.3">
      <c r="A79" s="7">
        <f>A67+1</f>
        <v>2016</v>
      </c>
      <c r="B79" s="10">
        <f>DATEVALUE("6/1/"&amp;A79)</f>
        <v>42522</v>
      </c>
      <c r="C79" s="11">
        <v>120</v>
      </c>
      <c r="D79"/>
    </row>
    <row r="80" spans="1:4" x14ac:dyDescent="0.3">
      <c r="A80" s="6"/>
      <c r="B80" s="10">
        <f>DATEVALUE("7/1/"&amp;A79)</f>
        <v>42552</v>
      </c>
      <c r="C80" s="11">
        <v>125</v>
      </c>
      <c r="D80"/>
    </row>
    <row r="81" spans="1:4" x14ac:dyDescent="0.3">
      <c r="A81" s="6"/>
      <c r="B81" s="10">
        <f>DATEVALUE("8/1/"&amp;A79)</f>
        <v>42583</v>
      </c>
      <c r="C81" s="11">
        <v>125</v>
      </c>
      <c r="D81"/>
    </row>
    <row r="82" spans="1:4" x14ac:dyDescent="0.3">
      <c r="A82" s="6"/>
      <c r="B82" s="10">
        <f>DATEVALUE("9/1/"&amp;A79)</f>
        <v>42614</v>
      </c>
      <c r="C82" s="11">
        <v>130</v>
      </c>
      <c r="D82"/>
    </row>
    <row r="83" spans="1:4" x14ac:dyDescent="0.3">
      <c r="A83" s="6"/>
      <c r="B83" s="10">
        <f>DATEVALUE("10/1/"&amp;A79)</f>
        <v>42644</v>
      </c>
      <c r="C83" s="11">
        <v>135</v>
      </c>
      <c r="D83"/>
    </row>
    <row r="84" spans="1:4" x14ac:dyDescent="0.3">
      <c r="A84" s="6"/>
      <c r="B84" s="10">
        <f>DATEVALUE("11/1/"&amp;A79)</f>
        <v>42675</v>
      </c>
      <c r="C84" s="11">
        <v>140</v>
      </c>
      <c r="D84"/>
    </row>
    <row r="85" spans="1:4" ht="19.5" thickBot="1" x14ac:dyDescent="0.35">
      <c r="A85" s="8"/>
      <c r="B85" s="10">
        <f>DATEVALUE("12/1/"&amp;A79)</f>
        <v>42705</v>
      </c>
      <c r="C85" s="11">
        <v>160</v>
      </c>
      <c r="D85"/>
    </row>
    <row r="86" spans="1:4" ht="19.5" thickTop="1" x14ac:dyDescent="0.3">
      <c r="A86" s="4"/>
      <c r="B86" s="10">
        <f>DATEVALUE("1/1/"&amp;A91)</f>
        <v>42736</v>
      </c>
      <c r="C86" s="11">
        <v>95</v>
      </c>
      <c r="D86"/>
    </row>
    <row r="87" spans="1:4" x14ac:dyDescent="0.3">
      <c r="A87" s="6"/>
      <c r="B87" s="10">
        <f>DATEVALUE("2/2/"&amp;A91)</f>
        <v>42768</v>
      </c>
      <c r="C87" s="11">
        <v>100</v>
      </c>
      <c r="D87"/>
    </row>
    <row r="88" spans="1:4" x14ac:dyDescent="0.3">
      <c r="A88" s="6"/>
      <c r="B88" s="10">
        <f>DATEVALUE("3/1/"&amp;A91)</f>
        <v>42795</v>
      </c>
      <c r="C88" s="11">
        <v>115</v>
      </c>
      <c r="D88"/>
    </row>
    <row r="89" spans="1:4" x14ac:dyDescent="0.3">
      <c r="A89" s="6"/>
      <c r="B89" s="10">
        <f>DATEVALUE("4/1/"&amp;A91)</f>
        <v>42826</v>
      </c>
      <c r="C89" s="11">
        <v>110</v>
      </c>
      <c r="D89"/>
    </row>
    <row r="90" spans="1:4" x14ac:dyDescent="0.3">
      <c r="A90" s="6"/>
      <c r="B90" s="10">
        <f>DATEVALUE("5/1/"&amp;A91)</f>
        <v>42856</v>
      </c>
      <c r="C90" s="11">
        <v>115</v>
      </c>
      <c r="D90"/>
    </row>
    <row r="91" spans="1:4" x14ac:dyDescent="0.3">
      <c r="A91" s="7">
        <f>A79+1</f>
        <v>2017</v>
      </c>
      <c r="B91" s="10">
        <f>DATEVALUE("6/1/"&amp;A91)</f>
        <v>42887</v>
      </c>
      <c r="C91" s="11">
        <v>120</v>
      </c>
      <c r="D91"/>
    </row>
    <row r="92" spans="1:4" x14ac:dyDescent="0.3">
      <c r="A92" s="6"/>
      <c r="B92" s="10">
        <f>DATEVALUE("7/1/"&amp;A91)</f>
        <v>42917</v>
      </c>
      <c r="C92" s="11">
        <v>120</v>
      </c>
      <c r="D92"/>
    </row>
    <row r="93" spans="1:4" x14ac:dyDescent="0.3">
      <c r="A93" s="6"/>
      <c r="B93" s="10">
        <f>DATEVALUE("8/1/"&amp;A91)</f>
        <v>42948</v>
      </c>
      <c r="C93" s="11">
        <v>130</v>
      </c>
      <c r="D93"/>
    </row>
    <row r="94" spans="1:4" x14ac:dyDescent="0.3">
      <c r="A94" s="6"/>
      <c r="B94" s="10">
        <f>DATEVALUE("9/1/"&amp;A91)</f>
        <v>42979</v>
      </c>
      <c r="C94" s="11">
        <v>140</v>
      </c>
      <c r="D94"/>
    </row>
    <row r="95" spans="1:4" x14ac:dyDescent="0.3">
      <c r="A95" s="6"/>
      <c r="B95" s="10">
        <f>DATEVALUE("10/1/"&amp;A91)</f>
        <v>43009</v>
      </c>
      <c r="C95" s="11">
        <v>160</v>
      </c>
      <c r="D95"/>
    </row>
    <row r="96" spans="1:4" x14ac:dyDescent="0.3">
      <c r="A96" s="6"/>
      <c r="B96" s="10">
        <f>DATEVALUE("11/1/"&amp;A91)</f>
        <v>43040</v>
      </c>
      <c r="C96" s="11">
        <v>170</v>
      </c>
      <c r="D96"/>
    </row>
    <row r="97" spans="1:4" ht="19.5" thickBot="1" x14ac:dyDescent="0.35">
      <c r="A97" s="8"/>
      <c r="B97" s="10">
        <f>DATEVALUE("12/1/"&amp;A91)</f>
        <v>43070</v>
      </c>
      <c r="C97" s="11">
        <v>180</v>
      </c>
      <c r="D97"/>
    </row>
    <row r="98" spans="1:4" ht="19.5" thickTop="1" x14ac:dyDescent="0.3">
      <c r="A98" s="4"/>
      <c r="B98" s="10">
        <f>DATEVALUE("1/1/"&amp;A103)</f>
        <v>43101</v>
      </c>
      <c r="C98" s="11">
        <v>110</v>
      </c>
      <c r="D98"/>
    </row>
    <row r="99" spans="1:4" x14ac:dyDescent="0.3">
      <c r="A99" s="6"/>
      <c r="B99" s="10">
        <f>DATEVALUE("2/2/"&amp;A103)</f>
        <v>43133</v>
      </c>
      <c r="C99" s="11">
        <v>105</v>
      </c>
      <c r="D99"/>
    </row>
    <row r="100" spans="1:4" x14ac:dyDescent="0.3">
      <c r="A100" s="6"/>
      <c r="B100" s="10">
        <f>DATEVALUE("3/1/"&amp;A103)</f>
        <v>43160</v>
      </c>
      <c r="C100" s="11">
        <v>115</v>
      </c>
      <c r="D100"/>
    </row>
    <row r="101" spans="1:4" x14ac:dyDescent="0.3">
      <c r="A101" s="6"/>
      <c r="B101" s="10">
        <f>DATEVALUE("4/1/"&amp;A103)</f>
        <v>43191</v>
      </c>
      <c r="C101" s="11">
        <v>110</v>
      </c>
      <c r="D101"/>
    </row>
    <row r="102" spans="1:4" x14ac:dyDescent="0.3">
      <c r="A102" s="6"/>
      <c r="B102" s="10">
        <f>DATEVALUE("5/1/"&amp;A103)</f>
        <v>43221</v>
      </c>
      <c r="C102" s="11">
        <v>115</v>
      </c>
      <c r="D102"/>
    </row>
    <row r="103" spans="1:4" x14ac:dyDescent="0.3">
      <c r="A103" s="7">
        <f>A91+1</f>
        <v>2018</v>
      </c>
      <c r="B103" s="10">
        <f>DATEVALUE("6/1/"&amp;A103)</f>
        <v>43252</v>
      </c>
      <c r="C103" s="11">
        <v>115</v>
      </c>
      <c r="D103"/>
    </row>
    <row r="104" spans="1:4" x14ac:dyDescent="0.3">
      <c r="A104" s="6"/>
      <c r="B104" s="10">
        <f>DATEVALUE("7/1/"&amp;A103)</f>
        <v>43282</v>
      </c>
      <c r="C104" s="11">
        <v>125</v>
      </c>
      <c r="D104"/>
    </row>
    <row r="105" spans="1:4" x14ac:dyDescent="0.3">
      <c r="A105" s="6"/>
      <c r="B105" s="10">
        <f>DATEVALUE("8/1/"&amp;A103)</f>
        <v>43313</v>
      </c>
      <c r="C105" s="11">
        <v>140</v>
      </c>
      <c r="D105"/>
    </row>
    <row r="106" spans="1:4" x14ac:dyDescent="0.3">
      <c r="A106" s="6"/>
      <c r="B106" s="10">
        <f>DATEVALUE("9/1/"&amp;A103)</f>
        <v>43344</v>
      </c>
      <c r="C106" s="11">
        <v>135</v>
      </c>
      <c r="D106"/>
    </row>
    <row r="107" spans="1:4" x14ac:dyDescent="0.3">
      <c r="A107" s="6"/>
      <c r="B107" s="10">
        <f>DATEVALUE("10/1/"&amp;A103)</f>
        <v>43374</v>
      </c>
      <c r="C107" s="11">
        <v>145</v>
      </c>
      <c r="D107"/>
    </row>
    <row r="108" spans="1:4" x14ac:dyDescent="0.3">
      <c r="A108" s="6"/>
      <c r="B108" s="10">
        <f>DATEVALUE("11/1/"&amp;A103)</f>
        <v>43405</v>
      </c>
      <c r="C108" s="11">
        <v>155</v>
      </c>
      <c r="D108"/>
    </row>
    <row r="109" spans="1:4" ht="19.5" thickBot="1" x14ac:dyDescent="0.35">
      <c r="A109" s="8"/>
      <c r="B109" s="10">
        <f>DATEVALUE("12/1/"&amp;A103)</f>
        <v>43435</v>
      </c>
      <c r="C109" s="11">
        <v>175</v>
      </c>
      <c r="D109"/>
    </row>
    <row r="110" spans="1:4" ht="19.5" thickTop="1" x14ac:dyDescent="0.3">
      <c r="A110" s="4"/>
      <c r="B110" s="10">
        <f>DATEVALUE("1/1/"&amp;A115)</f>
        <v>43466</v>
      </c>
      <c r="C110" s="11">
        <v>115</v>
      </c>
      <c r="D110"/>
    </row>
    <row r="111" spans="1:4" x14ac:dyDescent="0.3">
      <c r="A111" s="6"/>
      <c r="B111" s="10">
        <f>DATEVALUE("2/2/"&amp;A115)</f>
        <v>43498</v>
      </c>
      <c r="C111" s="11">
        <v>110</v>
      </c>
      <c r="D111"/>
    </row>
    <row r="112" spans="1:4" x14ac:dyDescent="0.3">
      <c r="A112" s="6"/>
      <c r="B112" s="10">
        <f>DATEVALUE("3/1/"&amp;A115)</f>
        <v>43525</v>
      </c>
      <c r="C112" s="11">
        <v>125</v>
      </c>
      <c r="D112"/>
    </row>
    <row r="113" spans="1:4" x14ac:dyDescent="0.3">
      <c r="A113" s="6"/>
      <c r="B113" s="10">
        <f>DATEVALUE("4/1/"&amp;A115)</f>
        <v>43556</v>
      </c>
      <c r="C113" s="11">
        <v>120</v>
      </c>
      <c r="D113"/>
    </row>
    <row r="114" spans="1:4" x14ac:dyDescent="0.3">
      <c r="A114" s="6"/>
      <c r="B114" s="10">
        <f>DATEVALUE("5/1/"&amp;A115)</f>
        <v>43586</v>
      </c>
      <c r="C114" s="11">
        <v>115</v>
      </c>
      <c r="D114"/>
    </row>
    <row r="115" spans="1:4" x14ac:dyDescent="0.3">
      <c r="A115" s="7">
        <f>A103+1</f>
        <v>2019</v>
      </c>
      <c r="B115" s="10">
        <f>DATEVALUE("6/1/"&amp;A115)</f>
        <v>43617</v>
      </c>
      <c r="C115" s="11">
        <v>120</v>
      </c>
      <c r="D115"/>
    </row>
    <row r="116" spans="1:4" x14ac:dyDescent="0.3">
      <c r="A116" s="6"/>
      <c r="B116" s="10">
        <f>DATEVALUE("7/1/"&amp;A115)</f>
        <v>43647</v>
      </c>
      <c r="C116" s="11">
        <v>130</v>
      </c>
      <c r="D116"/>
    </row>
    <row r="117" spans="1:4" x14ac:dyDescent="0.3">
      <c r="A117" s="6"/>
      <c r="B117" s="10">
        <f>DATEVALUE("8/1/"&amp;A115)</f>
        <v>43678</v>
      </c>
      <c r="C117" s="11">
        <v>145</v>
      </c>
      <c r="D117"/>
    </row>
    <row r="118" spans="1:4" x14ac:dyDescent="0.3">
      <c r="A118" s="6"/>
      <c r="B118" s="10">
        <f>DATEVALUE("9/1/"&amp;A115)</f>
        <v>43709</v>
      </c>
      <c r="C118" s="11">
        <v>140</v>
      </c>
      <c r="D118"/>
    </row>
    <row r="119" spans="1:4" x14ac:dyDescent="0.3">
      <c r="A119" s="6"/>
      <c r="B119" s="10">
        <f>DATEVALUE("10/1/"&amp;A115)</f>
        <v>43739</v>
      </c>
      <c r="C119" s="11">
        <v>155</v>
      </c>
      <c r="D119"/>
    </row>
    <row r="120" spans="1:4" x14ac:dyDescent="0.3">
      <c r="A120" s="6"/>
      <c r="B120" s="10">
        <f>DATEVALUE("11/1/"&amp;A115)</f>
        <v>43770</v>
      </c>
      <c r="C120" s="11">
        <v>165</v>
      </c>
      <c r="D120"/>
    </row>
    <row r="121" spans="1:4" ht="19.5" thickBot="1" x14ac:dyDescent="0.35">
      <c r="A121" s="8"/>
      <c r="B121" s="10">
        <f>DATEVALUE("12/1/"&amp;A115)</f>
        <v>43800</v>
      </c>
      <c r="C121" s="11">
        <v>180</v>
      </c>
      <c r="D121"/>
    </row>
    <row r="122" spans="1:4" ht="19.5" thickTop="1" x14ac:dyDescent="0.3"/>
  </sheetData>
  <printOptions gridLines="1" gridLinesSet="0"/>
  <pageMargins left="0.75" right="0.75" top="1" bottom="1" header="0.5" footer="0.5"/>
  <pageSetup orientation="portrait" horizontalDpi="4294967292" verticalDpi="4294967292" copies="0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66"/>
  <sheetViews>
    <sheetView showGridLines="0" workbookViewId="0">
      <selection activeCell="H2" sqref="H2"/>
    </sheetView>
  </sheetViews>
  <sheetFormatPr defaultRowHeight="15.75" x14ac:dyDescent="0.25"/>
  <cols>
    <col min="1" max="1" width="1.5703125" style="51" customWidth="1"/>
    <col min="2" max="2" width="15.28515625" style="51" customWidth="1"/>
    <col min="3" max="3" width="16.7109375" style="51" bestFit="1" customWidth="1"/>
    <col min="4" max="4" width="10" style="51" bestFit="1" customWidth="1"/>
    <col min="5" max="5" width="7.7109375" style="51" bestFit="1" customWidth="1"/>
    <col min="6" max="6" width="15" style="51" bestFit="1" customWidth="1"/>
    <col min="7" max="7" width="4" style="51" customWidth="1"/>
    <col min="8" max="16384" width="9.140625" style="51"/>
  </cols>
  <sheetData>
    <row r="1" spans="2:13" ht="23.25" x14ac:dyDescent="0.35">
      <c r="B1" s="49" t="s">
        <v>30</v>
      </c>
      <c r="C1" s="50"/>
      <c r="D1" s="50"/>
      <c r="E1" s="50"/>
      <c r="F1" s="50"/>
      <c r="G1" s="52"/>
      <c r="H1" s="52"/>
      <c r="I1" s="52"/>
      <c r="J1" s="52"/>
      <c r="K1" s="52"/>
      <c r="L1" s="52"/>
      <c r="M1" s="52"/>
    </row>
    <row r="2" spans="2:13" s="54" customFormat="1" ht="19.5" thickBot="1" x14ac:dyDescent="0.35">
      <c r="B2" s="53" t="s">
        <v>31</v>
      </c>
      <c r="C2" s="53" t="s">
        <v>32</v>
      </c>
      <c r="D2" s="53" t="s">
        <v>33</v>
      </c>
      <c r="E2" s="53" t="s">
        <v>34</v>
      </c>
      <c r="F2" s="53" t="s">
        <v>35</v>
      </c>
      <c r="G2" s="52"/>
      <c r="H2" s="52"/>
      <c r="I2" s="52"/>
      <c r="J2" s="52"/>
      <c r="K2" s="52"/>
      <c r="L2" s="52"/>
      <c r="M2" s="52"/>
    </row>
    <row r="3" spans="2:13" ht="19.5" thickTop="1" x14ac:dyDescent="0.3">
      <c r="B3" s="55" t="s">
        <v>36</v>
      </c>
      <c r="C3" s="56" t="s">
        <v>37</v>
      </c>
      <c r="D3" s="57">
        <v>8</v>
      </c>
      <c r="E3" s="58">
        <v>969.1021912440192</v>
      </c>
      <c r="F3" s="59">
        <f t="shared" ref="F3:F22" si="0">D3/E3</f>
        <v>8.2550633692516397E-3</v>
      </c>
      <c r="G3" s="52"/>
      <c r="H3" s="52"/>
      <c r="I3" s="52"/>
      <c r="J3" s="52"/>
      <c r="K3" s="52"/>
      <c r="L3" s="52"/>
      <c r="M3" s="52"/>
    </row>
    <row r="4" spans="2:13" ht="18.75" x14ac:dyDescent="0.3">
      <c r="B4" s="56" t="s">
        <v>38</v>
      </c>
      <c r="C4" s="56" t="s">
        <v>39</v>
      </c>
      <c r="D4" s="60">
        <v>4</v>
      </c>
      <c r="E4" s="58">
        <v>815.54901751223952</v>
      </c>
      <c r="F4" s="61">
        <f t="shared" si="0"/>
        <v>4.9046714717426157E-3</v>
      </c>
      <c r="G4" s="52"/>
      <c r="H4" s="52"/>
      <c r="I4" s="52"/>
      <c r="J4" s="52"/>
      <c r="K4" s="52"/>
      <c r="L4" s="52"/>
      <c r="M4" s="52"/>
    </row>
    <row r="5" spans="2:13" ht="18.75" x14ac:dyDescent="0.3">
      <c r="B5" s="56" t="s">
        <v>40</v>
      </c>
      <c r="C5" s="56" t="s">
        <v>41</v>
      </c>
      <c r="D5" s="60">
        <v>14</v>
      </c>
      <c r="E5" s="58">
        <v>1625</v>
      </c>
      <c r="F5" s="61">
        <f t="shared" si="0"/>
        <v>8.615384615384615E-3</v>
      </c>
      <c r="G5" s="52"/>
      <c r="H5" s="52"/>
      <c r="I5" s="52"/>
      <c r="J5" s="52"/>
      <c r="K5" s="52"/>
      <c r="L5" s="52"/>
      <c r="M5" s="52"/>
    </row>
    <row r="6" spans="2:13" ht="18.75" x14ac:dyDescent="0.3">
      <c r="B6" s="56" t="s">
        <v>42</v>
      </c>
      <c r="C6" s="56" t="s">
        <v>43</v>
      </c>
      <c r="D6" s="60">
        <v>3</v>
      </c>
      <c r="E6" s="58">
        <v>1453.0447768047452</v>
      </c>
      <c r="F6" s="61">
        <f t="shared" si="0"/>
        <v>2.0646301118104698E-3</v>
      </c>
      <c r="G6" s="52"/>
      <c r="H6" s="52"/>
      <c r="I6" s="52"/>
      <c r="J6" s="52"/>
      <c r="K6" s="52"/>
      <c r="L6" s="52"/>
      <c r="M6" s="52"/>
    </row>
    <row r="7" spans="2:13" ht="18.75" x14ac:dyDescent="0.3">
      <c r="B7" s="56" t="s">
        <v>44</v>
      </c>
      <c r="C7" s="56" t="s">
        <v>45</v>
      </c>
      <c r="D7" s="60">
        <v>9</v>
      </c>
      <c r="E7" s="58">
        <v>767.00337356305681</v>
      </c>
      <c r="F7" s="61">
        <f t="shared" si="0"/>
        <v>1.1733977072605525E-2</v>
      </c>
      <c r="G7" s="52"/>
      <c r="H7" s="52"/>
      <c r="I7" s="52"/>
      <c r="J7" s="52"/>
      <c r="K7" s="52"/>
      <c r="L7" s="52"/>
      <c r="M7" s="52"/>
    </row>
    <row r="8" spans="2:13" ht="18.75" x14ac:dyDescent="0.3">
      <c r="B8" s="56" t="s">
        <v>19</v>
      </c>
      <c r="C8" s="56" t="s">
        <v>46</v>
      </c>
      <c r="D8" s="60">
        <v>10</v>
      </c>
      <c r="E8" s="58">
        <v>1023.6241248785518</v>
      </c>
      <c r="F8" s="61">
        <f t="shared" si="0"/>
        <v>9.7692109407703266E-3</v>
      </c>
      <c r="G8" s="52"/>
      <c r="H8" s="52"/>
      <c r="I8" s="52"/>
      <c r="J8" s="52"/>
      <c r="K8" s="52"/>
      <c r="L8" s="52"/>
      <c r="M8" s="52"/>
    </row>
    <row r="9" spans="2:13" ht="18.75" x14ac:dyDescent="0.3">
      <c r="B9" s="56" t="s">
        <v>47</v>
      </c>
      <c r="C9" s="56" t="s">
        <v>48</v>
      </c>
      <c r="D9" s="60">
        <v>15</v>
      </c>
      <c r="E9" s="58">
        <v>1256.0914253990632</v>
      </c>
      <c r="F9" s="61">
        <f t="shared" si="0"/>
        <v>1.1941805904163756E-2</v>
      </c>
      <c r="G9" s="52"/>
      <c r="H9" s="52"/>
      <c r="I9" s="52"/>
      <c r="J9" s="52"/>
      <c r="K9" s="52"/>
      <c r="L9" s="52"/>
      <c r="M9" s="52"/>
    </row>
    <row r="10" spans="2:13" ht="18.75" x14ac:dyDescent="0.3">
      <c r="B10" s="56" t="s">
        <v>49</v>
      </c>
      <c r="C10" s="56" t="s">
        <v>50</v>
      </c>
      <c r="D10" s="60">
        <v>8</v>
      </c>
      <c r="E10" s="58">
        <v>781.7185430903919</v>
      </c>
      <c r="F10" s="61">
        <f t="shared" si="0"/>
        <v>1.0233862392944338E-2</v>
      </c>
      <c r="G10" s="52"/>
      <c r="H10" s="52"/>
      <c r="I10" s="52"/>
      <c r="J10" s="52"/>
      <c r="K10" s="52"/>
      <c r="L10" s="52"/>
      <c r="M10" s="52"/>
    </row>
    <row r="11" spans="2:13" ht="18.75" x14ac:dyDescent="0.3">
      <c r="B11" s="56" t="s">
        <v>51</v>
      </c>
      <c r="C11" s="56" t="s">
        <v>52</v>
      </c>
      <c r="D11" s="60">
        <v>13</v>
      </c>
      <c r="E11" s="58">
        <v>999.24261828709859</v>
      </c>
      <c r="F11" s="61">
        <f t="shared" si="0"/>
        <v>1.3009853425071678E-2</v>
      </c>
      <c r="G11" s="52"/>
      <c r="H11" s="52"/>
      <c r="I11" s="52"/>
      <c r="J11" s="52"/>
      <c r="K11" s="52"/>
      <c r="L11" s="52"/>
      <c r="M11" s="52"/>
    </row>
    <row r="12" spans="2:13" ht="18.75" x14ac:dyDescent="0.3">
      <c r="B12" s="56" t="s">
        <v>53</v>
      </c>
      <c r="C12" s="56" t="s">
        <v>54</v>
      </c>
      <c r="D12" s="60">
        <v>9</v>
      </c>
      <c r="E12" s="58">
        <v>1172.4902176647447</v>
      </c>
      <c r="F12" s="61">
        <f t="shared" si="0"/>
        <v>7.6759702250866965E-3</v>
      </c>
      <c r="G12" s="52"/>
      <c r="H12" s="52"/>
      <c r="I12" s="52"/>
      <c r="J12" s="52"/>
      <c r="K12" s="52"/>
      <c r="L12" s="52"/>
      <c r="M12" s="52"/>
    </row>
    <row r="13" spans="2:13" ht="18.75" x14ac:dyDescent="0.3">
      <c r="B13" s="56" t="s">
        <v>55</v>
      </c>
      <c r="C13" s="56" t="s">
        <v>56</v>
      </c>
      <c r="D13" s="60">
        <v>0</v>
      </c>
      <c r="E13" s="58">
        <v>936.47134033381008</v>
      </c>
      <c r="F13" s="61">
        <f t="shared" si="0"/>
        <v>0</v>
      </c>
      <c r="G13" s="52"/>
      <c r="H13" s="52"/>
      <c r="I13" s="52"/>
      <c r="J13" s="52"/>
      <c r="K13" s="52"/>
      <c r="L13" s="52"/>
      <c r="M13" s="52"/>
    </row>
    <row r="14" spans="2:13" ht="18.75" x14ac:dyDescent="0.3">
      <c r="B14" s="56" t="s">
        <v>57</v>
      </c>
      <c r="C14" s="56" t="s">
        <v>58</v>
      </c>
      <c r="D14" s="60">
        <v>7</v>
      </c>
      <c r="E14" s="58">
        <v>1109.1011654352769</v>
      </c>
      <c r="F14" s="61">
        <f t="shared" si="0"/>
        <v>6.3114170448579287E-3</v>
      </c>
      <c r="G14" s="52"/>
      <c r="H14" s="52"/>
      <c r="I14" s="52"/>
      <c r="J14" s="52"/>
      <c r="K14" s="52"/>
      <c r="L14" s="52"/>
      <c r="M14" s="52"/>
    </row>
    <row r="15" spans="2:13" ht="18.75" x14ac:dyDescent="0.3">
      <c r="B15" s="56" t="s">
        <v>59</v>
      </c>
      <c r="C15" s="56" t="s">
        <v>60</v>
      </c>
      <c r="D15" s="60">
        <v>8</v>
      </c>
      <c r="E15" s="58">
        <v>1021.9761204789393</v>
      </c>
      <c r="F15" s="61">
        <f t="shared" si="0"/>
        <v>7.8279715540230787E-3</v>
      </c>
      <c r="G15" s="52"/>
      <c r="H15" s="52"/>
      <c r="I15" s="52"/>
      <c r="J15" s="52"/>
      <c r="K15" s="52"/>
      <c r="L15" s="52"/>
      <c r="M15" s="52"/>
    </row>
    <row r="16" spans="2:13" ht="18.75" x14ac:dyDescent="0.3">
      <c r="B16" s="56" t="s">
        <v>61</v>
      </c>
      <c r="C16" s="56" t="s">
        <v>62</v>
      </c>
      <c r="D16" s="60">
        <v>6</v>
      </c>
      <c r="E16" s="58">
        <v>812.3175828368403</v>
      </c>
      <c r="F16" s="61">
        <f t="shared" si="0"/>
        <v>7.3862737022708791E-3</v>
      </c>
      <c r="G16" s="52"/>
      <c r="H16" s="52"/>
      <c r="I16" s="52"/>
      <c r="J16" s="52"/>
      <c r="K16" s="52"/>
      <c r="L16" s="52"/>
      <c r="M16" s="52"/>
    </row>
    <row r="17" spans="2:13" ht="18.75" x14ac:dyDescent="0.3">
      <c r="B17" s="56" t="s">
        <v>63</v>
      </c>
      <c r="C17" s="56" t="s">
        <v>64</v>
      </c>
      <c r="D17" s="60">
        <v>11</v>
      </c>
      <c r="E17" s="58">
        <v>977.70055415458046</v>
      </c>
      <c r="F17" s="61">
        <f t="shared" si="0"/>
        <v>1.1250888580616302E-2</v>
      </c>
      <c r="G17" s="52"/>
      <c r="H17" s="52"/>
      <c r="I17" s="52"/>
      <c r="J17" s="52"/>
      <c r="K17" s="52"/>
      <c r="L17" s="52"/>
      <c r="M17" s="52"/>
    </row>
    <row r="18" spans="2:13" ht="18.75" x14ac:dyDescent="0.3">
      <c r="B18" s="56" t="s">
        <v>65</v>
      </c>
      <c r="C18" s="56" t="s">
        <v>66</v>
      </c>
      <c r="D18" s="60">
        <v>5</v>
      </c>
      <c r="E18" s="58">
        <v>1182.7720552682877</v>
      </c>
      <c r="F18" s="61">
        <f t="shared" si="0"/>
        <v>4.2273572306084388E-3</v>
      </c>
      <c r="G18" s="52"/>
      <c r="H18" s="52"/>
      <c r="I18" s="52"/>
      <c r="J18" s="52"/>
      <c r="K18" s="52"/>
      <c r="L18" s="52"/>
      <c r="M18" s="52"/>
    </row>
    <row r="19" spans="2:13" ht="18.75" x14ac:dyDescent="0.3">
      <c r="B19" s="56" t="s">
        <v>67</v>
      </c>
      <c r="C19" s="56" t="s">
        <v>68</v>
      </c>
      <c r="D19" s="60">
        <v>7</v>
      </c>
      <c r="E19" s="58">
        <v>961.2573446938768</v>
      </c>
      <c r="F19" s="61">
        <f t="shared" si="0"/>
        <v>7.2821290142955717E-3</v>
      </c>
      <c r="G19" s="52"/>
      <c r="H19" s="52"/>
      <c r="I19" s="52"/>
      <c r="J19" s="52"/>
      <c r="K19" s="52"/>
      <c r="L19" s="52"/>
      <c r="M19" s="52"/>
    </row>
    <row r="20" spans="2:13" ht="18.75" x14ac:dyDescent="0.3">
      <c r="B20" s="56" t="s">
        <v>69</v>
      </c>
      <c r="C20" s="56" t="s">
        <v>70</v>
      </c>
      <c r="D20" s="60">
        <v>12</v>
      </c>
      <c r="E20" s="58">
        <v>689.91232890402898</v>
      </c>
      <c r="F20" s="61">
        <f t="shared" si="0"/>
        <v>1.7393514360096722E-2</v>
      </c>
      <c r="G20" s="52"/>
      <c r="H20" s="52"/>
      <c r="I20" s="52"/>
      <c r="J20" s="52"/>
      <c r="K20" s="52"/>
      <c r="L20" s="52"/>
      <c r="M20" s="52"/>
    </row>
    <row r="21" spans="2:13" ht="18.75" x14ac:dyDescent="0.3">
      <c r="B21" s="56" t="s">
        <v>71</v>
      </c>
      <c r="C21" s="56" t="s">
        <v>72</v>
      </c>
      <c r="D21" s="60">
        <v>10</v>
      </c>
      <c r="E21" s="58">
        <v>1104.9345428327797</v>
      </c>
      <c r="F21" s="61">
        <f t="shared" si="0"/>
        <v>9.0503098711734228E-3</v>
      </c>
      <c r="G21" s="52"/>
      <c r="H21" s="52"/>
      <c r="I21" s="52"/>
      <c r="J21" s="52"/>
      <c r="K21" s="52"/>
      <c r="L21" s="52"/>
      <c r="M21" s="52"/>
    </row>
    <row r="22" spans="2:13" ht="18.75" x14ac:dyDescent="0.3">
      <c r="B22" s="62" t="s">
        <v>73</v>
      </c>
      <c r="C22" s="62" t="s">
        <v>74</v>
      </c>
      <c r="D22" s="63">
        <v>19</v>
      </c>
      <c r="E22" s="64">
        <v>1308.9226083829999</v>
      </c>
      <c r="F22" s="65">
        <f t="shared" si="0"/>
        <v>1.4515755078500767E-2</v>
      </c>
      <c r="H22" s="52"/>
      <c r="I22" s="52"/>
      <c r="J22" s="52"/>
      <c r="K22" s="52"/>
      <c r="L22" s="52"/>
      <c r="M22" s="52"/>
    </row>
    <row r="23" spans="2:13" x14ac:dyDescent="0.25">
      <c r="H23" s="52"/>
      <c r="I23" s="52"/>
      <c r="J23" s="52"/>
      <c r="K23" s="52"/>
      <c r="L23" s="52"/>
      <c r="M23" s="52"/>
    </row>
    <row r="24" spans="2:13" x14ac:dyDescent="0.25">
      <c r="F24" s="66"/>
      <c r="H24" s="52"/>
      <c r="I24" s="52"/>
      <c r="J24" s="52"/>
      <c r="K24" s="52"/>
      <c r="L24" s="52"/>
      <c r="M24" s="52"/>
    </row>
    <row r="25" spans="2:13" x14ac:dyDescent="0.25">
      <c r="F25" s="66"/>
      <c r="H25" s="52"/>
      <c r="I25" s="52"/>
      <c r="J25" s="52"/>
      <c r="K25" s="52"/>
      <c r="L25" s="52"/>
      <c r="M25" s="52"/>
    </row>
    <row r="26" spans="2:13" x14ac:dyDescent="0.25">
      <c r="F26" s="67"/>
      <c r="H26" s="52"/>
      <c r="I26" s="52"/>
      <c r="J26" s="52"/>
      <c r="K26" s="52"/>
      <c r="L26" s="52"/>
      <c r="M26" s="52"/>
    </row>
    <row r="27" spans="2:13" x14ac:dyDescent="0.25">
      <c r="H27" s="52"/>
      <c r="I27" s="52"/>
      <c r="J27" s="52"/>
      <c r="K27" s="52"/>
      <c r="L27" s="52"/>
      <c r="M27" s="52"/>
    </row>
    <row r="28" spans="2:13" x14ac:dyDescent="0.25">
      <c r="H28" s="52"/>
      <c r="I28" s="52"/>
      <c r="J28" s="52"/>
      <c r="K28" s="52"/>
      <c r="L28" s="52"/>
      <c r="M28" s="52"/>
    </row>
    <row r="29" spans="2:13" x14ac:dyDescent="0.25">
      <c r="H29" s="52"/>
      <c r="I29" s="52"/>
      <c r="J29" s="52"/>
      <c r="K29" s="52"/>
      <c r="L29" s="52"/>
      <c r="M29" s="52"/>
    </row>
    <row r="30" spans="2:13" x14ac:dyDescent="0.25">
      <c r="H30" s="52"/>
      <c r="I30" s="52"/>
      <c r="J30" s="52"/>
      <c r="K30" s="52"/>
      <c r="L30" s="52"/>
      <c r="M30" s="52"/>
    </row>
    <row r="31" spans="2:13" x14ac:dyDescent="0.25">
      <c r="H31" s="52"/>
      <c r="I31" s="52"/>
      <c r="J31" s="52"/>
      <c r="K31" s="52"/>
      <c r="L31" s="52"/>
      <c r="M31" s="52"/>
    </row>
    <row r="32" spans="2:13" x14ac:dyDescent="0.25">
      <c r="H32" s="52"/>
      <c r="I32" s="52"/>
      <c r="J32" s="52"/>
      <c r="K32" s="52"/>
      <c r="L32" s="52"/>
      <c r="M32" s="52"/>
    </row>
    <row r="33" spans="8:13" x14ac:dyDescent="0.25">
      <c r="H33" s="52"/>
      <c r="I33" s="52"/>
      <c r="J33" s="52"/>
      <c r="K33" s="52"/>
      <c r="L33" s="52"/>
      <c r="M33" s="52"/>
    </row>
    <row r="34" spans="8:13" x14ac:dyDescent="0.25">
      <c r="H34" s="52"/>
      <c r="I34" s="52"/>
      <c r="J34" s="52"/>
      <c r="K34" s="52"/>
      <c r="L34" s="52"/>
      <c r="M34" s="52"/>
    </row>
    <row r="35" spans="8:13" x14ac:dyDescent="0.25">
      <c r="H35" s="52"/>
      <c r="I35" s="52"/>
      <c r="J35" s="52"/>
      <c r="K35" s="52"/>
      <c r="L35" s="52"/>
      <c r="M35" s="52"/>
    </row>
    <row r="36" spans="8:13" x14ac:dyDescent="0.25">
      <c r="H36" s="52"/>
      <c r="I36" s="52"/>
      <c r="J36" s="52"/>
      <c r="K36" s="52"/>
      <c r="L36" s="52"/>
      <c r="M36" s="52"/>
    </row>
    <row r="37" spans="8:13" x14ac:dyDescent="0.25">
      <c r="H37" s="52"/>
      <c r="I37" s="52"/>
      <c r="J37" s="52"/>
      <c r="K37" s="52"/>
      <c r="L37" s="52"/>
      <c r="M37" s="52"/>
    </row>
    <row r="38" spans="8:13" x14ac:dyDescent="0.25">
      <c r="H38" s="52"/>
      <c r="I38" s="52"/>
      <c r="J38" s="52"/>
      <c r="K38" s="52"/>
      <c r="L38" s="52"/>
      <c r="M38" s="52"/>
    </row>
    <row r="39" spans="8:13" x14ac:dyDescent="0.25">
      <c r="H39" s="52"/>
      <c r="I39" s="52"/>
      <c r="J39" s="52"/>
      <c r="K39" s="52"/>
      <c r="L39" s="52"/>
      <c r="M39" s="52"/>
    </row>
    <row r="40" spans="8:13" x14ac:dyDescent="0.25">
      <c r="H40" s="52"/>
      <c r="I40" s="52"/>
      <c r="J40" s="52"/>
      <c r="K40" s="52"/>
      <c r="L40" s="52"/>
      <c r="M40" s="52"/>
    </row>
    <row r="41" spans="8:13" x14ac:dyDescent="0.25">
      <c r="H41" s="52"/>
      <c r="I41" s="52"/>
      <c r="J41" s="52"/>
      <c r="K41" s="52"/>
      <c r="L41" s="52"/>
      <c r="M41" s="52"/>
    </row>
    <row r="42" spans="8:13" x14ac:dyDescent="0.25">
      <c r="H42" s="52"/>
      <c r="I42" s="52"/>
      <c r="J42" s="52"/>
      <c r="K42" s="52"/>
      <c r="L42" s="52"/>
      <c r="M42" s="52"/>
    </row>
    <row r="43" spans="8:13" x14ac:dyDescent="0.25">
      <c r="H43" s="52"/>
      <c r="I43" s="52"/>
      <c r="J43" s="52"/>
      <c r="K43" s="52"/>
      <c r="L43" s="52"/>
      <c r="M43" s="52"/>
    </row>
    <row r="44" spans="8:13" x14ac:dyDescent="0.25">
      <c r="H44" s="52"/>
      <c r="I44" s="52"/>
      <c r="J44" s="52"/>
      <c r="K44" s="52"/>
      <c r="L44" s="52"/>
      <c r="M44" s="52"/>
    </row>
    <row r="45" spans="8:13" x14ac:dyDescent="0.25">
      <c r="H45" s="52"/>
      <c r="I45" s="52"/>
      <c r="J45" s="52"/>
      <c r="K45" s="52"/>
      <c r="L45" s="52"/>
      <c r="M45" s="52"/>
    </row>
    <row r="46" spans="8:13" x14ac:dyDescent="0.25">
      <c r="H46" s="52"/>
      <c r="I46" s="52"/>
      <c r="J46" s="52"/>
      <c r="K46" s="52"/>
      <c r="L46" s="52"/>
      <c r="M46" s="52"/>
    </row>
    <row r="47" spans="8:13" x14ac:dyDescent="0.25">
      <c r="H47" s="52"/>
      <c r="I47" s="52"/>
      <c r="J47" s="52"/>
      <c r="K47" s="52"/>
      <c r="L47" s="52"/>
      <c r="M47" s="52"/>
    </row>
    <row r="48" spans="8:13" x14ac:dyDescent="0.25">
      <c r="H48" s="52"/>
      <c r="I48" s="52"/>
      <c r="J48" s="52"/>
      <c r="K48" s="52"/>
      <c r="L48" s="52"/>
      <c r="M48" s="52"/>
    </row>
    <row r="49" spans="8:13" x14ac:dyDescent="0.25">
      <c r="H49" s="52"/>
      <c r="I49" s="52"/>
      <c r="J49" s="52"/>
      <c r="K49" s="52"/>
      <c r="L49" s="52"/>
      <c r="M49" s="52"/>
    </row>
    <row r="50" spans="8:13" x14ac:dyDescent="0.25">
      <c r="H50" s="52"/>
      <c r="I50" s="52"/>
      <c r="J50" s="52"/>
      <c r="K50" s="52"/>
      <c r="L50" s="52"/>
      <c r="M50" s="52"/>
    </row>
    <row r="51" spans="8:13" x14ac:dyDescent="0.25">
      <c r="H51" s="52"/>
      <c r="I51" s="52"/>
      <c r="J51" s="52"/>
      <c r="K51" s="52"/>
      <c r="L51" s="52"/>
      <c r="M51" s="52"/>
    </row>
    <row r="52" spans="8:13" x14ac:dyDescent="0.25">
      <c r="H52" s="52"/>
      <c r="I52" s="52"/>
      <c r="J52" s="52"/>
      <c r="K52" s="52"/>
      <c r="L52" s="52"/>
      <c r="M52" s="52"/>
    </row>
    <row r="53" spans="8:13" x14ac:dyDescent="0.25">
      <c r="H53" s="52"/>
      <c r="I53" s="52"/>
      <c r="J53" s="52"/>
      <c r="K53" s="52"/>
      <c r="L53" s="52"/>
      <c r="M53" s="52"/>
    </row>
    <row r="54" spans="8:13" x14ac:dyDescent="0.25">
      <c r="H54" s="52"/>
      <c r="I54" s="52"/>
      <c r="J54" s="52"/>
      <c r="K54" s="52"/>
      <c r="L54" s="52"/>
      <c r="M54" s="52"/>
    </row>
    <row r="55" spans="8:13" x14ac:dyDescent="0.25">
      <c r="H55" s="52"/>
      <c r="I55" s="52"/>
      <c r="J55" s="52"/>
      <c r="K55" s="52"/>
      <c r="L55" s="52"/>
      <c r="M55" s="52"/>
    </row>
    <row r="56" spans="8:13" x14ac:dyDescent="0.25">
      <c r="H56" s="52"/>
      <c r="I56" s="52"/>
      <c r="J56" s="52"/>
      <c r="K56" s="52"/>
      <c r="L56" s="52"/>
      <c r="M56" s="52"/>
    </row>
    <row r="57" spans="8:13" x14ac:dyDescent="0.25">
      <c r="H57" s="52"/>
      <c r="I57" s="52"/>
      <c r="J57" s="52"/>
      <c r="K57" s="52"/>
      <c r="L57" s="52"/>
      <c r="M57" s="52"/>
    </row>
    <row r="58" spans="8:13" x14ac:dyDescent="0.25">
      <c r="H58" s="52"/>
      <c r="I58" s="52"/>
      <c r="J58" s="52"/>
      <c r="K58" s="52"/>
      <c r="L58" s="52"/>
      <c r="M58" s="52"/>
    </row>
    <row r="59" spans="8:13" x14ac:dyDescent="0.25">
      <c r="H59" s="52"/>
      <c r="I59" s="52"/>
      <c r="J59" s="52"/>
      <c r="K59" s="52"/>
      <c r="L59" s="52"/>
      <c r="M59" s="52"/>
    </row>
    <row r="60" spans="8:13" x14ac:dyDescent="0.25">
      <c r="H60" s="52"/>
      <c r="I60" s="52"/>
      <c r="J60" s="52"/>
      <c r="K60" s="52"/>
      <c r="L60" s="52"/>
      <c r="M60" s="52"/>
    </row>
    <row r="61" spans="8:13" x14ac:dyDescent="0.25">
      <c r="H61" s="52"/>
      <c r="I61" s="52"/>
      <c r="J61" s="52"/>
      <c r="K61" s="52"/>
      <c r="L61" s="52"/>
      <c r="M61" s="52"/>
    </row>
    <row r="62" spans="8:13" x14ac:dyDescent="0.25">
      <c r="H62" s="52"/>
      <c r="I62" s="52"/>
      <c r="J62" s="52"/>
      <c r="K62" s="52"/>
      <c r="L62" s="52"/>
      <c r="M62" s="52"/>
    </row>
    <row r="63" spans="8:13" x14ac:dyDescent="0.25">
      <c r="H63" s="52"/>
      <c r="I63" s="52"/>
      <c r="J63" s="52"/>
      <c r="K63" s="52"/>
      <c r="L63" s="52"/>
      <c r="M63" s="52"/>
    </row>
    <row r="64" spans="8:13" x14ac:dyDescent="0.25">
      <c r="H64" s="52"/>
      <c r="I64" s="52"/>
      <c r="J64" s="52"/>
      <c r="K64" s="52"/>
      <c r="L64" s="52"/>
      <c r="M64" s="52"/>
    </row>
    <row r="65" spans="8:13" x14ac:dyDescent="0.25">
      <c r="H65" s="52"/>
      <c r="I65" s="52"/>
      <c r="J65" s="52"/>
      <c r="K65" s="52"/>
      <c r="L65" s="52"/>
      <c r="M65" s="52"/>
    </row>
    <row r="66" spans="8:13" x14ac:dyDescent="0.25">
      <c r="H66" s="52"/>
      <c r="I66" s="52"/>
      <c r="J66" s="52"/>
      <c r="K66" s="52"/>
      <c r="L66" s="52"/>
      <c r="M66" s="52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"/>
  <sheetViews>
    <sheetView workbookViewId="0">
      <selection activeCell="B3" sqref="B3"/>
    </sheetView>
  </sheetViews>
  <sheetFormatPr defaultRowHeight="18.75" x14ac:dyDescent="0.3"/>
  <cols>
    <col min="1" max="1" width="14.85546875" style="68" customWidth="1"/>
    <col min="2" max="2" width="11.42578125" style="2" customWidth="1"/>
    <col min="3" max="16384" width="9.140625" style="2"/>
  </cols>
  <sheetData>
    <row r="1" spans="1:6" ht="23.25" x14ac:dyDescent="0.35">
      <c r="A1" s="69" t="s">
        <v>75</v>
      </c>
    </row>
    <row r="2" spans="1:6" ht="20.25" thickBot="1" x14ac:dyDescent="0.35">
      <c r="A2" s="70" t="s">
        <v>76</v>
      </c>
      <c r="B2" s="70" t="s">
        <v>77</v>
      </c>
    </row>
    <row r="3" spans="1:6" ht="19.5" thickTop="1" x14ac:dyDescent="0.3">
      <c r="A3" s="68" t="s">
        <v>36</v>
      </c>
      <c r="B3" s="78"/>
      <c r="D3"/>
      <c r="E3"/>
      <c r="F3"/>
    </row>
    <row r="4" spans="1:6" x14ac:dyDescent="0.3">
      <c r="A4" s="68" t="s">
        <v>38</v>
      </c>
      <c r="B4" s="78"/>
      <c r="D4"/>
      <c r="E4"/>
      <c r="F4"/>
    </row>
    <row r="5" spans="1:6" x14ac:dyDescent="0.3">
      <c r="A5" s="68" t="s">
        <v>40</v>
      </c>
      <c r="B5" s="78"/>
      <c r="D5"/>
      <c r="E5"/>
      <c r="F5"/>
    </row>
    <row r="6" spans="1:6" x14ac:dyDescent="0.3">
      <c r="A6" s="68" t="s">
        <v>42</v>
      </c>
      <c r="B6" s="78"/>
      <c r="D6"/>
      <c r="E6"/>
      <c r="F6"/>
    </row>
    <row r="7" spans="1:6" x14ac:dyDescent="0.3">
      <c r="A7" s="68" t="s">
        <v>44</v>
      </c>
      <c r="B7" s="78"/>
    </row>
    <row r="8" spans="1:6" x14ac:dyDescent="0.3">
      <c r="A8" s="68" t="s">
        <v>19</v>
      </c>
      <c r="B8" s="78"/>
    </row>
    <row r="9" spans="1:6" x14ac:dyDescent="0.3">
      <c r="A9" s="68" t="s">
        <v>47</v>
      </c>
      <c r="B9" s="78"/>
    </row>
    <row r="10" spans="1:6" x14ac:dyDescent="0.3">
      <c r="A10" s="68" t="s">
        <v>49</v>
      </c>
      <c r="B10" s="78"/>
    </row>
    <row r="11" spans="1:6" x14ac:dyDescent="0.3">
      <c r="A11" s="68" t="s">
        <v>51</v>
      </c>
      <c r="B11" s="78"/>
    </row>
    <row r="12" spans="1:6" x14ac:dyDescent="0.3">
      <c r="A12" s="68" t="s">
        <v>53</v>
      </c>
      <c r="B12" s="78"/>
    </row>
    <row r="13" spans="1:6" x14ac:dyDescent="0.3">
      <c r="A13" s="68" t="s">
        <v>55</v>
      </c>
      <c r="B13" s="78"/>
    </row>
    <row r="14" spans="1:6" x14ac:dyDescent="0.3">
      <c r="A14" s="68" t="s">
        <v>57</v>
      </c>
      <c r="B14" s="78"/>
    </row>
    <row r="15" spans="1:6" x14ac:dyDescent="0.3">
      <c r="A15" s="68" t="s">
        <v>59</v>
      </c>
      <c r="B15" s="78"/>
    </row>
    <row r="16" spans="1:6" x14ac:dyDescent="0.3">
      <c r="A16" s="68" t="s">
        <v>61</v>
      </c>
      <c r="B16" s="78"/>
    </row>
    <row r="17" spans="1:2" x14ac:dyDescent="0.3">
      <c r="A17" s="68" t="s">
        <v>63</v>
      </c>
      <c r="B17" s="78"/>
    </row>
    <row r="18" spans="1:2" x14ac:dyDescent="0.3">
      <c r="A18" s="68" t="s">
        <v>65</v>
      </c>
      <c r="B18" s="78"/>
    </row>
    <row r="19" spans="1:2" x14ac:dyDescent="0.3">
      <c r="A19" s="68" t="s">
        <v>67</v>
      </c>
      <c r="B19" s="78"/>
    </row>
    <row r="20" spans="1:2" x14ac:dyDescent="0.3">
      <c r="A20" s="68" t="s">
        <v>69</v>
      </c>
      <c r="B20" s="78"/>
    </row>
    <row r="21" spans="1:2" x14ac:dyDescent="0.3">
      <c r="A21" s="68" t="s">
        <v>71</v>
      </c>
      <c r="B21" s="78"/>
    </row>
    <row r="22" spans="1:2" x14ac:dyDescent="0.3">
      <c r="A22" s="68" t="s">
        <v>73</v>
      </c>
      <c r="B22" s="78"/>
    </row>
    <row r="23" spans="1:2" x14ac:dyDescent="0.3">
      <c r="A23" s="68" t="s">
        <v>78</v>
      </c>
      <c r="B23" s="78"/>
    </row>
    <row r="24" spans="1:2" x14ac:dyDescent="0.3">
      <c r="A24" s="68" t="s">
        <v>79</v>
      </c>
      <c r="B24" s="78"/>
    </row>
    <row r="25" spans="1:2" x14ac:dyDescent="0.3">
      <c r="A25" s="68" t="s">
        <v>80</v>
      </c>
      <c r="B25" s="78"/>
    </row>
    <row r="26" spans="1:2" x14ac:dyDescent="0.3">
      <c r="A26" s="68" t="s">
        <v>81</v>
      </c>
      <c r="B26" s="78"/>
    </row>
    <row r="27" spans="1:2" x14ac:dyDescent="0.3">
      <c r="A27" s="68" t="s">
        <v>82</v>
      </c>
      <c r="B27" s="78"/>
    </row>
    <row r="28" spans="1:2" x14ac:dyDescent="0.3">
      <c r="A28" s="68" t="s">
        <v>83</v>
      </c>
      <c r="B28" s="7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48"/>
  <sheetViews>
    <sheetView showGridLines="0" tabSelected="1" workbookViewId="0">
      <selection activeCell="H3" sqref="H3"/>
    </sheetView>
  </sheetViews>
  <sheetFormatPr defaultRowHeight="15.75" x14ac:dyDescent="0.25"/>
  <cols>
    <col min="1" max="1" width="3.85546875" style="72" customWidth="1"/>
    <col min="2" max="2" width="12" style="71" customWidth="1"/>
    <col min="3" max="3" width="9.140625" style="72"/>
    <col min="4" max="4" width="4.85546875" style="72" customWidth="1"/>
    <col min="5" max="8" width="9.140625" style="72"/>
    <col min="9" max="9" width="12.85546875" style="72" customWidth="1"/>
    <col min="10" max="16384" width="9.140625" style="72"/>
  </cols>
  <sheetData>
    <row r="1" spans="2:9" ht="24" thickBot="1" x14ac:dyDescent="0.4">
      <c r="B1" s="83" t="s">
        <v>84</v>
      </c>
      <c r="C1" s="71"/>
    </row>
    <row r="2" spans="2:9" ht="16.5" thickBot="1" x14ac:dyDescent="0.3">
      <c r="B2" s="73" t="s">
        <v>85</v>
      </c>
      <c r="C2" s="73" t="s">
        <v>86</v>
      </c>
      <c r="E2" s="73" t="s">
        <v>87</v>
      </c>
      <c r="G2" s="77" t="s">
        <v>87</v>
      </c>
      <c r="H2" s="77" t="s">
        <v>89</v>
      </c>
      <c r="I2" s="77" t="s">
        <v>90</v>
      </c>
    </row>
    <row r="3" spans="2:9" ht="16.5" thickTop="1" x14ac:dyDescent="0.25">
      <c r="B3" s="74">
        <v>64947</v>
      </c>
      <c r="C3" s="74">
        <v>82</v>
      </c>
      <c r="E3" s="74">
        <v>50</v>
      </c>
      <c r="G3" s="79">
        <v>50</v>
      </c>
      <c r="H3" s="79">
        <v>2</v>
      </c>
      <c r="I3" s="80">
        <v>4.3478260869565216E-2</v>
      </c>
    </row>
    <row r="4" spans="2:9" x14ac:dyDescent="0.25">
      <c r="B4" s="75">
        <v>69630</v>
      </c>
      <c r="C4" s="75">
        <v>66</v>
      </c>
      <c r="E4" s="75">
        <v>60</v>
      </c>
      <c r="G4" s="79">
        <v>60</v>
      </c>
      <c r="H4" s="79">
        <v>5</v>
      </c>
      <c r="I4" s="80">
        <v>0.15217391304347827</v>
      </c>
    </row>
    <row r="5" spans="2:9" x14ac:dyDescent="0.25">
      <c r="B5" s="75">
        <v>18324</v>
      </c>
      <c r="C5" s="75">
        <v>52</v>
      </c>
      <c r="E5" s="75">
        <v>70</v>
      </c>
      <c r="G5" s="79">
        <v>70</v>
      </c>
      <c r="H5" s="79">
        <v>19</v>
      </c>
      <c r="I5" s="80">
        <v>0.56521739130434778</v>
      </c>
    </row>
    <row r="6" spans="2:9" x14ac:dyDescent="0.25">
      <c r="B6" s="75">
        <v>89826</v>
      </c>
      <c r="C6" s="75">
        <v>94.483133532867214</v>
      </c>
      <c r="E6" s="75">
        <v>80</v>
      </c>
      <c r="G6" s="79">
        <v>80</v>
      </c>
      <c r="H6" s="79">
        <v>14</v>
      </c>
      <c r="I6" s="80">
        <v>0.86956521739130432</v>
      </c>
    </row>
    <row r="7" spans="2:9" x14ac:dyDescent="0.25">
      <c r="B7" s="75">
        <v>63600</v>
      </c>
      <c r="C7" s="75">
        <v>39.987126288906438</v>
      </c>
      <c r="E7" s="75">
        <v>90</v>
      </c>
      <c r="G7" s="79">
        <v>90</v>
      </c>
      <c r="H7" s="79">
        <v>5</v>
      </c>
      <c r="I7" s="80">
        <v>0.97826086956521741</v>
      </c>
    </row>
    <row r="8" spans="2:9" x14ac:dyDescent="0.25">
      <c r="B8" s="75">
        <v>25089</v>
      </c>
      <c r="C8" s="75">
        <v>62</v>
      </c>
      <c r="E8" s="76">
        <v>100</v>
      </c>
      <c r="G8" s="79">
        <v>100</v>
      </c>
      <c r="H8" s="79">
        <v>1</v>
      </c>
      <c r="I8" s="80">
        <v>1</v>
      </c>
    </row>
    <row r="9" spans="2:9" ht="16.5" thickBot="1" x14ac:dyDescent="0.3">
      <c r="B9" s="75">
        <v>89923</v>
      </c>
      <c r="C9" s="75">
        <v>88</v>
      </c>
      <c r="G9" s="81" t="s">
        <v>88</v>
      </c>
      <c r="H9" s="81">
        <v>0</v>
      </c>
      <c r="I9" s="82">
        <v>1</v>
      </c>
    </row>
    <row r="10" spans="2:9" x14ac:dyDescent="0.25">
      <c r="B10" s="75">
        <v>13000</v>
      </c>
      <c r="C10" s="75">
        <v>75</v>
      </c>
    </row>
    <row r="11" spans="2:9" x14ac:dyDescent="0.25">
      <c r="B11" s="75">
        <v>16895</v>
      </c>
      <c r="C11" s="75">
        <v>66.75543104611279</v>
      </c>
    </row>
    <row r="12" spans="2:9" x14ac:dyDescent="0.25">
      <c r="B12" s="75">
        <v>24918</v>
      </c>
      <c r="C12" s="75">
        <v>62</v>
      </c>
    </row>
    <row r="13" spans="2:9" x14ac:dyDescent="0.25">
      <c r="B13" s="75">
        <v>45107</v>
      </c>
      <c r="C13" s="75">
        <v>71</v>
      </c>
    </row>
    <row r="14" spans="2:9" x14ac:dyDescent="0.25">
      <c r="B14" s="75">
        <v>64090</v>
      </c>
      <c r="C14" s="75">
        <v>53</v>
      </c>
    </row>
    <row r="15" spans="2:9" x14ac:dyDescent="0.25">
      <c r="B15" s="75">
        <v>94395</v>
      </c>
      <c r="C15" s="75">
        <v>74</v>
      </c>
    </row>
    <row r="16" spans="2:9" x14ac:dyDescent="0.25">
      <c r="B16" s="75">
        <v>58749</v>
      </c>
      <c r="C16" s="75">
        <v>65</v>
      </c>
    </row>
    <row r="17" spans="2:3" x14ac:dyDescent="0.25">
      <c r="B17" s="75">
        <v>26916</v>
      </c>
      <c r="C17" s="75">
        <v>66</v>
      </c>
    </row>
    <row r="18" spans="2:3" x14ac:dyDescent="0.25">
      <c r="B18" s="75">
        <v>59033</v>
      </c>
      <c r="C18" s="75">
        <v>67</v>
      </c>
    </row>
    <row r="19" spans="2:3" x14ac:dyDescent="0.25">
      <c r="B19" s="75">
        <v>15450</v>
      </c>
      <c r="C19" s="75">
        <v>68</v>
      </c>
    </row>
    <row r="20" spans="2:3" x14ac:dyDescent="0.25">
      <c r="B20" s="75">
        <v>56415</v>
      </c>
      <c r="C20" s="75">
        <v>69</v>
      </c>
    </row>
    <row r="21" spans="2:3" x14ac:dyDescent="0.25">
      <c r="B21" s="75">
        <v>88069</v>
      </c>
      <c r="C21" s="75">
        <v>69</v>
      </c>
    </row>
    <row r="22" spans="2:3" x14ac:dyDescent="0.25">
      <c r="B22" s="75">
        <v>75784</v>
      </c>
      <c r="C22" s="75">
        <v>68</v>
      </c>
    </row>
    <row r="23" spans="2:3" x14ac:dyDescent="0.25">
      <c r="B23" s="75">
        <v>51262</v>
      </c>
      <c r="C23" s="75">
        <v>71</v>
      </c>
    </row>
    <row r="24" spans="2:3" x14ac:dyDescent="0.25">
      <c r="B24" s="75">
        <v>96452</v>
      </c>
      <c r="C24" s="75">
        <v>72</v>
      </c>
    </row>
    <row r="25" spans="2:3" x14ac:dyDescent="0.25">
      <c r="B25" s="75">
        <v>87415</v>
      </c>
      <c r="C25" s="75">
        <v>75</v>
      </c>
    </row>
    <row r="26" spans="2:3" x14ac:dyDescent="0.25">
      <c r="B26" s="75">
        <v>56961</v>
      </c>
      <c r="C26" s="75">
        <v>58</v>
      </c>
    </row>
    <row r="27" spans="2:3" x14ac:dyDescent="0.25">
      <c r="B27" s="75">
        <v>19102</v>
      </c>
      <c r="C27" s="75">
        <v>65</v>
      </c>
    </row>
    <row r="28" spans="2:3" x14ac:dyDescent="0.25">
      <c r="B28" s="75">
        <v>51150</v>
      </c>
      <c r="C28" s="75">
        <v>74</v>
      </c>
    </row>
    <row r="29" spans="2:3" x14ac:dyDescent="0.25">
      <c r="B29" s="75">
        <v>15441</v>
      </c>
      <c r="C29" s="75">
        <v>85</v>
      </c>
    </row>
    <row r="30" spans="2:3" x14ac:dyDescent="0.25">
      <c r="B30" s="75">
        <v>88149</v>
      </c>
      <c r="C30" s="75">
        <v>74</v>
      </c>
    </row>
    <row r="31" spans="2:3" x14ac:dyDescent="0.25">
      <c r="B31" s="75">
        <v>52673</v>
      </c>
      <c r="C31" s="75">
        <v>65</v>
      </c>
    </row>
    <row r="32" spans="2:3" x14ac:dyDescent="0.25">
      <c r="B32" s="75">
        <v>93909</v>
      </c>
      <c r="C32" s="75">
        <v>63</v>
      </c>
    </row>
    <row r="33" spans="2:3" x14ac:dyDescent="0.25">
      <c r="B33" s="75">
        <v>56707</v>
      </c>
      <c r="C33" s="75">
        <v>85</v>
      </c>
    </row>
    <row r="34" spans="2:3" x14ac:dyDescent="0.25">
      <c r="B34" s="75">
        <v>86008</v>
      </c>
      <c r="C34" s="75">
        <v>78</v>
      </c>
    </row>
    <row r="35" spans="2:3" x14ac:dyDescent="0.25">
      <c r="B35" s="75">
        <v>24418</v>
      </c>
      <c r="C35" s="75">
        <v>66</v>
      </c>
    </row>
    <row r="36" spans="2:3" x14ac:dyDescent="0.25">
      <c r="B36" s="75">
        <v>68656</v>
      </c>
      <c r="C36" s="75">
        <v>65</v>
      </c>
    </row>
    <row r="37" spans="2:3" x14ac:dyDescent="0.25">
      <c r="B37" s="75">
        <v>62757</v>
      </c>
      <c r="C37" s="75">
        <v>48</v>
      </c>
    </row>
    <row r="38" spans="2:3" x14ac:dyDescent="0.25">
      <c r="B38" s="75">
        <v>74065</v>
      </c>
      <c r="C38" s="75">
        <v>58</v>
      </c>
    </row>
    <row r="39" spans="2:3" x14ac:dyDescent="0.25">
      <c r="B39" s="75">
        <v>83214</v>
      </c>
      <c r="C39" s="75">
        <v>75</v>
      </c>
    </row>
    <row r="40" spans="2:3" x14ac:dyDescent="0.25">
      <c r="B40" s="75">
        <v>57085</v>
      </c>
      <c r="C40" s="75">
        <v>78</v>
      </c>
    </row>
    <row r="41" spans="2:3" x14ac:dyDescent="0.25">
      <c r="B41" s="75">
        <v>17440</v>
      </c>
      <c r="C41" s="75">
        <v>66</v>
      </c>
    </row>
    <row r="42" spans="2:3" x14ac:dyDescent="0.25">
      <c r="B42" s="75">
        <v>85771</v>
      </c>
      <c r="C42" s="75">
        <v>66</v>
      </c>
    </row>
    <row r="43" spans="2:3" x14ac:dyDescent="0.25">
      <c r="B43" s="75">
        <v>35667</v>
      </c>
      <c r="C43" s="75">
        <v>78</v>
      </c>
    </row>
    <row r="44" spans="2:3" x14ac:dyDescent="0.25">
      <c r="B44" s="75">
        <v>34336</v>
      </c>
      <c r="C44" s="75">
        <v>85</v>
      </c>
    </row>
    <row r="45" spans="2:3" x14ac:dyDescent="0.25">
      <c r="B45" s="75">
        <v>67171</v>
      </c>
      <c r="C45" s="75">
        <v>75</v>
      </c>
    </row>
    <row r="46" spans="2:3" x14ac:dyDescent="0.25">
      <c r="B46" s="75">
        <v>48989</v>
      </c>
      <c r="C46" s="75">
        <v>74</v>
      </c>
    </row>
    <row r="47" spans="2:3" x14ac:dyDescent="0.25">
      <c r="B47" s="75">
        <v>34426</v>
      </c>
      <c r="C47" s="75">
        <v>69</v>
      </c>
    </row>
    <row r="48" spans="2:3" x14ac:dyDescent="0.25">
      <c r="B48" s="75">
        <v>69418</v>
      </c>
      <c r="C48" s="75">
        <v>60</v>
      </c>
    </row>
  </sheetData>
  <sortState xmlns:xlrd2="http://schemas.microsoft.com/office/spreadsheetml/2017/richdata2" ref="G3:G8">
    <sortCondition ref="G3"/>
  </sortState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/>
  </sheetViews>
  <sheetFormatPr defaultRowHeight="18.75" x14ac:dyDescent="0.3"/>
  <cols>
    <col min="1" max="1" width="9.140625" style="2"/>
    <col min="2" max="2" width="17" style="2" bestFit="1" customWidth="1"/>
    <col min="3" max="3" width="15.85546875" style="2" bestFit="1" customWidth="1"/>
    <col min="4" max="4" width="9.140625" style="2"/>
    <col min="5" max="5" width="19.7109375" style="2" customWidth="1"/>
    <col min="6" max="6" width="18" style="2" bestFit="1" customWidth="1"/>
    <col min="7" max="7" width="16.85546875" style="2" bestFit="1" customWidth="1"/>
    <col min="8" max="16384" width="9.140625" style="2"/>
  </cols>
  <sheetData>
    <row r="1" spans="1:9" ht="23.25" x14ac:dyDescent="0.35">
      <c r="A1" s="14" t="s">
        <v>3</v>
      </c>
    </row>
    <row r="2" spans="1:9" ht="19.5" thickBot="1" x14ac:dyDescent="0.35">
      <c r="A2" s="16" t="s">
        <v>4</v>
      </c>
      <c r="B2" s="16" t="s">
        <v>6</v>
      </c>
      <c r="C2" s="16" t="s">
        <v>5</v>
      </c>
      <c r="E2"/>
      <c r="F2"/>
      <c r="G2"/>
      <c r="H2"/>
      <c r="I2"/>
    </row>
    <row r="3" spans="1:9" ht="19.5" thickTop="1" x14ac:dyDescent="0.3">
      <c r="A3" s="2" t="s">
        <v>7</v>
      </c>
      <c r="B3" s="15">
        <v>930</v>
      </c>
      <c r="C3" s="15">
        <v>884</v>
      </c>
      <c r="E3"/>
      <c r="F3"/>
      <c r="G3"/>
    </row>
    <row r="4" spans="1:9" x14ac:dyDescent="0.3">
      <c r="A4" s="2" t="s">
        <v>8</v>
      </c>
      <c r="B4" s="15">
        <v>920</v>
      </c>
      <c r="C4" s="15">
        <v>723</v>
      </c>
      <c r="E4"/>
      <c r="F4"/>
      <c r="G4"/>
    </row>
    <row r="5" spans="1:9" x14ac:dyDescent="0.3">
      <c r="A5" s="2" t="s">
        <v>9</v>
      </c>
      <c r="B5" s="15">
        <v>910</v>
      </c>
      <c r="C5" s="15">
        <v>913</v>
      </c>
      <c r="E5"/>
      <c r="F5"/>
      <c r="G5"/>
    </row>
    <row r="6" spans="1:9" x14ac:dyDescent="0.3">
      <c r="A6" s="2" t="s">
        <v>10</v>
      </c>
      <c r="B6" s="15">
        <v>940</v>
      </c>
      <c r="C6" s="15">
        <v>965</v>
      </c>
      <c r="E6"/>
      <c r="F6"/>
      <c r="G6"/>
    </row>
    <row r="7" spans="1:9" x14ac:dyDescent="0.3">
      <c r="A7" s="2" t="s">
        <v>11</v>
      </c>
      <c r="B7" s="15">
        <v>925</v>
      </c>
      <c r="C7" s="15">
        <v>875</v>
      </c>
      <c r="E7"/>
      <c r="F7"/>
      <c r="G7"/>
    </row>
    <row r="8" spans="1:9" x14ac:dyDescent="0.3">
      <c r="A8" s="2" t="s">
        <v>12</v>
      </c>
      <c r="B8" s="15">
        <v>925</v>
      </c>
      <c r="C8" s="15">
        <v>930</v>
      </c>
      <c r="E8"/>
      <c r="F8"/>
      <c r="G8"/>
    </row>
    <row r="9" spans="1:9" x14ac:dyDescent="0.3">
      <c r="A9" s="2" t="s">
        <v>13</v>
      </c>
      <c r="B9" s="15">
        <v>915</v>
      </c>
      <c r="C9" s="15">
        <v>886</v>
      </c>
      <c r="E9"/>
      <c r="F9"/>
      <c r="G9"/>
    </row>
    <row r="10" spans="1:9" x14ac:dyDescent="0.3">
      <c r="A10" s="2" t="s">
        <v>14</v>
      </c>
      <c r="B10" s="15">
        <v>930</v>
      </c>
      <c r="C10" s="15">
        <v>751</v>
      </c>
      <c r="E10"/>
      <c r="F10"/>
      <c r="G10"/>
    </row>
    <row r="11" spans="1:9" x14ac:dyDescent="0.3">
      <c r="A11" s="2" t="s">
        <v>15</v>
      </c>
      <c r="B11" s="15">
        <v>930</v>
      </c>
      <c r="C11" s="15">
        <v>785</v>
      </c>
      <c r="E11"/>
      <c r="F11"/>
      <c r="G11"/>
    </row>
    <row r="12" spans="1:9" x14ac:dyDescent="0.3">
      <c r="A12" s="2" t="s">
        <v>16</v>
      </c>
      <c r="B12" s="15">
        <v>930</v>
      </c>
      <c r="C12" s="15">
        <v>810</v>
      </c>
      <c r="E12"/>
      <c r="F12"/>
      <c r="G12"/>
    </row>
    <row r="13" spans="1:9" x14ac:dyDescent="0.3">
      <c r="A13" s="2" t="s">
        <v>17</v>
      </c>
      <c r="B13" s="15">
        <v>930</v>
      </c>
      <c r="C13" s="15">
        <v>845</v>
      </c>
      <c r="F13" s="17"/>
    </row>
    <row r="14" spans="1:9" x14ac:dyDescent="0.3">
      <c r="A14" s="2" t="s">
        <v>18</v>
      </c>
      <c r="B14" s="15">
        <v>930</v>
      </c>
      <c r="C14" s="15">
        <v>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4"/>
  <sheetViews>
    <sheetView showGridLines="0" workbookViewId="0">
      <selection activeCell="F3" sqref="F3"/>
    </sheetView>
  </sheetViews>
  <sheetFormatPr defaultRowHeight="18.75" x14ac:dyDescent="0.3"/>
  <cols>
    <col min="1" max="1" width="8.5703125" style="19" customWidth="1"/>
    <col min="2" max="2" width="15" style="19" bestFit="1" customWidth="1"/>
    <col min="3" max="3" width="16.28515625" style="20" bestFit="1" customWidth="1"/>
    <col min="4" max="4" width="12.7109375" style="20" bestFit="1" customWidth="1"/>
    <col min="5" max="5" width="15" style="19" bestFit="1" customWidth="1"/>
    <col min="6" max="16384" width="9.140625" style="19"/>
  </cols>
  <sheetData>
    <row r="1" spans="1:5" ht="24" customHeight="1" x14ac:dyDescent="0.3">
      <c r="A1" s="18" t="s">
        <v>20</v>
      </c>
    </row>
    <row r="2" spans="1:5" x14ac:dyDescent="0.3">
      <c r="A2" s="22"/>
      <c r="B2" s="22"/>
      <c r="C2" s="23" t="s">
        <v>21</v>
      </c>
      <c r="D2" s="23" t="s">
        <v>22</v>
      </c>
      <c r="E2" s="21"/>
    </row>
    <row r="3" spans="1:5" x14ac:dyDescent="0.3">
      <c r="A3" s="24" t="s">
        <v>23</v>
      </c>
      <c r="B3" s="19" t="s">
        <v>24</v>
      </c>
      <c r="C3" s="25">
        <v>512450</v>
      </c>
      <c r="D3" s="25">
        <v>8123965</v>
      </c>
      <c r="E3" s="26" t="s">
        <v>25</v>
      </c>
    </row>
    <row r="4" spans="1:5" x14ac:dyDescent="0.3">
      <c r="A4" s="27">
        <v>2011</v>
      </c>
      <c r="B4" s="19" t="s">
        <v>26</v>
      </c>
      <c r="C4" s="25">
        <v>447840</v>
      </c>
      <c r="D4" s="25">
        <v>7750500</v>
      </c>
      <c r="E4" s="21"/>
    </row>
    <row r="5" spans="1:5" x14ac:dyDescent="0.3">
      <c r="B5" s="19" t="s">
        <v>27</v>
      </c>
      <c r="C5" s="25">
        <v>500125</v>
      </c>
      <c r="D5" s="25">
        <v>7860405</v>
      </c>
      <c r="E5" s="21"/>
    </row>
    <row r="6" spans="1:5" x14ac:dyDescent="0.3">
      <c r="A6" s="22"/>
      <c r="B6" s="22" t="s">
        <v>28</v>
      </c>
      <c r="C6" s="28">
        <v>515600</v>
      </c>
      <c r="D6" s="28">
        <v>8005800</v>
      </c>
      <c r="E6" s="21"/>
    </row>
    <row r="7" spans="1:5" x14ac:dyDescent="0.3">
      <c r="A7" s="24" t="s">
        <v>23</v>
      </c>
      <c r="B7" s="19" t="s">
        <v>24</v>
      </c>
      <c r="C7" s="25">
        <v>482754</v>
      </c>
      <c r="D7" s="25">
        <v>8136444</v>
      </c>
    </row>
    <row r="8" spans="1:5" x14ac:dyDescent="0.3">
      <c r="A8" s="27">
        <v>2012</v>
      </c>
      <c r="B8" s="19" t="s">
        <v>26</v>
      </c>
      <c r="C8" s="25">
        <v>485750</v>
      </c>
      <c r="D8" s="25">
        <v>7950426</v>
      </c>
    </row>
    <row r="9" spans="1:5" x14ac:dyDescent="0.3">
      <c r="B9" s="19" t="s">
        <v>27</v>
      </c>
      <c r="C9" s="25">
        <v>460890</v>
      </c>
      <c r="D9" s="25">
        <v>7875500</v>
      </c>
    </row>
    <row r="10" spans="1:5" x14ac:dyDescent="0.3">
      <c r="A10" s="22"/>
      <c r="B10" s="22" t="s">
        <v>28</v>
      </c>
      <c r="C10" s="28">
        <v>490400</v>
      </c>
      <c r="D10" s="28">
        <v>7952600</v>
      </c>
    </row>
    <row r="11" spans="1:5" x14ac:dyDescent="0.3">
      <c r="A11" s="24" t="s">
        <v>23</v>
      </c>
      <c r="B11" s="19" t="s">
        <v>24</v>
      </c>
      <c r="C11" s="25">
        <v>510230</v>
      </c>
      <c r="D11" s="25">
        <v>8100145</v>
      </c>
    </row>
    <row r="12" spans="1:5" x14ac:dyDescent="0.3">
      <c r="A12" s="27">
        <v>2013</v>
      </c>
      <c r="B12" s="19" t="s">
        <v>26</v>
      </c>
      <c r="C12" s="25">
        <v>515471</v>
      </c>
      <c r="D12" s="25">
        <v>8034125</v>
      </c>
    </row>
    <row r="13" spans="1:5" x14ac:dyDescent="0.3">
      <c r="B13" s="19" t="s">
        <v>27</v>
      </c>
      <c r="C13" s="25">
        <v>525850</v>
      </c>
      <c r="D13" s="25">
        <v>8350450</v>
      </c>
    </row>
    <row r="14" spans="1:5" x14ac:dyDescent="0.3">
      <c r="A14" s="22"/>
      <c r="B14" s="22" t="s">
        <v>28</v>
      </c>
      <c r="C14" s="28">
        <v>520365</v>
      </c>
      <c r="D14" s="28">
        <v>8100520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1"/>
  <sheetViews>
    <sheetView workbookViewId="0">
      <selection activeCell="F2" sqref="F2"/>
    </sheetView>
  </sheetViews>
  <sheetFormatPr defaultRowHeight="18" x14ac:dyDescent="0.25"/>
  <cols>
    <col min="1" max="1" width="14.5703125" style="46" customWidth="1"/>
    <col min="2" max="2" width="15" style="32" bestFit="1" customWidth="1"/>
    <col min="3" max="3" width="8.85546875" style="46" bestFit="1" customWidth="1"/>
    <col min="4" max="4" width="11.42578125" style="47" bestFit="1" customWidth="1"/>
    <col min="5" max="6" width="8.85546875" style="32" customWidth="1"/>
    <col min="7" max="16384" width="9.140625" style="32"/>
  </cols>
  <sheetData>
    <row r="1" spans="1:7" ht="18.75" x14ac:dyDescent="0.3">
      <c r="A1" s="29" t="s">
        <v>22</v>
      </c>
      <c r="B1" s="30"/>
      <c r="C1" s="29" t="s">
        <v>29</v>
      </c>
      <c r="D1" s="31" t="s">
        <v>1</v>
      </c>
    </row>
    <row r="2" spans="1:7" ht="18.75" x14ac:dyDescent="0.3">
      <c r="A2" s="34"/>
      <c r="B2" s="35" t="s">
        <v>24</v>
      </c>
      <c r="C2" s="36">
        <v>1</v>
      </c>
      <c r="D2" s="37">
        <v>259846</v>
      </c>
      <c r="E2" s="38"/>
      <c r="F2" s="39"/>
      <c r="G2" s="39"/>
    </row>
    <row r="3" spans="1:7" ht="18.75" x14ac:dyDescent="0.3">
      <c r="A3" s="29" t="s">
        <v>23</v>
      </c>
      <c r="B3" s="30" t="s">
        <v>26</v>
      </c>
      <c r="C3" s="40">
        <v>2</v>
      </c>
      <c r="D3" s="41">
        <v>262587</v>
      </c>
      <c r="E3" s="38"/>
      <c r="F3" s="39"/>
      <c r="G3" s="39"/>
    </row>
    <row r="4" spans="1:7" ht="18.75" x14ac:dyDescent="0.3">
      <c r="A4" s="42">
        <v>2011</v>
      </c>
      <c r="B4" s="30" t="s">
        <v>27</v>
      </c>
      <c r="C4" s="40">
        <v>3</v>
      </c>
      <c r="D4" s="41">
        <v>260643</v>
      </c>
      <c r="E4" s="38"/>
      <c r="F4" s="39"/>
      <c r="G4" s="39"/>
    </row>
    <row r="5" spans="1:7" ht="18.75" x14ac:dyDescent="0.3">
      <c r="A5" s="40"/>
      <c r="B5" s="30" t="s">
        <v>28</v>
      </c>
      <c r="C5" s="40">
        <v>4</v>
      </c>
      <c r="D5" s="41">
        <v>267129</v>
      </c>
      <c r="E5" s="38"/>
      <c r="F5" s="39"/>
      <c r="G5" s="39"/>
    </row>
    <row r="6" spans="1:7" ht="18.75" x14ac:dyDescent="0.3">
      <c r="A6" s="36"/>
      <c r="B6" s="35" t="s">
        <v>24</v>
      </c>
      <c r="C6" s="36">
        <v>5</v>
      </c>
      <c r="D6" s="37">
        <v>266471</v>
      </c>
      <c r="E6" s="38"/>
      <c r="F6" s="39"/>
      <c r="G6" s="39"/>
    </row>
    <row r="7" spans="1:7" ht="18.75" x14ac:dyDescent="0.3">
      <c r="A7" s="29" t="s">
        <v>23</v>
      </c>
      <c r="B7" s="30" t="s">
        <v>26</v>
      </c>
      <c r="C7" s="40">
        <v>6</v>
      </c>
      <c r="D7" s="41">
        <v>269843</v>
      </c>
      <c r="E7" s="38"/>
      <c r="F7" s="39"/>
      <c r="G7" s="39"/>
    </row>
    <row r="8" spans="1:7" ht="18.75" x14ac:dyDescent="0.3">
      <c r="A8" s="42">
        <v>2012</v>
      </c>
      <c r="B8" s="30" t="s">
        <v>27</v>
      </c>
      <c r="C8" s="40">
        <v>7</v>
      </c>
      <c r="D8" s="41">
        <v>272803</v>
      </c>
      <c r="E8" s="38"/>
      <c r="F8" s="39"/>
      <c r="G8" s="39"/>
    </row>
    <row r="9" spans="1:7" ht="18.75" x14ac:dyDescent="0.3">
      <c r="A9" s="40"/>
      <c r="B9" s="30" t="s">
        <v>28</v>
      </c>
      <c r="C9" s="40">
        <v>8</v>
      </c>
      <c r="D9" s="41">
        <v>275649</v>
      </c>
      <c r="E9" s="38"/>
      <c r="F9" s="39"/>
      <c r="G9" s="39"/>
    </row>
    <row r="10" spans="1:7" ht="18.75" x14ac:dyDescent="0.3">
      <c r="A10" s="36"/>
      <c r="B10" s="35" t="s">
        <v>24</v>
      </c>
      <c r="C10" s="36">
        <v>9</v>
      </c>
      <c r="D10" s="37">
        <v>270117</v>
      </c>
      <c r="E10" s="38"/>
      <c r="F10" s="39"/>
      <c r="G10" s="39"/>
    </row>
    <row r="11" spans="1:7" ht="18.75" x14ac:dyDescent="0.3">
      <c r="A11" s="29" t="s">
        <v>23</v>
      </c>
      <c r="B11" s="30" t="s">
        <v>26</v>
      </c>
      <c r="C11" s="40">
        <v>10</v>
      </c>
      <c r="D11" s="41">
        <v>275315</v>
      </c>
      <c r="E11" s="38"/>
      <c r="F11" s="39"/>
      <c r="G11" s="39"/>
    </row>
    <row r="12" spans="1:7" ht="18.75" x14ac:dyDescent="0.3">
      <c r="A12" s="42">
        <v>2013</v>
      </c>
      <c r="B12" s="30" t="s">
        <v>27</v>
      </c>
      <c r="C12" s="40">
        <v>11</v>
      </c>
      <c r="D12" s="41">
        <v>270451</v>
      </c>
      <c r="E12" s="38"/>
      <c r="F12" s="39"/>
      <c r="G12" s="39"/>
    </row>
    <row r="13" spans="1:7" ht="18.75" x14ac:dyDescent="0.3">
      <c r="A13" s="40"/>
      <c r="B13" s="30" t="s">
        <v>28</v>
      </c>
      <c r="C13" s="40">
        <v>12</v>
      </c>
      <c r="D13" s="41">
        <v>276543</v>
      </c>
      <c r="E13" s="38"/>
      <c r="F13" s="39"/>
      <c r="G13" s="39"/>
    </row>
    <row r="14" spans="1:7" x14ac:dyDescent="0.25">
      <c r="A14" s="43"/>
      <c r="B14" s="44"/>
      <c r="C14" s="43"/>
      <c r="D14" s="45"/>
      <c r="E14" s="38"/>
      <c r="F14" s="39"/>
      <c r="G14" s="39"/>
    </row>
    <row r="15" spans="1:7" x14ac:dyDescent="0.25">
      <c r="A15" s="33"/>
      <c r="E15" s="38"/>
      <c r="F15" s="39"/>
      <c r="G15" s="39"/>
    </row>
    <row r="16" spans="1:7" x14ac:dyDescent="0.25">
      <c r="A16" s="48"/>
      <c r="E16" s="38"/>
      <c r="F16" s="39"/>
      <c r="G16" s="39"/>
    </row>
    <row r="17" spans="1:7" x14ac:dyDescent="0.25">
      <c r="A17" s="39"/>
      <c r="B17" s="39"/>
      <c r="C17" s="39"/>
      <c r="D17" s="39"/>
      <c r="E17" s="38"/>
      <c r="F17" s="39"/>
      <c r="G17" s="39"/>
    </row>
    <row r="18" spans="1:7" x14ac:dyDescent="0.25">
      <c r="A18" s="39"/>
      <c r="B18" s="39"/>
      <c r="C18" s="39"/>
      <c r="D18" s="39"/>
    </row>
    <row r="19" spans="1:7" x14ac:dyDescent="0.25">
      <c r="A19" s="33"/>
    </row>
    <row r="20" spans="1:7" x14ac:dyDescent="0.25">
      <c r="A20" s="48"/>
    </row>
    <row r="21" spans="1:7" x14ac:dyDescent="0.25">
      <c r="A21" s="33"/>
    </row>
  </sheetData>
  <printOptions gridLines="1"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Descriptive Statistics</vt:lpstr>
      <vt:lpstr>Moving Average</vt:lpstr>
      <vt:lpstr>Rank &amp; Percentile</vt:lpstr>
      <vt:lpstr>Random Number Generation</vt:lpstr>
      <vt:lpstr>Frequency Distribution</vt:lpstr>
      <vt:lpstr>F-Test for Variances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McFedries</cp:lastModifiedBy>
  <dcterms:created xsi:type="dcterms:W3CDTF">2013-03-25T17:58:32Z</dcterms:created>
  <dcterms:modified xsi:type="dcterms:W3CDTF">2018-07-17T18:25:11Z</dcterms:modified>
</cp:coreProperties>
</file>