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606" yWindow="94" windowWidth="22636" windowHeight="10093"/>
  </bookViews>
  <sheets>
    <sheet name="平均线" sheetId="1" r:id="rId1"/>
    <sheet name="XR" sheetId="2" r:id="rId2"/>
  </sheets>
  <externalReferences>
    <externalReference r:id="rId3"/>
  </externalReferences>
  <definedNames>
    <definedName name="NUMBERS">XR!$E$36</definedName>
    <definedName name="RCL">XR!$T$37</definedName>
    <definedName name="RLCL">XR!$T$39</definedName>
    <definedName name="RUCL">XR!$T$38</definedName>
    <definedName name="table">[1]tablexr!$A$2:$D$11</definedName>
    <definedName name="X">XR!#REF!</definedName>
    <definedName name="XCL">XR!$E$37</definedName>
    <definedName name="XLCL">XR!$E$39</definedName>
    <definedName name="XUCL">XR!$E$38</definedName>
  </definedNames>
  <calcPr calcId="152511"/>
</workbook>
</file>

<file path=xl/calcChain.xml><?xml version="1.0" encoding="utf-8"?>
<calcChain xmlns="http://schemas.openxmlformats.org/spreadsheetml/2006/main">
  <c r="T36" i="2" l="1"/>
  <c r="Q36" i="2"/>
  <c r="H36" i="2"/>
  <c r="E36" i="2"/>
  <c r="B36" i="2"/>
  <c r="D33" i="2"/>
  <c r="F33" i="2" s="1"/>
  <c r="C33" i="2"/>
  <c r="K32" i="2"/>
  <c r="H32" i="2"/>
  <c r="K31" i="2"/>
  <c r="H31" i="2"/>
  <c r="K30" i="2"/>
  <c r="H30" i="2"/>
  <c r="K29" i="2"/>
  <c r="H29" i="2"/>
  <c r="K28" i="2"/>
  <c r="H28" i="2"/>
  <c r="K27" i="2"/>
  <c r="H27" i="2"/>
  <c r="K26" i="2"/>
  <c r="H26" i="2"/>
  <c r="K25" i="2"/>
  <c r="H25" i="2"/>
  <c r="K24" i="2"/>
  <c r="H24" i="2"/>
  <c r="K23" i="2"/>
  <c r="H23" i="2"/>
  <c r="K22" i="2"/>
  <c r="H22" i="2"/>
  <c r="K21" i="2"/>
  <c r="H21" i="2"/>
  <c r="K20" i="2"/>
  <c r="H20" i="2"/>
  <c r="K19" i="2"/>
  <c r="H19" i="2"/>
  <c r="K18" i="2"/>
  <c r="H18" i="2"/>
  <c r="K17" i="2"/>
  <c r="H17" i="2"/>
  <c r="K16" i="2"/>
  <c r="H16" i="2"/>
  <c r="K15" i="2"/>
  <c r="H15" i="2"/>
  <c r="K14" i="2"/>
  <c r="H14" i="2"/>
  <c r="K13" i="2"/>
  <c r="H13" i="2"/>
  <c r="K12" i="2"/>
  <c r="H12" i="2"/>
  <c r="K11" i="2"/>
  <c r="H11" i="2"/>
  <c r="K10" i="2"/>
  <c r="H10" i="2"/>
  <c r="K9" i="2"/>
  <c r="H9" i="2"/>
  <c r="K8" i="2"/>
  <c r="K33" i="2" s="1"/>
  <c r="H8" i="2"/>
  <c r="H33" i="2" s="1"/>
  <c r="Q37" i="2" l="1"/>
  <c r="T37" i="2" s="1"/>
  <c r="B38" i="2"/>
  <c r="G35" i="2"/>
  <c r="B37" i="2"/>
  <c r="G33" i="2"/>
  <c r="Q38" i="2"/>
  <c r="T38" i="2" s="1"/>
  <c r="X36" i="2"/>
  <c r="T39" i="2" l="1"/>
  <c r="M30" i="2"/>
  <c r="M22" i="2"/>
  <c r="M14" i="2"/>
  <c r="M13" i="2"/>
  <c r="M31" i="2"/>
  <c r="M23" i="2"/>
  <c r="M15" i="2"/>
  <c r="M28" i="2"/>
  <c r="M20" i="2"/>
  <c r="M32" i="2"/>
  <c r="M24" i="2"/>
  <c r="M16" i="2"/>
  <c r="M8" i="2"/>
  <c r="M21" i="2"/>
  <c r="M25" i="2"/>
  <c r="M17" i="2"/>
  <c r="M9" i="2"/>
  <c r="M26" i="2"/>
  <c r="M18" i="2"/>
  <c r="M10" i="2"/>
  <c r="M29" i="2"/>
  <c r="M27" i="2"/>
  <c r="M19" i="2"/>
  <c r="M11" i="2"/>
  <c r="M12" i="2"/>
  <c r="E39" i="2"/>
  <c r="E37" i="2"/>
  <c r="E38" i="2"/>
  <c r="L29" i="2"/>
  <c r="L21" i="2"/>
  <c r="L13" i="2"/>
  <c r="L30" i="2"/>
  <c r="L22" i="2"/>
  <c r="L14" i="2"/>
  <c r="L27" i="2"/>
  <c r="L28" i="2"/>
  <c r="L20" i="2"/>
  <c r="L31" i="2"/>
  <c r="L23" i="2"/>
  <c r="L15" i="2"/>
  <c r="L11" i="2"/>
  <c r="L12" i="2"/>
  <c r="L32" i="2"/>
  <c r="L24" i="2"/>
  <c r="L16" i="2"/>
  <c r="L8" i="2"/>
  <c r="L19" i="2"/>
  <c r="L25" i="2"/>
  <c r="L17" i="2"/>
  <c r="L9" i="2"/>
  <c r="L26" i="2"/>
  <c r="L18" i="2"/>
  <c r="L10" i="2"/>
  <c r="J27" i="2" l="1"/>
  <c r="J19" i="2"/>
  <c r="J11" i="2"/>
  <c r="J28" i="2"/>
  <c r="J20" i="2"/>
  <c r="J12" i="2"/>
  <c r="J17" i="2"/>
  <c r="J26" i="2"/>
  <c r="J29" i="2"/>
  <c r="J21" i="2"/>
  <c r="J13" i="2"/>
  <c r="J10" i="2"/>
  <c r="J30" i="2"/>
  <c r="J22" i="2"/>
  <c r="J14" i="2"/>
  <c r="J31" i="2"/>
  <c r="J23" i="2"/>
  <c r="J15" i="2"/>
  <c r="J25" i="2"/>
  <c r="J18" i="2"/>
  <c r="J32" i="2"/>
  <c r="J24" i="2"/>
  <c r="J16" i="2"/>
  <c r="J8" i="2"/>
  <c r="J9" i="2"/>
  <c r="I26" i="2"/>
  <c r="I18" i="2"/>
  <c r="I10" i="2"/>
  <c r="I27" i="2"/>
  <c r="I19" i="2"/>
  <c r="I11" i="2"/>
  <c r="I32" i="2"/>
  <c r="I24" i="2"/>
  <c r="I16" i="2"/>
  <c r="I25" i="2"/>
  <c r="I9" i="2"/>
  <c r="I28" i="2"/>
  <c r="I20" i="2"/>
  <c r="I12" i="2"/>
  <c r="I17" i="2"/>
  <c r="I29" i="2"/>
  <c r="I21" i="2"/>
  <c r="I13" i="2"/>
  <c r="I30" i="2"/>
  <c r="I22" i="2"/>
  <c r="I14" i="2"/>
  <c r="I8" i="2"/>
  <c r="I31" i="2"/>
  <c r="I23" i="2"/>
  <c r="I15" i="2"/>
  <c r="N31" i="2"/>
  <c r="N23" i="2"/>
  <c r="N15" i="2"/>
  <c r="N32" i="2"/>
  <c r="N24" i="2"/>
  <c r="N16" i="2"/>
  <c r="N8" i="2"/>
  <c r="N13" i="2"/>
  <c r="N30" i="2"/>
  <c r="N22" i="2"/>
  <c r="N25" i="2"/>
  <c r="N17" i="2"/>
  <c r="N9" i="2"/>
  <c r="N14" i="2"/>
  <c r="N26" i="2"/>
  <c r="N18" i="2"/>
  <c r="N10" i="2"/>
  <c r="N27" i="2"/>
  <c r="N19" i="2"/>
  <c r="N11" i="2"/>
  <c r="N21" i="2"/>
  <c r="N28" i="2"/>
  <c r="N20" i="2"/>
  <c r="N12" i="2"/>
  <c r="N29" i="2"/>
</calcChain>
</file>

<file path=xl/sharedStrings.xml><?xml version="1.0" encoding="utf-8"?>
<sst xmlns="http://schemas.openxmlformats.org/spreadsheetml/2006/main" count="68" uniqueCount="62">
  <si>
    <t>姓名</t>
    <phoneticPr fontId="4" type="noConversion"/>
  </si>
  <si>
    <t>业绩</t>
    <phoneticPr fontId="4" type="noConversion"/>
  </si>
  <si>
    <t>李冲</t>
    <phoneticPr fontId="4" type="noConversion"/>
  </si>
  <si>
    <t>郑明明</t>
    <phoneticPr fontId="4" type="noConversion"/>
  </si>
  <si>
    <t>高兴</t>
    <phoneticPr fontId="4" type="noConversion"/>
  </si>
  <si>
    <t>牛杰</t>
    <phoneticPr fontId="4" type="noConversion"/>
  </si>
  <si>
    <t>张光锋</t>
    <phoneticPr fontId="4" type="noConversion"/>
  </si>
  <si>
    <t>孙得胜</t>
    <phoneticPr fontId="4" type="noConversion"/>
  </si>
  <si>
    <t>小明</t>
    <phoneticPr fontId="4" type="noConversion"/>
  </si>
  <si>
    <t>郭得光</t>
    <phoneticPr fontId="4" type="noConversion"/>
  </si>
  <si>
    <t>陈系</t>
    <phoneticPr fontId="4" type="noConversion"/>
  </si>
  <si>
    <t>机种</t>
    <phoneticPr fontId="10" type="noConversion" alignment="center"/>
  </si>
  <si>
    <t>零件名称</t>
    <phoneticPr fontId="10" type="noConversion" alignment="center"/>
  </si>
  <si>
    <t>图号</t>
    <phoneticPr fontId="10" type="noConversion" alignment="center"/>
  </si>
  <si>
    <t>工程</t>
    <phoneticPr fontId="10" type="noConversion" alignment="center"/>
  </si>
  <si>
    <t>加工设备</t>
    <phoneticPr fontId="10" type="noConversion" alignment="center"/>
  </si>
  <si>
    <t>管理项目</t>
    <phoneticPr fontId="10" type="noConversion" alignment="center"/>
  </si>
  <si>
    <t>规格值下限</t>
    <phoneticPr fontId="10" type="noConversion" alignment="center"/>
  </si>
  <si>
    <t>规格值上限</t>
    <phoneticPr fontId="10" type="noConversion" alignment="center"/>
  </si>
  <si>
    <t>单位</t>
    <phoneticPr fontId="10" type="noConversion" alignment="center"/>
  </si>
  <si>
    <t>制造部门</t>
    <phoneticPr fontId="10" type="noConversion" alignment="center"/>
  </si>
  <si>
    <t>作成</t>
    <phoneticPr fontId="10" type="noConversion" alignment="center"/>
  </si>
  <si>
    <t>审核</t>
    <phoneticPr fontId="10" type="noConversion" alignment="center"/>
  </si>
  <si>
    <t>抗拉强度</t>
    <phoneticPr fontId="10" type="noConversion" alignment="center"/>
  </si>
  <si>
    <t>N</t>
    <phoneticPr fontId="10" type="noConversion" alignment="center"/>
  </si>
  <si>
    <t>时间</t>
    <phoneticPr fontId="10" type="noConversion"/>
  </si>
  <si>
    <t>组号</t>
    <phoneticPr fontId="10" type="noConversion"/>
  </si>
  <si>
    <t>测定值</t>
    <phoneticPr fontId="10" type="noConversion"/>
  </si>
  <si>
    <t>平均值</t>
    <phoneticPr fontId="10" type="noConversion"/>
  </si>
  <si>
    <t>极差值</t>
    <phoneticPr fontId="10" type="noConversion"/>
  </si>
  <si>
    <r>
      <t>X</t>
    </r>
    <r>
      <rPr>
        <vertAlign val="subscript"/>
        <sz val="12"/>
        <rFont val="宋体"/>
        <family val="3"/>
        <charset val="134"/>
      </rPr>
      <t>1</t>
    </r>
    <phoneticPr fontId="10" type="noConversion"/>
  </si>
  <si>
    <r>
      <t>X</t>
    </r>
    <r>
      <rPr>
        <vertAlign val="subscript"/>
        <sz val="12"/>
        <rFont val="宋体"/>
        <family val="3"/>
        <charset val="134"/>
      </rPr>
      <t>2</t>
    </r>
    <phoneticPr fontId="10" type="noConversion"/>
  </si>
  <si>
    <r>
      <t>X</t>
    </r>
    <r>
      <rPr>
        <vertAlign val="subscript"/>
        <sz val="12"/>
        <rFont val="宋体"/>
        <family val="3"/>
        <charset val="134"/>
      </rPr>
      <t>3</t>
    </r>
    <phoneticPr fontId="10" type="noConversion"/>
  </si>
  <si>
    <r>
      <t>X</t>
    </r>
    <r>
      <rPr>
        <vertAlign val="subscript"/>
        <sz val="12"/>
        <rFont val="宋体"/>
        <family val="3"/>
        <charset val="134"/>
      </rPr>
      <t>4</t>
    </r>
    <phoneticPr fontId="10" type="noConversion"/>
  </si>
  <si>
    <r>
      <t>X</t>
    </r>
    <r>
      <rPr>
        <vertAlign val="subscript"/>
        <sz val="12"/>
        <rFont val="宋体"/>
        <family val="3"/>
        <charset val="134"/>
      </rPr>
      <t>5</t>
    </r>
    <phoneticPr fontId="10" type="noConversion"/>
  </si>
  <si>
    <t>X</t>
    <rPh sb="0" eb="1">
      <t>__</t>
    </rPh>
    <phoneticPr fontId="10" type="noConversion"/>
  </si>
  <si>
    <t>UCL</t>
    <phoneticPr fontId="10" type="noConversion" alignment="center"/>
  </si>
  <si>
    <t>LCL</t>
    <phoneticPr fontId="10" type="noConversion" alignment="center"/>
  </si>
  <si>
    <t>R</t>
    <phoneticPr fontId="10" type="noConversion"/>
  </si>
  <si>
    <t>标准偏差S:</t>
    <phoneticPr fontId="10" type="noConversion" alignment="center"/>
  </si>
  <si>
    <t>X管理图的计算</t>
    <phoneticPr fontId="10" type="noConversion"/>
  </si>
  <si>
    <r>
      <t>中心偏差</t>
    </r>
    <r>
      <rPr>
        <sz val="10"/>
        <color indexed="9"/>
        <rFont val="Times New Roman"/>
        <family val="1"/>
      </rPr>
      <t>K</t>
    </r>
    <phoneticPr fontId="10" type="noConversion" alignment="center"/>
  </si>
  <si>
    <t>R管理图的计算</t>
    <phoneticPr fontId="10" type="noConversion"/>
  </si>
  <si>
    <r>
      <t>取样数</t>
    </r>
    <r>
      <rPr>
        <sz val="10"/>
        <rFont val="Times New Roman"/>
        <family val="1"/>
      </rPr>
      <t>N</t>
    </r>
    <phoneticPr fontId="10" type="noConversion" alignment="center"/>
  </si>
  <si>
    <t>分组数</t>
    <phoneticPr fontId="10" type="noConversion" alignment="center"/>
  </si>
  <si>
    <t>总样本数</t>
    <phoneticPr fontId="10" type="noConversion" alignment="center"/>
  </si>
  <si>
    <t>X</t>
    <rPh sb="0" eb="1">
      <t>=</t>
    </rPh>
    <phoneticPr fontId="10" type="noConversion" alignment="center"/>
  </si>
  <si>
    <t>中心线</t>
    <phoneticPr fontId="10" type="noConversion"/>
  </si>
  <si>
    <t>CL=X</t>
    <rPh sb="3" eb="4">
      <t>=</t>
    </rPh>
    <phoneticPr fontId="10" type="noConversion" alignment="center"/>
  </si>
  <si>
    <t>R</t>
    <rPh sb="0" eb="1">
      <t>_</t>
    </rPh>
    <phoneticPr fontId="10" type="noConversion" alignment="center"/>
  </si>
  <si>
    <t>中心线</t>
    <phoneticPr fontId="10" type="noConversion"/>
  </si>
  <si>
    <t>CL=R</t>
    <rPh sb="3" eb="4">
      <t>_</t>
    </rPh>
    <phoneticPr fontId="10" type="noConversion" alignment="center"/>
  </si>
  <si>
    <t>管理上限</t>
    <phoneticPr fontId="10" type="noConversion" alignment="center"/>
  </si>
  <si>
    <r>
      <t>UCL=X+A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×R</t>
    </r>
    <rPh sb="4" eb="5">
      <t>=</t>
    </rPh>
    <rPh sb="9" eb="10">
      <t>_</t>
    </rPh>
    <phoneticPr fontId="10" type="noConversion" alignment="center"/>
  </si>
  <si>
    <r>
      <t>D</t>
    </r>
    <r>
      <rPr>
        <vertAlign val="subscript"/>
        <sz val="10"/>
        <rFont val="Times New Roman"/>
        <family val="1"/>
      </rPr>
      <t>4</t>
    </r>
    <phoneticPr fontId="10" type="noConversion"/>
  </si>
  <si>
    <r>
      <t>UCL=D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×R</t>
    </r>
    <rPh sb="7" eb="8">
      <t>_</t>
    </rPh>
    <phoneticPr fontId="10" type="noConversion" alignment="center"/>
  </si>
  <si>
    <r>
      <t>A</t>
    </r>
    <r>
      <rPr>
        <vertAlign val="subscript"/>
        <sz val="10"/>
        <rFont val="Times New Roman"/>
        <family val="1"/>
      </rPr>
      <t>2</t>
    </r>
    <phoneticPr fontId="10" type="noConversion" alignment="center"/>
  </si>
  <si>
    <t>管理下限</t>
    <phoneticPr fontId="10" type="noConversion" alignment="center"/>
  </si>
  <si>
    <r>
      <t>LCL=X-A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×R</t>
    </r>
    <rPh sb="4" eb="5">
      <t>=</t>
    </rPh>
    <rPh sb="9" eb="10">
      <t>_</t>
    </rPh>
    <phoneticPr fontId="10" type="noConversion" alignment="center"/>
  </si>
  <si>
    <r>
      <t>D</t>
    </r>
    <r>
      <rPr>
        <vertAlign val="subscript"/>
        <sz val="10"/>
        <rFont val="Times New Roman"/>
        <family val="1"/>
      </rPr>
      <t>3</t>
    </r>
    <phoneticPr fontId="10" type="noConversion"/>
  </si>
  <si>
    <r>
      <t>LCL=D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×R</t>
    </r>
    <rPh sb="7" eb="8">
      <t>_</t>
    </rPh>
    <phoneticPr fontId="10" type="noConversion" alignment="center"/>
  </si>
  <si>
    <t>X—R  控 制 图</t>
    <rPh sb="0" eb="1">
      <t>__</t>
    </rPh>
    <phoneticPr fontId="10" type="noConversion" alignment="center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</si>
</sst>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¥&quot;* #,##0.00_ ;_ &quot;¥&quot;* \-#,##0.00_ ;_ &quot;¥&quot;* &quot;-&quot;??_ ;_ @_ "/>
    <numFmt numFmtId="176" formatCode="#0.000;\-#0.000;;"/>
    <numFmt numFmtId="177" formatCode="0_);[Red]\(0\)"/>
    <numFmt numFmtId="178" formatCode="0.00_ "/>
    <numFmt numFmtId="179" formatCode="0.00_);[Red]\(0.00\)"/>
    <numFmt numFmtId="180" formatCode="0.000_ "/>
    <numFmt numFmtId="181" formatCode="0.0000_ "/>
    <numFmt numFmtId="182" formatCode="0.0000"/>
  </numFmts>
  <fonts count="23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</font>
    <font>
      <b/>
      <sz val="18"/>
      <name val="幼圆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vertAlign val="subscript"/>
      <sz val="12"/>
      <name val="宋体"/>
      <family val="3"/>
      <charset val="134"/>
    </font>
    <font>
      <sz val="12"/>
      <name val="Times New Roman"/>
      <family val="1"/>
    </font>
    <font>
      <sz val="6"/>
      <name val="Times New Roman"/>
      <family val="1"/>
    </font>
    <font>
      <sz val="24"/>
      <name val="宋体"/>
      <family val="3"/>
      <charset val="134"/>
    </font>
    <font>
      <b/>
      <sz val="14"/>
      <name val="宋体"/>
      <family val="3"/>
      <charset val="134"/>
    </font>
    <font>
      <sz val="10"/>
      <color indexed="9"/>
      <name val="宋体"/>
      <family val="3"/>
      <charset val="134"/>
    </font>
    <font>
      <sz val="10"/>
      <color indexed="9"/>
      <name val="Times New Roman"/>
      <family val="1"/>
    </font>
    <font>
      <sz val="10"/>
      <name val="Arial"/>
      <family val="2"/>
    </font>
    <font>
      <vertAlign val="subscript"/>
      <sz val="10"/>
      <name val="Arial"/>
      <family val="2"/>
    </font>
    <font>
      <vertAlign val="subscript"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0" borderId="0"/>
    <xf numFmtId="0" fontId="7" fillId="0" borderId="0"/>
    <xf numFmtId="0" fontId="5" fillId="0" borderId="0">
      <alignment vertical="center"/>
    </xf>
    <xf numFmtId="44" fontId="7" fillId="0" borderId="0" applyFont="0" applyFill="0" applyBorder="0" applyAlignment="0" applyProtection="0"/>
    <xf numFmtId="0" fontId="8" fillId="0" borderId="0"/>
  </cellStyleXfs>
  <cellXfs count="77">
    <xf numFmtId="0" fontId="0" fillId="0" borderId="0" xfId="0">
      <alignment vertical="center"/>
    </xf>
    <xf numFmtId="0" fontId="1" fillId="0" borderId="0" xfId="1" applyFont="1" applyAlignment="1">
      <alignment horizontal="center" vertical="center"/>
    </xf>
    <xf numFmtId="0" fontId="1" fillId="0" borderId="0" xfId="1" applyFont="1">
      <alignment vertical="center"/>
    </xf>
    <xf numFmtId="0" fontId="9" fillId="0" borderId="0" xfId="7" applyFont="1" applyAlignment="1" applyProtection="1">
      <alignment horizontal="center" vertical="top"/>
      <protection hidden="1"/>
    </xf>
    <xf numFmtId="0" fontId="8" fillId="0" borderId="0" xfId="7" applyFont="1" applyAlignment="1" applyProtection="1">
      <alignment vertical="center"/>
      <protection hidden="1"/>
    </xf>
    <xf numFmtId="0" fontId="9" fillId="0" borderId="0" xfId="7" applyFont="1" applyAlignment="1" applyProtection="1">
      <alignment horizontal="center" vertical="center"/>
      <protection hidden="1"/>
    </xf>
    <xf numFmtId="176" fontId="9" fillId="0" borderId="0" xfId="7" applyNumberFormat="1" applyFont="1" applyAlignment="1" applyProtection="1">
      <alignment horizontal="center" vertical="center"/>
      <protection hidden="1"/>
    </xf>
    <xf numFmtId="0" fontId="11" fillId="0" borderId="1" xfId="7" applyFont="1" applyBorder="1" applyAlignment="1" applyProtection="1">
      <alignment horizontal="center" vertical="center"/>
      <protection hidden="1"/>
    </xf>
    <xf numFmtId="0" fontId="11" fillId="0" borderId="1" xfId="7" applyFont="1" applyBorder="1" applyAlignment="1" applyProtection="1">
      <alignment horizontal="center" vertical="center"/>
      <protection hidden="1"/>
    </xf>
    <xf numFmtId="0" fontId="11" fillId="0" borderId="1" xfId="7" applyNumberFormat="1" applyFont="1" applyBorder="1" applyAlignment="1" applyProtection="1">
      <alignment horizontal="center" vertical="center"/>
      <protection hidden="1"/>
    </xf>
    <xf numFmtId="0" fontId="11" fillId="0" borderId="0" xfId="7" applyFont="1" applyAlignment="1" applyProtection="1">
      <alignment horizontal="center" vertical="center"/>
      <protection hidden="1"/>
    </xf>
    <xf numFmtId="0" fontId="12" fillId="2" borderId="1" xfId="7" applyFont="1" applyFill="1" applyBorder="1" applyAlignment="1" applyProtection="1">
      <alignment horizontal="center" vertical="center"/>
      <protection locked="0"/>
    </xf>
    <xf numFmtId="0" fontId="11" fillId="2" borderId="1" xfId="7" applyFont="1" applyFill="1" applyBorder="1" applyAlignment="1" applyProtection="1">
      <alignment horizontal="center" vertical="center"/>
      <protection locked="0"/>
    </xf>
    <xf numFmtId="0" fontId="12" fillId="2" borderId="1" xfId="7" applyFont="1" applyFill="1" applyBorder="1" applyAlignment="1" applyProtection="1">
      <alignment horizontal="center" vertical="center"/>
      <protection locked="0"/>
    </xf>
    <xf numFmtId="0" fontId="11" fillId="2" borderId="1" xfId="7" applyNumberFormat="1" applyFont="1" applyFill="1" applyBorder="1" applyAlignment="1" applyProtection="1">
      <alignment horizontal="center" vertical="center"/>
      <protection locked="0"/>
    </xf>
    <xf numFmtId="0" fontId="11" fillId="0" borderId="0" xfId="7" applyFont="1" applyAlignment="1" applyProtection="1">
      <alignment vertical="center"/>
      <protection hidden="1"/>
    </xf>
    <xf numFmtId="176" fontId="11" fillId="0" borderId="0" xfId="7" applyNumberFormat="1" applyFont="1" applyAlignment="1" applyProtection="1">
      <alignment vertical="center"/>
      <protection hidden="1"/>
    </xf>
    <xf numFmtId="176" fontId="11" fillId="0" borderId="0" xfId="7" applyNumberFormat="1" applyFont="1" applyBorder="1" applyAlignment="1" applyProtection="1">
      <alignment vertical="center"/>
      <protection hidden="1"/>
    </xf>
    <xf numFmtId="0" fontId="7" fillId="0" borderId="2" xfId="7" applyFont="1" applyBorder="1" applyAlignment="1" applyProtection="1">
      <alignment horizontal="center" vertical="center"/>
      <protection hidden="1"/>
    </xf>
    <xf numFmtId="0" fontId="7" fillId="0" borderId="3" xfId="7" applyFont="1" applyBorder="1" applyAlignment="1" applyProtection="1">
      <alignment horizontal="center" vertical="center" wrapText="1"/>
      <protection hidden="1"/>
    </xf>
    <xf numFmtId="0" fontId="7" fillId="0" borderId="3" xfId="7" applyFont="1" applyBorder="1" applyAlignment="1" applyProtection="1">
      <alignment horizontal="center" vertical="center"/>
      <protection hidden="1"/>
    </xf>
    <xf numFmtId="0" fontId="7" fillId="0" borderId="4" xfId="7" applyNumberFormat="1" applyFont="1" applyBorder="1" applyAlignment="1" applyProtection="1">
      <alignment horizontal="center" vertical="center"/>
      <protection hidden="1"/>
    </xf>
    <xf numFmtId="0" fontId="7" fillId="0" borderId="0" xfId="7" applyNumberFormat="1" applyFont="1" applyBorder="1" applyAlignment="1" applyProtection="1">
      <alignment horizontal="center" vertical="center"/>
      <protection hidden="1"/>
    </xf>
    <xf numFmtId="0" fontId="7" fillId="0" borderId="5" xfId="7" applyNumberFormat="1" applyFont="1" applyBorder="1" applyAlignment="1" applyProtection="1">
      <alignment horizontal="center" vertical="center"/>
      <protection hidden="1"/>
    </xf>
    <xf numFmtId="0" fontId="8" fillId="0" borderId="0" xfId="7" applyFont="1" applyBorder="1" applyAlignment="1" applyProtection="1">
      <alignment horizontal="center" vertical="center"/>
      <protection hidden="1"/>
    </xf>
    <xf numFmtId="0" fontId="7" fillId="0" borderId="6" xfId="7" applyFont="1" applyBorder="1" applyAlignment="1" applyProtection="1">
      <alignment horizontal="center" vertical="center"/>
      <protection hidden="1"/>
    </xf>
    <xf numFmtId="0" fontId="7" fillId="0" borderId="1" xfId="7" applyFont="1" applyBorder="1" applyAlignment="1" applyProtection="1">
      <alignment horizontal="center" vertical="center" wrapText="1"/>
      <protection hidden="1"/>
    </xf>
    <xf numFmtId="0" fontId="7" fillId="0" borderId="1" xfId="7" applyFont="1" applyBorder="1" applyAlignment="1" applyProtection="1">
      <alignment horizontal="center" vertical="center"/>
      <protection hidden="1"/>
    </xf>
    <xf numFmtId="0" fontId="14" fillId="0" borderId="7" xfId="7" applyNumberFormat="1" applyFont="1" applyBorder="1" applyAlignment="1" applyProtection="1">
      <alignment horizontal="center" vertical="top"/>
      <protection hidden="1"/>
    </xf>
    <xf numFmtId="0" fontId="14" fillId="0" borderId="0" xfId="7" applyNumberFormat="1" applyFont="1" applyBorder="1" applyAlignment="1" applyProtection="1">
      <alignment horizontal="left" vertical="center"/>
      <protection hidden="1"/>
    </xf>
    <xf numFmtId="0" fontId="7" fillId="0" borderId="8" xfId="7" applyNumberFormat="1" applyFont="1" applyBorder="1" applyAlignment="1" applyProtection="1">
      <alignment horizontal="center" vertical="center"/>
      <protection hidden="1"/>
    </xf>
    <xf numFmtId="0" fontId="15" fillId="0" borderId="0" xfId="7" applyFont="1" applyBorder="1" applyAlignment="1" applyProtection="1">
      <alignment horizontal="left" vertical="center"/>
      <protection hidden="1"/>
    </xf>
    <xf numFmtId="14" fontId="11" fillId="2" borderId="6" xfId="7" applyNumberFormat="1" applyFont="1" applyFill="1" applyBorder="1" applyAlignment="1" applyProtection="1">
      <alignment horizontal="center" vertical="center"/>
      <protection locked="0"/>
    </xf>
    <xf numFmtId="177" fontId="11" fillId="2" borderId="1" xfId="7" applyNumberFormat="1" applyFont="1" applyFill="1" applyBorder="1" applyAlignment="1" applyProtection="1">
      <alignment horizontal="right" vertical="center"/>
      <protection locked="0"/>
    </xf>
    <xf numFmtId="176" fontId="11" fillId="0" borderId="7" xfId="7" applyNumberFormat="1" applyFont="1" applyBorder="1" applyAlignment="1" applyProtection="1">
      <alignment horizontal="center" vertical="center"/>
      <protection hidden="1"/>
    </xf>
    <xf numFmtId="176" fontId="11" fillId="0" borderId="0" xfId="7" applyNumberFormat="1" applyFont="1" applyBorder="1" applyAlignment="1" applyProtection="1">
      <alignment horizontal="center" vertical="center"/>
      <protection hidden="1"/>
    </xf>
    <xf numFmtId="176" fontId="11" fillId="0" borderId="8" xfId="7" applyNumberFormat="1" applyFont="1" applyBorder="1" applyAlignment="1" applyProtection="1">
      <alignment horizontal="center" vertical="center"/>
      <protection hidden="1"/>
    </xf>
    <xf numFmtId="178" fontId="11" fillId="0" borderId="0" xfId="7" applyNumberFormat="1" applyFont="1" applyBorder="1" applyAlignment="1" applyProtection="1">
      <alignment horizontal="center" vertical="center"/>
      <protection hidden="1"/>
    </xf>
    <xf numFmtId="178" fontId="12" fillId="0" borderId="0" xfId="7" applyNumberFormat="1" applyFont="1" applyBorder="1" applyAlignment="1" applyProtection="1">
      <alignment horizontal="center" vertical="center"/>
      <protection hidden="1"/>
    </xf>
    <xf numFmtId="0" fontId="10" fillId="0" borderId="0" xfId="7" applyFont="1" applyAlignment="1" applyProtection="1">
      <alignment vertical="center"/>
      <protection hidden="1"/>
    </xf>
    <xf numFmtId="0" fontId="16" fillId="0" borderId="0" xfId="7" applyFont="1" applyAlignment="1" applyProtection="1">
      <alignment vertical="center"/>
      <protection hidden="1"/>
    </xf>
    <xf numFmtId="0" fontId="11" fillId="0" borderId="9" xfId="7" applyFont="1" applyBorder="1" applyAlignment="1" applyProtection="1">
      <alignment horizontal="right" vertical="center"/>
      <protection hidden="1"/>
    </xf>
    <xf numFmtId="0" fontId="11" fillId="0" borderId="10" xfId="7" applyFont="1" applyBorder="1" applyAlignment="1" applyProtection="1">
      <alignment horizontal="right" vertical="center"/>
      <protection hidden="1"/>
    </xf>
    <xf numFmtId="177" fontId="11" fillId="0" borderId="11" xfId="7" applyNumberFormat="1" applyFont="1" applyBorder="1" applyAlignment="1" applyProtection="1">
      <alignment horizontal="center" vertical="center"/>
      <protection hidden="1"/>
    </xf>
    <xf numFmtId="177" fontId="11" fillId="0" borderId="12" xfId="7" applyNumberFormat="1" applyFont="1" applyBorder="1" applyAlignment="1" applyProtection="1">
      <alignment horizontal="center" vertical="center"/>
      <protection hidden="1"/>
    </xf>
    <xf numFmtId="177" fontId="11" fillId="0" borderId="11" xfId="7" applyNumberFormat="1" applyFont="1" applyBorder="1" applyAlignment="1" applyProtection="1">
      <alignment horizontal="center" vertical="center"/>
      <protection hidden="1"/>
    </xf>
    <xf numFmtId="177" fontId="12" fillId="0" borderId="12" xfId="7" applyNumberFormat="1" applyFont="1" applyBorder="1" applyAlignment="1" applyProtection="1">
      <alignment horizontal="right" vertical="center"/>
      <protection hidden="1"/>
    </xf>
    <xf numFmtId="179" fontId="11" fillId="0" borderId="11" xfId="7" applyNumberFormat="1" applyFont="1" applyBorder="1" applyAlignment="1" applyProtection="1">
      <alignment horizontal="center" vertical="center"/>
      <protection hidden="1"/>
    </xf>
    <xf numFmtId="176" fontId="11" fillId="0" borderId="12" xfId="7" applyNumberFormat="1" applyFont="1" applyBorder="1" applyAlignment="1" applyProtection="1">
      <alignment horizontal="center" vertical="center"/>
      <protection hidden="1"/>
    </xf>
    <xf numFmtId="176" fontId="11" fillId="0" borderId="13" xfId="7" applyNumberFormat="1" applyFont="1" applyBorder="1" applyAlignment="1" applyProtection="1">
      <alignment horizontal="center" vertical="center"/>
      <protection hidden="1"/>
    </xf>
    <xf numFmtId="180" fontId="11" fillId="0" borderId="0" xfId="7" applyNumberFormat="1" applyFont="1" applyBorder="1" applyAlignment="1" applyProtection="1">
      <alignment horizontal="center" vertical="center"/>
      <protection hidden="1"/>
    </xf>
    <xf numFmtId="180" fontId="11" fillId="0" borderId="0" xfId="7" applyNumberFormat="1" applyFont="1" applyBorder="1" applyAlignment="1" applyProtection="1">
      <alignment horizontal="left" vertical="center"/>
      <protection hidden="1"/>
    </xf>
    <xf numFmtId="0" fontId="17" fillId="0" borderId="0" xfId="7" applyFont="1" applyAlignment="1" applyProtection="1">
      <alignment horizontal="center" vertical="center"/>
      <protection hidden="1"/>
    </xf>
    <xf numFmtId="176" fontId="8" fillId="0" borderId="0" xfId="7" applyNumberFormat="1" applyFont="1" applyAlignment="1" applyProtection="1">
      <alignment vertical="center"/>
      <protection hidden="1"/>
    </xf>
    <xf numFmtId="176" fontId="8" fillId="0" borderId="0" xfId="7" applyNumberFormat="1" applyFont="1" applyBorder="1" applyAlignment="1" applyProtection="1">
      <alignment vertical="center"/>
      <protection hidden="1"/>
    </xf>
    <xf numFmtId="0" fontId="7" fillId="0" borderId="0" xfId="7" applyFont="1" applyAlignment="1" applyProtection="1">
      <alignment vertical="center"/>
      <protection hidden="1"/>
    </xf>
    <xf numFmtId="0" fontId="11" fillId="0" borderId="0" xfId="7" applyFont="1" applyAlignment="1" applyProtection="1">
      <alignment horizontal="right" vertical="center"/>
      <protection hidden="1"/>
    </xf>
    <xf numFmtId="0" fontId="18" fillId="0" borderId="0" xfId="7" applyFont="1" applyAlignment="1" applyProtection="1">
      <alignment horizontal="right" vertical="center"/>
      <protection hidden="1"/>
    </xf>
    <xf numFmtId="0" fontId="18" fillId="0" borderId="0" xfId="7" applyFont="1" applyAlignment="1" applyProtection="1">
      <alignment vertical="center"/>
      <protection hidden="1"/>
    </xf>
    <xf numFmtId="176" fontId="11" fillId="0" borderId="0" xfId="7" applyNumberFormat="1" applyFont="1" applyAlignment="1" applyProtection="1">
      <alignment horizontal="center" vertical="center"/>
      <protection hidden="1"/>
    </xf>
    <xf numFmtId="0" fontId="11" fillId="0" borderId="0" xfId="7" applyFont="1" applyAlignment="1" applyProtection="1">
      <alignment horizontal="left" vertical="center"/>
      <protection hidden="1"/>
    </xf>
    <xf numFmtId="0" fontId="11" fillId="0" borderId="1" xfId="7" applyFont="1" applyBorder="1" applyAlignment="1" applyProtection="1">
      <alignment vertical="center"/>
      <protection hidden="1"/>
    </xf>
    <xf numFmtId="0" fontId="11" fillId="0" borderId="14" xfId="7" applyNumberFormat="1" applyFont="1" applyBorder="1" applyAlignment="1" applyProtection="1">
      <alignment horizontal="center" vertical="center"/>
      <protection hidden="1"/>
    </xf>
    <xf numFmtId="0" fontId="11" fillId="0" borderId="7" xfId="7" applyFont="1" applyBorder="1" applyAlignment="1" applyProtection="1">
      <alignment horizontal="center" vertical="center"/>
      <protection hidden="1"/>
    </xf>
    <xf numFmtId="0" fontId="11" fillId="0" borderId="14" xfId="7" applyFont="1" applyBorder="1" applyAlignment="1" applyProtection="1">
      <alignment horizontal="center" vertical="center"/>
      <protection hidden="1"/>
    </xf>
    <xf numFmtId="0" fontId="11" fillId="0" borderId="1" xfId="7" applyNumberFormat="1" applyFont="1" applyBorder="1" applyAlignment="1" applyProtection="1">
      <alignment horizontal="center" vertical="center"/>
      <protection hidden="1"/>
    </xf>
    <xf numFmtId="181" fontId="11" fillId="0" borderId="1" xfId="7" applyNumberFormat="1" applyFont="1" applyBorder="1" applyAlignment="1" applyProtection="1">
      <alignment horizontal="center" vertical="center"/>
      <protection hidden="1"/>
    </xf>
    <xf numFmtId="0" fontId="20" fillId="0" borderId="7" xfId="7" applyFont="1" applyBorder="1" applyAlignment="1" applyProtection="1">
      <alignment horizontal="left" vertical="center"/>
      <protection hidden="1"/>
    </xf>
    <xf numFmtId="176" fontId="11" fillId="0" borderId="14" xfId="7" applyNumberFormat="1" applyFont="1" applyBorder="1" applyAlignment="1" applyProtection="1">
      <alignment vertical="center"/>
      <protection hidden="1"/>
    </xf>
    <xf numFmtId="0" fontId="12" fillId="0" borderId="1" xfId="7" applyFont="1" applyBorder="1" applyAlignment="1" applyProtection="1">
      <alignment horizontal="center" vertical="center"/>
      <protection hidden="1"/>
    </xf>
    <xf numFmtId="181" fontId="11" fillId="0" borderId="7" xfId="7" applyNumberFormat="1" applyFont="1" applyBorder="1" applyAlignment="1" applyProtection="1">
      <alignment horizontal="center" vertical="center"/>
      <protection hidden="1"/>
    </xf>
    <xf numFmtId="181" fontId="11" fillId="0" borderId="14" xfId="7" applyNumberFormat="1" applyFont="1" applyBorder="1" applyAlignment="1" applyProtection="1">
      <alignment horizontal="center" vertical="center"/>
      <protection hidden="1"/>
    </xf>
    <xf numFmtId="0" fontId="11" fillId="0" borderId="15" xfId="7" applyFont="1" applyBorder="1" applyAlignment="1" applyProtection="1">
      <alignment horizontal="center" vertical="center"/>
      <protection hidden="1"/>
    </xf>
    <xf numFmtId="0" fontId="11" fillId="0" borderId="14" xfId="7" applyFont="1" applyBorder="1" applyAlignment="1" applyProtection="1">
      <alignment horizontal="center" vertical="center"/>
      <protection hidden="1"/>
    </xf>
    <xf numFmtId="182" fontId="11" fillId="3" borderId="1" xfId="7" applyNumberFormat="1" applyFont="1" applyFill="1" applyBorder="1" applyAlignment="1" applyProtection="1">
      <alignment horizontal="center" vertical="center"/>
      <protection hidden="1"/>
    </xf>
    <xf numFmtId="182" fontId="11" fillId="3" borderId="7" xfId="7" applyNumberFormat="1" applyFont="1" applyFill="1" applyBorder="1" applyAlignment="1" applyProtection="1">
      <alignment horizontal="center" vertical="center"/>
      <protection hidden="1"/>
    </xf>
    <xf numFmtId="182" fontId="11" fillId="3" borderId="14" xfId="7" applyNumberFormat="1" applyFont="1" applyFill="1" applyBorder="1" applyAlignment="1" applyProtection="1">
      <alignment horizontal="center" vertical="center"/>
      <protection hidden="1"/>
    </xf>
  </cellXfs>
  <cellStyles count="8">
    <cellStyle name="常规" xfId="0" builtinId="0"/>
    <cellStyle name="常规 2" xfId="2"/>
    <cellStyle name="常规 2 2" xfId="3"/>
    <cellStyle name="常规 2 3" xfId="4"/>
    <cellStyle name="常规 3" xfId="5"/>
    <cellStyle name="常规 4" xfId="1"/>
    <cellStyle name="常规 5" xfId="7"/>
    <cellStyle name="货币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4305566318469"/>
          <c:y val="0.11784565063976229"/>
          <c:w val="0.71250132016017831"/>
          <c:h val="0.774414275632723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XR!$K$8:$K$32</c:f>
              <c:numCache>
                <c:formatCode>#0.000;\-#0.000;;</c:formatCode>
                <c:ptCount val="25"/>
                <c:pt idx="0">
                  <c:v>2050</c:v>
                </c:pt>
                <c:pt idx="1">
                  <c:v>7020</c:v>
                </c:pt>
                <c:pt idx="2">
                  <c:v>4650</c:v>
                </c:pt>
                <c:pt idx="3">
                  <c:v>5380</c:v>
                </c:pt>
                <c:pt idx="4">
                  <c:v>5700</c:v>
                </c:pt>
                <c:pt idx="5">
                  <c:v>4800</c:v>
                </c:pt>
                <c:pt idx="6">
                  <c:v>5220</c:v>
                </c:pt>
                <c:pt idx="7">
                  <c:v>2580</c:v>
                </c:pt>
                <c:pt idx="8">
                  <c:v>4150</c:v>
                </c:pt>
                <c:pt idx="9">
                  <c:v>3330</c:v>
                </c:pt>
                <c:pt idx="10">
                  <c:v>4800</c:v>
                </c:pt>
                <c:pt idx="11">
                  <c:v>2580</c:v>
                </c:pt>
                <c:pt idx="12">
                  <c:v>3680</c:v>
                </c:pt>
                <c:pt idx="13">
                  <c:v>4480</c:v>
                </c:pt>
                <c:pt idx="14">
                  <c:v>4800</c:v>
                </c:pt>
                <c:pt idx="15">
                  <c:v>1500</c:v>
                </c:pt>
                <c:pt idx="16">
                  <c:v>5700</c:v>
                </c:pt>
                <c:pt idx="17">
                  <c:v>4480</c:v>
                </c:pt>
                <c:pt idx="18">
                  <c:v>4800</c:v>
                </c:pt>
                <c:pt idx="19">
                  <c:v>4150</c:v>
                </c:pt>
                <c:pt idx="20">
                  <c:v>3330</c:v>
                </c:pt>
                <c:pt idx="21">
                  <c:v>4800</c:v>
                </c:pt>
                <c:pt idx="22">
                  <c:v>4800</c:v>
                </c:pt>
                <c:pt idx="23">
                  <c:v>2580</c:v>
                </c:pt>
                <c:pt idx="24">
                  <c:v>1280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XR!$L$8:$L$32</c:f>
              <c:numCache>
                <c:formatCode>0.00_ </c:formatCode>
                <c:ptCount val="25"/>
                <c:pt idx="0">
                  <c:v>4105.6000000000004</c:v>
                </c:pt>
                <c:pt idx="1">
                  <c:v>4105.6000000000004</c:v>
                </c:pt>
                <c:pt idx="2">
                  <c:v>4105.6000000000004</c:v>
                </c:pt>
                <c:pt idx="3">
                  <c:v>4105.6000000000004</c:v>
                </c:pt>
                <c:pt idx="4">
                  <c:v>4105.6000000000004</c:v>
                </c:pt>
                <c:pt idx="5">
                  <c:v>4105.6000000000004</c:v>
                </c:pt>
                <c:pt idx="6">
                  <c:v>4105.6000000000004</c:v>
                </c:pt>
                <c:pt idx="7">
                  <c:v>4105.6000000000004</c:v>
                </c:pt>
                <c:pt idx="8">
                  <c:v>4105.6000000000004</c:v>
                </c:pt>
                <c:pt idx="9">
                  <c:v>4105.6000000000004</c:v>
                </c:pt>
                <c:pt idx="10">
                  <c:v>4105.6000000000004</c:v>
                </c:pt>
                <c:pt idx="11">
                  <c:v>4105.6000000000004</c:v>
                </c:pt>
                <c:pt idx="12">
                  <c:v>4105.6000000000004</c:v>
                </c:pt>
                <c:pt idx="13">
                  <c:v>4105.6000000000004</c:v>
                </c:pt>
                <c:pt idx="14">
                  <c:v>4105.6000000000004</c:v>
                </c:pt>
                <c:pt idx="15">
                  <c:v>4105.6000000000004</c:v>
                </c:pt>
                <c:pt idx="16">
                  <c:v>4105.6000000000004</c:v>
                </c:pt>
                <c:pt idx="17">
                  <c:v>4105.6000000000004</c:v>
                </c:pt>
                <c:pt idx="18">
                  <c:v>4105.6000000000004</c:v>
                </c:pt>
                <c:pt idx="19">
                  <c:v>4105.6000000000004</c:v>
                </c:pt>
                <c:pt idx="20">
                  <c:v>4105.6000000000004</c:v>
                </c:pt>
                <c:pt idx="21">
                  <c:v>4105.6000000000004</c:v>
                </c:pt>
                <c:pt idx="22">
                  <c:v>4105.6000000000004</c:v>
                </c:pt>
                <c:pt idx="23">
                  <c:v>4105.6000000000004</c:v>
                </c:pt>
                <c:pt idx="24">
                  <c:v>4105.6000000000004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XR!$M$8:$M$32</c:f>
              <c:numCache>
                <c:formatCode>0.00_ </c:formatCode>
                <c:ptCount val="25"/>
                <c:pt idx="0">
                  <c:v>8683.344000000001</c:v>
                </c:pt>
                <c:pt idx="1">
                  <c:v>8683.344000000001</c:v>
                </c:pt>
                <c:pt idx="2">
                  <c:v>8683.344000000001</c:v>
                </c:pt>
                <c:pt idx="3">
                  <c:v>8683.344000000001</c:v>
                </c:pt>
                <c:pt idx="4">
                  <c:v>8683.344000000001</c:v>
                </c:pt>
                <c:pt idx="5">
                  <c:v>8683.344000000001</c:v>
                </c:pt>
                <c:pt idx="6">
                  <c:v>8683.344000000001</c:v>
                </c:pt>
                <c:pt idx="7">
                  <c:v>8683.344000000001</c:v>
                </c:pt>
                <c:pt idx="8">
                  <c:v>8683.344000000001</c:v>
                </c:pt>
                <c:pt idx="9">
                  <c:v>8683.344000000001</c:v>
                </c:pt>
                <c:pt idx="10">
                  <c:v>8683.344000000001</c:v>
                </c:pt>
                <c:pt idx="11">
                  <c:v>8683.344000000001</c:v>
                </c:pt>
                <c:pt idx="12">
                  <c:v>8683.344000000001</c:v>
                </c:pt>
                <c:pt idx="13">
                  <c:v>8683.344000000001</c:v>
                </c:pt>
                <c:pt idx="14">
                  <c:v>8683.344000000001</c:v>
                </c:pt>
                <c:pt idx="15">
                  <c:v>8683.344000000001</c:v>
                </c:pt>
                <c:pt idx="16">
                  <c:v>8683.344000000001</c:v>
                </c:pt>
                <c:pt idx="17">
                  <c:v>8683.344000000001</c:v>
                </c:pt>
                <c:pt idx="18">
                  <c:v>8683.344000000001</c:v>
                </c:pt>
                <c:pt idx="19">
                  <c:v>8683.344000000001</c:v>
                </c:pt>
                <c:pt idx="20">
                  <c:v>8683.344000000001</c:v>
                </c:pt>
                <c:pt idx="21">
                  <c:v>8683.344000000001</c:v>
                </c:pt>
                <c:pt idx="22">
                  <c:v>8683.344000000001</c:v>
                </c:pt>
                <c:pt idx="23">
                  <c:v>8683.344000000001</c:v>
                </c:pt>
                <c:pt idx="24">
                  <c:v>8683.344000000001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XR!$N$8:$N$32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415552"/>
        <c:axId val="343416336"/>
      </c:lineChart>
      <c:catAx>
        <c:axId val="3434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组号</a:t>
                </a:r>
              </a:p>
            </c:rich>
          </c:tx>
          <c:layout>
            <c:manualLayout>
              <c:xMode val="edge"/>
              <c:yMode val="edge"/>
              <c:x val="3.3928634293341822E-2"/>
              <c:y val="0.895626944862193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434163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43416336"/>
        <c:scaling>
          <c:orientation val="minMax"/>
          <c:max val="9226.0530000000017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/>
                  <a:t>R </a:t>
                </a:r>
                <a:r>
                  <a:rPr lang="zh-CN" altLang="en-US"/>
                  <a:t>管理图</a:t>
                </a:r>
              </a:p>
            </c:rich>
          </c:tx>
          <c:layout>
            <c:manualLayout>
              <c:xMode val="edge"/>
              <c:yMode val="edge"/>
              <c:x val="6.9642986181070052E-2"/>
              <c:y val="2.020211153824496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43415552"/>
        <c:crosses val="autoZero"/>
        <c:crossBetween val="midCat"/>
        <c:majorUnit val="1085.418000000000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360" verticalDpi="0" copies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85736122950316"/>
          <c:y val="0.13880164934011088"/>
          <c:w val="0.70000129699947344"/>
          <c:h val="0.8170369813429254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XR!$H$8:$H$32</c:f>
              <c:numCache>
                <c:formatCode>#0.000;\-#0.000;;</c:formatCode>
                <c:ptCount val="25"/>
                <c:pt idx="0">
                  <c:v>23982</c:v>
                </c:pt>
                <c:pt idx="1">
                  <c:v>21342</c:v>
                </c:pt>
                <c:pt idx="2">
                  <c:v>22472</c:v>
                </c:pt>
                <c:pt idx="3">
                  <c:v>21686</c:v>
                </c:pt>
                <c:pt idx="4">
                  <c:v>21994</c:v>
                </c:pt>
                <c:pt idx="5">
                  <c:v>21572</c:v>
                </c:pt>
                <c:pt idx="6">
                  <c:v>22062</c:v>
                </c:pt>
                <c:pt idx="7">
                  <c:v>22262</c:v>
                </c:pt>
                <c:pt idx="8">
                  <c:v>22358</c:v>
                </c:pt>
                <c:pt idx="9">
                  <c:v>21532</c:v>
                </c:pt>
                <c:pt idx="10">
                  <c:v>22194</c:v>
                </c:pt>
                <c:pt idx="11">
                  <c:v>22912</c:v>
                </c:pt>
                <c:pt idx="12">
                  <c:v>22522</c:v>
                </c:pt>
                <c:pt idx="13">
                  <c:v>22544</c:v>
                </c:pt>
                <c:pt idx="14">
                  <c:v>22168</c:v>
                </c:pt>
                <c:pt idx="15">
                  <c:v>21710</c:v>
                </c:pt>
                <c:pt idx="16">
                  <c:v>22134</c:v>
                </c:pt>
                <c:pt idx="17">
                  <c:v>22042</c:v>
                </c:pt>
                <c:pt idx="18">
                  <c:v>21688</c:v>
                </c:pt>
                <c:pt idx="19">
                  <c:v>22658</c:v>
                </c:pt>
                <c:pt idx="20">
                  <c:v>21128</c:v>
                </c:pt>
                <c:pt idx="21">
                  <c:v>21304</c:v>
                </c:pt>
                <c:pt idx="22">
                  <c:v>21978</c:v>
                </c:pt>
                <c:pt idx="23">
                  <c:v>22168</c:v>
                </c:pt>
                <c:pt idx="24">
                  <c:v>23414</c:v>
                </c:pt>
              </c:numCache>
            </c:numRef>
          </c:val>
          <c:smooth val="0"/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XR!$I$8:$I$32</c:f>
              <c:numCache>
                <c:formatCode>#0.000;\-#0.000;;</c:formatCode>
                <c:ptCount val="25"/>
                <c:pt idx="0">
                  <c:v>24521.9712</c:v>
                </c:pt>
                <c:pt idx="1">
                  <c:v>24521.9712</c:v>
                </c:pt>
                <c:pt idx="2">
                  <c:v>24521.9712</c:v>
                </c:pt>
                <c:pt idx="3">
                  <c:v>24521.9712</c:v>
                </c:pt>
                <c:pt idx="4">
                  <c:v>24521.9712</c:v>
                </c:pt>
                <c:pt idx="5">
                  <c:v>24521.9712</c:v>
                </c:pt>
                <c:pt idx="6">
                  <c:v>24521.9712</c:v>
                </c:pt>
                <c:pt idx="7">
                  <c:v>24521.9712</c:v>
                </c:pt>
                <c:pt idx="8">
                  <c:v>24521.9712</c:v>
                </c:pt>
                <c:pt idx="9">
                  <c:v>24521.9712</c:v>
                </c:pt>
                <c:pt idx="10">
                  <c:v>24521.9712</c:v>
                </c:pt>
                <c:pt idx="11">
                  <c:v>24521.9712</c:v>
                </c:pt>
                <c:pt idx="12">
                  <c:v>24521.9712</c:v>
                </c:pt>
                <c:pt idx="13">
                  <c:v>24521.9712</c:v>
                </c:pt>
                <c:pt idx="14">
                  <c:v>24521.9712</c:v>
                </c:pt>
                <c:pt idx="15">
                  <c:v>24521.9712</c:v>
                </c:pt>
                <c:pt idx="16">
                  <c:v>24521.9712</c:v>
                </c:pt>
                <c:pt idx="17">
                  <c:v>24521.9712</c:v>
                </c:pt>
                <c:pt idx="18">
                  <c:v>24521.9712</c:v>
                </c:pt>
                <c:pt idx="19">
                  <c:v>24521.9712</c:v>
                </c:pt>
                <c:pt idx="20">
                  <c:v>24521.9712</c:v>
                </c:pt>
                <c:pt idx="21">
                  <c:v>24521.9712</c:v>
                </c:pt>
                <c:pt idx="22">
                  <c:v>24521.9712</c:v>
                </c:pt>
                <c:pt idx="23">
                  <c:v>24521.9712</c:v>
                </c:pt>
                <c:pt idx="24">
                  <c:v>24521.9712</c:v>
                </c:pt>
              </c:numCache>
            </c:numRef>
          </c:val>
          <c:smooth val="0"/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val>
            <c:numRef>
              <c:f>XR!$J$8:$J$32</c:f>
              <c:numCache>
                <c:formatCode>#0.000;\-#0.000;;</c:formatCode>
                <c:ptCount val="25"/>
                <c:pt idx="0">
                  <c:v>19784.108800000002</c:v>
                </c:pt>
                <c:pt idx="1">
                  <c:v>19784.108800000002</c:v>
                </c:pt>
                <c:pt idx="2">
                  <c:v>19784.108800000002</c:v>
                </c:pt>
                <c:pt idx="3">
                  <c:v>19784.108800000002</c:v>
                </c:pt>
                <c:pt idx="4">
                  <c:v>19784.108800000002</c:v>
                </c:pt>
                <c:pt idx="5">
                  <c:v>19784.108800000002</c:v>
                </c:pt>
                <c:pt idx="6">
                  <c:v>19784.108800000002</c:v>
                </c:pt>
                <c:pt idx="7">
                  <c:v>19784.108800000002</c:v>
                </c:pt>
                <c:pt idx="8">
                  <c:v>19784.108800000002</c:v>
                </c:pt>
                <c:pt idx="9">
                  <c:v>19784.108800000002</c:v>
                </c:pt>
                <c:pt idx="10">
                  <c:v>19784.108800000002</c:v>
                </c:pt>
                <c:pt idx="11">
                  <c:v>19784.108800000002</c:v>
                </c:pt>
                <c:pt idx="12">
                  <c:v>19784.108800000002</c:v>
                </c:pt>
                <c:pt idx="13">
                  <c:v>19784.108800000002</c:v>
                </c:pt>
                <c:pt idx="14">
                  <c:v>19784.108800000002</c:v>
                </c:pt>
                <c:pt idx="15">
                  <c:v>19784.108800000002</c:v>
                </c:pt>
                <c:pt idx="16">
                  <c:v>19784.108800000002</c:v>
                </c:pt>
                <c:pt idx="17">
                  <c:v>19784.108800000002</c:v>
                </c:pt>
                <c:pt idx="18">
                  <c:v>19784.108800000002</c:v>
                </c:pt>
                <c:pt idx="19">
                  <c:v>19784.108800000002</c:v>
                </c:pt>
                <c:pt idx="20">
                  <c:v>19784.108800000002</c:v>
                </c:pt>
                <c:pt idx="21">
                  <c:v>19784.108800000002</c:v>
                </c:pt>
                <c:pt idx="22">
                  <c:v>19784.108800000002</c:v>
                </c:pt>
                <c:pt idx="23">
                  <c:v>19784.108800000002</c:v>
                </c:pt>
                <c:pt idx="24">
                  <c:v>19784.108800000002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417120"/>
        <c:axId val="332399240"/>
      </c:lineChart>
      <c:catAx>
        <c:axId val="3434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/>
                  <a:t>CL=22153.0400</a:t>
                </a:r>
              </a:p>
            </c:rich>
          </c:tx>
          <c:layout>
            <c:manualLayout>
              <c:xMode val="edge"/>
              <c:yMode val="edge"/>
              <c:x val="0.80357291747388537"/>
              <c:y val="0.49211493856948402"/>
            </c:manualLayout>
          </c:layout>
          <c:overlay val="0"/>
          <c:spPr>
            <a:noFill/>
            <a:ln w="25400">
              <a:noFill/>
            </a:ln>
          </c:spPr>
        </c:title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32399240"/>
        <c:crossesAt val="22153.040000000001"/>
        <c:auto val="1"/>
        <c:lblAlgn val="ctr"/>
        <c:lblOffset val="100"/>
        <c:tickLblSkip val="1"/>
        <c:tickMarkSkip val="1"/>
        <c:noMultiLvlLbl val="0"/>
      </c:catAx>
      <c:valAx>
        <c:axId val="332399240"/>
        <c:scaling>
          <c:orientation val="minMax"/>
          <c:max val="24818.087599999999"/>
          <c:min val="19487.992400000003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Times New Roman"/>
                  </a:rPr>
                  <a:t>X 管理图</a:t>
                </a:r>
                <a:endParaRPr lang="zh-CN" altLang="en-US" sz="1200" b="0" i="0" u="none" strike="noStrike" baseline="0">
                  <a:solidFill>
                    <a:srgbClr val="000000"/>
                  </a:solidFill>
                  <a:latin typeface="宋体"/>
                  <a:ea typeface="宋体"/>
                </a:endParaRPr>
              </a:p>
            </c:rich>
          </c:tx>
          <c:layout>
            <c:manualLayout>
              <c:xMode val="edge"/>
              <c:yMode val="edge"/>
              <c:x val="7.321442136984288E-2"/>
              <c:y val="1.892749763728784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43417120"/>
        <c:crosses val="autoZero"/>
        <c:crossBetween val="midCat"/>
        <c:majorUnit val="592.23279999999977"/>
        <c:minorUnit val="59.22327999999997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36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9525</xdr:colOff>
      <xdr:row>17</xdr:row>
      <xdr:rowOff>103528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650"/>
          <a:ext cx="5343525" cy="336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19</xdr:row>
      <xdr:rowOff>8546</xdr:rowOff>
    </xdr:from>
    <xdr:to>
      <xdr:col>26</xdr:col>
      <xdr:colOff>111095</xdr:colOff>
      <xdr:row>32</xdr:row>
      <xdr:rowOff>213645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15</xdr:col>
      <xdr:colOff>0</xdr:colOff>
      <xdr:row>5</xdr:row>
      <xdr:rowOff>42729</xdr:rowOff>
    </xdr:from>
    <xdr:to>
      <xdr:col>26</xdr:col>
      <xdr:colOff>111095</xdr:colOff>
      <xdr:row>19</xdr:row>
      <xdr:rowOff>51275</xdr:rowOff>
    </xdr:to>
    <xdr:graphicFrame macro="">
      <xdr:nvGraphicFramePr>
        <xdr:cNvPr id="3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0.79603</cdr:x>
      <cdr:y>0.09259</cdr:y>
    </cdr:from>
    <cdr:to>
      <cdr:x>0.99028</cdr:x>
      <cdr:y>0.20344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842" y="235329"/>
          <a:ext cx="931291" cy="282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UCL=8683.3440</a:t>
          </a:r>
        </a:p>
      </cdr:txBody>
    </cdr:sp>
  </cdr:relSizeAnchor>
  <cdr:relSizeAnchor xmlns:cdr="http://schemas.openxmlformats.org/drawingml/2006/chartDrawing">
    <cdr:from>
      <cdr:x>0.79603</cdr:x>
      <cdr:y>0.60269</cdr:y>
    </cdr:from>
    <cdr:to>
      <cdr:x>0.99028</cdr:x>
      <cdr:y>0.74017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5842" y="1534367"/>
          <a:ext cx="931291" cy="3501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CL=4105.6000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0.79823</cdr:x>
      <cdr:y>0.11654</cdr:y>
    </cdr:from>
    <cdr:to>
      <cdr:x>0.98906</cdr:x>
      <cdr:y>0.25174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6398" y="316224"/>
          <a:ext cx="914870" cy="3674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UCL=24521.9712</a:t>
          </a:r>
        </a:p>
      </cdr:txBody>
    </cdr:sp>
  </cdr:relSizeAnchor>
  <cdr:relSizeAnchor xmlns:cdr="http://schemas.openxmlformats.org/drawingml/2006/chartDrawing">
    <cdr:from>
      <cdr:x>0.79823</cdr:x>
      <cdr:y>0.83222</cdr:y>
    </cdr:from>
    <cdr:to>
      <cdr:x>0.98906</cdr:x>
      <cdr:y>0.95491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6398" y="2261140"/>
          <a:ext cx="914870" cy="333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LCL=19784.1088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87;&#36164;&#26009;/EXCEL/01_EXCEL/&#23398;&#20064;/VBA/&#24212;&#29992;/X-R&#25511;&#21046;&#2227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xr"/>
      <sheetName val="XR"/>
    </sheetNames>
    <sheetDataSet>
      <sheetData sheetId="0">
        <row r="2">
          <cell r="A2" t="str">
            <v>N</v>
          </cell>
          <cell r="B2" t="str">
            <v>A2</v>
          </cell>
          <cell r="C2" t="str">
            <v>D4</v>
          </cell>
          <cell r="D2" t="str">
            <v>D3</v>
          </cell>
        </row>
        <row r="3">
          <cell r="A3">
            <v>2</v>
          </cell>
          <cell r="B3">
            <v>1.88</v>
          </cell>
          <cell r="C3">
            <v>3.2669999999999999</v>
          </cell>
          <cell r="D3">
            <v>0</v>
          </cell>
        </row>
        <row r="4">
          <cell r="A4">
            <v>3</v>
          </cell>
          <cell r="B4">
            <v>1.0229999999999999</v>
          </cell>
          <cell r="C4">
            <v>2.5750000000000002</v>
          </cell>
          <cell r="D4">
            <v>0</v>
          </cell>
        </row>
        <row r="5">
          <cell r="A5">
            <v>4</v>
          </cell>
          <cell r="B5">
            <v>0.72899999999999998</v>
          </cell>
          <cell r="C5">
            <v>2.282</v>
          </cell>
          <cell r="D5">
            <v>0</v>
          </cell>
        </row>
        <row r="6">
          <cell r="A6">
            <v>5</v>
          </cell>
          <cell r="B6">
            <v>0.57699999999999996</v>
          </cell>
          <cell r="C6">
            <v>2.1150000000000002</v>
          </cell>
          <cell r="D6">
            <v>0</v>
          </cell>
        </row>
        <row r="7">
          <cell r="A7">
            <v>6</v>
          </cell>
          <cell r="B7">
            <v>0.48299999999999998</v>
          </cell>
          <cell r="C7">
            <v>2.004</v>
          </cell>
          <cell r="D7">
            <v>0</v>
          </cell>
        </row>
        <row r="8">
          <cell r="A8">
            <v>7</v>
          </cell>
          <cell r="B8">
            <v>0.41899999999999998</v>
          </cell>
          <cell r="C8">
            <v>1.9239999999999999</v>
          </cell>
          <cell r="D8">
            <v>7.5999999999999998E-2</v>
          </cell>
        </row>
        <row r="9">
          <cell r="A9">
            <v>8</v>
          </cell>
          <cell r="B9">
            <v>0.373</v>
          </cell>
          <cell r="C9">
            <v>1.8640000000000001</v>
          </cell>
          <cell r="D9">
            <v>0.13600000000000001</v>
          </cell>
        </row>
        <row r="10">
          <cell r="A10">
            <v>9</v>
          </cell>
          <cell r="B10">
            <v>0.33700000000000002</v>
          </cell>
          <cell r="C10">
            <v>1.8160000000000001</v>
          </cell>
          <cell r="D10">
            <v>0.184</v>
          </cell>
        </row>
        <row r="11">
          <cell r="A11">
            <v>10</v>
          </cell>
          <cell r="B11">
            <v>0.308</v>
          </cell>
          <cell r="C11">
            <v>1.7769999999999999</v>
          </cell>
          <cell r="D11">
            <v>0.223</v>
          </cell>
        </row>
      </sheetData>
      <sheetData sheetId="1">
        <row r="8">
          <cell r="H8">
            <v>23982</v>
          </cell>
          <cell r="I8">
            <v>24521.9712</v>
          </cell>
          <cell r="J8">
            <v>19784.108800000002</v>
          </cell>
          <cell r="K8">
            <v>2050</v>
          </cell>
          <cell r="L8">
            <v>4105.6000000000004</v>
          </cell>
          <cell r="M8">
            <v>8683.344000000001</v>
          </cell>
          <cell r="N8">
            <v>0</v>
          </cell>
        </row>
        <row r="9">
          <cell r="H9">
            <v>21342</v>
          </cell>
          <cell r="I9">
            <v>24521.9712</v>
          </cell>
          <cell r="J9">
            <v>19784.108800000002</v>
          </cell>
          <cell r="K9">
            <v>7020</v>
          </cell>
          <cell r="L9">
            <v>4105.6000000000004</v>
          </cell>
          <cell r="M9">
            <v>8683.344000000001</v>
          </cell>
          <cell r="N9">
            <v>0</v>
          </cell>
        </row>
        <row r="10">
          <cell r="H10">
            <v>22472</v>
          </cell>
          <cell r="I10">
            <v>24521.9712</v>
          </cell>
          <cell r="J10">
            <v>19784.108800000002</v>
          </cell>
          <cell r="K10">
            <v>4650</v>
          </cell>
          <cell r="L10">
            <v>4105.6000000000004</v>
          </cell>
          <cell r="M10">
            <v>8683.344000000001</v>
          </cell>
          <cell r="N10">
            <v>0</v>
          </cell>
        </row>
        <row r="11">
          <cell r="H11">
            <v>21686</v>
          </cell>
          <cell r="I11">
            <v>24521.9712</v>
          </cell>
          <cell r="J11">
            <v>19784.108800000002</v>
          </cell>
          <cell r="K11">
            <v>5380</v>
          </cell>
          <cell r="L11">
            <v>4105.6000000000004</v>
          </cell>
          <cell r="M11">
            <v>8683.344000000001</v>
          </cell>
          <cell r="N11">
            <v>0</v>
          </cell>
        </row>
        <row r="12">
          <cell r="H12">
            <v>21994</v>
          </cell>
          <cell r="I12">
            <v>24521.9712</v>
          </cell>
          <cell r="J12">
            <v>19784.108800000002</v>
          </cell>
          <cell r="K12">
            <v>5700</v>
          </cell>
          <cell r="L12">
            <v>4105.6000000000004</v>
          </cell>
          <cell r="M12">
            <v>8683.344000000001</v>
          </cell>
          <cell r="N12">
            <v>0</v>
          </cell>
        </row>
        <row r="13">
          <cell r="H13">
            <v>21572</v>
          </cell>
          <cell r="I13">
            <v>24521.9712</v>
          </cell>
          <cell r="J13">
            <v>19784.108800000002</v>
          </cell>
          <cell r="K13">
            <v>4800</v>
          </cell>
          <cell r="L13">
            <v>4105.6000000000004</v>
          </cell>
          <cell r="M13">
            <v>8683.344000000001</v>
          </cell>
          <cell r="N13">
            <v>0</v>
          </cell>
        </row>
        <row r="14">
          <cell r="H14">
            <v>22062</v>
          </cell>
          <cell r="I14">
            <v>24521.9712</v>
          </cell>
          <cell r="J14">
            <v>19784.108800000002</v>
          </cell>
          <cell r="K14">
            <v>5220</v>
          </cell>
          <cell r="L14">
            <v>4105.6000000000004</v>
          </cell>
          <cell r="M14">
            <v>8683.344000000001</v>
          </cell>
          <cell r="N14">
            <v>0</v>
          </cell>
        </row>
        <row r="15">
          <cell r="H15">
            <v>22262</v>
          </cell>
          <cell r="I15">
            <v>24521.9712</v>
          </cell>
          <cell r="J15">
            <v>19784.108800000002</v>
          </cell>
          <cell r="K15">
            <v>2580</v>
          </cell>
          <cell r="L15">
            <v>4105.6000000000004</v>
          </cell>
          <cell r="M15">
            <v>8683.344000000001</v>
          </cell>
          <cell r="N15">
            <v>0</v>
          </cell>
        </row>
        <row r="16">
          <cell r="H16">
            <v>22358</v>
          </cell>
          <cell r="I16">
            <v>24521.9712</v>
          </cell>
          <cell r="J16">
            <v>19784.108800000002</v>
          </cell>
          <cell r="K16">
            <v>4150</v>
          </cell>
          <cell r="L16">
            <v>4105.6000000000004</v>
          </cell>
          <cell r="M16">
            <v>8683.344000000001</v>
          </cell>
          <cell r="N16">
            <v>0</v>
          </cell>
        </row>
        <row r="17">
          <cell r="H17">
            <v>21532</v>
          </cell>
          <cell r="I17">
            <v>24521.9712</v>
          </cell>
          <cell r="J17">
            <v>19784.108800000002</v>
          </cell>
          <cell r="K17">
            <v>3330</v>
          </cell>
          <cell r="L17">
            <v>4105.6000000000004</v>
          </cell>
          <cell r="M17">
            <v>8683.344000000001</v>
          </cell>
          <cell r="N17">
            <v>0</v>
          </cell>
        </row>
        <row r="18">
          <cell r="H18">
            <v>22194</v>
          </cell>
          <cell r="I18">
            <v>24521.9712</v>
          </cell>
          <cell r="J18">
            <v>19784.108800000002</v>
          </cell>
          <cell r="K18">
            <v>4800</v>
          </cell>
          <cell r="L18">
            <v>4105.6000000000004</v>
          </cell>
          <cell r="M18">
            <v>8683.344000000001</v>
          </cell>
          <cell r="N18">
            <v>0</v>
          </cell>
        </row>
        <row r="19">
          <cell r="H19">
            <v>22912</v>
          </cell>
          <cell r="I19">
            <v>24521.9712</v>
          </cell>
          <cell r="J19">
            <v>19784.108800000002</v>
          </cell>
          <cell r="K19">
            <v>2580</v>
          </cell>
          <cell r="L19">
            <v>4105.6000000000004</v>
          </cell>
          <cell r="M19">
            <v>8683.344000000001</v>
          </cell>
          <cell r="N19">
            <v>0</v>
          </cell>
        </row>
        <row r="20">
          <cell r="H20">
            <v>22522</v>
          </cell>
          <cell r="I20">
            <v>24521.9712</v>
          </cell>
          <cell r="J20">
            <v>19784.108800000002</v>
          </cell>
          <cell r="K20">
            <v>3680</v>
          </cell>
          <cell r="L20">
            <v>4105.6000000000004</v>
          </cell>
          <cell r="M20">
            <v>8683.344000000001</v>
          </cell>
          <cell r="N20">
            <v>0</v>
          </cell>
        </row>
        <row r="21">
          <cell r="H21">
            <v>22544</v>
          </cell>
          <cell r="I21">
            <v>24521.9712</v>
          </cell>
          <cell r="J21">
            <v>19784.108800000002</v>
          </cell>
          <cell r="K21">
            <v>4480</v>
          </cell>
          <cell r="L21">
            <v>4105.6000000000004</v>
          </cell>
          <cell r="M21">
            <v>8683.344000000001</v>
          </cell>
          <cell r="N21">
            <v>0</v>
          </cell>
        </row>
        <row r="22">
          <cell r="H22">
            <v>22168</v>
          </cell>
          <cell r="I22">
            <v>24521.9712</v>
          </cell>
          <cell r="J22">
            <v>19784.108800000002</v>
          </cell>
          <cell r="K22">
            <v>4800</v>
          </cell>
          <cell r="L22">
            <v>4105.6000000000004</v>
          </cell>
          <cell r="M22">
            <v>8683.344000000001</v>
          </cell>
          <cell r="N22">
            <v>0</v>
          </cell>
        </row>
        <row r="23">
          <cell r="H23">
            <v>21710</v>
          </cell>
          <cell r="I23">
            <v>24521.9712</v>
          </cell>
          <cell r="J23">
            <v>19784.108800000002</v>
          </cell>
          <cell r="K23">
            <v>1500</v>
          </cell>
          <cell r="L23">
            <v>4105.6000000000004</v>
          </cell>
          <cell r="M23">
            <v>8683.344000000001</v>
          </cell>
          <cell r="N23">
            <v>0</v>
          </cell>
        </row>
        <row r="24">
          <cell r="H24">
            <v>22134</v>
          </cell>
          <cell r="I24">
            <v>24521.9712</v>
          </cell>
          <cell r="J24">
            <v>19784.108800000002</v>
          </cell>
          <cell r="K24">
            <v>5700</v>
          </cell>
          <cell r="L24">
            <v>4105.6000000000004</v>
          </cell>
          <cell r="M24">
            <v>8683.344000000001</v>
          </cell>
          <cell r="N24">
            <v>0</v>
          </cell>
        </row>
        <row r="25">
          <cell r="H25">
            <v>22042</v>
          </cell>
          <cell r="I25">
            <v>24521.9712</v>
          </cell>
          <cell r="J25">
            <v>19784.108800000002</v>
          </cell>
          <cell r="K25">
            <v>4480</v>
          </cell>
          <cell r="L25">
            <v>4105.6000000000004</v>
          </cell>
          <cell r="M25">
            <v>8683.344000000001</v>
          </cell>
          <cell r="N25">
            <v>0</v>
          </cell>
        </row>
        <row r="26">
          <cell r="H26">
            <v>21688</v>
          </cell>
          <cell r="I26">
            <v>24521.9712</v>
          </cell>
          <cell r="J26">
            <v>19784.108800000002</v>
          </cell>
          <cell r="K26">
            <v>4800</v>
          </cell>
          <cell r="L26">
            <v>4105.6000000000004</v>
          </cell>
          <cell r="M26">
            <v>8683.344000000001</v>
          </cell>
          <cell r="N26">
            <v>0</v>
          </cell>
        </row>
        <row r="27">
          <cell r="H27">
            <v>22658</v>
          </cell>
          <cell r="I27">
            <v>24521.9712</v>
          </cell>
          <cell r="J27">
            <v>19784.108800000002</v>
          </cell>
          <cell r="K27">
            <v>4150</v>
          </cell>
          <cell r="L27">
            <v>4105.6000000000004</v>
          </cell>
          <cell r="M27">
            <v>8683.344000000001</v>
          </cell>
          <cell r="N27">
            <v>0</v>
          </cell>
        </row>
        <row r="28">
          <cell r="H28">
            <v>21128</v>
          </cell>
          <cell r="I28">
            <v>24521.9712</v>
          </cell>
          <cell r="J28">
            <v>19784.108800000002</v>
          </cell>
          <cell r="K28">
            <v>3330</v>
          </cell>
          <cell r="L28">
            <v>4105.6000000000004</v>
          </cell>
          <cell r="M28">
            <v>8683.344000000001</v>
          </cell>
          <cell r="N28">
            <v>0</v>
          </cell>
        </row>
        <row r="29">
          <cell r="H29">
            <v>21304</v>
          </cell>
          <cell r="I29">
            <v>24521.9712</v>
          </cell>
          <cell r="J29">
            <v>19784.108800000002</v>
          </cell>
          <cell r="K29">
            <v>4800</v>
          </cell>
          <cell r="L29">
            <v>4105.6000000000004</v>
          </cell>
          <cell r="M29">
            <v>8683.344000000001</v>
          </cell>
          <cell r="N29">
            <v>0</v>
          </cell>
        </row>
        <row r="30">
          <cell r="H30">
            <v>21978</v>
          </cell>
          <cell r="I30">
            <v>24521.9712</v>
          </cell>
          <cell r="J30">
            <v>19784.108800000002</v>
          </cell>
          <cell r="K30">
            <v>4800</v>
          </cell>
          <cell r="L30">
            <v>4105.6000000000004</v>
          </cell>
          <cell r="M30">
            <v>8683.344000000001</v>
          </cell>
          <cell r="N30">
            <v>0</v>
          </cell>
        </row>
        <row r="31">
          <cell r="H31">
            <v>22168</v>
          </cell>
          <cell r="I31">
            <v>24521.9712</v>
          </cell>
          <cell r="J31">
            <v>19784.108800000002</v>
          </cell>
          <cell r="K31">
            <v>2580</v>
          </cell>
          <cell r="L31">
            <v>4105.6000000000004</v>
          </cell>
          <cell r="M31">
            <v>8683.344000000001</v>
          </cell>
          <cell r="N31">
            <v>0</v>
          </cell>
        </row>
        <row r="32">
          <cell r="H32">
            <v>23414</v>
          </cell>
          <cell r="I32">
            <v>24521.9712</v>
          </cell>
          <cell r="J32">
            <v>19784.108800000002</v>
          </cell>
          <cell r="K32">
            <v>1280</v>
          </cell>
          <cell r="L32">
            <v>4105.6000000000004</v>
          </cell>
          <cell r="M32">
            <v>8683.344000000001</v>
          </cell>
          <cell r="N3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12"/>
  <sheetViews>
    <sheetView tabSelected="1" zoomScaleNormal="100" workbookViewId="0">
      <selection activeCell="E10" sqref="E10"/>
    </sheetView>
  </sheetViews>
  <sheetFormatPr defaultColWidth="8.88671875" defaultRowHeight="15.5" x14ac:dyDescent="0.3"/>
  <cols>
    <col min="1" max="16384" width="8.88671875" style="2"/>
  </cols>
  <sheetData>
    <row r="2" spans="2:3" x14ac:dyDescent="0.3">
      <c r="B2" s="1" t="s">
        <v>0</v>
      </c>
      <c r="C2" s="1" t="s">
        <v>1</v>
      </c>
    </row>
    <row r="3" spans="2:3" x14ac:dyDescent="0.3">
      <c r="B3" s="1" t="s">
        <v>2</v>
      </c>
      <c r="C3" s="1">
        <v>27</v>
      </c>
    </row>
    <row r="4" spans="2:3" x14ac:dyDescent="0.3">
      <c r="B4" s="1" t="s">
        <v>3</v>
      </c>
      <c r="C4" s="1">
        <v>25</v>
      </c>
    </row>
    <row r="5" spans="2:3" x14ac:dyDescent="0.3">
      <c r="B5" s="1" t="s">
        <v>4</v>
      </c>
      <c r="C5" s="1">
        <v>46</v>
      </c>
    </row>
    <row r="6" spans="2:3" x14ac:dyDescent="0.3">
      <c r="B6" s="1" t="s">
        <v>5</v>
      </c>
      <c r="C6" s="1">
        <v>50</v>
      </c>
    </row>
    <row r="7" spans="2:3" x14ac:dyDescent="0.3">
      <c r="B7" s="1" t="s">
        <v>6</v>
      </c>
      <c r="C7" s="1">
        <v>12</v>
      </c>
    </row>
    <row r="8" spans="2:3" x14ac:dyDescent="0.3">
      <c r="B8" s="1" t="s">
        <v>7</v>
      </c>
      <c r="C8" s="1">
        <v>14</v>
      </c>
    </row>
    <row r="9" spans="2:3" x14ac:dyDescent="0.3">
      <c r="B9" s="1" t="s">
        <v>8</v>
      </c>
      <c r="C9" s="1">
        <v>39</v>
      </c>
    </row>
    <row r="10" spans="2:3" x14ac:dyDescent="0.3">
      <c r="B10" s="1" t="s">
        <v>9</v>
      </c>
      <c r="C10" s="1">
        <v>16</v>
      </c>
    </row>
    <row r="11" spans="2:3" x14ac:dyDescent="0.3">
      <c r="B11" s="1" t="s">
        <v>10</v>
      </c>
      <c r="C11" s="1">
        <v>21</v>
      </c>
    </row>
    <row r="12" spans="2:3" x14ac:dyDescent="0.3">
      <c r="B12" s="1"/>
      <c r="C1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2"/>
  <sheetViews>
    <sheetView showGridLines="0" topLeftCell="A10" workbookViewId="0">
      <selection activeCell="AC30" sqref="AC30"/>
    </sheetView>
  </sheetViews>
  <sheetFormatPr defaultColWidth="10.77734375" defaultRowHeight="18.2" x14ac:dyDescent="0.3"/>
  <cols>
    <col min="1" max="1" width="9.44140625" style="4" customWidth="1"/>
    <col min="2" max="2" width="4.109375" style="4" customWidth="1"/>
    <col min="3" max="7" width="7.5546875" style="4" customWidth="1"/>
    <col min="8" max="8" width="10.109375" style="53" customWidth="1"/>
    <col min="9" max="10" width="0.109375" style="54" customWidth="1"/>
    <col min="11" max="11" width="10.88671875" style="53" customWidth="1"/>
    <col min="12" max="14" width="0.109375" style="4" customWidth="1"/>
    <col min="15" max="15" width="0.77734375" style="4" customWidth="1"/>
    <col min="16" max="17" width="6.33203125" style="4" customWidth="1"/>
    <col min="18" max="18" width="6" style="4" customWidth="1"/>
    <col min="19" max="19" width="9.109375" style="4" customWidth="1"/>
    <col min="20" max="20" width="3.44140625" style="4" customWidth="1"/>
    <col min="21" max="21" width="5.88671875" style="4" customWidth="1"/>
    <col min="22" max="22" width="5" style="4" customWidth="1"/>
    <col min="23" max="23" width="4.109375" style="4" customWidth="1"/>
    <col min="24" max="24" width="5" style="4" customWidth="1"/>
    <col min="25" max="25" width="4.5546875" style="4" customWidth="1"/>
    <col min="26" max="26" width="5" style="4" customWidth="1"/>
    <col min="27" max="27" width="3.33203125" style="4" customWidth="1"/>
    <col min="28" max="49" width="5" style="4" customWidth="1"/>
    <col min="50" max="50" width="5.6640625" style="4" customWidth="1"/>
    <col min="51" max="95" width="5" style="4" customWidth="1"/>
    <col min="96" max="256" width="10.77734375" style="4"/>
    <col min="257" max="257" width="9.44140625" style="4" customWidth="1"/>
    <col min="258" max="258" width="4.109375" style="4" customWidth="1"/>
    <col min="259" max="263" width="7.5546875" style="4" customWidth="1"/>
    <col min="264" max="264" width="10.109375" style="4" customWidth="1"/>
    <col min="265" max="266" width="0.109375" style="4" customWidth="1"/>
    <col min="267" max="267" width="10.88671875" style="4" customWidth="1"/>
    <col min="268" max="270" width="0.109375" style="4" customWidth="1"/>
    <col min="271" max="271" width="0.77734375" style="4" customWidth="1"/>
    <col min="272" max="273" width="6.33203125" style="4" customWidth="1"/>
    <col min="274" max="274" width="6" style="4" customWidth="1"/>
    <col min="275" max="275" width="9.109375" style="4" customWidth="1"/>
    <col min="276" max="276" width="3.44140625" style="4" customWidth="1"/>
    <col min="277" max="277" width="5.88671875" style="4" customWidth="1"/>
    <col min="278" max="278" width="5" style="4" customWidth="1"/>
    <col min="279" max="279" width="4.109375" style="4" customWidth="1"/>
    <col min="280" max="280" width="5" style="4" customWidth="1"/>
    <col min="281" max="281" width="4.5546875" style="4" customWidth="1"/>
    <col min="282" max="282" width="5" style="4" customWidth="1"/>
    <col min="283" max="283" width="3.33203125" style="4" customWidth="1"/>
    <col min="284" max="305" width="5" style="4" customWidth="1"/>
    <col min="306" max="306" width="5.6640625" style="4" customWidth="1"/>
    <col min="307" max="351" width="5" style="4" customWidth="1"/>
    <col min="352" max="512" width="10.77734375" style="4"/>
    <col min="513" max="513" width="9.44140625" style="4" customWidth="1"/>
    <col min="514" max="514" width="4.109375" style="4" customWidth="1"/>
    <col min="515" max="519" width="7.5546875" style="4" customWidth="1"/>
    <col min="520" max="520" width="10.109375" style="4" customWidth="1"/>
    <col min="521" max="522" width="0.109375" style="4" customWidth="1"/>
    <col min="523" max="523" width="10.88671875" style="4" customWidth="1"/>
    <col min="524" max="526" width="0.109375" style="4" customWidth="1"/>
    <col min="527" max="527" width="0.77734375" style="4" customWidth="1"/>
    <col min="528" max="529" width="6.33203125" style="4" customWidth="1"/>
    <col min="530" max="530" width="6" style="4" customWidth="1"/>
    <col min="531" max="531" width="9.109375" style="4" customWidth="1"/>
    <col min="532" max="532" width="3.44140625" style="4" customWidth="1"/>
    <col min="533" max="533" width="5.88671875" style="4" customWidth="1"/>
    <col min="534" max="534" width="5" style="4" customWidth="1"/>
    <col min="535" max="535" width="4.109375" style="4" customWidth="1"/>
    <col min="536" max="536" width="5" style="4" customWidth="1"/>
    <col min="537" max="537" width="4.5546875" style="4" customWidth="1"/>
    <col min="538" max="538" width="5" style="4" customWidth="1"/>
    <col min="539" max="539" width="3.33203125" style="4" customWidth="1"/>
    <col min="540" max="561" width="5" style="4" customWidth="1"/>
    <col min="562" max="562" width="5.6640625" style="4" customWidth="1"/>
    <col min="563" max="607" width="5" style="4" customWidth="1"/>
    <col min="608" max="768" width="10.77734375" style="4"/>
    <col min="769" max="769" width="9.44140625" style="4" customWidth="1"/>
    <col min="770" max="770" width="4.109375" style="4" customWidth="1"/>
    <col min="771" max="775" width="7.5546875" style="4" customWidth="1"/>
    <col min="776" max="776" width="10.109375" style="4" customWidth="1"/>
    <col min="777" max="778" width="0.109375" style="4" customWidth="1"/>
    <col min="779" max="779" width="10.88671875" style="4" customWidth="1"/>
    <col min="780" max="782" width="0.109375" style="4" customWidth="1"/>
    <col min="783" max="783" width="0.77734375" style="4" customWidth="1"/>
    <col min="784" max="785" width="6.33203125" style="4" customWidth="1"/>
    <col min="786" max="786" width="6" style="4" customWidth="1"/>
    <col min="787" max="787" width="9.109375" style="4" customWidth="1"/>
    <col min="788" max="788" width="3.44140625" style="4" customWidth="1"/>
    <col min="789" max="789" width="5.88671875" style="4" customWidth="1"/>
    <col min="790" max="790" width="5" style="4" customWidth="1"/>
    <col min="791" max="791" width="4.109375" style="4" customWidth="1"/>
    <col min="792" max="792" width="5" style="4" customWidth="1"/>
    <col min="793" max="793" width="4.5546875" style="4" customWidth="1"/>
    <col min="794" max="794" width="5" style="4" customWidth="1"/>
    <col min="795" max="795" width="3.33203125" style="4" customWidth="1"/>
    <col min="796" max="817" width="5" style="4" customWidth="1"/>
    <col min="818" max="818" width="5.6640625" style="4" customWidth="1"/>
    <col min="819" max="863" width="5" style="4" customWidth="1"/>
    <col min="864" max="1024" width="10.77734375" style="4"/>
    <col min="1025" max="1025" width="9.44140625" style="4" customWidth="1"/>
    <col min="1026" max="1026" width="4.109375" style="4" customWidth="1"/>
    <col min="1027" max="1031" width="7.5546875" style="4" customWidth="1"/>
    <col min="1032" max="1032" width="10.109375" style="4" customWidth="1"/>
    <col min="1033" max="1034" width="0.109375" style="4" customWidth="1"/>
    <col min="1035" max="1035" width="10.88671875" style="4" customWidth="1"/>
    <col min="1036" max="1038" width="0.109375" style="4" customWidth="1"/>
    <col min="1039" max="1039" width="0.77734375" style="4" customWidth="1"/>
    <col min="1040" max="1041" width="6.33203125" style="4" customWidth="1"/>
    <col min="1042" max="1042" width="6" style="4" customWidth="1"/>
    <col min="1043" max="1043" width="9.109375" style="4" customWidth="1"/>
    <col min="1044" max="1044" width="3.44140625" style="4" customWidth="1"/>
    <col min="1045" max="1045" width="5.88671875" style="4" customWidth="1"/>
    <col min="1046" max="1046" width="5" style="4" customWidth="1"/>
    <col min="1047" max="1047" width="4.109375" style="4" customWidth="1"/>
    <col min="1048" max="1048" width="5" style="4" customWidth="1"/>
    <col min="1049" max="1049" width="4.5546875" style="4" customWidth="1"/>
    <col min="1050" max="1050" width="5" style="4" customWidth="1"/>
    <col min="1051" max="1051" width="3.33203125" style="4" customWidth="1"/>
    <col min="1052" max="1073" width="5" style="4" customWidth="1"/>
    <col min="1074" max="1074" width="5.6640625" style="4" customWidth="1"/>
    <col min="1075" max="1119" width="5" style="4" customWidth="1"/>
    <col min="1120" max="1280" width="10.77734375" style="4"/>
    <col min="1281" max="1281" width="9.44140625" style="4" customWidth="1"/>
    <col min="1282" max="1282" width="4.109375" style="4" customWidth="1"/>
    <col min="1283" max="1287" width="7.5546875" style="4" customWidth="1"/>
    <col min="1288" max="1288" width="10.109375" style="4" customWidth="1"/>
    <col min="1289" max="1290" width="0.109375" style="4" customWidth="1"/>
    <col min="1291" max="1291" width="10.88671875" style="4" customWidth="1"/>
    <col min="1292" max="1294" width="0.109375" style="4" customWidth="1"/>
    <col min="1295" max="1295" width="0.77734375" style="4" customWidth="1"/>
    <col min="1296" max="1297" width="6.33203125" style="4" customWidth="1"/>
    <col min="1298" max="1298" width="6" style="4" customWidth="1"/>
    <col min="1299" max="1299" width="9.109375" style="4" customWidth="1"/>
    <col min="1300" max="1300" width="3.44140625" style="4" customWidth="1"/>
    <col min="1301" max="1301" width="5.88671875" style="4" customWidth="1"/>
    <col min="1302" max="1302" width="5" style="4" customWidth="1"/>
    <col min="1303" max="1303" width="4.109375" style="4" customWidth="1"/>
    <col min="1304" max="1304" width="5" style="4" customWidth="1"/>
    <col min="1305" max="1305" width="4.5546875" style="4" customWidth="1"/>
    <col min="1306" max="1306" width="5" style="4" customWidth="1"/>
    <col min="1307" max="1307" width="3.33203125" style="4" customWidth="1"/>
    <col min="1308" max="1329" width="5" style="4" customWidth="1"/>
    <col min="1330" max="1330" width="5.6640625" style="4" customWidth="1"/>
    <col min="1331" max="1375" width="5" style="4" customWidth="1"/>
    <col min="1376" max="1536" width="10.77734375" style="4"/>
    <col min="1537" max="1537" width="9.44140625" style="4" customWidth="1"/>
    <col min="1538" max="1538" width="4.109375" style="4" customWidth="1"/>
    <col min="1539" max="1543" width="7.5546875" style="4" customWidth="1"/>
    <col min="1544" max="1544" width="10.109375" style="4" customWidth="1"/>
    <col min="1545" max="1546" width="0.109375" style="4" customWidth="1"/>
    <col min="1547" max="1547" width="10.88671875" style="4" customWidth="1"/>
    <col min="1548" max="1550" width="0.109375" style="4" customWidth="1"/>
    <col min="1551" max="1551" width="0.77734375" style="4" customWidth="1"/>
    <col min="1552" max="1553" width="6.33203125" style="4" customWidth="1"/>
    <col min="1554" max="1554" width="6" style="4" customWidth="1"/>
    <col min="1555" max="1555" width="9.109375" style="4" customWidth="1"/>
    <col min="1556" max="1556" width="3.44140625" style="4" customWidth="1"/>
    <col min="1557" max="1557" width="5.88671875" style="4" customWidth="1"/>
    <col min="1558" max="1558" width="5" style="4" customWidth="1"/>
    <col min="1559" max="1559" width="4.109375" style="4" customWidth="1"/>
    <col min="1560" max="1560" width="5" style="4" customWidth="1"/>
    <col min="1561" max="1561" width="4.5546875" style="4" customWidth="1"/>
    <col min="1562" max="1562" width="5" style="4" customWidth="1"/>
    <col min="1563" max="1563" width="3.33203125" style="4" customWidth="1"/>
    <col min="1564" max="1585" width="5" style="4" customWidth="1"/>
    <col min="1586" max="1586" width="5.6640625" style="4" customWidth="1"/>
    <col min="1587" max="1631" width="5" style="4" customWidth="1"/>
    <col min="1632" max="1792" width="10.77734375" style="4"/>
    <col min="1793" max="1793" width="9.44140625" style="4" customWidth="1"/>
    <col min="1794" max="1794" width="4.109375" style="4" customWidth="1"/>
    <col min="1795" max="1799" width="7.5546875" style="4" customWidth="1"/>
    <col min="1800" max="1800" width="10.109375" style="4" customWidth="1"/>
    <col min="1801" max="1802" width="0.109375" style="4" customWidth="1"/>
    <col min="1803" max="1803" width="10.88671875" style="4" customWidth="1"/>
    <col min="1804" max="1806" width="0.109375" style="4" customWidth="1"/>
    <col min="1807" max="1807" width="0.77734375" style="4" customWidth="1"/>
    <col min="1808" max="1809" width="6.33203125" style="4" customWidth="1"/>
    <col min="1810" max="1810" width="6" style="4" customWidth="1"/>
    <col min="1811" max="1811" width="9.109375" style="4" customWidth="1"/>
    <col min="1812" max="1812" width="3.44140625" style="4" customWidth="1"/>
    <col min="1813" max="1813" width="5.88671875" style="4" customWidth="1"/>
    <col min="1814" max="1814" width="5" style="4" customWidth="1"/>
    <col min="1815" max="1815" width="4.109375" style="4" customWidth="1"/>
    <col min="1816" max="1816" width="5" style="4" customWidth="1"/>
    <col min="1817" max="1817" width="4.5546875" style="4" customWidth="1"/>
    <col min="1818" max="1818" width="5" style="4" customWidth="1"/>
    <col min="1819" max="1819" width="3.33203125" style="4" customWidth="1"/>
    <col min="1820" max="1841" width="5" style="4" customWidth="1"/>
    <col min="1842" max="1842" width="5.6640625" style="4" customWidth="1"/>
    <col min="1843" max="1887" width="5" style="4" customWidth="1"/>
    <col min="1888" max="2048" width="10.77734375" style="4"/>
    <col min="2049" max="2049" width="9.44140625" style="4" customWidth="1"/>
    <col min="2050" max="2050" width="4.109375" style="4" customWidth="1"/>
    <col min="2051" max="2055" width="7.5546875" style="4" customWidth="1"/>
    <col min="2056" max="2056" width="10.109375" style="4" customWidth="1"/>
    <col min="2057" max="2058" width="0.109375" style="4" customWidth="1"/>
    <col min="2059" max="2059" width="10.88671875" style="4" customWidth="1"/>
    <col min="2060" max="2062" width="0.109375" style="4" customWidth="1"/>
    <col min="2063" max="2063" width="0.77734375" style="4" customWidth="1"/>
    <col min="2064" max="2065" width="6.33203125" style="4" customWidth="1"/>
    <col min="2066" max="2066" width="6" style="4" customWidth="1"/>
    <col min="2067" max="2067" width="9.109375" style="4" customWidth="1"/>
    <col min="2068" max="2068" width="3.44140625" style="4" customWidth="1"/>
    <col min="2069" max="2069" width="5.88671875" style="4" customWidth="1"/>
    <col min="2070" max="2070" width="5" style="4" customWidth="1"/>
    <col min="2071" max="2071" width="4.109375" style="4" customWidth="1"/>
    <col min="2072" max="2072" width="5" style="4" customWidth="1"/>
    <col min="2073" max="2073" width="4.5546875" style="4" customWidth="1"/>
    <col min="2074" max="2074" width="5" style="4" customWidth="1"/>
    <col min="2075" max="2075" width="3.33203125" style="4" customWidth="1"/>
    <col min="2076" max="2097" width="5" style="4" customWidth="1"/>
    <col min="2098" max="2098" width="5.6640625" style="4" customWidth="1"/>
    <col min="2099" max="2143" width="5" style="4" customWidth="1"/>
    <col min="2144" max="2304" width="10.77734375" style="4"/>
    <col min="2305" max="2305" width="9.44140625" style="4" customWidth="1"/>
    <col min="2306" max="2306" width="4.109375" style="4" customWidth="1"/>
    <col min="2307" max="2311" width="7.5546875" style="4" customWidth="1"/>
    <col min="2312" max="2312" width="10.109375" style="4" customWidth="1"/>
    <col min="2313" max="2314" width="0.109375" style="4" customWidth="1"/>
    <col min="2315" max="2315" width="10.88671875" style="4" customWidth="1"/>
    <col min="2316" max="2318" width="0.109375" style="4" customWidth="1"/>
    <col min="2319" max="2319" width="0.77734375" style="4" customWidth="1"/>
    <col min="2320" max="2321" width="6.33203125" style="4" customWidth="1"/>
    <col min="2322" max="2322" width="6" style="4" customWidth="1"/>
    <col min="2323" max="2323" width="9.109375" style="4" customWidth="1"/>
    <col min="2324" max="2324" width="3.44140625" style="4" customWidth="1"/>
    <col min="2325" max="2325" width="5.88671875" style="4" customWidth="1"/>
    <col min="2326" max="2326" width="5" style="4" customWidth="1"/>
    <col min="2327" max="2327" width="4.109375" style="4" customWidth="1"/>
    <col min="2328" max="2328" width="5" style="4" customWidth="1"/>
    <col min="2329" max="2329" width="4.5546875" style="4" customWidth="1"/>
    <col min="2330" max="2330" width="5" style="4" customWidth="1"/>
    <col min="2331" max="2331" width="3.33203125" style="4" customWidth="1"/>
    <col min="2332" max="2353" width="5" style="4" customWidth="1"/>
    <col min="2354" max="2354" width="5.6640625" style="4" customWidth="1"/>
    <col min="2355" max="2399" width="5" style="4" customWidth="1"/>
    <col min="2400" max="2560" width="10.77734375" style="4"/>
    <col min="2561" max="2561" width="9.44140625" style="4" customWidth="1"/>
    <col min="2562" max="2562" width="4.109375" style="4" customWidth="1"/>
    <col min="2563" max="2567" width="7.5546875" style="4" customWidth="1"/>
    <col min="2568" max="2568" width="10.109375" style="4" customWidth="1"/>
    <col min="2569" max="2570" width="0.109375" style="4" customWidth="1"/>
    <col min="2571" max="2571" width="10.88671875" style="4" customWidth="1"/>
    <col min="2572" max="2574" width="0.109375" style="4" customWidth="1"/>
    <col min="2575" max="2575" width="0.77734375" style="4" customWidth="1"/>
    <col min="2576" max="2577" width="6.33203125" style="4" customWidth="1"/>
    <col min="2578" max="2578" width="6" style="4" customWidth="1"/>
    <col min="2579" max="2579" width="9.109375" style="4" customWidth="1"/>
    <col min="2580" max="2580" width="3.44140625" style="4" customWidth="1"/>
    <col min="2581" max="2581" width="5.88671875" style="4" customWidth="1"/>
    <col min="2582" max="2582" width="5" style="4" customWidth="1"/>
    <col min="2583" max="2583" width="4.109375" style="4" customWidth="1"/>
    <col min="2584" max="2584" width="5" style="4" customWidth="1"/>
    <col min="2585" max="2585" width="4.5546875" style="4" customWidth="1"/>
    <col min="2586" max="2586" width="5" style="4" customWidth="1"/>
    <col min="2587" max="2587" width="3.33203125" style="4" customWidth="1"/>
    <col min="2588" max="2609" width="5" style="4" customWidth="1"/>
    <col min="2610" max="2610" width="5.6640625" style="4" customWidth="1"/>
    <col min="2611" max="2655" width="5" style="4" customWidth="1"/>
    <col min="2656" max="2816" width="10.77734375" style="4"/>
    <col min="2817" max="2817" width="9.44140625" style="4" customWidth="1"/>
    <col min="2818" max="2818" width="4.109375" style="4" customWidth="1"/>
    <col min="2819" max="2823" width="7.5546875" style="4" customWidth="1"/>
    <col min="2824" max="2824" width="10.109375" style="4" customWidth="1"/>
    <col min="2825" max="2826" width="0.109375" style="4" customWidth="1"/>
    <col min="2827" max="2827" width="10.88671875" style="4" customWidth="1"/>
    <col min="2828" max="2830" width="0.109375" style="4" customWidth="1"/>
    <col min="2831" max="2831" width="0.77734375" style="4" customWidth="1"/>
    <col min="2832" max="2833" width="6.33203125" style="4" customWidth="1"/>
    <col min="2834" max="2834" width="6" style="4" customWidth="1"/>
    <col min="2835" max="2835" width="9.109375" style="4" customWidth="1"/>
    <col min="2836" max="2836" width="3.44140625" style="4" customWidth="1"/>
    <col min="2837" max="2837" width="5.88671875" style="4" customWidth="1"/>
    <col min="2838" max="2838" width="5" style="4" customWidth="1"/>
    <col min="2839" max="2839" width="4.109375" style="4" customWidth="1"/>
    <col min="2840" max="2840" width="5" style="4" customWidth="1"/>
    <col min="2841" max="2841" width="4.5546875" style="4" customWidth="1"/>
    <col min="2842" max="2842" width="5" style="4" customWidth="1"/>
    <col min="2843" max="2843" width="3.33203125" style="4" customWidth="1"/>
    <col min="2844" max="2865" width="5" style="4" customWidth="1"/>
    <col min="2866" max="2866" width="5.6640625" style="4" customWidth="1"/>
    <col min="2867" max="2911" width="5" style="4" customWidth="1"/>
    <col min="2912" max="3072" width="10.77734375" style="4"/>
    <col min="3073" max="3073" width="9.44140625" style="4" customWidth="1"/>
    <col min="3074" max="3074" width="4.109375" style="4" customWidth="1"/>
    <col min="3075" max="3079" width="7.5546875" style="4" customWidth="1"/>
    <col min="3080" max="3080" width="10.109375" style="4" customWidth="1"/>
    <col min="3081" max="3082" width="0.109375" style="4" customWidth="1"/>
    <col min="3083" max="3083" width="10.88671875" style="4" customWidth="1"/>
    <col min="3084" max="3086" width="0.109375" style="4" customWidth="1"/>
    <col min="3087" max="3087" width="0.77734375" style="4" customWidth="1"/>
    <col min="3088" max="3089" width="6.33203125" style="4" customWidth="1"/>
    <col min="3090" max="3090" width="6" style="4" customWidth="1"/>
    <col min="3091" max="3091" width="9.109375" style="4" customWidth="1"/>
    <col min="3092" max="3092" width="3.44140625" style="4" customWidth="1"/>
    <col min="3093" max="3093" width="5.88671875" style="4" customWidth="1"/>
    <col min="3094" max="3094" width="5" style="4" customWidth="1"/>
    <col min="3095" max="3095" width="4.109375" style="4" customWidth="1"/>
    <col min="3096" max="3096" width="5" style="4" customWidth="1"/>
    <col min="3097" max="3097" width="4.5546875" style="4" customWidth="1"/>
    <col min="3098" max="3098" width="5" style="4" customWidth="1"/>
    <col min="3099" max="3099" width="3.33203125" style="4" customWidth="1"/>
    <col min="3100" max="3121" width="5" style="4" customWidth="1"/>
    <col min="3122" max="3122" width="5.6640625" style="4" customWidth="1"/>
    <col min="3123" max="3167" width="5" style="4" customWidth="1"/>
    <col min="3168" max="3328" width="10.77734375" style="4"/>
    <col min="3329" max="3329" width="9.44140625" style="4" customWidth="1"/>
    <col min="3330" max="3330" width="4.109375" style="4" customWidth="1"/>
    <col min="3331" max="3335" width="7.5546875" style="4" customWidth="1"/>
    <col min="3336" max="3336" width="10.109375" style="4" customWidth="1"/>
    <col min="3337" max="3338" width="0.109375" style="4" customWidth="1"/>
    <col min="3339" max="3339" width="10.88671875" style="4" customWidth="1"/>
    <col min="3340" max="3342" width="0.109375" style="4" customWidth="1"/>
    <col min="3343" max="3343" width="0.77734375" style="4" customWidth="1"/>
    <col min="3344" max="3345" width="6.33203125" style="4" customWidth="1"/>
    <col min="3346" max="3346" width="6" style="4" customWidth="1"/>
    <col min="3347" max="3347" width="9.109375" style="4" customWidth="1"/>
    <col min="3348" max="3348" width="3.44140625" style="4" customWidth="1"/>
    <col min="3349" max="3349" width="5.88671875" style="4" customWidth="1"/>
    <col min="3350" max="3350" width="5" style="4" customWidth="1"/>
    <col min="3351" max="3351" width="4.109375" style="4" customWidth="1"/>
    <col min="3352" max="3352" width="5" style="4" customWidth="1"/>
    <col min="3353" max="3353" width="4.5546875" style="4" customWidth="1"/>
    <col min="3354" max="3354" width="5" style="4" customWidth="1"/>
    <col min="3355" max="3355" width="3.33203125" style="4" customWidth="1"/>
    <col min="3356" max="3377" width="5" style="4" customWidth="1"/>
    <col min="3378" max="3378" width="5.6640625" style="4" customWidth="1"/>
    <col min="3379" max="3423" width="5" style="4" customWidth="1"/>
    <col min="3424" max="3584" width="10.77734375" style="4"/>
    <col min="3585" max="3585" width="9.44140625" style="4" customWidth="1"/>
    <col min="3586" max="3586" width="4.109375" style="4" customWidth="1"/>
    <col min="3587" max="3591" width="7.5546875" style="4" customWidth="1"/>
    <col min="3592" max="3592" width="10.109375" style="4" customWidth="1"/>
    <col min="3593" max="3594" width="0.109375" style="4" customWidth="1"/>
    <col min="3595" max="3595" width="10.88671875" style="4" customWidth="1"/>
    <col min="3596" max="3598" width="0.109375" style="4" customWidth="1"/>
    <col min="3599" max="3599" width="0.77734375" style="4" customWidth="1"/>
    <col min="3600" max="3601" width="6.33203125" style="4" customWidth="1"/>
    <col min="3602" max="3602" width="6" style="4" customWidth="1"/>
    <col min="3603" max="3603" width="9.109375" style="4" customWidth="1"/>
    <col min="3604" max="3604" width="3.44140625" style="4" customWidth="1"/>
    <col min="3605" max="3605" width="5.88671875" style="4" customWidth="1"/>
    <col min="3606" max="3606" width="5" style="4" customWidth="1"/>
    <col min="3607" max="3607" width="4.109375" style="4" customWidth="1"/>
    <col min="3608" max="3608" width="5" style="4" customWidth="1"/>
    <col min="3609" max="3609" width="4.5546875" style="4" customWidth="1"/>
    <col min="3610" max="3610" width="5" style="4" customWidth="1"/>
    <col min="3611" max="3611" width="3.33203125" style="4" customWidth="1"/>
    <col min="3612" max="3633" width="5" style="4" customWidth="1"/>
    <col min="3634" max="3634" width="5.6640625" style="4" customWidth="1"/>
    <col min="3635" max="3679" width="5" style="4" customWidth="1"/>
    <col min="3680" max="3840" width="10.77734375" style="4"/>
    <col min="3841" max="3841" width="9.44140625" style="4" customWidth="1"/>
    <col min="3842" max="3842" width="4.109375" style="4" customWidth="1"/>
    <col min="3843" max="3847" width="7.5546875" style="4" customWidth="1"/>
    <col min="3848" max="3848" width="10.109375" style="4" customWidth="1"/>
    <col min="3849" max="3850" width="0.109375" style="4" customWidth="1"/>
    <col min="3851" max="3851" width="10.88671875" style="4" customWidth="1"/>
    <col min="3852" max="3854" width="0.109375" style="4" customWidth="1"/>
    <col min="3855" max="3855" width="0.77734375" style="4" customWidth="1"/>
    <col min="3856" max="3857" width="6.33203125" style="4" customWidth="1"/>
    <col min="3858" max="3858" width="6" style="4" customWidth="1"/>
    <col min="3859" max="3859" width="9.109375" style="4" customWidth="1"/>
    <col min="3860" max="3860" width="3.44140625" style="4" customWidth="1"/>
    <col min="3861" max="3861" width="5.88671875" style="4" customWidth="1"/>
    <col min="3862" max="3862" width="5" style="4" customWidth="1"/>
    <col min="3863" max="3863" width="4.109375" style="4" customWidth="1"/>
    <col min="3864" max="3864" width="5" style="4" customWidth="1"/>
    <col min="3865" max="3865" width="4.5546875" style="4" customWidth="1"/>
    <col min="3866" max="3866" width="5" style="4" customWidth="1"/>
    <col min="3867" max="3867" width="3.33203125" style="4" customWidth="1"/>
    <col min="3868" max="3889" width="5" style="4" customWidth="1"/>
    <col min="3890" max="3890" width="5.6640625" style="4" customWidth="1"/>
    <col min="3891" max="3935" width="5" style="4" customWidth="1"/>
    <col min="3936" max="4096" width="10.77734375" style="4"/>
    <col min="4097" max="4097" width="9.44140625" style="4" customWidth="1"/>
    <col min="4098" max="4098" width="4.109375" style="4" customWidth="1"/>
    <col min="4099" max="4103" width="7.5546875" style="4" customWidth="1"/>
    <col min="4104" max="4104" width="10.109375" style="4" customWidth="1"/>
    <col min="4105" max="4106" width="0.109375" style="4" customWidth="1"/>
    <col min="4107" max="4107" width="10.88671875" style="4" customWidth="1"/>
    <col min="4108" max="4110" width="0.109375" style="4" customWidth="1"/>
    <col min="4111" max="4111" width="0.77734375" style="4" customWidth="1"/>
    <col min="4112" max="4113" width="6.33203125" style="4" customWidth="1"/>
    <col min="4114" max="4114" width="6" style="4" customWidth="1"/>
    <col min="4115" max="4115" width="9.109375" style="4" customWidth="1"/>
    <col min="4116" max="4116" width="3.44140625" style="4" customWidth="1"/>
    <col min="4117" max="4117" width="5.88671875" style="4" customWidth="1"/>
    <col min="4118" max="4118" width="5" style="4" customWidth="1"/>
    <col min="4119" max="4119" width="4.109375" style="4" customWidth="1"/>
    <col min="4120" max="4120" width="5" style="4" customWidth="1"/>
    <col min="4121" max="4121" width="4.5546875" style="4" customWidth="1"/>
    <col min="4122" max="4122" width="5" style="4" customWidth="1"/>
    <col min="4123" max="4123" width="3.33203125" style="4" customWidth="1"/>
    <col min="4124" max="4145" width="5" style="4" customWidth="1"/>
    <col min="4146" max="4146" width="5.6640625" style="4" customWidth="1"/>
    <col min="4147" max="4191" width="5" style="4" customWidth="1"/>
    <col min="4192" max="4352" width="10.77734375" style="4"/>
    <col min="4353" max="4353" width="9.44140625" style="4" customWidth="1"/>
    <col min="4354" max="4354" width="4.109375" style="4" customWidth="1"/>
    <col min="4355" max="4359" width="7.5546875" style="4" customWidth="1"/>
    <col min="4360" max="4360" width="10.109375" style="4" customWidth="1"/>
    <col min="4361" max="4362" width="0.109375" style="4" customWidth="1"/>
    <col min="4363" max="4363" width="10.88671875" style="4" customWidth="1"/>
    <col min="4364" max="4366" width="0.109375" style="4" customWidth="1"/>
    <col min="4367" max="4367" width="0.77734375" style="4" customWidth="1"/>
    <col min="4368" max="4369" width="6.33203125" style="4" customWidth="1"/>
    <col min="4370" max="4370" width="6" style="4" customWidth="1"/>
    <col min="4371" max="4371" width="9.109375" style="4" customWidth="1"/>
    <col min="4372" max="4372" width="3.44140625" style="4" customWidth="1"/>
    <col min="4373" max="4373" width="5.88671875" style="4" customWidth="1"/>
    <col min="4374" max="4374" width="5" style="4" customWidth="1"/>
    <col min="4375" max="4375" width="4.109375" style="4" customWidth="1"/>
    <col min="4376" max="4376" width="5" style="4" customWidth="1"/>
    <col min="4377" max="4377" width="4.5546875" style="4" customWidth="1"/>
    <col min="4378" max="4378" width="5" style="4" customWidth="1"/>
    <col min="4379" max="4379" width="3.33203125" style="4" customWidth="1"/>
    <col min="4380" max="4401" width="5" style="4" customWidth="1"/>
    <col min="4402" max="4402" width="5.6640625" style="4" customWidth="1"/>
    <col min="4403" max="4447" width="5" style="4" customWidth="1"/>
    <col min="4448" max="4608" width="10.77734375" style="4"/>
    <col min="4609" max="4609" width="9.44140625" style="4" customWidth="1"/>
    <col min="4610" max="4610" width="4.109375" style="4" customWidth="1"/>
    <col min="4611" max="4615" width="7.5546875" style="4" customWidth="1"/>
    <col min="4616" max="4616" width="10.109375" style="4" customWidth="1"/>
    <col min="4617" max="4618" width="0.109375" style="4" customWidth="1"/>
    <col min="4619" max="4619" width="10.88671875" style="4" customWidth="1"/>
    <col min="4620" max="4622" width="0.109375" style="4" customWidth="1"/>
    <col min="4623" max="4623" width="0.77734375" style="4" customWidth="1"/>
    <col min="4624" max="4625" width="6.33203125" style="4" customWidth="1"/>
    <col min="4626" max="4626" width="6" style="4" customWidth="1"/>
    <col min="4627" max="4627" width="9.109375" style="4" customWidth="1"/>
    <col min="4628" max="4628" width="3.44140625" style="4" customWidth="1"/>
    <col min="4629" max="4629" width="5.88671875" style="4" customWidth="1"/>
    <col min="4630" max="4630" width="5" style="4" customWidth="1"/>
    <col min="4631" max="4631" width="4.109375" style="4" customWidth="1"/>
    <col min="4632" max="4632" width="5" style="4" customWidth="1"/>
    <col min="4633" max="4633" width="4.5546875" style="4" customWidth="1"/>
    <col min="4634" max="4634" width="5" style="4" customWidth="1"/>
    <col min="4635" max="4635" width="3.33203125" style="4" customWidth="1"/>
    <col min="4636" max="4657" width="5" style="4" customWidth="1"/>
    <col min="4658" max="4658" width="5.6640625" style="4" customWidth="1"/>
    <col min="4659" max="4703" width="5" style="4" customWidth="1"/>
    <col min="4704" max="4864" width="10.77734375" style="4"/>
    <col min="4865" max="4865" width="9.44140625" style="4" customWidth="1"/>
    <col min="4866" max="4866" width="4.109375" style="4" customWidth="1"/>
    <col min="4867" max="4871" width="7.5546875" style="4" customWidth="1"/>
    <col min="4872" max="4872" width="10.109375" style="4" customWidth="1"/>
    <col min="4873" max="4874" width="0.109375" style="4" customWidth="1"/>
    <col min="4875" max="4875" width="10.88671875" style="4" customWidth="1"/>
    <col min="4876" max="4878" width="0.109375" style="4" customWidth="1"/>
    <col min="4879" max="4879" width="0.77734375" style="4" customWidth="1"/>
    <col min="4880" max="4881" width="6.33203125" style="4" customWidth="1"/>
    <col min="4882" max="4882" width="6" style="4" customWidth="1"/>
    <col min="4883" max="4883" width="9.109375" style="4" customWidth="1"/>
    <col min="4884" max="4884" width="3.44140625" style="4" customWidth="1"/>
    <col min="4885" max="4885" width="5.88671875" style="4" customWidth="1"/>
    <col min="4886" max="4886" width="5" style="4" customWidth="1"/>
    <col min="4887" max="4887" width="4.109375" style="4" customWidth="1"/>
    <col min="4888" max="4888" width="5" style="4" customWidth="1"/>
    <col min="4889" max="4889" width="4.5546875" style="4" customWidth="1"/>
    <col min="4890" max="4890" width="5" style="4" customWidth="1"/>
    <col min="4891" max="4891" width="3.33203125" style="4" customWidth="1"/>
    <col min="4892" max="4913" width="5" style="4" customWidth="1"/>
    <col min="4914" max="4914" width="5.6640625" style="4" customWidth="1"/>
    <col min="4915" max="4959" width="5" style="4" customWidth="1"/>
    <col min="4960" max="5120" width="10.77734375" style="4"/>
    <col min="5121" max="5121" width="9.44140625" style="4" customWidth="1"/>
    <col min="5122" max="5122" width="4.109375" style="4" customWidth="1"/>
    <col min="5123" max="5127" width="7.5546875" style="4" customWidth="1"/>
    <col min="5128" max="5128" width="10.109375" style="4" customWidth="1"/>
    <col min="5129" max="5130" width="0.109375" style="4" customWidth="1"/>
    <col min="5131" max="5131" width="10.88671875" style="4" customWidth="1"/>
    <col min="5132" max="5134" width="0.109375" style="4" customWidth="1"/>
    <col min="5135" max="5135" width="0.77734375" style="4" customWidth="1"/>
    <col min="5136" max="5137" width="6.33203125" style="4" customWidth="1"/>
    <col min="5138" max="5138" width="6" style="4" customWidth="1"/>
    <col min="5139" max="5139" width="9.109375" style="4" customWidth="1"/>
    <col min="5140" max="5140" width="3.44140625" style="4" customWidth="1"/>
    <col min="5141" max="5141" width="5.88671875" style="4" customWidth="1"/>
    <col min="5142" max="5142" width="5" style="4" customWidth="1"/>
    <col min="5143" max="5143" width="4.109375" style="4" customWidth="1"/>
    <col min="5144" max="5144" width="5" style="4" customWidth="1"/>
    <col min="5145" max="5145" width="4.5546875" style="4" customWidth="1"/>
    <col min="5146" max="5146" width="5" style="4" customWidth="1"/>
    <col min="5147" max="5147" width="3.33203125" style="4" customWidth="1"/>
    <col min="5148" max="5169" width="5" style="4" customWidth="1"/>
    <col min="5170" max="5170" width="5.6640625" style="4" customWidth="1"/>
    <col min="5171" max="5215" width="5" style="4" customWidth="1"/>
    <col min="5216" max="5376" width="10.77734375" style="4"/>
    <col min="5377" max="5377" width="9.44140625" style="4" customWidth="1"/>
    <col min="5378" max="5378" width="4.109375" style="4" customWidth="1"/>
    <col min="5379" max="5383" width="7.5546875" style="4" customWidth="1"/>
    <col min="5384" max="5384" width="10.109375" style="4" customWidth="1"/>
    <col min="5385" max="5386" width="0.109375" style="4" customWidth="1"/>
    <col min="5387" max="5387" width="10.88671875" style="4" customWidth="1"/>
    <col min="5388" max="5390" width="0.109375" style="4" customWidth="1"/>
    <col min="5391" max="5391" width="0.77734375" style="4" customWidth="1"/>
    <col min="5392" max="5393" width="6.33203125" style="4" customWidth="1"/>
    <col min="5394" max="5394" width="6" style="4" customWidth="1"/>
    <col min="5395" max="5395" width="9.109375" style="4" customWidth="1"/>
    <col min="5396" max="5396" width="3.44140625" style="4" customWidth="1"/>
    <col min="5397" max="5397" width="5.88671875" style="4" customWidth="1"/>
    <col min="5398" max="5398" width="5" style="4" customWidth="1"/>
    <col min="5399" max="5399" width="4.109375" style="4" customWidth="1"/>
    <col min="5400" max="5400" width="5" style="4" customWidth="1"/>
    <col min="5401" max="5401" width="4.5546875" style="4" customWidth="1"/>
    <col min="5402" max="5402" width="5" style="4" customWidth="1"/>
    <col min="5403" max="5403" width="3.33203125" style="4" customWidth="1"/>
    <col min="5404" max="5425" width="5" style="4" customWidth="1"/>
    <col min="5426" max="5426" width="5.6640625" style="4" customWidth="1"/>
    <col min="5427" max="5471" width="5" style="4" customWidth="1"/>
    <col min="5472" max="5632" width="10.77734375" style="4"/>
    <col min="5633" max="5633" width="9.44140625" style="4" customWidth="1"/>
    <col min="5634" max="5634" width="4.109375" style="4" customWidth="1"/>
    <col min="5635" max="5639" width="7.5546875" style="4" customWidth="1"/>
    <col min="5640" max="5640" width="10.109375" style="4" customWidth="1"/>
    <col min="5641" max="5642" width="0.109375" style="4" customWidth="1"/>
    <col min="5643" max="5643" width="10.88671875" style="4" customWidth="1"/>
    <col min="5644" max="5646" width="0.109375" style="4" customWidth="1"/>
    <col min="5647" max="5647" width="0.77734375" style="4" customWidth="1"/>
    <col min="5648" max="5649" width="6.33203125" style="4" customWidth="1"/>
    <col min="5650" max="5650" width="6" style="4" customWidth="1"/>
    <col min="5651" max="5651" width="9.109375" style="4" customWidth="1"/>
    <col min="5652" max="5652" width="3.44140625" style="4" customWidth="1"/>
    <col min="5653" max="5653" width="5.88671875" style="4" customWidth="1"/>
    <col min="5654" max="5654" width="5" style="4" customWidth="1"/>
    <col min="5655" max="5655" width="4.109375" style="4" customWidth="1"/>
    <col min="5656" max="5656" width="5" style="4" customWidth="1"/>
    <col min="5657" max="5657" width="4.5546875" style="4" customWidth="1"/>
    <col min="5658" max="5658" width="5" style="4" customWidth="1"/>
    <col min="5659" max="5659" width="3.33203125" style="4" customWidth="1"/>
    <col min="5660" max="5681" width="5" style="4" customWidth="1"/>
    <col min="5682" max="5682" width="5.6640625" style="4" customWidth="1"/>
    <col min="5683" max="5727" width="5" style="4" customWidth="1"/>
    <col min="5728" max="5888" width="10.77734375" style="4"/>
    <col min="5889" max="5889" width="9.44140625" style="4" customWidth="1"/>
    <col min="5890" max="5890" width="4.109375" style="4" customWidth="1"/>
    <col min="5891" max="5895" width="7.5546875" style="4" customWidth="1"/>
    <col min="5896" max="5896" width="10.109375" style="4" customWidth="1"/>
    <col min="5897" max="5898" width="0.109375" style="4" customWidth="1"/>
    <col min="5899" max="5899" width="10.88671875" style="4" customWidth="1"/>
    <col min="5900" max="5902" width="0.109375" style="4" customWidth="1"/>
    <col min="5903" max="5903" width="0.77734375" style="4" customWidth="1"/>
    <col min="5904" max="5905" width="6.33203125" style="4" customWidth="1"/>
    <col min="5906" max="5906" width="6" style="4" customWidth="1"/>
    <col min="5907" max="5907" width="9.109375" style="4" customWidth="1"/>
    <col min="5908" max="5908" width="3.44140625" style="4" customWidth="1"/>
    <col min="5909" max="5909" width="5.88671875" style="4" customWidth="1"/>
    <col min="5910" max="5910" width="5" style="4" customWidth="1"/>
    <col min="5911" max="5911" width="4.109375" style="4" customWidth="1"/>
    <col min="5912" max="5912" width="5" style="4" customWidth="1"/>
    <col min="5913" max="5913" width="4.5546875" style="4" customWidth="1"/>
    <col min="5914" max="5914" width="5" style="4" customWidth="1"/>
    <col min="5915" max="5915" width="3.33203125" style="4" customWidth="1"/>
    <col min="5916" max="5937" width="5" style="4" customWidth="1"/>
    <col min="5938" max="5938" width="5.6640625" style="4" customWidth="1"/>
    <col min="5939" max="5983" width="5" style="4" customWidth="1"/>
    <col min="5984" max="6144" width="10.77734375" style="4"/>
    <col min="6145" max="6145" width="9.44140625" style="4" customWidth="1"/>
    <col min="6146" max="6146" width="4.109375" style="4" customWidth="1"/>
    <col min="6147" max="6151" width="7.5546875" style="4" customWidth="1"/>
    <col min="6152" max="6152" width="10.109375" style="4" customWidth="1"/>
    <col min="6153" max="6154" width="0.109375" style="4" customWidth="1"/>
    <col min="6155" max="6155" width="10.88671875" style="4" customWidth="1"/>
    <col min="6156" max="6158" width="0.109375" style="4" customWidth="1"/>
    <col min="6159" max="6159" width="0.77734375" style="4" customWidth="1"/>
    <col min="6160" max="6161" width="6.33203125" style="4" customWidth="1"/>
    <col min="6162" max="6162" width="6" style="4" customWidth="1"/>
    <col min="6163" max="6163" width="9.109375" style="4" customWidth="1"/>
    <col min="6164" max="6164" width="3.44140625" style="4" customWidth="1"/>
    <col min="6165" max="6165" width="5.88671875" style="4" customWidth="1"/>
    <col min="6166" max="6166" width="5" style="4" customWidth="1"/>
    <col min="6167" max="6167" width="4.109375" style="4" customWidth="1"/>
    <col min="6168" max="6168" width="5" style="4" customWidth="1"/>
    <col min="6169" max="6169" width="4.5546875" style="4" customWidth="1"/>
    <col min="6170" max="6170" width="5" style="4" customWidth="1"/>
    <col min="6171" max="6171" width="3.33203125" style="4" customWidth="1"/>
    <col min="6172" max="6193" width="5" style="4" customWidth="1"/>
    <col min="6194" max="6194" width="5.6640625" style="4" customWidth="1"/>
    <col min="6195" max="6239" width="5" style="4" customWidth="1"/>
    <col min="6240" max="6400" width="10.77734375" style="4"/>
    <col min="6401" max="6401" width="9.44140625" style="4" customWidth="1"/>
    <col min="6402" max="6402" width="4.109375" style="4" customWidth="1"/>
    <col min="6403" max="6407" width="7.5546875" style="4" customWidth="1"/>
    <col min="6408" max="6408" width="10.109375" style="4" customWidth="1"/>
    <col min="6409" max="6410" width="0.109375" style="4" customWidth="1"/>
    <col min="6411" max="6411" width="10.88671875" style="4" customWidth="1"/>
    <col min="6412" max="6414" width="0.109375" style="4" customWidth="1"/>
    <col min="6415" max="6415" width="0.77734375" style="4" customWidth="1"/>
    <col min="6416" max="6417" width="6.33203125" style="4" customWidth="1"/>
    <col min="6418" max="6418" width="6" style="4" customWidth="1"/>
    <col min="6419" max="6419" width="9.109375" style="4" customWidth="1"/>
    <col min="6420" max="6420" width="3.44140625" style="4" customWidth="1"/>
    <col min="6421" max="6421" width="5.88671875" style="4" customWidth="1"/>
    <col min="6422" max="6422" width="5" style="4" customWidth="1"/>
    <col min="6423" max="6423" width="4.109375" style="4" customWidth="1"/>
    <col min="6424" max="6424" width="5" style="4" customWidth="1"/>
    <col min="6425" max="6425" width="4.5546875" style="4" customWidth="1"/>
    <col min="6426" max="6426" width="5" style="4" customWidth="1"/>
    <col min="6427" max="6427" width="3.33203125" style="4" customWidth="1"/>
    <col min="6428" max="6449" width="5" style="4" customWidth="1"/>
    <col min="6450" max="6450" width="5.6640625" style="4" customWidth="1"/>
    <col min="6451" max="6495" width="5" style="4" customWidth="1"/>
    <col min="6496" max="6656" width="10.77734375" style="4"/>
    <col min="6657" max="6657" width="9.44140625" style="4" customWidth="1"/>
    <col min="6658" max="6658" width="4.109375" style="4" customWidth="1"/>
    <col min="6659" max="6663" width="7.5546875" style="4" customWidth="1"/>
    <col min="6664" max="6664" width="10.109375" style="4" customWidth="1"/>
    <col min="6665" max="6666" width="0.109375" style="4" customWidth="1"/>
    <col min="6667" max="6667" width="10.88671875" style="4" customWidth="1"/>
    <col min="6668" max="6670" width="0.109375" style="4" customWidth="1"/>
    <col min="6671" max="6671" width="0.77734375" style="4" customWidth="1"/>
    <col min="6672" max="6673" width="6.33203125" style="4" customWidth="1"/>
    <col min="6674" max="6674" width="6" style="4" customWidth="1"/>
    <col min="6675" max="6675" width="9.109375" style="4" customWidth="1"/>
    <col min="6676" max="6676" width="3.44140625" style="4" customWidth="1"/>
    <col min="6677" max="6677" width="5.88671875" style="4" customWidth="1"/>
    <col min="6678" max="6678" width="5" style="4" customWidth="1"/>
    <col min="6679" max="6679" width="4.109375" style="4" customWidth="1"/>
    <col min="6680" max="6680" width="5" style="4" customWidth="1"/>
    <col min="6681" max="6681" width="4.5546875" style="4" customWidth="1"/>
    <col min="6682" max="6682" width="5" style="4" customWidth="1"/>
    <col min="6683" max="6683" width="3.33203125" style="4" customWidth="1"/>
    <col min="6684" max="6705" width="5" style="4" customWidth="1"/>
    <col min="6706" max="6706" width="5.6640625" style="4" customWidth="1"/>
    <col min="6707" max="6751" width="5" style="4" customWidth="1"/>
    <col min="6752" max="6912" width="10.77734375" style="4"/>
    <col min="6913" max="6913" width="9.44140625" style="4" customWidth="1"/>
    <col min="6914" max="6914" width="4.109375" style="4" customWidth="1"/>
    <col min="6915" max="6919" width="7.5546875" style="4" customWidth="1"/>
    <col min="6920" max="6920" width="10.109375" style="4" customWidth="1"/>
    <col min="6921" max="6922" width="0.109375" style="4" customWidth="1"/>
    <col min="6923" max="6923" width="10.88671875" style="4" customWidth="1"/>
    <col min="6924" max="6926" width="0.109375" style="4" customWidth="1"/>
    <col min="6927" max="6927" width="0.77734375" style="4" customWidth="1"/>
    <col min="6928" max="6929" width="6.33203125" style="4" customWidth="1"/>
    <col min="6930" max="6930" width="6" style="4" customWidth="1"/>
    <col min="6931" max="6931" width="9.109375" style="4" customWidth="1"/>
    <col min="6932" max="6932" width="3.44140625" style="4" customWidth="1"/>
    <col min="6933" max="6933" width="5.88671875" style="4" customWidth="1"/>
    <col min="6934" max="6934" width="5" style="4" customWidth="1"/>
    <col min="6935" max="6935" width="4.109375" style="4" customWidth="1"/>
    <col min="6936" max="6936" width="5" style="4" customWidth="1"/>
    <col min="6937" max="6937" width="4.5546875" style="4" customWidth="1"/>
    <col min="6938" max="6938" width="5" style="4" customWidth="1"/>
    <col min="6939" max="6939" width="3.33203125" style="4" customWidth="1"/>
    <col min="6940" max="6961" width="5" style="4" customWidth="1"/>
    <col min="6962" max="6962" width="5.6640625" style="4" customWidth="1"/>
    <col min="6963" max="7007" width="5" style="4" customWidth="1"/>
    <col min="7008" max="7168" width="10.77734375" style="4"/>
    <col min="7169" max="7169" width="9.44140625" style="4" customWidth="1"/>
    <col min="7170" max="7170" width="4.109375" style="4" customWidth="1"/>
    <col min="7171" max="7175" width="7.5546875" style="4" customWidth="1"/>
    <col min="7176" max="7176" width="10.109375" style="4" customWidth="1"/>
    <col min="7177" max="7178" width="0.109375" style="4" customWidth="1"/>
    <col min="7179" max="7179" width="10.88671875" style="4" customWidth="1"/>
    <col min="7180" max="7182" width="0.109375" style="4" customWidth="1"/>
    <col min="7183" max="7183" width="0.77734375" style="4" customWidth="1"/>
    <col min="7184" max="7185" width="6.33203125" style="4" customWidth="1"/>
    <col min="7186" max="7186" width="6" style="4" customWidth="1"/>
    <col min="7187" max="7187" width="9.109375" style="4" customWidth="1"/>
    <col min="7188" max="7188" width="3.44140625" style="4" customWidth="1"/>
    <col min="7189" max="7189" width="5.88671875" style="4" customWidth="1"/>
    <col min="7190" max="7190" width="5" style="4" customWidth="1"/>
    <col min="7191" max="7191" width="4.109375" style="4" customWidth="1"/>
    <col min="7192" max="7192" width="5" style="4" customWidth="1"/>
    <col min="7193" max="7193" width="4.5546875" style="4" customWidth="1"/>
    <col min="7194" max="7194" width="5" style="4" customWidth="1"/>
    <col min="7195" max="7195" width="3.33203125" style="4" customWidth="1"/>
    <col min="7196" max="7217" width="5" style="4" customWidth="1"/>
    <col min="7218" max="7218" width="5.6640625" style="4" customWidth="1"/>
    <col min="7219" max="7263" width="5" style="4" customWidth="1"/>
    <col min="7264" max="7424" width="10.77734375" style="4"/>
    <col min="7425" max="7425" width="9.44140625" style="4" customWidth="1"/>
    <col min="7426" max="7426" width="4.109375" style="4" customWidth="1"/>
    <col min="7427" max="7431" width="7.5546875" style="4" customWidth="1"/>
    <col min="7432" max="7432" width="10.109375" style="4" customWidth="1"/>
    <col min="7433" max="7434" width="0.109375" style="4" customWidth="1"/>
    <col min="7435" max="7435" width="10.88671875" style="4" customWidth="1"/>
    <col min="7436" max="7438" width="0.109375" style="4" customWidth="1"/>
    <col min="7439" max="7439" width="0.77734375" style="4" customWidth="1"/>
    <col min="7440" max="7441" width="6.33203125" style="4" customWidth="1"/>
    <col min="7442" max="7442" width="6" style="4" customWidth="1"/>
    <col min="7443" max="7443" width="9.109375" style="4" customWidth="1"/>
    <col min="7444" max="7444" width="3.44140625" style="4" customWidth="1"/>
    <col min="7445" max="7445" width="5.88671875" style="4" customWidth="1"/>
    <col min="7446" max="7446" width="5" style="4" customWidth="1"/>
    <col min="7447" max="7447" width="4.109375" style="4" customWidth="1"/>
    <col min="7448" max="7448" width="5" style="4" customWidth="1"/>
    <col min="7449" max="7449" width="4.5546875" style="4" customWidth="1"/>
    <col min="7450" max="7450" width="5" style="4" customWidth="1"/>
    <col min="7451" max="7451" width="3.33203125" style="4" customWidth="1"/>
    <col min="7452" max="7473" width="5" style="4" customWidth="1"/>
    <col min="7474" max="7474" width="5.6640625" style="4" customWidth="1"/>
    <col min="7475" max="7519" width="5" style="4" customWidth="1"/>
    <col min="7520" max="7680" width="10.77734375" style="4"/>
    <col min="7681" max="7681" width="9.44140625" style="4" customWidth="1"/>
    <col min="7682" max="7682" width="4.109375" style="4" customWidth="1"/>
    <col min="7683" max="7687" width="7.5546875" style="4" customWidth="1"/>
    <col min="7688" max="7688" width="10.109375" style="4" customWidth="1"/>
    <col min="7689" max="7690" width="0.109375" style="4" customWidth="1"/>
    <col min="7691" max="7691" width="10.88671875" style="4" customWidth="1"/>
    <col min="7692" max="7694" width="0.109375" style="4" customWidth="1"/>
    <col min="7695" max="7695" width="0.77734375" style="4" customWidth="1"/>
    <col min="7696" max="7697" width="6.33203125" style="4" customWidth="1"/>
    <col min="7698" max="7698" width="6" style="4" customWidth="1"/>
    <col min="7699" max="7699" width="9.109375" style="4" customWidth="1"/>
    <col min="7700" max="7700" width="3.44140625" style="4" customWidth="1"/>
    <col min="7701" max="7701" width="5.88671875" style="4" customWidth="1"/>
    <col min="7702" max="7702" width="5" style="4" customWidth="1"/>
    <col min="7703" max="7703" width="4.109375" style="4" customWidth="1"/>
    <col min="7704" max="7704" width="5" style="4" customWidth="1"/>
    <col min="7705" max="7705" width="4.5546875" style="4" customWidth="1"/>
    <col min="7706" max="7706" width="5" style="4" customWidth="1"/>
    <col min="7707" max="7707" width="3.33203125" style="4" customWidth="1"/>
    <col min="7708" max="7729" width="5" style="4" customWidth="1"/>
    <col min="7730" max="7730" width="5.6640625" style="4" customWidth="1"/>
    <col min="7731" max="7775" width="5" style="4" customWidth="1"/>
    <col min="7776" max="7936" width="10.77734375" style="4"/>
    <col min="7937" max="7937" width="9.44140625" style="4" customWidth="1"/>
    <col min="7938" max="7938" width="4.109375" style="4" customWidth="1"/>
    <col min="7939" max="7943" width="7.5546875" style="4" customWidth="1"/>
    <col min="7944" max="7944" width="10.109375" style="4" customWidth="1"/>
    <col min="7945" max="7946" width="0.109375" style="4" customWidth="1"/>
    <col min="7947" max="7947" width="10.88671875" style="4" customWidth="1"/>
    <col min="7948" max="7950" width="0.109375" style="4" customWidth="1"/>
    <col min="7951" max="7951" width="0.77734375" style="4" customWidth="1"/>
    <col min="7952" max="7953" width="6.33203125" style="4" customWidth="1"/>
    <col min="7954" max="7954" width="6" style="4" customWidth="1"/>
    <col min="7955" max="7955" width="9.109375" style="4" customWidth="1"/>
    <col min="7956" max="7956" width="3.44140625" style="4" customWidth="1"/>
    <col min="7957" max="7957" width="5.88671875" style="4" customWidth="1"/>
    <col min="7958" max="7958" width="5" style="4" customWidth="1"/>
    <col min="7959" max="7959" width="4.109375" style="4" customWidth="1"/>
    <col min="7960" max="7960" width="5" style="4" customWidth="1"/>
    <col min="7961" max="7961" width="4.5546875" style="4" customWidth="1"/>
    <col min="7962" max="7962" width="5" style="4" customWidth="1"/>
    <col min="7963" max="7963" width="3.33203125" style="4" customWidth="1"/>
    <col min="7964" max="7985" width="5" style="4" customWidth="1"/>
    <col min="7986" max="7986" width="5.6640625" style="4" customWidth="1"/>
    <col min="7987" max="8031" width="5" style="4" customWidth="1"/>
    <col min="8032" max="8192" width="10.77734375" style="4"/>
    <col min="8193" max="8193" width="9.44140625" style="4" customWidth="1"/>
    <col min="8194" max="8194" width="4.109375" style="4" customWidth="1"/>
    <col min="8195" max="8199" width="7.5546875" style="4" customWidth="1"/>
    <col min="8200" max="8200" width="10.109375" style="4" customWidth="1"/>
    <col min="8201" max="8202" width="0.109375" style="4" customWidth="1"/>
    <col min="8203" max="8203" width="10.88671875" style="4" customWidth="1"/>
    <col min="8204" max="8206" width="0.109375" style="4" customWidth="1"/>
    <col min="8207" max="8207" width="0.77734375" style="4" customWidth="1"/>
    <col min="8208" max="8209" width="6.33203125" style="4" customWidth="1"/>
    <col min="8210" max="8210" width="6" style="4" customWidth="1"/>
    <col min="8211" max="8211" width="9.109375" style="4" customWidth="1"/>
    <col min="8212" max="8212" width="3.44140625" style="4" customWidth="1"/>
    <col min="8213" max="8213" width="5.88671875" style="4" customWidth="1"/>
    <col min="8214" max="8214" width="5" style="4" customWidth="1"/>
    <col min="8215" max="8215" width="4.109375" style="4" customWidth="1"/>
    <col min="8216" max="8216" width="5" style="4" customWidth="1"/>
    <col min="8217" max="8217" width="4.5546875" style="4" customWidth="1"/>
    <col min="8218" max="8218" width="5" style="4" customWidth="1"/>
    <col min="8219" max="8219" width="3.33203125" style="4" customWidth="1"/>
    <col min="8220" max="8241" width="5" style="4" customWidth="1"/>
    <col min="8242" max="8242" width="5.6640625" style="4" customWidth="1"/>
    <col min="8243" max="8287" width="5" style="4" customWidth="1"/>
    <col min="8288" max="8448" width="10.77734375" style="4"/>
    <col min="8449" max="8449" width="9.44140625" style="4" customWidth="1"/>
    <col min="8450" max="8450" width="4.109375" style="4" customWidth="1"/>
    <col min="8451" max="8455" width="7.5546875" style="4" customWidth="1"/>
    <col min="8456" max="8456" width="10.109375" style="4" customWidth="1"/>
    <col min="8457" max="8458" width="0.109375" style="4" customWidth="1"/>
    <col min="8459" max="8459" width="10.88671875" style="4" customWidth="1"/>
    <col min="8460" max="8462" width="0.109375" style="4" customWidth="1"/>
    <col min="8463" max="8463" width="0.77734375" style="4" customWidth="1"/>
    <col min="8464" max="8465" width="6.33203125" style="4" customWidth="1"/>
    <col min="8466" max="8466" width="6" style="4" customWidth="1"/>
    <col min="8467" max="8467" width="9.109375" style="4" customWidth="1"/>
    <col min="8468" max="8468" width="3.44140625" style="4" customWidth="1"/>
    <col min="8469" max="8469" width="5.88671875" style="4" customWidth="1"/>
    <col min="8470" max="8470" width="5" style="4" customWidth="1"/>
    <col min="8471" max="8471" width="4.109375" style="4" customWidth="1"/>
    <col min="8472" max="8472" width="5" style="4" customWidth="1"/>
    <col min="8473" max="8473" width="4.5546875" style="4" customWidth="1"/>
    <col min="8474" max="8474" width="5" style="4" customWidth="1"/>
    <col min="8475" max="8475" width="3.33203125" style="4" customWidth="1"/>
    <col min="8476" max="8497" width="5" style="4" customWidth="1"/>
    <col min="8498" max="8498" width="5.6640625" style="4" customWidth="1"/>
    <col min="8499" max="8543" width="5" style="4" customWidth="1"/>
    <col min="8544" max="8704" width="10.77734375" style="4"/>
    <col min="8705" max="8705" width="9.44140625" style="4" customWidth="1"/>
    <col min="8706" max="8706" width="4.109375" style="4" customWidth="1"/>
    <col min="8707" max="8711" width="7.5546875" style="4" customWidth="1"/>
    <col min="8712" max="8712" width="10.109375" style="4" customWidth="1"/>
    <col min="8713" max="8714" width="0.109375" style="4" customWidth="1"/>
    <col min="8715" max="8715" width="10.88671875" style="4" customWidth="1"/>
    <col min="8716" max="8718" width="0.109375" style="4" customWidth="1"/>
    <col min="8719" max="8719" width="0.77734375" style="4" customWidth="1"/>
    <col min="8720" max="8721" width="6.33203125" style="4" customWidth="1"/>
    <col min="8722" max="8722" width="6" style="4" customWidth="1"/>
    <col min="8723" max="8723" width="9.109375" style="4" customWidth="1"/>
    <col min="8724" max="8724" width="3.44140625" style="4" customWidth="1"/>
    <col min="8725" max="8725" width="5.88671875" style="4" customWidth="1"/>
    <col min="8726" max="8726" width="5" style="4" customWidth="1"/>
    <col min="8727" max="8727" width="4.109375" style="4" customWidth="1"/>
    <col min="8728" max="8728" width="5" style="4" customWidth="1"/>
    <col min="8729" max="8729" width="4.5546875" style="4" customWidth="1"/>
    <col min="8730" max="8730" width="5" style="4" customWidth="1"/>
    <col min="8731" max="8731" width="3.33203125" style="4" customWidth="1"/>
    <col min="8732" max="8753" width="5" style="4" customWidth="1"/>
    <col min="8754" max="8754" width="5.6640625" style="4" customWidth="1"/>
    <col min="8755" max="8799" width="5" style="4" customWidth="1"/>
    <col min="8800" max="8960" width="10.77734375" style="4"/>
    <col min="8961" max="8961" width="9.44140625" style="4" customWidth="1"/>
    <col min="8962" max="8962" width="4.109375" style="4" customWidth="1"/>
    <col min="8963" max="8967" width="7.5546875" style="4" customWidth="1"/>
    <col min="8968" max="8968" width="10.109375" style="4" customWidth="1"/>
    <col min="8969" max="8970" width="0.109375" style="4" customWidth="1"/>
    <col min="8971" max="8971" width="10.88671875" style="4" customWidth="1"/>
    <col min="8972" max="8974" width="0.109375" style="4" customWidth="1"/>
    <col min="8975" max="8975" width="0.77734375" style="4" customWidth="1"/>
    <col min="8976" max="8977" width="6.33203125" style="4" customWidth="1"/>
    <col min="8978" max="8978" width="6" style="4" customWidth="1"/>
    <col min="8979" max="8979" width="9.109375" style="4" customWidth="1"/>
    <col min="8980" max="8980" width="3.44140625" style="4" customWidth="1"/>
    <col min="8981" max="8981" width="5.88671875" style="4" customWidth="1"/>
    <col min="8982" max="8982" width="5" style="4" customWidth="1"/>
    <col min="8983" max="8983" width="4.109375" style="4" customWidth="1"/>
    <col min="8984" max="8984" width="5" style="4" customWidth="1"/>
    <col min="8985" max="8985" width="4.5546875" style="4" customWidth="1"/>
    <col min="8986" max="8986" width="5" style="4" customWidth="1"/>
    <col min="8987" max="8987" width="3.33203125" style="4" customWidth="1"/>
    <col min="8988" max="9009" width="5" style="4" customWidth="1"/>
    <col min="9010" max="9010" width="5.6640625" style="4" customWidth="1"/>
    <col min="9011" max="9055" width="5" style="4" customWidth="1"/>
    <col min="9056" max="9216" width="10.77734375" style="4"/>
    <col min="9217" max="9217" width="9.44140625" style="4" customWidth="1"/>
    <col min="9218" max="9218" width="4.109375" style="4" customWidth="1"/>
    <col min="9219" max="9223" width="7.5546875" style="4" customWidth="1"/>
    <col min="9224" max="9224" width="10.109375" style="4" customWidth="1"/>
    <col min="9225" max="9226" width="0.109375" style="4" customWidth="1"/>
    <col min="9227" max="9227" width="10.88671875" style="4" customWidth="1"/>
    <col min="9228" max="9230" width="0.109375" style="4" customWidth="1"/>
    <col min="9231" max="9231" width="0.77734375" style="4" customWidth="1"/>
    <col min="9232" max="9233" width="6.33203125" style="4" customWidth="1"/>
    <col min="9234" max="9234" width="6" style="4" customWidth="1"/>
    <col min="9235" max="9235" width="9.109375" style="4" customWidth="1"/>
    <col min="9236" max="9236" width="3.44140625" style="4" customWidth="1"/>
    <col min="9237" max="9237" width="5.88671875" style="4" customWidth="1"/>
    <col min="9238" max="9238" width="5" style="4" customWidth="1"/>
    <col min="9239" max="9239" width="4.109375" style="4" customWidth="1"/>
    <col min="9240" max="9240" width="5" style="4" customWidth="1"/>
    <col min="9241" max="9241" width="4.5546875" style="4" customWidth="1"/>
    <col min="9242" max="9242" width="5" style="4" customWidth="1"/>
    <col min="9243" max="9243" width="3.33203125" style="4" customWidth="1"/>
    <col min="9244" max="9265" width="5" style="4" customWidth="1"/>
    <col min="9266" max="9266" width="5.6640625" style="4" customWidth="1"/>
    <col min="9267" max="9311" width="5" style="4" customWidth="1"/>
    <col min="9312" max="9472" width="10.77734375" style="4"/>
    <col min="9473" max="9473" width="9.44140625" style="4" customWidth="1"/>
    <col min="9474" max="9474" width="4.109375" style="4" customWidth="1"/>
    <col min="9475" max="9479" width="7.5546875" style="4" customWidth="1"/>
    <col min="9480" max="9480" width="10.109375" style="4" customWidth="1"/>
    <col min="9481" max="9482" width="0.109375" style="4" customWidth="1"/>
    <col min="9483" max="9483" width="10.88671875" style="4" customWidth="1"/>
    <col min="9484" max="9486" width="0.109375" style="4" customWidth="1"/>
    <col min="9487" max="9487" width="0.77734375" style="4" customWidth="1"/>
    <col min="9488" max="9489" width="6.33203125" style="4" customWidth="1"/>
    <col min="9490" max="9490" width="6" style="4" customWidth="1"/>
    <col min="9491" max="9491" width="9.109375" style="4" customWidth="1"/>
    <col min="9492" max="9492" width="3.44140625" style="4" customWidth="1"/>
    <col min="9493" max="9493" width="5.88671875" style="4" customWidth="1"/>
    <col min="9494" max="9494" width="5" style="4" customWidth="1"/>
    <col min="9495" max="9495" width="4.109375" style="4" customWidth="1"/>
    <col min="9496" max="9496" width="5" style="4" customWidth="1"/>
    <col min="9497" max="9497" width="4.5546875" style="4" customWidth="1"/>
    <col min="9498" max="9498" width="5" style="4" customWidth="1"/>
    <col min="9499" max="9499" width="3.33203125" style="4" customWidth="1"/>
    <col min="9500" max="9521" width="5" style="4" customWidth="1"/>
    <col min="9522" max="9522" width="5.6640625" style="4" customWidth="1"/>
    <col min="9523" max="9567" width="5" style="4" customWidth="1"/>
    <col min="9568" max="9728" width="10.77734375" style="4"/>
    <col min="9729" max="9729" width="9.44140625" style="4" customWidth="1"/>
    <col min="9730" max="9730" width="4.109375" style="4" customWidth="1"/>
    <col min="9731" max="9735" width="7.5546875" style="4" customWidth="1"/>
    <col min="9736" max="9736" width="10.109375" style="4" customWidth="1"/>
    <col min="9737" max="9738" width="0.109375" style="4" customWidth="1"/>
    <col min="9739" max="9739" width="10.88671875" style="4" customWidth="1"/>
    <col min="9740" max="9742" width="0.109375" style="4" customWidth="1"/>
    <col min="9743" max="9743" width="0.77734375" style="4" customWidth="1"/>
    <col min="9744" max="9745" width="6.33203125" style="4" customWidth="1"/>
    <col min="9746" max="9746" width="6" style="4" customWidth="1"/>
    <col min="9747" max="9747" width="9.109375" style="4" customWidth="1"/>
    <col min="9748" max="9748" width="3.44140625" style="4" customWidth="1"/>
    <col min="9749" max="9749" width="5.88671875" style="4" customWidth="1"/>
    <col min="9750" max="9750" width="5" style="4" customWidth="1"/>
    <col min="9751" max="9751" width="4.109375" style="4" customWidth="1"/>
    <col min="9752" max="9752" width="5" style="4" customWidth="1"/>
    <col min="9753" max="9753" width="4.5546875" style="4" customWidth="1"/>
    <col min="9754" max="9754" width="5" style="4" customWidth="1"/>
    <col min="9755" max="9755" width="3.33203125" style="4" customWidth="1"/>
    <col min="9756" max="9777" width="5" style="4" customWidth="1"/>
    <col min="9778" max="9778" width="5.6640625" style="4" customWidth="1"/>
    <col min="9779" max="9823" width="5" style="4" customWidth="1"/>
    <col min="9824" max="9984" width="10.77734375" style="4"/>
    <col min="9985" max="9985" width="9.44140625" style="4" customWidth="1"/>
    <col min="9986" max="9986" width="4.109375" style="4" customWidth="1"/>
    <col min="9987" max="9991" width="7.5546875" style="4" customWidth="1"/>
    <col min="9992" max="9992" width="10.109375" style="4" customWidth="1"/>
    <col min="9993" max="9994" width="0.109375" style="4" customWidth="1"/>
    <col min="9995" max="9995" width="10.88671875" style="4" customWidth="1"/>
    <col min="9996" max="9998" width="0.109375" style="4" customWidth="1"/>
    <col min="9999" max="9999" width="0.77734375" style="4" customWidth="1"/>
    <col min="10000" max="10001" width="6.33203125" style="4" customWidth="1"/>
    <col min="10002" max="10002" width="6" style="4" customWidth="1"/>
    <col min="10003" max="10003" width="9.109375" style="4" customWidth="1"/>
    <col min="10004" max="10004" width="3.44140625" style="4" customWidth="1"/>
    <col min="10005" max="10005" width="5.88671875" style="4" customWidth="1"/>
    <col min="10006" max="10006" width="5" style="4" customWidth="1"/>
    <col min="10007" max="10007" width="4.109375" style="4" customWidth="1"/>
    <col min="10008" max="10008" width="5" style="4" customWidth="1"/>
    <col min="10009" max="10009" width="4.5546875" style="4" customWidth="1"/>
    <col min="10010" max="10010" width="5" style="4" customWidth="1"/>
    <col min="10011" max="10011" width="3.33203125" style="4" customWidth="1"/>
    <col min="10012" max="10033" width="5" style="4" customWidth="1"/>
    <col min="10034" max="10034" width="5.6640625" style="4" customWidth="1"/>
    <col min="10035" max="10079" width="5" style="4" customWidth="1"/>
    <col min="10080" max="10240" width="10.77734375" style="4"/>
    <col min="10241" max="10241" width="9.44140625" style="4" customWidth="1"/>
    <col min="10242" max="10242" width="4.109375" style="4" customWidth="1"/>
    <col min="10243" max="10247" width="7.5546875" style="4" customWidth="1"/>
    <col min="10248" max="10248" width="10.109375" style="4" customWidth="1"/>
    <col min="10249" max="10250" width="0.109375" style="4" customWidth="1"/>
    <col min="10251" max="10251" width="10.88671875" style="4" customWidth="1"/>
    <col min="10252" max="10254" width="0.109375" style="4" customWidth="1"/>
    <col min="10255" max="10255" width="0.77734375" style="4" customWidth="1"/>
    <col min="10256" max="10257" width="6.33203125" style="4" customWidth="1"/>
    <col min="10258" max="10258" width="6" style="4" customWidth="1"/>
    <col min="10259" max="10259" width="9.109375" style="4" customWidth="1"/>
    <col min="10260" max="10260" width="3.44140625" style="4" customWidth="1"/>
    <col min="10261" max="10261" width="5.88671875" style="4" customWidth="1"/>
    <col min="10262" max="10262" width="5" style="4" customWidth="1"/>
    <col min="10263" max="10263" width="4.109375" style="4" customWidth="1"/>
    <col min="10264" max="10264" width="5" style="4" customWidth="1"/>
    <col min="10265" max="10265" width="4.5546875" style="4" customWidth="1"/>
    <col min="10266" max="10266" width="5" style="4" customWidth="1"/>
    <col min="10267" max="10267" width="3.33203125" style="4" customWidth="1"/>
    <col min="10268" max="10289" width="5" style="4" customWidth="1"/>
    <col min="10290" max="10290" width="5.6640625" style="4" customWidth="1"/>
    <col min="10291" max="10335" width="5" style="4" customWidth="1"/>
    <col min="10336" max="10496" width="10.77734375" style="4"/>
    <col min="10497" max="10497" width="9.44140625" style="4" customWidth="1"/>
    <col min="10498" max="10498" width="4.109375" style="4" customWidth="1"/>
    <col min="10499" max="10503" width="7.5546875" style="4" customWidth="1"/>
    <col min="10504" max="10504" width="10.109375" style="4" customWidth="1"/>
    <col min="10505" max="10506" width="0.109375" style="4" customWidth="1"/>
    <col min="10507" max="10507" width="10.88671875" style="4" customWidth="1"/>
    <col min="10508" max="10510" width="0.109375" style="4" customWidth="1"/>
    <col min="10511" max="10511" width="0.77734375" style="4" customWidth="1"/>
    <col min="10512" max="10513" width="6.33203125" style="4" customWidth="1"/>
    <col min="10514" max="10514" width="6" style="4" customWidth="1"/>
    <col min="10515" max="10515" width="9.109375" style="4" customWidth="1"/>
    <col min="10516" max="10516" width="3.44140625" style="4" customWidth="1"/>
    <col min="10517" max="10517" width="5.88671875" style="4" customWidth="1"/>
    <col min="10518" max="10518" width="5" style="4" customWidth="1"/>
    <col min="10519" max="10519" width="4.109375" style="4" customWidth="1"/>
    <col min="10520" max="10520" width="5" style="4" customWidth="1"/>
    <col min="10521" max="10521" width="4.5546875" style="4" customWidth="1"/>
    <col min="10522" max="10522" width="5" style="4" customWidth="1"/>
    <col min="10523" max="10523" width="3.33203125" style="4" customWidth="1"/>
    <col min="10524" max="10545" width="5" style="4" customWidth="1"/>
    <col min="10546" max="10546" width="5.6640625" style="4" customWidth="1"/>
    <col min="10547" max="10591" width="5" style="4" customWidth="1"/>
    <col min="10592" max="10752" width="10.77734375" style="4"/>
    <col min="10753" max="10753" width="9.44140625" style="4" customWidth="1"/>
    <col min="10754" max="10754" width="4.109375" style="4" customWidth="1"/>
    <col min="10755" max="10759" width="7.5546875" style="4" customWidth="1"/>
    <col min="10760" max="10760" width="10.109375" style="4" customWidth="1"/>
    <col min="10761" max="10762" width="0.109375" style="4" customWidth="1"/>
    <col min="10763" max="10763" width="10.88671875" style="4" customWidth="1"/>
    <col min="10764" max="10766" width="0.109375" style="4" customWidth="1"/>
    <col min="10767" max="10767" width="0.77734375" style="4" customWidth="1"/>
    <col min="10768" max="10769" width="6.33203125" style="4" customWidth="1"/>
    <col min="10770" max="10770" width="6" style="4" customWidth="1"/>
    <col min="10771" max="10771" width="9.109375" style="4" customWidth="1"/>
    <col min="10772" max="10772" width="3.44140625" style="4" customWidth="1"/>
    <col min="10773" max="10773" width="5.88671875" style="4" customWidth="1"/>
    <col min="10774" max="10774" width="5" style="4" customWidth="1"/>
    <col min="10775" max="10775" width="4.109375" style="4" customWidth="1"/>
    <col min="10776" max="10776" width="5" style="4" customWidth="1"/>
    <col min="10777" max="10777" width="4.5546875" style="4" customWidth="1"/>
    <col min="10778" max="10778" width="5" style="4" customWidth="1"/>
    <col min="10779" max="10779" width="3.33203125" style="4" customWidth="1"/>
    <col min="10780" max="10801" width="5" style="4" customWidth="1"/>
    <col min="10802" max="10802" width="5.6640625" style="4" customWidth="1"/>
    <col min="10803" max="10847" width="5" style="4" customWidth="1"/>
    <col min="10848" max="11008" width="10.77734375" style="4"/>
    <col min="11009" max="11009" width="9.44140625" style="4" customWidth="1"/>
    <col min="11010" max="11010" width="4.109375" style="4" customWidth="1"/>
    <col min="11011" max="11015" width="7.5546875" style="4" customWidth="1"/>
    <col min="11016" max="11016" width="10.109375" style="4" customWidth="1"/>
    <col min="11017" max="11018" width="0.109375" style="4" customWidth="1"/>
    <col min="11019" max="11019" width="10.88671875" style="4" customWidth="1"/>
    <col min="11020" max="11022" width="0.109375" style="4" customWidth="1"/>
    <col min="11023" max="11023" width="0.77734375" style="4" customWidth="1"/>
    <col min="11024" max="11025" width="6.33203125" style="4" customWidth="1"/>
    <col min="11026" max="11026" width="6" style="4" customWidth="1"/>
    <col min="11027" max="11027" width="9.109375" style="4" customWidth="1"/>
    <col min="11028" max="11028" width="3.44140625" style="4" customWidth="1"/>
    <col min="11029" max="11029" width="5.88671875" style="4" customWidth="1"/>
    <col min="11030" max="11030" width="5" style="4" customWidth="1"/>
    <col min="11031" max="11031" width="4.109375" style="4" customWidth="1"/>
    <col min="11032" max="11032" width="5" style="4" customWidth="1"/>
    <col min="11033" max="11033" width="4.5546875" style="4" customWidth="1"/>
    <col min="11034" max="11034" width="5" style="4" customWidth="1"/>
    <col min="11035" max="11035" width="3.33203125" style="4" customWidth="1"/>
    <col min="11036" max="11057" width="5" style="4" customWidth="1"/>
    <col min="11058" max="11058" width="5.6640625" style="4" customWidth="1"/>
    <col min="11059" max="11103" width="5" style="4" customWidth="1"/>
    <col min="11104" max="11264" width="10.77734375" style="4"/>
    <col min="11265" max="11265" width="9.44140625" style="4" customWidth="1"/>
    <col min="11266" max="11266" width="4.109375" style="4" customWidth="1"/>
    <col min="11267" max="11271" width="7.5546875" style="4" customWidth="1"/>
    <col min="11272" max="11272" width="10.109375" style="4" customWidth="1"/>
    <col min="11273" max="11274" width="0.109375" style="4" customWidth="1"/>
    <col min="11275" max="11275" width="10.88671875" style="4" customWidth="1"/>
    <col min="11276" max="11278" width="0.109375" style="4" customWidth="1"/>
    <col min="11279" max="11279" width="0.77734375" style="4" customWidth="1"/>
    <col min="11280" max="11281" width="6.33203125" style="4" customWidth="1"/>
    <col min="11282" max="11282" width="6" style="4" customWidth="1"/>
    <col min="11283" max="11283" width="9.109375" style="4" customWidth="1"/>
    <col min="11284" max="11284" width="3.44140625" style="4" customWidth="1"/>
    <col min="11285" max="11285" width="5.88671875" style="4" customWidth="1"/>
    <col min="11286" max="11286" width="5" style="4" customWidth="1"/>
    <col min="11287" max="11287" width="4.109375" style="4" customWidth="1"/>
    <col min="11288" max="11288" width="5" style="4" customWidth="1"/>
    <col min="11289" max="11289" width="4.5546875" style="4" customWidth="1"/>
    <col min="11290" max="11290" width="5" style="4" customWidth="1"/>
    <col min="11291" max="11291" width="3.33203125" style="4" customWidth="1"/>
    <col min="11292" max="11313" width="5" style="4" customWidth="1"/>
    <col min="11314" max="11314" width="5.6640625" style="4" customWidth="1"/>
    <col min="11315" max="11359" width="5" style="4" customWidth="1"/>
    <col min="11360" max="11520" width="10.77734375" style="4"/>
    <col min="11521" max="11521" width="9.44140625" style="4" customWidth="1"/>
    <col min="11522" max="11522" width="4.109375" style="4" customWidth="1"/>
    <col min="11523" max="11527" width="7.5546875" style="4" customWidth="1"/>
    <col min="11528" max="11528" width="10.109375" style="4" customWidth="1"/>
    <col min="11529" max="11530" width="0.109375" style="4" customWidth="1"/>
    <col min="11531" max="11531" width="10.88671875" style="4" customWidth="1"/>
    <col min="11532" max="11534" width="0.109375" style="4" customWidth="1"/>
    <col min="11535" max="11535" width="0.77734375" style="4" customWidth="1"/>
    <col min="11536" max="11537" width="6.33203125" style="4" customWidth="1"/>
    <col min="11538" max="11538" width="6" style="4" customWidth="1"/>
    <col min="11539" max="11539" width="9.109375" style="4" customWidth="1"/>
    <col min="11540" max="11540" width="3.44140625" style="4" customWidth="1"/>
    <col min="11541" max="11541" width="5.88671875" style="4" customWidth="1"/>
    <col min="11542" max="11542" width="5" style="4" customWidth="1"/>
    <col min="11543" max="11543" width="4.109375" style="4" customWidth="1"/>
    <col min="11544" max="11544" width="5" style="4" customWidth="1"/>
    <col min="11545" max="11545" width="4.5546875" style="4" customWidth="1"/>
    <col min="11546" max="11546" width="5" style="4" customWidth="1"/>
    <col min="11547" max="11547" width="3.33203125" style="4" customWidth="1"/>
    <col min="11548" max="11569" width="5" style="4" customWidth="1"/>
    <col min="11570" max="11570" width="5.6640625" style="4" customWidth="1"/>
    <col min="11571" max="11615" width="5" style="4" customWidth="1"/>
    <col min="11616" max="11776" width="10.77734375" style="4"/>
    <col min="11777" max="11777" width="9.44140625" style="4" customWidth="1"/>
    <col min="11778" max="11778" width="4.109375" style="4" customWidth="1"/>
    <col min="11779" max="11783" width="7.5546875" style="4" customWidth="1"/>
    <col min="11784" max="11784" width="10.109375" style="4" customWidth="1"/>
    <col min="11785" max="11786" width="0.109375" style="4" customWidth="1"/>
    <col min="11787" max="11787" width="10.88671875" style="4" customWidth="1"/>
    <col min="11788" max="11790" width="0.109375" style="4" customWidth="1"/>
    <col min="11791" max="11791" width="0.77734375" style="4" customWidth="1"/>
    <col min="11792" max="11793" width="6.33203125" style="4" customWidth="1"/>
    <col min="11794" max="11794" width="6" style="4" customWidth="1"/>
    <col min="11795" max="11795" width="9.109375" style="4" customWidth="1"/>
    <col min="11796" max="11796" width="3.44140625" style="4" customWidth="1"/>
    <col min="11797" max="11797" width="5.88671875" style="4" customWidth="1"/>
    <col min="11798" max="11798" width="5" style="4" customWidth="1"/>
    <col min="11799" max="11799" width="4.109375" style="4" customWidth="1"/>
    <col min="11800" max="11800" width="5" style="4" customWidth="1"/>
    <col min="11801" max="11801" width="4.5546875" style="4" customWidth="1"/>
    <col min="11802" max="11802" width="5" style="4" customWidth="1"/>
    <col min="11803" max="11803" width="3.33203125" style="4" customWidth="1"/>
    <col min="11804" max="11825" width="5" style="4" customWidth="1"/>
    <col min="11826" max="11826" width="5.6640625" style="4" customWidth="1"/>
    <col min="11827" max="11871" width="5" style="4" customWidth="1"/>
    <col min="11872" max="12032" width="10.77734375" style="4"/>
    <col min="12033" max="12033" width="9.44140625" style="4" customWidth="1"/>
    <col min="12034" max="12034" width="4.109375" style="4" customWidth="1"/>
    <col min="12035" max="12039" width="7.5546875" style="4" customWidth="1"/>
    <col min="12040" max="12040" width="10.109375" style="4" customWidth="1"/>
    <col min="12041" max="12042" width="0.109375" style="4" customWidth="1"/>
    <col min="12043" max="12043" width="10.88671875" style="4" customWidth="1"/>
    <col min="12044" max="12046" width="0.109375" style="4" customWidth="1"/>
    <col min="12047" max="12047" width="0.77734375" style="4" customWidth="1"/>
    <col min="12048" max="12049" width="6.33203125" style="4" customWidth="1"/>
    <col min="12050" max="12050" width="6" style="4" customWidth="1"/>
    <col min="12051" max="12051" width="9.109375" style="4" customWidth="1"/>
    <col min="12052" max="12052" width="3.44140625" style="4" customWidth="1"/>
    <col min="12053" max="12053" width="5.88671875" style="4" customWidth="1"/>
    <col min="12054" max="12054" width="5" style="4" customWidth="1"/>
    <col min="12055" max="12055" width="4.109375" style="4" customWidth="1"/>
    <col min="12056" max="12056" width="5" style="4" customWidth="1"/>
    <col min="12057" max="12057" width="4.5546875" style="4" customWidth="1"/>
    <col min="12058" max="12058" width="5" style="4" customWidth="1"/>
    <col min="12059" max="12059" width="3.33203125" style="4" customWidth="1"/>
    <col min="12060" max="12081" width="5" style="4" customWidth="1"/>
    <col min="12082" max="12082" width="5.6640625" style="4" customWidth="1"/>
    <col min="12083" max="12127" width="5" style="4" customWidth="1"/>
    <col min="12128" max="12288" width="10.77734375" style="4"/>
    <col min="12289" max="12289" width="9.44140625" style="4" customWidth="1"/>
    <col min="12290" max="12290" width="4.109375" style="4" customWidth="1"/>
    <col min="12291" max="12295" width="7.5546875" style="4" customWidth="1"/>
    <col min="12296" max="12296" width="10.109375" style="4" customWidth="1"/>
    <col min="12297" max="12298" width="0.109375" style="4" customWidth="1"/>
    <col min="12299" max="12299" width="10.88671875" style="4" customWidth="1"/>
    <col min="12300" max="12302" width="0.109375" style="4" customWidth="1"/>
    <col min="12303" max="12303" width="0.77734375" style="4" customWidth="1"/>
    <col min="12304" max="12305" width="6.33203125" style="4" customWidth="1"/>
    <col min="12306" max="12306" width="6" style="4" customWidth="1"/>
    <col min="12307" max="12307" width="9.109375" style="4" customWidth="1"/>
    <col min="12308" max="12308" width="3.44140625" style="4" customWidth="1"/>
    <col min="12309" max="12309" width="5.88671875" style="4" customWidth="1"/>
    <col min="12310" max="12310" width="5" style="4" customWidth="1"/>
    <col min="12311" max="12311" width="4.109375" style="4" customWidth="1"/>
    <col min="12312" max="12312" width="5" style="4" customWidth="1"/>
    <col min="12313" max="12313" width="4.5546875" style="4" customWidth="1"/>
    <col min="12314" max="12314" width="5" style="4" customWidth="1"/>
    <col min="12315" max="12315" width="3.33203125" style="4" customWidth="1"/>
    <col min="12316" max="12337" width="5" style="4" customWidth="1"/>
    <col min="12338" max="12338" width="5.6640625" style="4" customWidth="1"/>
    <col min="12339" max="12383" width="5" style="4" customWidth="1"/>
    <col min="12384" max="12544" width="10.77734375" style="4"/>
    <col min="12545" max="12545" width="9.44140625" style="4" customWidth="1"/>
    <col min="12546" max="12546" width="4.109375" style="4" customWidth="1"/>
    <col min="12547" max="12551" width="7.5546875" style="4" customWidth="1"/>
    <col min="12552" max="12552" width="10.109375" style="4" customWidth="1"/>
    <col min="12553" max="12554" width="0.109375" style="4" customWidth="1"/>
    <col min="12555" max="12555" width="10.88671875" style="4" customWidth="1"/>
    <col min="12556" max="12558" width="0.109375" style="4" customWidth="1"/>
    <col min="12559" max="12559" width="0.77734375" style="4" customWidth="1"/>
    <col min="12560" max="12561" width="6.33203125" style="4" customWidth="1"/>
    <col min="12562" max="12562" width="6" style="4" customWidth="1"/>
    <col min="12563" max="12563" width="9.109375" style="4" customWidth="1"/>
    <col min="12564" max="12564" width="3.44140625" style="4" customWidth="1"/>
    <col min="12565" max="12565" width="5.88671875" style="4" customWidth="1"/>
    <col min="12566" max="12566" width="5" style="4" customWidth="1"/>
    <col min="12567" max="12567" width="4.109375" style="4" customWidth="1"/>
    <col min="12568" max="12568" width="5" style="4" customWidth="1"/>
    <col min="12569" max="12569" width="4.5546875" style="4" customWidth="1"/>
    <col min="12570" max="12570" width="5" style="4" customWidth="1"/>
    <col min="12571" max="12571" width="3.33203125" style="4" customWidth="1"/>
    <col min="12572" max="12593" width="5" style="4" customWidth="1"/>
    <col min="12594" max="12594" width="5.6640625" style="4" customWidth="1"/>
    <col min="12595" max="12639" width="5" style="4" customWidth="1"/>
    <col min="12640" max="12800" width="10.77734375" style="4"/>
    <col min="12801" max="12801" width="9.44140625" style="4" customWidth="1"/>
    <col min="12802" max="12802" width="4.109375" style="4" customWidth="1"/>
    <col min="12803" max="12807" width="7.5546875" style="4" customWidth="1"/>
    <col min="12808" max="12808" width="10.109375" style="4" customWidth="1"/>
    <col min="12809" max="12810" width="0.109375" style="4" customWidth="1"/>
    <col min="12811" max="12811" width="10.88671875" style="4" customWidth="1"/>
    <col min="12812" max="12814" width="0.109375" style="4" customWidth="1"/>
    <col min="12815" max="12815" width="0.77734375" style="4" customWidth="1"/>
    <col min="12816" max="12817" width="6.33203125" style="4" customWidth="1"/>
    <col min="12818" max="12818" width="6" style="4" customWidth="1"/>
    <col min="12819" max="12819" width="9.109375" style="4" customWidth="1"/>
    <col min="12820" max="12820" width="3.44140625" style="4" customWidth="1"/>
    <col min="12821" max="12821" width="5.88671875" style="4" customWidth="1"/>
    <col min="12822" max="12822" width="5" style="4" customWidth="1"/>
    <col min="12823" max="12823" width="4.109375" style="4" customWidth="1"/>
    <col min="12824" max="12824" width="5" style="4" customWidth="1"/>
    <col min="12825" max="12825" width="4.5546875" style="4" customWidth="1"/>
    <col min="12826" max="12826" width="5" style="4" customWidth="1"/>
    <col min="12827" max="12827" width="3.33203125" style="4" customWidth="1"/>
    <col min="12828" max="12849" width="5" style="4" customWidth="1"/>
    <col min="12850" max="12850" width="5.6640625" style="4" customWidth="1"/>
    <col min="12851" max="12895" width="5" style="4" customWidth="1"/>
    <col min="12896" max="13056" width="10.77734375" style="4"/>
    <col min="13057" max="13057" width="9.44140625" style="4" customWidth="1"/>
    <col min="13058" max="13058" width="4.109375" style="4" customWidth="1"/>
    <col min="13059" max="13063" width="7.5546875" style="4" customWidth="1"/>
    <col min="13064" max="13064" width="10.109375" style="4" customWidth="1"/>
    <col min="13065" max="13066" width="0.109375" style="4" customWidth="1"/>
    <col min="13067" max="13067" width="10.88671875" style="4" customWidth="1"/>
    <col min="13068" max="13070" width="0.109375" style="4" customWidth="1"/>
    <col min="13071" max="13071" width="0.77734375" style="4" customWidth="1"/>
    <col min="13072" max="13073" width="6.33203125" style="4" customWidth="1"/>
    <col min="13074" max="13074" width="6" style="4" customWidth="1"/>
    <col min="13075" max="13075" width="9.109375" style="4" customWidth="1"/>
    <col min="13076" max="13076" width="3.44140625" style="4" customWidth="1"/>
    <col min="13077" max="13077" width="5.88671875" style="4" customWidth="1"/>
    <col min="13078" max="13078" width="5" style="4" customWidth="1"/>
    <col min="13079" max="13079" width="4.109375" style="4" customWidth="1"/>
    <col min="13080" max="13080" width="5" style="4" customWidth="1"/>
    <col min="13081" max="13081" width="4.5546875" style="4" customWidth="1"/>
    <col min="13082" max="13082" width="5" style="4" customWidth="1"/>
    <col min="13083" max="13083" width="3.33203125" style="4" customWidth="1"/>
    <col min="13084" max="13105" width="5" style="4" customWidth="1"/>
    <col min="13106" max="13106" width="5.6640625" style="4" customWidth="1"/>
    <col min="13107" max="13151" width="5" style="4" customWidth="1"/>
    <col min="13152" max="13312" width="10.77734375" style="4"/>
    <col min="13313" max="13313" width="9.44140625" style="4" customWidth="1"/>
    <col min="13314" max="13314" width="4.109375" style="4" customWidth="1"/>
    <col min="13315" max="13319" width="7.5546875" style="4" customWidth="1"/>
    <col min="13320" max="13320" width="10.109375" style="4" customWidth="1"/>
    <col min="13321" max="13322" width="0.109375" style="4" customWidth="1"/>
    <col min="13323" max="13323" width="10.88671875" style="4" customWidth="1"/>
    <col min="13324" max="13326" width="0.109375" style="4" customWidth="1"/>
    <col min="13327" max="13327" width="0.77734375" style="4" customWidth="1"/>
    <col min="13328" max="13329" width="6.33203125" style="4" customWidth="1"/>
    <col min="13330" max="13330" width="6" style="4" customWidth="1"/>
    <col min="13331" max="13331" width="9.109375" style="4" customWidth="1"/>
    <col min="13332" max="13332" width="3.44140625" style="4" customWidth="1"/>
    <col min="13333" max="13333" width="5.88671875" style="4" customWidth="1"/>
    <col min="13334" max="13334" width="5" style="4" customWidth="1"/>
    <col min="13335" max="13335" width="4.109375" style="4" customWidth="1"/>
    <col min="13336" max="13336" width="5" style="4" customWidth="1"/>
    <col min="13337" max="13337" width="4.5546875" style="4" customWidth="1"/>
    <col min="13338" max="13338" width="5" style="4" customWidth="1"/>
    <col min="13339" max="13339" width="3.33203125" style="4" customWidth="1"/>
    <col min="13340" max="13361" width="5" style="4" customWidth="1"/>
    <col min="13362" max="13362" width="5.6640625" style="4" customWidth="1"/>
    <col min="13363" max="13407" width="5" style="4" customWidth="1"/>
    <col min="13408" max="13568" width="10.77734375" style="4"/>
    <col min="13569" max="13569" width="9.44140625" style="4" customWidth="1"/>
    <col min="13570" max="13570" width="4.109375" style="4" customWidth="1"/>
    <col min="13571" max="13575" width="7.5546875" style="4" customWidth="1"/>
    <col min="13576" max="13576" width="10.109375" style="4" customWidth="1"/>
    <col min="13577" max="13578" width="0.109375" style="4" customWidth="1"/>
    <col min="13579" max="13579" width="10.88671875" style="4" customWidth="1"/>
    <col min="13580" max="13582" width="0.109375" style="4" customWidth="1"/>
    <col min="13583" max="13583" width="0.77734375" style="4" customWidth="1"/>
    <col min="13584" max="13585" width="6.33203125" style="4" customWidth="1"/>
    <col min="13586" max="13586" width="6" style="4" customWidth="1"/>
    <col min="13587" max="13587" width="9.109375" style="4" customWidth="1"/>
    <col min="13588" max="13588" width="3.44140625" style="4" customWidth="1"/>
    <col min="13589" max="13589" width="5.88671875" style="4" customWidth="1"/>
    <col min="13590" max="13590" width="5" style="4" customWidth="1"/>
    <col min="13591" max="13591" width="4.109375" style="4" customWidth="1"/>
    <col min="13592" max="13592" width="5" style="4" customWidth="1"/>
    <col min="13593" max="13593" width="4.5546875" style="4" customWidth="1"/>
    <col min="13594" max="13594" width="5" style="4" customWidth="1"/>
    <col min="13595" max="13595" width="3.33203125" style="4" customWidth="1"/>
    <col min="13596" max="13617" width="5" style="4" customWidth="1"/>
    <col min="13618" max="13618" width="5.6640625" style="4" customWidth="1"/>
    <col min="13619" max="13663" width="5" style="4" customWidth="1"/>
    <col min="13664" max="13824" width="10.77734375" style="4"/>
    <col min="13825" max="13825" width="9.44140625" style="4" customWidth="1"/>
    <col min="13826" max="13826" width="4.109375" style="4" customWidth="1"/>
    <col min="13827" max="13831" width="7.5546875" style="4" customWidth="1"/>
    <col min="13832" max="13832" width="10.109375" style="4" customWidth="1"/>
    <col min="13833" max="13834" width="0.109375" style="4" customWidth="1"/>
    <col min="13835" max="13835" width="10.88671875" style="4" customWidth="1"/>
    <col min="13836" max="13838" width="0.109375" style="4" customWidth="1"/>
    <col min="13839" max="13839" width="0.77734375" style="4" customWidth="1"/>
    <col min="13840" max="13841" width="6.33203125" style="4" customWidth="1"/>
    <col min="13842" max="13842" width="6" style="4" customWidth="1"/>
    <col min="13843" max="13843" width="9.109375" style="4" customWidth="1"/>
    <col min="13844" max="13844" width="3.44140625" style="4" customWidth="1"/>
    <col min="13845" max="13845" width="5.88671875" style="4" customWidth="1"/>
    <col min="13846" max="13846" width="5" style="4" customWidth="1"/>
    <col min="13847" max="13847" width="4.109375" style="4" customWidth="1"/>
    <col min="13848" max="13848" width="5" style="4" customWidth="1"/>
    <col min="13849" max="13849" width="4.5546875" style="4" customWidth="1"/>
    <col min="13850" max="13850" width="5" style="4" customWidth="1"/>
    <col min="13851" max="13851" width="3.33203125" style="4" customWidth="1"/>
    <col min="13852" max="13873" width="5" style="4" customWidth="1"/>
    <col min="13874" max="13874" width="5.6640625" style="4" customWidth="1"/>
    <col min="13875" max="13919" width="5" style="4" customWidth="1"/>
    <col min="13920" max="14080" width="10.77734375" style="4"/>
    <col min="14081" max="14081" width="9.44140625" style="4" customWidth="1"/>
    <col min="14082" max="14082" width="4.109375" style="4" customWidth="1"/>
    <col min="14083" max="14087" width="7.5546875" style="4" customWidth="1"/>
    <col min="14088" max="14088" width="10.109375" style="4" customWidth="1"/>
    <col min="14089" max="14090" width="0.109375" style="4" customWidth="1"/>
    <col min="14091" max="14091" width="10.88671875" style="4" customWidth="1"/>
    <col min="14092" max="14094" width="0.109375" style="4" customWidth="1"/>
    <col min="14095" max="14095" width="0.77734375" style="4" customWidth="1"/>
    <col min="14096" max="14097" width="6.33203125" style="4" customWidth="1"/>
    <col min="14098" max="14098" width="6" style="4" customWidth="1"/>
    <col min="14099" max="14099" width="9.109375" style="4" customWidth="1"/>
    <col min="14100" max="14100" width="3.44140625" style="4" customWidth="1"/>
    <col min="14101" max="14101" width="5.88671875" style="4" customWidth="1"/>
    <col min="14102" max="14102" width="5" style="4" customWidth="1"/>
    <col min="14103" max="14103" width="4.109375" style="4" customWidth="1"/>
    <col min="14104" max="14104" width="5" style="4" customWidth="1"/>
    <col min="14105" max="14105" width="4.5546875" style="4" customWidth="1"/>
    <col min="14106" max="14106" width="5" style="4" customWidth="1"/>
    <col min="14107" max="14107" width="3.33203125" style="4" customWidth="1"/>
    <col min="14108" max="14129" width="5" style="4" customWidth="1"/>
    <col min="14130" max="14130" width="5.6640625" style="4" customWidth="1"/>
    <col min="14131" max="14175" width="5" style="4" customWidth="1"/>
    <col min="14176" max="14336" width="10.77734375" style="4"/>
    <col min="14337" max="14337" width="9.44140625" style="4" customWidth="1"/>
    <col min="14338" max="14338" width="4.109375" style="4" customWidth="1"/>
    <col min="14339" max="14343" width="7.5546875" style="4" customWidth="1"/>
    <col min="14344" max="14344" width="10.109375" style="4" customWidth="1"/>
    <col min="14345" max="14346" width="0.109375" style="4" customWidth="1"/>
    <col min="14347" max="14347" width="10.88671875" style="4" customWidth="1"/>
    <col min="14348" max="14350" width="0.109375" style="4" customWidth="1"/>
    <col min="14351" max="14351" width="0.77734375" style="4" customWidth="1"/>
    <col min="14352" max="14353" width="6.33203125" style="4" customWidth="1"/>
    <col min="14354" max="14354" width="6" style="4" customWidth="1"/>
    <col min="14355" max="14355" width="9.109375" style="4" customWidth="1"/>
    <col min="14356" max="14356" width="3.44140625" style="4" customWidth="1"/>
    <col min="14357" max="14357" width="5.88671875" style="4" customWidth="1"/>
    <col min="14358" max="14358" width="5" style="4" customWidth="1"/>
    <col min="14359" max="14359" width="4.109375" style="4" customWidth="1"/>
    <col min="14360" max="14360" width="5" style="4" customWidth="1"/>
    <col min="14361" max="14361" width="4.5546875" style="4" customWidth="1"/>
    <col min="14362" max="14362" width="5" style="4" customWidth="1"/>
    <col min="14363" max="14363" width="3.33203125" style="4" customWidth="1"/>
    <col min="14364" max="14385" width="5" style="4" customWidth="1"/>
    <col min="14386" max="14386" width="5.6640625" style="4" customWidth="1"/>
    <col min="14387" max="14431" width="5" style="4" customWidth="1"/>
    <col min="14432" max="14592" width="10.77734375" style="4"/>
    <col min="14593" max="14593" width="9.44140625" style="4" customWidth="1"/>
    <col min="14594" max="14594" width="4.109375" style="4" customWidth="1"/>
    <col min="14595" max="14599" width="7.5546875" style="4" customWidth="1"/>
    <col min="14600" max="14600" width="10.109375" style="4" customWidth="1"/>
    <col min="14601" max="14602" width="0.109375" style="4" customWidth="1"/>
    <col min="14603" max="14603" width="10.88671875" style="4" customWidth="1"/>
    <col min="14604" max="14606" width="0.109375" style="4" customWidth="1"/>
    <col min="14607" max="14607" width="0.77734375" style="4" customWidth="1"/>
    <col min="14608" max="14609" width="6.33203125" style="4" customWidth="1"/>
    <col min="14610" max="14610" width="6" style="4" customWidth="1"/>
    <col min="14611" max="14611" width="9.109375" style="4" customWidth="1"/>
    <col min="14612" max="14612" width="3.44140625" style="4" customWidth="1"/>
    <col min="14613" max="14613" width="5.88671875" style="4" customWidth="1"/>
    <col min="14614" max="14614" width="5" style="4" customWidth="1"/>
    <col min="14615" max="14615" width="4.109375" style="4" customWidth="1"/>
    <col min="14616" max="14616" width="5" style="4" customWidth="1"/>
    <col min="14617" max="14617" width="4.5546875" style="4" customWidth="1"/>
    <col min="14618" max="14618" width="5" style="4" customWidth="1"/>
    <col min="14619" max="14619" width="3.33203125" style="4" customWidth="1"/>
    <col min="14620" max="14641" width="5" style="4" customWidth="1"/>
    <col min="14642" max="14642" width="5.6640625" style="4" customWidth="1"/>
    <col min="14643" max="14687" width="5" style="4" customWidth="1"/>
    <col min="14688" max="14848" width="10.77734375" style="4"/>
    <col min="14849" max="14849" width="9.44140625" style="4" customWidth="1"/>
    <col min="14850" max="14850" width="4.109375" style="4" customWidth="1"/>
    <col min="14851" max="14855" width="7.5546875" style="4" customWidth="1"/>
    <col min="14856" max="14856" width="10.109375" style="4" customWidth="1"/>
    <col min="14857" max="14858" width="0.109375" style="4" customWidth="1"/>
    <col min="14859" max="14859" width="10.88671875" style="4" customWidth="1"/>
    <col min="14860" max="14862" width="0.109375" style="4" customWidth="1"/>
    <col min="14863" max="14863" width="0.77734375" style="4" customWidth="1"/>
    <col min="14864" max="14865" width="6.33203125" style="4" customWidth="1"/>
    <col min="14866" max="14866" width="6" style="4" customWidth="1"/>
    <col min="14867" max="14867" width="9.109375" style="4" customWidth="1"/>
    <col min="14868" max="14868" width="3.44140625" style="4" customWidth="1"/>
    <col min="14869" max="14869" width="5.88671875" style="4" customWidth="1"/>
    <col min="14870" max="14870" width="5" style="4" customWidth="1"/>
    <col min="14871" max="14871" width="4.109375" style="4" customWidth="1"/>
    <col min="14872" max="14872" width="5" style="4" customWidth="1"/>
    <col min="14873" max="14873" width="4.5546875" style="4" customWidth="1"/>
    <col min="14874" max="14874" width="5" style="4" customWidth="1"/>
    <col min="14875" max="14875" width="3.33203125" style="4" customWidth="1"/>
    <col min="14876" max="14897" width="5" style="4" customWidth="1"/>
    <col min="14898" max="14898" width="5.6640625" style="4" customWidth="1"/>
    <col min="14899" max="14943" width="5" style="4" customWidth="1"/>
    <col min="14944" max="15104" width="10.77734375" style="4"/>
    <col min="15105" max="15105" width="9.44140625" style="4" customWidth="1"/>
    <col min="15106" max="15106" width="4.109375" style="4" customWidth="1"/>
    <col min="15107" max="15111" width="7.5546875" style="4" customWidth="1"/>
    <col min="15112" max="15112" width="10.109375" style="4" customWidth="1"/>
    <col min="15113" max="15114" width="0.109375" style="4" customWidth="1"/>
    <col min="15115" max="15115" width="10.88671875" style="4" customWidth="1"/>
    <col min="15116" max="15118" width="0.109375" style="4" customWidth="1"/>
    <col min="15119" max="15119" width="0.77734375" style="4" customWidth="1"/>
    <col min="15120" max="15121" width="6.33203125" style="4" customWidth="1"/>
    <col min="15122" max="15122" width="6" style="4" customWidth="1"/>
    <col min="15123" max="15123" width="9.109375" style="4" customWidth="1"/>
    <col min="15124" max="15124" width="3.44140625" style="4" customWidth="1"/>
    <col min="15125" max="15125" width="5.88671875" style="4" customWidth="1"/>
    <col min="15126" max="15126" width="5" style="4" customWidth="1"/>
    <col min="15127" max="15127" width="4.109375" style="4" customWidth="1"/>
    <col min="15128" max="15128" width="5" style="4" customWidth="1"/>
    <col min="15129" max="15129" width="4.5546875" style="4" customWidth="1"/>
    <col min="15130" max="15130" width="5" style="4" customWidth="1"/>
    <col min="15131" max="15131" width="3.33203125" style="4" customWidth="1"/>
    <col min="15132" max="15153" width="5" style="4" customWidth="1"/>
    <col min="15154" max="15154" width="5.6640625" style="4" customWidth="1"/>
    <col min="15155" max="15199" width="5" style="4" customWidth="1"/>
    <col min="15200" max="15360" width="10.77734375" style="4"/>
    <col min="15361" max="15361" width="9.44140625" style="4" customWidth="1"/>
    <col min="15362" max="15362" width="4.109375" style="4" customWidth="1"/>
    <col min="15363" max="15367" width="7.5546875" style="4" customWidth="1"/>
    <col min="15368" max="15368" width="10.109375" style="4" customWidth="1"/>
    <col min="15369" max="15370" width="0.109375" style="4" customWidth="1"/>
    <col min="15371" max="15371" width="10.88671875" style="4" customWidth="1"/>
    <col min="15372" max="15374" width="0.109375" style="4" customWidth="1"/>
    <col min="15375" max="15375" width="0.77734375" style="4" customWidth="1"/>
    <col min="15376" max="15377" width="6.33203125" style="4" customWidth="1"/>
    <col min="15378" max="15378" width="6" style="4" customWidth="1"/>
    <col min="15379" max="15379" width="9.109375" style="4" customWidth="1"/>
    <col min="15380" max="15380" width="3.44140625" style="4" customWidth="1"/>
    <col min="15381" max="15381" width="5.88671875" style="4" customWidth="1"/>
    <col min="15382" max="15382" width="5" style="4" customWidth="1"/>
    <col min="15383" max="15383" width="4.109375" style="4" customWidth="1"/>
    <col min="15384" max="15384" width="5" style="4" customWidth="1"/>
    <col min="15385" max="15385" width="4.5546875" style="4" customWidth="1"/>
    <col min="15386" max="15386" width="5" style="4" customWidth="1"/>
    <col min="15387" max="15387" width="3.33203125" style="4" customWidth="1"/>
    <col min="15388" max="15409" width="5" style="4" customWidth="1"/>
    <col min="15410" max="15410" width="5.6640625" style="4" customWidth="1"/>
    <col min="15411" max="15455" width="5" style="4" customWidth="1"/>
    <col min="15456" max="15616" width="10.77734375" style="4"/>
    <col min="15617" max="15617" width="9.44140625" style="4" customWidth="1"/>
    <col min="15618" max="15618" width="4.109375" style="4" customWidth="1"/>
    <col min="15619" max="15623" width="7.5546875" style="4" customWidth="1"/>
    <col min="15624" max="15624" width="10.109375" style="4" customWidth="1"/>
    <col min="15625" max="15626" width="0.109375" style="4" customWidth="1"/>
    <col min="15627" max="15627" width="10.88671875" style="4" customWidth="1"/>
    <col min="15628" max="15630" width="0.109375" style="4" customWidth="1"/>
    <col min="15631" max="15631" width="0.77734375" style="4" customWidth="1"/>
    <col min="15632" max="15633" width="6.33203125" style="4" customWidth="1"/>
    <col min="15634" max="15634" width="6" style="4" customWidth="1"/>
    <col min="15635" max="15635" width="9.109375" style="4" customWidth="1"/>
    <col min="15636" max="15636" width="3.44140625" style="4" customWidth="1"/>
    <col min="15637" max="15637" width="5.88671875" style="4" customWidth="1"/>
    <col min="15638" max="15638" width="5" style="4" customWidth="1"/>
    <col min="15639" max="15639" width="4.109375" style="4" customWidth="1"/>
    <col min="15640" max="15640" width="5" style="4" customWidth="1"/>
    <col min="15641" max="15641" width="4.5546875" style="4" customWidth="1"/>
    <col min="15642" max="15642" width="5" style="4" customWidth="1"/>
    <col min="15643" max="15643" width="3.33203125" style="4" customWidth="1"/>
    <col min="15644" max="15665" width="5" style="4" customWidth="1"/>
    <col min="15666" max="15666" width="5.6640625" style="4" customWidth="1"/>
    <col min="15667" max="15711" width="5" style="4" customWidth="1"/>
    <col min="15712" max="15872" width="10.77734375" style="4"/>
    <col min="15873" max="15873" width="9.44140625" style="4" customWidth="1"/>
    <col min="15874" max="15874" width="4.109375" style="4" customWidth="1"/>
    <col min="15875" max="15879" width="7.5546875" style="4" customWidth="1"/>
    <col min="15880" max="15880" width="10.109375" style="4" customWidth="1"/>
    <col min="15881" max="15882" width="0.109375" style="4" customWidth="1"/>
    <col min="15883" max="15883" width="10.88671875" style="4" customWidth="1"/>
    <col min="15884" max="15886" width="0.109375" style="4" customWidth="1"/>
    <col min="15887" max="15887" width="0.77734375" style="4" customWidth="1"/>
    <col min="15888" max="15889" width="6.33203125" style="4" customWidth="1"/>
    <col min="15890" max="15890" width="6" style="4" customWidth="1"/>
    <col min="15891" max="15891" width="9.109375" style="4" customWidth="1"/>
    <col min="15892" max="15892" width="3.44140625" style="4" customWidth="1"/>
    <col min="15893" max="15893" width="5.88671875" style="4" customWidth="1"/>
    <col min="15894" max="15894" width="5" style="4" customWidth="1"/>
    <col min="15895" max="15895" width="4.109375" style="4" customWidth="1"/>
    <col min="15896" max="15896" width="5" style="4" customWidth="1"/>
    <col min="15897" max="15897" width="4.5546875" style="4" customWidth="1"/>
    <col min="15898" max="15898" width="5" style="4" customWidth="1"/>
    <col min="15899" max="15899" width="3.33203125" style="4" customWidth="1"/>
    <col min="15900" max="15921" width="5" style="4" customWidth="1"/>
    <col min="15922" max="15922" width="5.6640625" style="4" customWidth="1"/>
    <col min="15923" max="15967" width="5" style="4" customWidth="1"/>
    <col min="15968" max="16128" width="10.77734375" style="4"/>
    <col min="16129" max="16129" width="9.44140625" style="4" customWidth="1"/>
    <col min="16130" max="16130" width="4.109375" style="4" customWidth="1"/>
    <col min="16131" max="16135" width="7.5546875" style="4" customWidth="1"/>
    <col min="16136" max="16136" width="10.109375" style="4" customWidth="1"/>
    <col min="16137" max="16138" width="0.109375" style="4" customWidth="1"/>
    <col min="16139" max="16139" width="10.88671875" style="4" customWidth="1"/>
    <col min="16140" max="16142" width="0.109375" style="4" customWidth="1"/>
    <col min="16143" max="16143" width="0.77734375" style="4" customWidth="1"/>
    <col min="16144" max="16145" width="6.33203125" style="4" customWidth="1"/>
    <col min="16146" max="16146" width="6" style="4" customWidth="1"/>
    <col min="16147" max="16147" width="9.109375" style="4" customWidth="1"/>
    <col min="16148" max="16148" width="3.44140625" style="4" customWidth="1"/>
    <col min="16149" max="16149" width="5.88671875" style="4" customWidth="1"/>
    <col min="16150" max="16150" width="5" style="4" customWidth="1"/>
    <col min="16151" max="16151" width="4.109375" style="4" customWidth="1"/>
    <col min="16152" max="16152" width="5" style="4" customWidth="1"/>
    <col min="16153" max="16153" width="4.5546875" style="4" customWidth="1"/>
    <col min="16154" max="16154" width="5" style="4" customWidth="1"/>
    <col min="16155" max="16155" width="3.33203125" style="4" customWidth="1"/>
    <col min="16156" max="16177" width="5" style="4" customWidth="1"/>
    <col min="16178" max="16178" width="5.6640625" style="4" customWidth="1"/>
    <col min="16179" max="16223" width="5" style="4" customWidth="1"/>
    <col min="16224" max="16384" width="10.77734375" style="4"/>
  </cols>
  <sheetData>
    <row r="1" spans="1:27" ht="39.700000000000003" customHeight="1" x14ac:dyDescent="0.3">
      <c r="A1" s="3" t="s" ph="1">
        <v>61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8.25" customHeight="1" x14ac:dyDescent="0.3">
      <c r="A2" s="5" ph="1"/>
      <c r="B2" s="5"/>
      <c r="C2" s="5"/>
      <c r="D2" s="5"/>
      <c r="E2" s="5"/>
      <c r="F2" s="5"/>
      <c r="G2" s="5"/>
      <c r="H2" s="6"/>
      <c r="I2" s="6"/>
      <c r="J2" s="6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7" s="10" customFormat="1" ht="18.7" customHeight="1" x14ac:dyDescent="0.3">
      <c r="A3" s="7" t="s">
        <v>11</v>
      </c>
      <c r="B3" s="8" t="s">
        <v>12</v>
      </c>
      <c r="C3" s="8"/>
      <c r="D3" s="8" t="s">
        <v>13</v>
      </c>
      <c r="E3" s="8"/>
      <c r="F3" s="8" t="s">
        <v>14</v>
      </c>
      <c r="G3" s="8"/>
      <c r="H3" s="8" t="s">
        <v>15</v>
      </c>
      <c r="I3" s="8"/>
      <c r="J3" s="8"/>
      <c r="K3" s="8" t="s">
        <v>16</v>
      </c>
      <c r="L3" s="8"/>
      <c r="M3" s="8"/>
      <c r="N3" s="8"/>
      <c r="O3" s="8"/>
      <c r="P3" s="8"/>
      <c r="Q3" s="9" t="s">
        <v>17</v>
      </c>
      <c r="R3" s="9"/>
      <c r="S3" s="8" t="s">
        <v>18</v>
      </c>
      <c r="T3" s="8"/>
      <c r="U3" s="7" t="s">
        <v>19</v>
      </c>
      <c r="V3" s="8" t="s">
        <v>20</v>
      </c>
      <c r="W3" s="8"/>
      <c r="X3" s="8" t="s">
        <v>21</v>
      </c>
      <c r="Y3" s="8"/>
      <c r="Z3" s="8" t="s">
        <v>22</v>
      </c>
      <c r="AA3" s="8"/>
    </row>
    <row r="4" spans="1:27" s="10" customFormat="1" ht="17.350000000000001" customHeight="1" x14ac:dyDescent="0.3">
      <c r="A4" s="11"/>
      <c r="B4" s="12"/>
      <c r="C4" s="12"/>
      <c r="D4" s="13"/>
      <c r="E4" s="12"/>
      <c r="F4" s="12"/>
      <c r="G4" s="12"/>
      <c r="H4" s="12"/>
      <c r="I4" s="12"/>
      <c r="J4" s="12"/>
      <c r="K4" s="12" t="s">
        <v>23</v>
      </c>
      <c r="L4" s="12"/>
      <c r="M4" s="12"/>
      <c r="N4" s="12"/>
      <c r="O4" s="12"/>
      <c r="P4" s="12"/>
      <c r="Q4" s="14">
        <v>12800</v>
      </c>
      <c r="R4" s="14"/>
      <c r="S4" s="12"/>
      <c r="T4" s="12"/>
      <c r="U4" s="11" t="s">
        <v>24</v>
      </c>
      <c r="V4" s="12"/>
      <c r="W4" s="12"/>
      <c r="X4" s="12"/>
      <c r="Y4" s="12"/>
      <c r="Z4" s="12"/>
      <c r="AA4" s="12"/>
    </row>
    <row r="5" spans="1:27" s="15" customFormat="1" ht="9.1" customHeight="1" thickBot="1" x14ac:dyDescent="0.35">
      <c r="H5" s="16"/>
      <c r="I5" s="17"/>
      <c r="J5" s="17"/>
      <c r="K5" s="16"/>
    </row>
    <row r="6" spans="1:27" x14ac:dyDescent="0.3">
      <c r="A6" s="18" t="s">
        <v>25</v>
      </c>
      <c r="B6" s="19" t="s">
        <v>26</v>
      </c>
      <c r="C6" s="20" t="s">
        <v>27</v>
      </c>
      <c r="D6" s="20"/>
      <c r="E6" s="20"/>
      <c r="F6" s="20"/>
      <c r="G6" s="20"/>
      <c r="H6" s="21" t="s">
        <v>28</v>
      </c>
      <c r="I6" s="22"/>
      <c r="J6" s="22"/>
      <c r="K6" s="23" t="s">
        <v>29</v>
      </c>
      <c r="L6" s="24"/>
      <c r="M6" s="24"/>
      <c r="N6" s="24"/>
      <c r="O6" s="24"/>
    </row>
    <row r="7" spans="1:27" ht="24.9" x14ac:dyDescent="0.25">
      <c r="A7" s="25"/>
      <c r="B7" s="26"/>
      <c r="C7" s="27" t="s">
        <v>30</v>
      </c>
      <c r="D7" s="27" t="s">
        <v>31</v>
      </c>
      <c r="E7" s="27" t="s">
        <v>32</v>
      </c>
      <c r="F7" s="27" t="s">
        <v>33</v>
      </c>
      <c r="G7" s="27" t="s">
        <v>34</v>
      </c>
      <c r="H7" s="28" t="s" ph="1">
        <v>35</v>
      </c>
      <c r="I7" s="29" t="s" ph="1">
        <v>36</v>
      </c>
      <c r="J7" s="29" t="s" ph="1">
        <v>37</v>
      </c>
      <c r="K7" s="30" t="s">
        <v>38</v>
      </c>
      <c r="L7" s="31"/>
      <c r="M7" s="31"/>
      <c r="N7" s="31"/>
      <c r="O7" s="24"/>
    </row>
    <row r="8" spans="1:27" ht="14.15" customHeight="1" x14ac:dyDescent="0.3">
      <c r="A8" s="32">
        <v>38315</v>
      </c>
      <c r="B8" s="7">
        <v>1</v>
      </c>
      <c r="C8" s="33">
        <v>23770</v>
      </c>
      <c r="D8" s="33">
        <v>24270</v>
      </c>
      <c r="E8" s="33">
        <v>22750</v>
      </c>
      <c r="F8" s="33">
        <v>24320</v>
      </c>
      <c r="G8" s="33">
        <v>24800</v>
      </c>
      <c r="H8" s="34">
        <f>IF(COUNT(C8:G8)=0,"",AVERAGE(C8:G8))</f>
        <v>23982</v>
      </c>
      <c r="I8" s="35">
        <f t="shared" ref="I8:I32" si="0">$E$38</f>
        <v>24521.9712</v>
      </c>
      <c r="J8" s="35">
        <f t="shared" ref="J8:J32" si="1">$E$39</f>
        <v>19784.108800000002</v>
      </c>
      <c r="K8" s="36">
        <f>IF(COUNT(C8:G8)=0,"",MAX(C8:G8)-MIN(C8:G8))</f>
        <v>2050</v>
      </c>
      <c r="L8" s="37">
        <f t="shared" ref="L8:L32" si="2">$T$37</f>
        <v>4105.6000000000004</v>
      </c>
      <c r="M8" s="38">
        <f t="shared" ref="M8:M32" si="3">$T$38</f>
        <v>8683.344000000001</v>
      </c>
      <c r="N8" s="37">
        <f t="shared" ref="N8:N32" si="4">$T$39</f>
        <v>0</v>
      </c>
      <c r="O8" s="37"/>
      <c r="Z8" s="39"/>
    </row>
    <row r="9" spans="1:27" ht="14.15" customHeight="1" x14ac:dyDescent="0.3">
      <c r="A9" s="32">
        <v>38316</v>
      </c>
      <c r="B9" s="7">
        <v>2</v>
      </c>
      <c r="C9" s="33">
        <v>17300</v>
      </c>
      <c r="D9" s="33">
        <v>24320</v>
      </c>
      <c r="E9" s="33">
        <v>23900</v>
      </c>
      <c r="F9" s="33">
        <v>21770</v>
      </c>
      <c r="G9" s="33">
        <v>19420</v>
      </c>
      <c r="H9" s="34">
        <f t="shared" ref="H9:H32" si="5">IF(COUNT(C9:G9)=0,"",AVERAGE(C9:G9))</f>
        <v>21342</v>
      </c>
      <c r="I9" s="35">
        <f t="shared" si="0"/>
        <v>24521.9712</v>
      </c>
      <c r="J9" s="35">
        <f t="shared" si="1"/>
        <v>19784.108800000002</v>
      </c>
      <c r="K9" s="36">
        <f t="shared" ref="K9:K32" si="6">IF(COUNT(C9:G9)=0,"",MAX(C9:G9)-MIN(C9:G9))</f>
        <v>7020</v>
      </c>
      <c r="L9" s="37">
        <f t="shared" si="2"/>
        <v>4105.6000000000004</v>
      </c>
      <c r="M9" s="38">
        <f t="shared" si="3"/>
        <v>8683.344000000001</v>
      </c>
      <c r="N9" s="37">
        <f t="shared" si="4"/>
        <v>0</v>
      </c>
      <c r="O9" s="37"/>
    </row>
    <row r="10" spans="1:27" ht="14.15" customHeight="1" x14ac:dyDescent="0.3">
      <c r="A10" s="32">
        <v>38317</v>
      </c>
      <c r="B10" s="7">
        <v>3</v>
      </c>
      <c r="C10" s="33">
        <v>20150</v>
      </c>
      <c r="D10" s="33">
        <v>21770</v>
      </c>
      <c r="E10" s="33">
        <v>21320</v>
      </c>
      <c r="F10" s="33">
        <v>24800</v>
      </c>
      <c r="G10" s="33">
        <v>24320</v>
      </c>
      <c r="H10" s="34">
        <f t="shared" si="5"/>
        <v>22472</v>
      </c>
      <c r="I10" s="35">
        <f t="shared" si="0"/>
        <v>24521.9712</v>
      </c>
      <c r="J10" s="35">
        <f t="shared" si="1"/>
        <v>19784.108800000002</v>
      </c>
      <c r="K10" s="36">
        <f t="shared" si="6"/>
        <v>4650</v>
      </c>
      <c r="L10" s="37">
        <f t="shared" si="2"/>
        <v>4105.6000000000004</v>
      </c>
      <c r="M10" s="38">
        <f t="shared" si="3"/>
        <v>8683.344000000001</v>
      </c>
      <c r="N10" s="37">
        <f t="shared" si="4"/>
        <v>0</v>
      </c>
      <c r="O10" s="37"/>
    </row>
    <row r="11" spans="1:27" ht="14.15" customHeight="1" x14ac:dyDescent="0.3">
      <c r="A11" s="32">
        <v>38318</v>
      </c>
      <c r="B11" s="7">
        <v>4</v>
      </c>
      <c r="C11" s="33">
        <v>21120</v>
      </c>
      <c r="D11" s="33">
        <v>24800</v>
      </c>
      <c r="E11" s="33">
        <v>21320</v>
      </c>
      <c r="F11" s="33">
        <v>19420</v>
      </c>
      <c r="G11" s="33">
        <v>21770</v>
      </c>
      <c r="H11" s="34">
        <f t="shared" si="5"/>
        <v>21686</v>
      </c>
      <c r="I11" s="35">
        <f t="shared" si="0"/>
        <v>24521.9712</v>
      </c>
      <c r="J11" s="35">
        <f t="shared" si="1"/>
        <v>19784.108800000002</v>
      </c>
      <c r="K11" s="36">
        <f t="shared" si="6"/>
        <v>5380</v>
      </c>
      <c r="L11" s="37">
        <f t="shared" si="2"/>
        <v>4105.6000000000004</v>
      </c>
      <c r="M11" s="38">
        <f t="shared" si="3"/>
        <v>8683.344000000001</v>
      </c>
      <c r="N11" s="37">
        <f t="shared" si="4"/>
        <v>0</v>
      </c>
      <c r="O11" s="37"/>
    </row>
    <row r="12" spans="1:27" ht="14.15" customHeight="1" x14ac:dyDescent="0.3">
      <c r="A12" s="32">
        <v>38319</v>
      </c>
      <c r="B12" s="7">
        <v>5</v>
      </c>
      <c r="C12" s="33">
        <v>22750</v>
      </c>
      <c r="D12" s="33">
        <v>19420</v>
      </c>
      <c r="E12" s="33">
        <v>23900</v>
      </c>
      <c r="F12" s="33">
        <v>19100</v>
      </c>
      <c r="G12" s="33">
        <v>24800</v>
      </c>
      <c r="H12" s="34">
        <f t="shared" si="5"/>
        <v>21994</v>
      </c>
      <c r="I12" s="35">
        <f t="shared" si="0"/>
        <v>24521.9712</v>
      </c>
      <c r="J12" s="35">
        <f t="shared" si="1"/>
        <v>19784.108800000002</v>
      </c>
      <c r="K12" s="36">
        <f t="shared" si="6"/>
        <v>5700</v>
      </c>
      <c r="L12" s="37">
        <f t="shared" si="2"/>
        <v>4105.6000000000004</v>
      </c>
      <c r="M12" s="38">
        <f t="shared" si="3"/>
        <v>8683.344000000001</v>
      </c>
      <c r="N12" s="37">
        <f t="shared" si="4"/>
        <v>0</v>
      </c>
      <c r="O12" s="37"/>
    </row>
    <row r="13" spans="1:27" ht="14.15" customHeight="1" x14ac:dyDescent="0.3">
      <c r="A13" s="32">
        <v>38320</v>
      </c>
      <c r="B13" s="7">
        <v>6</v>
      </c>
      <c r="C13" s="33">
        <v>23900</v>
      </c>
      <c r="D13" s="33">
        <v>19100</v>
      </c>
      <c r="E13" s="33">
        <v>22620</v>
      </c>
      <c r="F13" s="33">
        <v>22820</v>
      </c>
      <c r="G13" s="33">
        <v>19420</v>
      </c>
      <c r="H13" s="34">
        <f t="shared" si="5"/>
        <v>21572</v>
      </c>
      <c r="I13" s="35">
        <f t="shared" si="0"/>
        <v>24521.9712</v>
      </c>
      <c r="J13" s="35">
        <f t="shared" si="1"/>
        <v>19784.108800000002</v>
      </c>
      <c r="K13" s="36">
        <f t="shared" si="6"/>
        <v>4800</v>
      </c>
      <c r="L13" s="37">
        <f t="shared" si="2"/>
        <v>4105.6000000000004</v>
      </c>
      <c r="M13" s="38">
        <f t="shared" si="3"/>
        <v>8683.344000000001</v>
      </c>
      <c r="N13" s="37">
        <f t="shared" si="4"/>
        <v>0</v>
      </c>
      <c r="O13" s="37"/>
    </row>
    <row r="14" spans="1:27" ht="14.15" customHeight="1" x14ac:dyDescent="0.3">
      <c r="A14" s="32">
        <v>38321</v>
      </c>
      <c r="B14" s="7">
        <v>7</v>
      </c>
      <c r="C14" s="33">
        <v>21320</v>
      </c>
      <c r="D14" s="33">
        <v>22820</v>
      </c>
      <c r="E14" s="33">
        <v>22750</v>
      </c>
      <c r="F14" s="33">
        <v>24320</v>
      </c>
      <c r="G14" s="33">
        <v>19100</v>
      </c>
      <c r="H14" s="34">
        <f t="shared" si="5"/>
        <v>22062</v>
      </c>
      <c r="I14" s="35">
        <f t="shared" si="0"/>
        <v>24521.9712</v>
      </c>
      <c r="J14" s="35">
        <f t="shared" si="1"/>
        <v>19784.108800000002</v>
      </c>
      <c r="K14" s="36">
        <f t="shared" si="6"/>
        <v>5220</v>
      </c>
      <c r="L14" s="37">
        <f t="shared" si="2"/>
        <v>4105.6000000000004</v>
      </c>
      <c r="M14" s="38">
        <f t="shared" si="3"/>
        <v>8683.344000000001</v>
      </c>
      <c r="N14" s="37">
        <f t="shared" si="4"/>
        <v>0</v>
      </c>
      <c r="O14" s="37"/>
    </row>
    <row r="15" spans="1:27" ht="14.15" customHeight="1" x14ac:dyDescent="0.3">
      <c r="A15" s="32">
        <v>38322</v>
      </c>
      <c r="B15" s="7">
        <v>8</v>
      </c>
      <c r="C15" s="33">
        <v>21320</v>
      </c>
      <c r="D15" s="33">
        <v>21500</v>
      </c>
      <c r="E15" s="33">
        <v>23900</v>
      </c>
      <c r="F15" s="33">
        <v>21770</v>
      </c>
      <c r="G15" s="33">
        <v>22820</v>
      </c>
      <c r="H15" s="34">
        <f t="shared" si="5"/>
        <v>22262</v>
      </c>
      <c r="I15" s="35">
        <f t="shared" si="0"/>
        <v>24521.9712</v>
      </c>
      <c r="J15" s="35">
        <f t="shared" si="1"/>
        <v>19784.108800000002</v>
      </c>
      <c r="K15" s="36">
        <f t="shared" si="6"/>
        <v>2580</v>
      </c>
      <c r="L15" s="37">
        <f t="shared" si="2"/>
        <v>4105.6000000000004</v>
      </c>
      <c r="M15" s="38">
        <f t="shared" si="3"/>
        <v>8683.344000000001</v>
      </c>
      <c r="N15" s="37">
        <f t="shared" si="4"/>
        <v>0</v>
      </c>
      <c r="O15" s="37"/>
    </row>
    <row r="16" spans="1:27" ht="14.15" customHeight="1" x14ac:dyDescent="0.3">
      <c r="A16" s="32">
        <v>38323</v>
      </c>
      <c r="B16" s="7">
        <v>9</v>
      </c>
      <c r="C16" s="33">
        <v>23900</v>
      </c>
      <c r="D16" s="33">
        <v>20650</v>
      </c>
      <c r="E16" s="33">
        <v>21320</v>
      </c>
      <c r="F16" s="33">
        <v>24800</v>
      </c>
      <c r="G16" s="33">
        <v>21120</v>
      </c>
      <c r="H16" s="34">
        <f t="shared" si="5"/>
        <v>22358</v>
      </c>
      <c r="I16" s="35">
        <f t="shared" si="0"/>
        <v>24521.9712</v>
      </c>
      <c r="J16" s="35">
        <f t="shared" si="1"/>
        <v>19784.108800000002</v>
      </c>
      <c r="K16" s="36">
        <f t="shared" si="6"/>
        <v>4150</v>
      </c>
      <c r="L16" s="37">
        <f t="shared" si="2"/>
        <v>4105.6000000000004</v>
      </c>
      <c r="M16" s="38">
        <f t="shared" si="3"/>
        <v>8683.344000000001</v>
      </c>
      <c r="N16" s="37">
        <f t="shared" si="4"/>
        <v>0</v>
      </c>
      <c r="O16" s="37"/>
    </row>
    <row r="17" spans="1:22" ht="14.15" customHeight="1" x14ac:dyDescent="0.3">
      <c r="A17" s="32">
        <v>38324</v>
      </c>
      <c r="B17" s="7">
        <v>10</v>
      </c>
      <c r="C17" s="33">
        <v>22620</v>
      </c>
      <c r="D17" s="33">
        <v>21550</v>
      </c>
      <c r="E17" s="33">
        <v>21320</v>
      </c>
      <c r="F17" s="33">
        <v>19420</v>
      </c>
      <c r="G17" s="33">
        <v>22750</v>
      </c>
      <c r="H17" s="34">
        <f t="shared" si="5"/>
        <v>21532</v>
      </c>
      <c r="I17" s="35">
        <f t="shared" si="0"/>
        <v>24521.9712</v>
      </c>
      <c r="J17" s="35">
        <f t="shared" si="1"/>
        <v>19784.108800000002</v>
      </c>
      <c r="K17" s="36">
        <f t="shared" si="6"/>
        <v>3330</v>
      </c>
      <c r="L17" s="37">
        <f t="shared" si="2"/>
        <v>4105.6000000000004</v>
      </c>
      <c r="M17" s="38">
        <f t="shared" si="3"/>
        <v>8683.344000000001</v>
      </c>
      <c r="N17" s="37">
        <f t="shared" si="4"/>
        <v>0</v>
      </c>
      <c r="O17" s="37"/>
    </row>
    <row r="18" spans="1:22" ht="14.15" customHeight="1" x14ac:dyDescent="0.3">
      <c r="A18" s="32">
        <v>38325</v>
      </c>
      <c r="B18" s="7">
        <v>11</v>
      </c>
      <c r="C18" s="33">
        <v>21320</v>
      </c>
      <c r="D18" s="33">
        <v>22750</v>
      </c>
      <c r="E18" s="33">
        <v>23900</v>
      </c>
      <c r="F18" s="33">
        <v>19100</v>
      </c>
      <c r="G18" s="33">
        <v>23900</v>
      </c>
      <c r="H18" s="34">
        <f t="shared" si="5"/>
        <v>22194</v>
      </c>
      <c r="I18" s="35">
        <f t="shared" si="0"/>
        <v>24521.9712</v>
      </c>
      <c r="J18" s="35">
        <f t="shared" si="1"/>
        <v>19784.108800000002</v>
      </c>
      <c r="K18" s="36">
        <f t="shared" si="6"/>
        <v>4800</v>
      </c>
      <c r="L18" s="37">
        <f t="shared" si="2"/>
        <v>4105.6000000000004</v>
      </c>
      <c r="M18" s="38">
        <f t="shared" si="3"/>
        <v>8683.344000000001</v>
      </c>
      <c r="N18" s="37">
        <f t="shared" si="4"/>
        <v>0</v>
      </c>
      <c r="O18" s="37"/>
    </row>
    <row r="19" spans="1:22" ht="14.15" customHeight="1" x14ac:dyDescent="0.3">
      <c r="A19" s="32">
        <v>38326</v>
      </c>
      <c r="B19" s="7">
        <v>12</v>
      </c>
      <c r="C19" s="33">
        <v>23900</v>
      </c>
      <c r="D19" s="33">
        <v>23900</v>
      </c>
      <c r="E19" s="33">
        <v>22620</v>
      </c>
      <c r="F19" s="33">
        <v>22820</v>
      </c>
      <c r="G19" s="33">
        <v>21320</v>
      </c>
      <c r="H19" s="34">
        <f t="shared" si="5"/>
        <v>22912</v>
      </c>
      <c r="I19" s="35">
        <f t="shared" si="0"/>
        <v>24521.9712</v>
      </c>
      <c r="J19" s="35">
        <f t="shared" si="1"/>
        <v>19784.108800000002</v>
      </c>
      <c r="K19" s="36">
        <f t="shared" si="6"/>
        <v>2580</v>
      </c>
      <c r="L19" s="37">
        <f t="shared" si="2"/>
        <v>4105.6000000000004</v>
      </c>
      <c r="M19" s="38">
        <f t="shared" si="3"/>
        <v>8683.344000000001</v>
      </c>
      <c r="N19" s="37">
        <f t="shared" si="4"/>
        <v>0</v>
      </c>
      <c r="O19" s="37"/>
    </row>
    <row r="20" spans="1:22" ht="14.15" customHeight="1" x14ac:dyDescent="0.3">
      <c r="A20" s="32">
        <v>38327</v>
      </c>
      <c r="B20" s="7">
        <v>13</v>
      </c>
      <c r="C20" s="33">
        <v>22620</v>
      </c>
      <c r="D20" s="33">
        <v>21120</v>
      </c>
      <c r="E20" s="33">
        <v>24800</v>
      </c>
      <c r="F20" s="33">
        <v>22750</v>
      </c>
      <c r="G20" s="33">
        <v>21320</v>
      </c>
      <c r="H20" s="34">
        <f t="shared" si="5"/>
        <v>22522</v>
      </c>
      <c r="I20" s="35">
        <f t="shared" si="0"/>
        <v>24521.9712</v>
      </c>
      <c r="J20" s="35">
        <f t="shared" si="1"/>
        <v>19784.108800000002</v>
      </c>
      <c r="K20" s="36">
        <f t="shared" si="6"/>
        <v>3680</v>
      </c>
      <c r="L20" s="37">
        <f t="shared" si="2"/>
        <v>4105.6000000000004</v>
      </c>
      <c r="M20" s="38">
        <f t="shared" si="3"/>
        <v>8683.344000000001</v>
      </c>
      <c r="N20" s="37">
        <f t="shared" si="4"/>
        <v>0</v>
      </c>
      <c r="O20" s="37"/>
    </row>
    <row r="21" spans="1:22" ht="14.15" customHeight="1" x14ac:dyDescent="0.3">
      <c r="A21" s="32">
        <v>38328</v>
      </c>
      <c r="B21" s="7">
        <v>14</v>
      </c>
      <c r="C21" s="33">
        <v>22750</v>
      </c>
      <c r="D21" s="33">
        <v>22750</v>
      </c>
      <c r="E21" s="33">
        <v>19420</v>
      </c>
      <c r="F21" s="33">
        <v>23900</v>
      </c>
      <c r="G21" s="33">
        <v>23900</v>
      </c>
      <c r="H21" s="34">
        <f t="shared" si="5"/>
        <v>22544</v>
      </c>
      <c r="I21" s="35">
        <f t="shared" si="0"/>
        <v>24521.9712</v>
      </c>
      <c r="J21" s="35">
        <f t="shared" si="1"/>
        <v>19784.108800000002</v>
      </c>
      <c r="K21" s="36">
        <f t="shared" si="6"/>
        <v>4480</v>
      </c>
      <c r="L21" s="37">
        <f t="shared" si="2"/>
        <v>4105.6000000000004</v>
      </c>
      <c r="M21" s="38">
        <f t="shared" si="3"/>
        <v>8683.344000000001</v>
      </c>
      <c r="N21" s="37">
        <f t="shared" si="4"/>
        <v>0</v>
      </c>
      <c r="O21" s="37"/>
    </row>
    <row r="22" spans="1:22" ht="14.15" customHeight="1" x14ac:dyDescent="0.3">
      <c r="A22" s="32">
        <v>38329</v>
      </c>
      <c r="B22" s="7">
        <v>15</v>
      </c>
      <c r="C22" s="33">
        <v>23900</v>
      </c>
      <c r="D22" s="33">
        <v>23900</v>
      </c>
      <c r="E22" s="33">
        <v>19100</v>
      </c>
      <c r="F22" s="33">
        <v>21320</v>
      </c>
      <c r="G22" s="33">
        <v>22620</v>
      </c>
      <c r="H22" s="34">
        <f t="shared" si="5"/>
        <v>22168</v>
      </c>
      <c r="I22" s="35">
        <f t="shared" si="0"/>
        <v>24521.9712</v>
      </c>
      <c r="J22" s="35">
        <f t="shared" si="1"/>
        <v>19784.108800000002</v>
      </c>
      <c r="K22" s="36">
        <f t="shared" si="6"/>
        <v>4800</v>
      </c>
      <c r="L22" s="37">
        <f t="shared" si="2"/>
        <v>4105.6000000000004</v>
      </c>
      <c r="M22" s="38">
        <f t="shared" si="3"/>
        <v>8683.344000000001</v>
      </c>
      <c r="N22" s="37">
        <f t="shared" si="4"/>
        <v>0</v>
      </c>
      <c r="O22" s="37"/>
    </row>
    <row r="23" spans="1:22" ht="14.15" customHeight="1" x14ac:dyDescent="0.3">
      <c r="A23" s="32">
        <v>38330</v>
      </c>
      <c r="B23" s="7">
        <v>16</v>
      </c>
      <c r="C23" s="33">
        <v>21320</v>
      </c>
      <c r="D23" s="33">
        <v>21320</v>
      </c>
      <c r="E23" s="33">
        <v>22820</v>
      </c>
      <c r="F23" s="33">
        <v>21320</v>
      </c>
      <c r="G23" s="33">
        <v>21770</v>
      </c>
      <c r="H23" s="34">
        <f t="shared" si="5"/>
        <v>21710</v>
      </c>
      <c r="I23" s="35">
        <f t="shared" si="0"/>
        <v>24521.9712</v>
      </c>
      <c r="J23" s="35">
        <f t="shared" si="1"/>
        <v>19784.108800000002</v>
      </c>
      <c r="K23" s="36">
        <f t="shared" si="6"/>
        <v>1500</v>
      </c>
      <c r="L23" s="37">
        <f t="shared" si="2"/>
        <v>4105.6000000000004</v>
      </c>
      <c r="M23" s="38">
        <f t="shared" si="3"/>
        <v>8683.344000000001</v>
      </c>
      <c r="N23" s="37">
        <f t="shared" si="4"/>
        <v>0</v>
      </c>
      <c r="O23" s="37"/>
    </row>
    <row r="24" spans="1:22" ht="14.15" customHeight="1" x14ac:dyDescent="0.3">
      <c r="A24" s="32">
        <v>38331</v>
      </c>
      <c r="B24" s="7">
        <v>17</v>
      </c>
      <c r="C24" s="33">
        <v>21550</v>
      </c>
      <c r="D24" s="33">
        <v>21320</v>
      </c>
      <c r="E24" s="33">
        <v>23900</v>
      </c>
      <c r="F24" s="33">
        <v>19100</v>
      </c>
      <c r="G24" s="33">
        <v>24800</v>
      </c>
      <c r="H24" s="34">
        <f t="shared" si="5"/>
        <v>22134</v>
      </c>
      <c r="I24" s="35">
        <f t="shared" si="0"/>
        <v>24521.9712</v>
      </c>
      <c r="J24" s="35">
        <f t="shared" si="1"/>
        <v>19784.108800000002</v>
      </c>
      <c r="K24" s="36">
        <f t="shared" si="6"/>
        <v>5700</v>
      </c>
      <c r="L24" s="37">
        <f t="shared" si="2"/>
        <v>4105.6000000000004</v>
      </c>
      <c r="M24" s="38">
        <f t="shared" si="3"/>
        <v>8683.344000000001</v>
      </c>
      <c r="N24" s="37">
        <f t="shared" si="4"/>
        <v>0</v>
      </c>
      <c r="O24" s="37"/>
    </row>
    <row r="25" spans="1:22" ht="14.15" customHeight="1" x14ac:dyDescent="0.3">
      <c r="A25" s="32">
        <v>38332</v>
      </c>
      <c r="B25" s="7">
        <v>18</v>
      </c>
      <c r="C25" s="33">
        <v>22750</v>
      </c>
      <c r="D25" s="33">
        <v>23900</v>
      </c>
      <c r="E25" s="33">
        <v>21320</v>
      </c>
      <c r="F25" s="33">
        <v>22820</v>
      </c>
      <c r="G25" s="33">
        <v>19420</v>
      </c>
      <c r="H25" s="34">
        <f t="shared" si="5"/>
        <v>22042</v>
      </c>
      <c r="I25" s="35">
        <f t="shared" si="0"/>
        <v>24521.9712</v>
      </c>
      <c r="J25" s="35">
        <f t="shared" si="1"/>
        <v>19784.108800000002</v>
      </c>
      <c r="K25" s="36">
        <f t="shared" si="6"/>
        <v>4480</v>
      </c>
      <c r="L25" s="37">
        <f t="shared" si="2"/>
        <v>4105.6000000000004</v>
      </c>
      <c r="M25" s="38">
        <f t="shared" si="3"/>
        <v>8683.344000000001</v>
      </c>
      <c r="N25" s="37">
        <f t="shared" si="4"/>
        <v>0</v>
      </c>
      <c r="O25" s="37"/>
    </row>
    <row r="26" spans="1:22" ht="14.15" customHeight="1" x14ac:dyDescent="0.3">
      <c r="A26" s="32">
        <v>38333</v>
      </c>
      <c r="B26" s="7">
        <v>19</v>
      </c>
      <c r="C26" s="33">
        <v>23900</v>
      </c>
      <c r="D26" s="33">
        <v>22620</v>
      </c>
      <c r="E26" s="33">
        <v>21320</v>
      </c>
      <c r="F26" s="33">
        <v>21500</v>
      </c>
      <c r="G26" s="33">
        <v>19100</v>
      </c>
      <c r="H26" s="34">
        <f t="shared" si="5"/>
        <v>21688</v>
      </c>
      <c r="I26" s="35">
        <f t="shared" si="0"/>
        <v>24521.9712</v>
      </c>
      <c r="J26" s="35">
        <f t="shared" si="1"/>
        <v>19784.108800000002</v>
      </c>
      <c r="K26" s="36">
        <f t="shared" si="6"/>
        <v>4800</v>
      </c>
      <c r="L26" s="37">
        <f t="shared" si="2"/>
        <v>4105.6000000000004</v>
      </c>
      <c r="M26" s="38">
        <f t="shared" si="3"/>
        <v>8683.344000000001</v>
      </c>
      <c r="N26" s="37">
        <f t="shared" si="4"/>
        <v>0</v>
      </c>
      <c r="O26" s="37"/>
      <c r="V26" s="40"/>
    </row>
    <row r="27" spans="1:22" ht="14.15" customHeight="1" x14ac:dyDescent="0.3">
      <c r="A27" s="32">
        <v>38334</v>
      </c>
      <c r="B27" s="7">
        <v>20</v>
      </c>
      <c r="C27" s="33">
        <v>21120</v>
      </c>
      <c r="D27" s="33">
        <v>24800</v>
      </c>
      <c r="E27" s="33">
        <v>23900</v>
      </c>
      <c r="F27" s="33">
        <v>20650</v>
      </c>
      <c r="G27" s="33">
        <v>22820</v>
      </c>
      <c r="H27" s="34">
        <f t="shared" si="5"/>
        <v>22658</v>
      </c>
      <c r="I27" s="35">
        <f t="shared" si="0"/>
        <v>24521.9712</v>
      </c>
      <c r="J27" s="35">
        <f t="shared" si="1"/>
        <v>19784.108800000002</v>
      </c>
      <c r="K27" s="36">
        <f t="shared" si="6"/>
        <v>4150</v>
      </c>
      <c r="L27" s="37">
        <f t="shared" si="2"/>
        <v>4105.6000000000004</v>
      </c>
      <c r="M27" s="38">
        <f t="shared" si="3"/>
        <v>8683.344000000001</v>
      </c>
      <c r="N27" s="37">
        <f t="shared" si="4"/>
        <v>0</v>
      </c>
      <c r="O27" s="37"/>
    </row>
    <row r="28" spans="1:22" ht="14.15" customHeight="1" x14ac:dyDescent="0.3">
      <c r="A28" s="32">
        <v>38335</v>
      </c>
      <c r="B28" s="7">
        <v>21</v>
      </c>
      <c r="C28" s="33">
        <v>20650</v>
      </c>
      <c r="D28" s="33">
        <v>21320</v>
      </c>
      <c r="E28" s="33">
        <v>22750</v>
      </c>
      <c r="F28" s="33">
        <v>19420</v>
      </c>
      <c r="G28" s="33">
        <v>21500</v>
      </c>
      <c r="H28" s="34">
        <f t="shared" si="5"/>
        <v>21128</v>
      </c>
      <c r="I28" s="35">
        <f t="shared" si="0"/>
        <v>24521.9712</v>
      </c>
      <c r="J28" s="35">
        <f t="shared" si="1"/>
        <v>19784.108800000002</v>
      </c>
      <c r="K28" s="36">
        <f t="shared" si="6"/>
        <v>3330</v>
      </c>
      <c r="L28" s="37">
        <f t="shared" si="2"/>
        <v>4105.6000000000004</v>
      </c>
      <c r="M28" s="38">
        <f t="shared" si="3"/>
        <v>8683.344000000001</v>
      </c>
      <c r="N28" s="37">
        <f t="shared" si="4"/>
        <v>0</v>
      </c>
      <c r="O28" s="37"/>
    </row>
    <row r="29" spans="1:22" ht="14.15" customHeight="1" x14ac:dyDescent="0.3">
      <c r="A29" s="32">
        <v>38336</v>
      </c>
      <c r="B29" s="7">
        <v>22</v>
      </c>
      <c r="C29" s="33">
        <v>21550</v>
      </c>
      <c r="D29" s="33">
        <v>21320</v>
      </c>
      <c r="E29" s="33">
        <v>23900</v>
      </c>
      <c r="F29" s="33">
        <v>19100</v>
      </c>
      <c r="G29" s="33">
        <v>20650</v>
      </c>
      <c r="H29" s="34">
        <f t="shared" si="5"/>
        <v>21304</v>
      </c>
      <c r="I29" s="35">
        <f t="shared" si="0"/>
        <v>24521.9712</v>
      </c>
      <c r="J29" s="35">
        <f t="shared" si="1"/>
        <v>19784.108800000002</v>
      </c>
      <c r="K29" s="36">
        <f t="shared" si="6"/>
        <v>4800</v>
      </c>
      <c r="L29" s="37">
        <f t="shared" si="2"/>
        <v>4105.6000000000004</v>
      </c>
      <c r="M29" s="38">
        <f t="shared" si="3"/>
        <v>8683.344000000001</v>
      </c>
      <c r="N29" s="37">
        <f t="shared" si="4"/>
        <v>0</v>
      </c>
      <c r="O29" s="37"/>
    </row>
    <row r="30" spans="1:22" ht="14.15" customHeight="1" x14ac:dyDescent="0.3">
      <c r="A30" s="32">
        <v>38337</v>
      </c>
      <c r="B30" s="7">
        <v>23</v>
      </c>
      <c r="C30" s="33">
        <v>22750</v>
      </c>
      <c r="D30" s="33">
        <v>23900</v>
      </c>
      <c r="E30" s="33">
        <v>21320</v>
      </c>
      <c r="F30" s="33">
        <v>22820</v>
      </c>
      <c r="G30" s="33">
        <v>19100</v>
      </c>
      <c r="H30" s="34">
        <f t="shared" si="5"/>
        <v>21978</v>
      </c>
      <c r="I30" s="35">
        <f t="shared" si="0"/>
        <v>24521.9712</v>
      </c>
      <c r="J30" s="35">
        <f t="shared" si="1"/>
        <v>19784.108800000002</v>
      </c>
      <c r="K30" s="36">
        <f t="shared" si="6"/>
        <v>4800</v>
      </c>
      <c r="L30" s="37">
        <f t="shared" si="2"/>
        <v>4105.6000000000004</v>
      </c>
      <c r="M30" s="38">
        <f t="shared" si="3"/>
        <v>8683.344000000001</v>
      </c>
      <c r="N30" s="37">
        <f t="shared" si="4"/>
        <v>0</v>
      </c>
      <c r="O30" s="37"/>
    </row>
    <row r="31" spans="1:22" ht="14.15" customHeight="1" x14ac:dyDescent="0.3">
      <c r="A31" s="32">
        <v>38338</v>
      </c>
      <c r="B31" s="7">
        <v>24</v>
      </c>
      <c r="C31" s="33">
        <v>21550</v>
      </c>
      <c r="D31" s="33">
        <v>21320</v>
      </c>
      <c r="E31" s="33">
        <v>21320</v>
      </c>
      <c r="F31" s="33">
        <v>22750</v>
      </c>
      <c r="G31" s="33">
        <v>23900</v>
      </c>
      <c r="H31" s="34">
        <f t="shared" si="5"/>
        <v>22168</v>
      </c>
      <c r="I31" s="35">
        <f t="shared" si="0"/>
        <v>24521.9712</v>
      </c>
      <c r="J31" s="35">
        <f t="shared" si="1"/>
        <v>19784.108800000002</v>
      </c>
      <c r="K31" s="36">
        <f t="shared" si="6"/>
        <v>2580</v>
      </c>
      <c r="L31" s="37">
        <f t="shared" si="2"/>
        <v>4105.6000000000004</v>
      </c>
      <c r="M31" s="38">
        <f t="shared" si="3"/>
        <v>8683.344000000001</v>
      </c>
      <c r="N31" s="37">
        <f t="shared" si="4"/>
        <v>0</v>
      </c>
      <c r="O31" s="37"/>
    </row>
    <row r="32" spans="1:22" ht="14.15" customHeight="1" x14ac:dyDescent="0.3">
      <c r="A32" s="32">
        <v>38339</v>
      </c>
      <c r="B32" s="7">
        <v>25</v>
      </c>
      <c r="C32" s="33">
        <v>22750</v>
      </c>
      <c r="D32" s="33">
        <v>23900</v>
      </c>
      <c r="E32" s="33">
        <v>23900</v>
      </c>
      <c r="F32" s="33">
        <v>23900</v>
      </c>
      <c r="G32" s="33">
        <v>22620</v>
      </c>
      <c r="H32" s="34">
        <f t="shared" si="5"/>
        <v>23414</v>
      </c>
      <c r="I32" s="35">
        <f t="shared" si="0"/>
        <v>24521.9712</v>
      </c>
      <c r="J32" s="35">
        <f t="shared" si="1"/>
        <v>19784.108800000002</v>
      </c>
      <c r="K32" s="36">
        <f t="shared" si="6"/>
        <v>1280</v>
      </c>
      <c r="L32" s="37">
        <f t="shared" si="2"/>
        <v>4105.6000000000004</v>
      </c>
      <c r="M32" s="38">
        <f t="shared" si="3"/>
        <v>8683.344000000001</v>
      </c>
      <c r="N32" s="37">
        <f t="shared" si="4"/>
        <v>0</v>
      </c>
      <c r="O32" s="37"/>
    </row>
    <row r="33" spans="1:25" ht="18.850000000000001" thickBot="1" x14ac:dyDescent="0.35">
      <c r="A33" s="41" t="s">
        <v>39</v>
      </c>
      <c r="B33" s="42"/>
      <c r="C33" s="43">
        <f>STDEV(C8:G32)</f>
        <v>1714.2581504696466</v>
      </c>
      <c r="D33" s="44" t="str">
        <f>IF(Q4&lt;&gt;"",IF(S4&lt;&gt;"","双向公差","单向下偏差"),IF(S4&lt;&gt;"","单向上偏差",""))</f>
        <v>单向下偏差</v>
      </c>
      <c r="E33" s="45"/>
      <c r="F33" s="46" t="str">
        <f>IF(D33="双向公差",IF(G35&gt;0.001,"Cpk:","Cp:"),"Cp:")</f>
        <v>Cp:</v>
      </c>
      <c r="G33" s="47">
        <f>IF(D33="单向下偏差",(H33-Q4)/(C33*3),IF(D33="单向上偏差",(S4-H33)/(C33*3),IF(D33="双向公差",(1-G35)*(S4-Q4)/(6*C33),"")))</f>
        <v>1.8186759089614741</v>
      </c>
      <c r="H33" s="48">
        <f>AVERAGE(H8:H32)</f>
        <v>22153.040000000001</v>
      </c>
      <c r="I33" s="35"/>
      <c r="J33" s="35"/>
      <c r="K33" s="49">
        <f>AVERAGE(K8:K32)</f>
        <v>4105.6000000000004</v>
      </c>
      <c r="L33" s="50"/>
      <c r="M33" s="50"/>
      <c r="N33" s="50"/>
      <c r="O33" s="51"/>
      <c r="Q33" s="52"/>
      <c r="R33" s="52"/>
      <c r="S33" s="52"/>
      <c r="T33" s="52"/>
      <c r="U33" s="52"/>
      <c r="V33" s="52"/>
      <c r="W33" s="52"/>
      <c r="X33" s="52"/>
      <c r="Y33" s="52"/>
    </row>
    <row r="34" spans="1:25" ht="6.05" customHeight="1" x14ac:dyDescent="0.3"/>
    <row r="35" spans="1:25" s="15" customFormat="1" ht="16.5" customHeight="1" x14ac:dyDescent="0.3">
      <c r="A35" s="55" t="s">
        <v>40</v>
      </c>
      <c r="D35" s="56"/>
      <c r="E35" s="56"/>
      <c r="F35" s="57" t="s">
        <v>41</v>
      </c>
      <c r="G35" s="58">
        <f>ABS((S4+Q4)/2-H33)/((S4-Q4)/2)</f>
        <v>-2.4614125000000002</v>
      </c>
      <c r="H35" s="59"/>
      <c r="I35" s="35"/>
      <c r="J35" s="35"/>
      <c r="K35" s="59"/>
      <c r="L35" s="10"/>
      <c r="M35" s="10"/>
      <c r="N35" s="10"/>
      <c r="P35" s="15" t="s">
        <v>42</v>
      </c>
      <c r="S35" s="56"/>
      <c r="T35" s="56"/>
      <c r="U35" s="60"/>
      <c r="W35" s="10"/>
    </row>
    <row r="36" spans="1:25" s="15" customFormat="1" ht="15.85" customHeight="1" x14ac:dyDescent="0.3">
      <c r="A36" s="7" t="s">
        <v>43</v>
      </c>
      <c r="B36" s="8">
        <f>COUNT(C8:G8)</f>
        <v>5</v>
      </c>
      <c r="C36" s="8"/>
      <c r="D36" s="7" t="s">
        <v>44</v>
      </c>
      <c r="E36" s="8">
        <f>COUNT(C8:C32)</f>
        <v>25</v>
      </c>
      <c r="F36" s="8"/>
      <c r="G36" s="61" t="s">
        <v>45</v>
      </c>
      <c r="H36" s="62">
        <f>B36*NUMBERS</f>
        <v>125</v>
      </c>
      <c r="I36" s="35"/>
      <c r="J36" s="35"/>
      <c r="K36" s="35"/>
      <c r="L36" s="10"/>
      <c r="M36" s="10"/>
      <c r="N36" s="10"/>
      <c r="P36" s="7" t="s">
        <v>43</v>
      </c>
      <c r="Q36" s="63">
        <f>COUNT(C8:G8)</f>
        <v>5</v>
      </c>
      <c r="R36" s="64"/>
      <c r="S36" s="7" t="s">
        <v>44</v>
      </c>
      <c r="T36" s="8">
        <f>COUNT(C8:C32)</f>
        <v>25</v>
      </c>
      <c r="U36" s="8"/>
      <c r="V36" s="8" t="s">
        <v>45</v>
      </c>
      <c r="W36" s="8"/>
      <c r="X36" s="65">
        <f>Q36*T36</f>
        <v>125</v>
      </c>
    </row>
    <row r="37" spans="1:25" s="15" customFormat="1" ht="22.9" x14ac:dyDescent="0.25">
      <c r="A37" s="7" t="s" ph="1">
        <v>46</v>
      </c>
      <c r="B37" s="66">
        <f>H33</f>
        <v>22153.040000000001</v>
      </c>
      <c r="C37" s="66"/>
      <c r="D37" s="7" t="s">
        <v>47</v>
      </c>
      <c r="E37" s="74">
        <f>B37</f>
        <v>22153.040000000001</v>
      </c>
      <c r="F37" s="74"/>
      <c r="G37" s="67" t="s" ph="1">
        <v>48</v>
      </c>
      <c r="H37" s="68"/>
      <c r="I37" s="17"/>
      <c r="J37" s="17"/>
      <c r="K37" s="35"/>
      <c r="L37" s="10"/>
      <c r="M37" s="10"/>
      <c r="N37" s="10"/>
      <c r="P37" s="69" t="s" ph="1">
        <v>49</v>
      </c>
      <c r="Q37" s="70">
        <f>K33</f>
        <v>4105.6000000000004</v>
      </c>
      <c r="R37" s="71"/>
      <c r="S37" s="7" t="s">
        <v>50</v>
      </c>
      <c r="T37" s="75">
        <f>Q37</f>
        <v>4105.6000000000004</v>
      </c>
      <c r="U37" s="76"/>
      <c r="V37" s="67" t="s" ph="1">
        <v>51</v>
      </c>
      <c r="W37" s="72"/>
      <c r="X37" s="73"/>
    </row>
    <row r="38" spans="1:25" s="15" customFormat="1" ht="26.25" x14ac:dyDescent="0.35">
      <c r="A38" s="69" t="s" ph="1">
        <v>49</v>
      </c>
      <c r="B38" s="66">
        <f>K33</f>
        <v>4105.6000000000004</v>
      </c>
      <c r="C38" s="66"/>
      <c r="D38" s="7" t="s">
        <v>52</v>
      </c>
      <c r="E38" s="74">
        <f>B37+B39*B38</f>
        <v>24521.9712</v>
      </c>
      <c r="F38" s="74"/>
      <c r="G38" s="67" t="s" ph="1">
        <v>53</v>
      </c>
      <c r="H38" s="68"/>
      <c r="I38" s="17"/>
      <c r="J38" s="17"/>
      <c r="K38" s="35"/>
      <c r="L38" s="10"/>
      <c r="M38" s="10"/>
      <c r="N38" s="10"/>
      <c r="P38" s="69" t="s">
        <v>54</v>
      </c>
      <c r="Q38" s="70">
        <f>VLOOKUP(Q36,table,3)</f>
        <v>2.1150000000000002</v>
      </c>
      <c r="R38" s="71"/>
      <c r="S38" s="7" t="s">
        <v>52</v>
      </c>
      <c r="T38" s="75">
        <f>Q38*Q37</f>
        <v>8683.344000000001</v>
      </c>
      <c r="U38" s="76"/>
      <c r="V38" s="67" t="s" ph="1">
        <v>55</v>
      </c>
      <c r="W38" s="72"/>
      <c r="X38" s="73"/>
    </row>
    <row r="39" spans="1:25" s="15" customFormat="1" ht="26.25" x14ac:dyDescent="0.35">
      <c r="A39" s="69" t="s">
        <v>56</v>
      </c>
      <c r="B39" s="66">
        <v>0.57699999999999996</v>
      </c>
      <c r="C39" s="66"/>
      <c r="D39" s="7" t="s">
        <v>57</v>
      </c>
      <c r="E39" s="74">
        <f>B37-B39*B38</f>
        <v>19784.108800000002</v>
      </c>
      <c r="F39" s="74"/>
      <c r="G39" s="67" t="s" ph="1">
        <v>58</v>
      </c>
      <c r="H39" s="68"/>
      <c r="I39" s="17"/>
      <c r="J39" s="17"/>
      <c r="K39" s="35"/>
      <c r="L39" s="10"/>
      <c r="M39" s="10"/>
      <c r="N39" s="10"/>
      <c r="P39" s="69" t="s">
        <v>59</v>
      </c>
      <c r="Q39" s="70">
        <v>0</v>
      </c>
      <c r="R39" s="71"/>
      <c r="S39" s="7" t="s">
        <v>57</v>
      </c>
      <c r="T39" s="75">
        <f>Q39*Q37</f>
        <v>0</v>
      </c>
      <c r="U39" s="76"/>
      <c r="V39" s="67" t="s" ph="1">
        <v>60</v>
      </c>
      <c r="W39" s="72"/>
      <c r="X39" s="73"/>
    </row>
    <row r="51" spans="7:7" ht="33" x14ac:dyDescent="0.25">
      <c r="G51" s="4" ph="1"/>
    </row>
    <row r="52" spans="7:7" ht="33" x14ac:dyDescent="0.25">
      <c r="G52" s="4" ph="1"/>
    </row>
  </sheetData>
  <mergeCells count="43">
    <mergeCell ref="B38:C38"/>
    <mergeCell ref="E38:F38"/>
    <mergeCell ref="Q38:R38"/>
    <mergeCell ref="T38:U38"/>
    <mergeCell ref="B39:C39"/>
    <mergeCell ref="E39:F39"/>
    <mergeCell ref="Q39:R39"/>
    <mergeCell ref="T39:U39"/>
    <mergeCell ref="B36:C36"/>
    <mergeCell ref="E36:F36"/>
    <mergeCell ref="Q36:R36"/>
    <mergeCell ref="T36:U36"/>
    <mergeCell ref="V36:W36"/>
    <mergeCell ref="B37:C37"/>
    <mergeCell ref="E37:F37"/>
    <mergeCell ref="Q37:R37"/>
    <mergeCell ref="T37:U37"/>
    <mergeCell ref="Z4:AA4"/>
    <mergeCell ref="A6:A7"/>
    <mergeCell ref="B6:B7"/>
    <mergeCell ref="C6:G6"/>
    <mergeCell ref="A33:B33"/>
    <mergeCell ref="D33:E33"/>
    <mergeCell ref="Z3:AA3"/>
    <mergeCell ref="B4:C4"/>
    <mergeCell ref="D4:E4"/>
    <mergeCell ref="F4:G4"/>
    <mergeCell ref="H4:J4"/>
    <mergeCell ref="K4:P4"/>
    <mergeCell ref="Q4:R4"/>
    <mergeCell ref="S4:T4"/>
    <mergeCell ref="V4:W4"/>
    <mergeCell ref="X4:Y4"/>
    <mergeCell ref="A1:AA1"/>
    <mergeCell ref="B3:C3"/>
    <mergeCell ref="D3:E3"/>
    <mergeCell ref="F3:G3"/>
    <mergeCell ref="H3:J3"/>
    <mergeCell ref="K3:P3"/>
    <mergeCell ref="Q3:R3"/>
    <mergeCell ref="S3:T3"/>
    <mergeCell ref="V3:W3"/>
    <mergeCell ref="X3:Y3"/>
  </mergeCells>
  <phoneticPr fontId="2" type="noConversion"/>
  <pageMargins left="0.27" right="7.874015748031496E-2" top="0.18" bottom="0" header="0.16" footer="0.13"/>
  <pageSetup paperSize="9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平均线</vt:lpstr>
      <vt:lpstr>XR</vt:lpstr>
      <vt:lpstr>NUMBERS</vt:lpstr>
      <vt:lpstr>RCL</vt:lpstr>
      <vt:lpstr>RLCL</vt:lpstr>
      <vt:lpstr>RUCL</vt:lpstr>
      <vt:lpstr>XCL</vt:lpstr>
      <vt:lpstr>XLCL</vt:lpstr>
      <vt:lpstr>XUCL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2014-10-05T11:36:58Z</dcterms:created>
  <dcterms:modified xsi:type="dcterms:W3CDTF">2015-10-29T07:13:35Z</dcterms:modified>
</cp:coreProperties>
</file>