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1_{605A7BCC-A126-4C92-BD5A-34ADD15795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<sst xmlns="http://schemas.openxmlformats.org/spreadsheetml/2006/main" count="97" uniqueCount="82">
  <si>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</si>
  <si>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</si>
  <si>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</si>
  <si>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</si>
  <si>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</si>
  <si>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</si>
  <si>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</si>
  <si>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</si>
  <si>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</si>
  <si>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</si>
  <si>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</si>
  <si>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</si>
  <si>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</si>
  <si>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</si>
  <si>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</si>
  <si>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</si>
  <si>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</si>
  <si>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</si>
  <si>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 todos los paneles del sistema</t>
  </si>
  <si>
    <t>Administrador</t>
  </si>
  <si>
    <t>Creacion del formulario de ingreso al sistema, (convalidacion de los campos)</t>
  </si>
  <si>
    <t>Christian Ortiz, Ariel Pérez</t>
  </si>
  <si>
    <t>Alta</t>
  </si>
  <si>
    <t>No iniciado</t>
  </si>
  <si>
    <t>Mostrar al Usuario: Usuario correcto, contraseña correcta/ Usuario incorrecto, contraseña incorrecta/ Usuario existente o inexistente.</t>
  </si>
  <si>
    <t>Ingreso del Administrador al sistema</t>
  </si>
  <si>
    <t>REQ002</t>
  </si>
  <si>
    <t>El aplicativo debe validar las credenciales de acceso</t>
  </si>
  <si>
    <t>validar credenciales de acceso de administrador o colaboradores</t>
  </si>
  <si>
    <t xml:space="preserve">indicar al usuario administrador o colaborador si esta ingresando los datos de manera correcta o no </t>
  </si>
  <si>
    <t xml:space="preserve">Administrador y colaboradores </t>
  </si>
  <si>
    <t xml:space="preserve">con ciclos de control IF en el codigo fuente </t>
  </si>
  <si>
    <t>Ariel Pérez</t>
  </si>
  <si>
    <t xml:space="preserve">Validación ce credenciales  </t>
  </si>
  <si>
    <t>REQ003</t>
  </si>
  <si>
    <t>El aplicativo debe permitir crear nuevas credenciales de usuario para un determinado tipo de colaborador</t>
  </si>
  <si>
    <t xml:space="preserve">crear usuarios con permisos necesarios para visualizar y administrar los recursos dependiendo su rol. </t>
  </si>
  <si>
    <t>Limitar el acceso a los colaboradores y responder  a alguna estructura organizacional</t>
  </si>
  <si>
    <t>Implementar dentro del sistema del administrador opciones de asignacion de roles</t>
  </si>
  <si>
    <t>Mostrar al administrador: colaborado agregado con exito (Mostrar Datos) / Faltan datos para el registro</t>
  </si>
  <si>
    <t>Ingreso de nuevos colaboradores al sistema</t>
  </si>
  <si>
    <t>REQ004</t>
  </si>
  <si>
    <t>Dar un aviso al administrador sobre lo que esta sucediendo</t>
  </si>
  <si>
    <t xml:space="preserve">Administrador </t>
  </si>
  <si>
    <t>Descarga de el archivo en pdf de manera directa a la maquina del administrador</t>
  </si>
  <si>
    <t>Christian Ortiz, Joyce Castro</t>
  </si>
  <si>
    <t xml:space="preserve">visualizacion de archivos descargados por medio de una interfaz  </t>
  </si>
  <si>
    <t>Generacion de reportes.</t>
  </si>
  <si>
    <t>REQ005</t>
  </si>
  <si>
    <t>Los colabordores de tipo 1 van a poder ingresar los datos de los procesos que se van efectuando.</t>
  </si>
  <si>
    <t>Mejorar la gestion de grandes cantidades de materia prima entrante y saliente.</t>
  </si>
  <si>
    <t>colaborador tipo 1</t>
  </si>
  <si>
    <t>adicionar, restar nuevas cantidades de recursos dentro del sistema.</t>
  </si>
  <si>
    <t>moststrar mensaje:  la operacion fue exitosa.</t>
  </si>
  <si>
    <t>gestion y operacion de existencias relacionadas a materia prima y producto</t>
  </si>
  <si>
    <t>REQ006</t>
  </si>
  <si>
    <t>Optimizar tiempo de conteo relacionado a materias primas y productos</t>
  </si>
  <si>
    <t xml:space="preserve">Colaboradores </t>
  </si>
  <si>
    <t>consultas directas de bases de datos</t>
  </si>
  <si>
    <t>Christian Ortiz</t>
  </si>
  <si>
    <t xml:space="preserve">visualizacion de materias primas existentes en una interfaz </t>
  </si>
  <si>
    <t>Consulta de materias primas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</si>
  <si>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</si>
  <si>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</si>
  <si>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</si>
  <si>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</si>
  <si>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</si>
  <si>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</si>
  <si>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</si>
  <si>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</si>
  <si>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</si>
  <si>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</si>
  <si>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</si>
  <si>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</si>
  <si>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</si>
  <si>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</si>
  <si>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</si>
  <si>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Informar al administrador de el ingreso o salida de  recursos para la producción</t>
  </si>
  <si>
    <t>Permitir a los colaboradores de tipo 1 mejorar el tiempo de acceso a la informacion y consulta de datos</t>
  </si>
  <si>
    <t>El aplicativo debe permitir generar reportes relacionados con la utilización de recursos para la producción de materia prima</t>
  </si>
  <si>
    <t>informar a los colaboradores las existencias de materia prima producida</t>
  </si>
  <si>
    <t>Los colaboradores tipo 2 deben poder realizar consultas de existencias relacionadas a los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</si>
</sst>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4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9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16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3" xfId="0" applyBorder="1"/>
    <xf numFmtId="0" fontId="0" fillId="0" borderId="9" xfId="0" applyBorder="1"/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4" fillId="0" borderId="28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center" vertical="center" wrapText="1"/>
    </xf>
    <xf numFmtId="164" fontId="14" fillId="0" borderId="30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7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6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4" fillId="2" borderId="18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6" xfId="0" applyFont="1" applyFill="1" applyBorder="1" applyAlignment="1">
      <alignment horizontal="center" vertical="center"/>
    </xf>
    <xf numFmtId="0" fontId="11" fillId="0" borderId="8" xfId="0" applyFont="1" applyBorder="1"/>
    <xf numFmtId="0" fontId="1" fillId="5" borderId="6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1" fillId="0" borderId="26" xfId="0" applyFont="1" applyBorder="1"/>
    <xf numFmtId="0" fontId="12" fillId="4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6" xfId="0" applyFont="1" applyBorder="1"/>
    <xf numFmtId="0" fontId="10" fillId="3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" fillId="5" borderId="11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4"/>
  <sheetViews>
    <sheetView showGridLines="0" tabSelected="1" topLeftCell="B10" zoomScale="85" zoomScaleNormal="100" workbookViewId="0">
      <selection activeCell="G12" sqref="G12"/>
    </sheetView>
  </sheetViews>
  <sheetFormatPr defaultColWidth="12.6640625" defaultRowHeight="15" customHeight="1" x14ac:dyDescent="0.3"/>
  <cols>
    <col min="1" max="1" width="2" customWidth="1"/>
    <col min="2" max="2" width="14" customWidth="1"/>
    <col min="3" max="3" width="24.83203125" customWidth="1"/>
    <col min="4" max="4" width="23" bestFit="1" customWidth="1"/>
    <col min="5" max="5" width="22.83203125" bestFit="1" customWidth="1"/>
    <col min="6" max="6" width="15.1640625" customWidth="1"/>
    <col min="7" max="7" width="22.6640625" bestFit="1" customWidth="1"/>
    <col min="8" max="8" width="18.1640625" customWidth="1"/>
    <col min="9" max="9" width="14.5" customWidth="1"/>
    <col min="10" max="10" width="17" bestFit="1" customWidth="1"/>
    <col min="11" max="11" width="20.6640625" hidden="1" customWidth="1"/>
    <col min="12" max="12" width="18" hidden="1" customWidth="1"/>
    <col min="13" max="13" width="25.1640625" bestFit="1" customWidth="1"/>
    <col min="14" max="14" width="16.1640625" bestFit="1" customWidth="1"/>
    <col min="15" max="15" width="21.83203125" bestFit="1" customWidth="1"/>
    <col min="16" max="26" width="9.33203125" customWidth="1"/>
  </cols>
  <sheetData>
    <row r="1" spans="1:16" ht="14.5" x14ac:dyDescent="0.35">
      <c r="I1" s="1"/>
      <c r="J1" s="1"/>
      <c r="K1" s="2"/>
      <c r="L1" s="3"/>
    </row>
    <row r="2" spans="1:16" ht="14.5" x14ac:dyDescent="0.35">
      <c r="I2" s="1"/>
      <c r="J2" s="1"/>
      <c r="K2" s="2"/>
      <c r="L2" s="3"/>
    </row>
    <row r="3" spans="1:16" ht="45" customHeight="1" x14ac:dyDescent="0.3">
      <c r="B3" s="81" t="s">
        <v>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6" ht="14.5" x14ac:dyDescent="0.35">
      <c r="H4" s="4"/>
      <c r="I4" s="1"/>
      <c r="J4" s="1"/>
      <c r="K4" s="2"/>
      <c r="L4" s="3"/>
    </row>
    <row r="5" spans="1:16" ht="111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11" customHeight="1" x14ac:dyDescent="0.3">
      <c r="B6" s="35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1" t="s">
        <v>21</v>
      </c>
      <c r="I6" s="31">
        <v>6</v>
      </c>
      <c r="J6" s="58">
        <v>45084</v>
      </c>
      <c r="K6" s="59" t="s">
        <v>22</v>
      </c>
      <c r="L6" s="59" t="s">
        <v>23</v>
      </c>
      <c r="M6" s="29" t="s">
        <v>24</v>
      </c>
      <c r="N6" s="34"/>
      <c r="O6" s="34" t="s">
        <v>25</v>
      </c>
    </row>
    <row r="7" spans="1:16" ht="111" customHeight="1" x14ac:dyDescent="0.3">
      <c r="B7" s="66" t="s">
        <v>26</v>
      </c>
      <c r="C7" s="60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67" t="s">
        <v>32</v>
      </c>
      <c r="I7" s="67">
        <v>1</v>
      </c>
      <c r="J7" s="68">
        <v>45084</v>
      </c>
      <c r="K7" s="69"/>
      <c r="L7" s="69"/>
      <c r="M7" s="70" t="s">
        <v>24</v>
      </c>
      <c r="N7" s="71"/>
      <c r="O7" s="71" t="s">
        <v>33</v>
      </c>
    </row>
    <row r="8" spans="1:16" ht="111" customHeight="1" x14ac:dyDescent="0.3">
      <c r="A8" s="37"/>
      <c r="B8" s="61" t="s">
        <v>34</v>
      </c>
      <c r="C8" s="33" t="s">
        <v>35</v>
      </c>
      <c r="D8" s="33" t="s">
        <v>36</v>
      </c>
      <c r="E8" s="33" t="s">
        <v>37</v>
      </c>
      <c r="F8" s="33" t="s">
        <v>19</v>
      </c>
      <c r="G8" s="33" t="s">
        <v>38</v>
      </c>
      <c r="H8" s="62" t="s">
        <v>21</v>
      </c>
      <c r="I8" s="62">
        <v>10</v>
      </c>
      <c r="J8" s="63">
        <v>45100</v>
      </c>
      <c r="K8" s="64" t="s">
        <v>22</v>
      </c>
      <c r="L8" s="64" t="s">
        <v>23</v>
      </c>
      <c r="M8" s="65" t="s">
        <v>39</v>
      </c>
      <c r="N8" s="33"/>
      <c r="O8" s="33" t="s">
        <v>40</v>
      </c>
      <c r="P8" s="37"/>
    </row>
    <row r="9" spans="1:16" ht="111" customHeight="1" x14ac:dyDescent="0.3">
      <c r="A9" s="37"/>
      <c r="B9" s="61" t="s">
        <v>41</v>
      </c>
      <c r="C9" s="33" t="s">
        <v>79</v>
      </c>
      <c r="D9" s="33" t="s">
        <v>77</v>
      </c>
      <c r="E9" s="33" t="s">
        <v>42</v>
      </c>
      <c r="F9" s="33" t="s">
        <v>43</v>
      </c>
      <c r="G9" s="33" t="s">
        <v>44</v>
      </c>
      <c r="H9" s="62" t="s">
        <v>45</v>
      </c>
      <c r="I9" s="62">
        <v>14</v>
      </c>
      <c r="J9" s="58">
        <v>45128</v>
      </c>
      <c r="K9" s="64"/>
      <c r="L9" s="64"/>
      <c r="M9" s="65" t="s">
        <v>46</v>
      </c>
      <c r="N9" s="33"/>
      <c r="O9" s="33" t="s">
        <v>47</v>
      </c>
      <c r="P9" s="37"/>
    </row>
    <row r="10" spans="1:16" ht="111" customHeight="1" x14ac:dyDescent="0.3">
      <c r="B10" s="72" t="s">
        <v>48</v>
      </c>
      <c r="C10" s="73" t="s">
        <v>49</v>
      </c>
      <c r="D10" s="73" t="s">
        <v>78</v>
      </c>
      <c r="E10" s="73" t="s">
        <v>50</v>
      </c>
      <c r="F10" s="74" t="s">
        <v>51</v>
      </c>
      <c r="G10" s="75" t="s">
        <v>52</v>
      </c>
      <c r="H10" s="76" t="s">
        <v>45</v>
      </c>
      <c r="I10" s="76">
        <v>9</v>
      </c>
      <c r="J10" s="77">
        <v>45142</v>
      </c>
      <c r="K10" s="78" t="s">
        <v>22</v>
      </c>
      <c r="L10" s="79" t="s">
        <v>23</v>
      </c>
      <c r="M10" s="80" t="s">
        <v>53</v>
      </c>
      <c r="N10" s="75"/>
      <c r="O10" s="75" t="s">
        <v>54</v>
      </c>
    </row>
    <row r="11" spans="1:16" s="37" customFormat="1" ht="68.25" customHeight="1" x14ac:dyDescent="0.3">
      <c r="B11" s="38" t="s">
        <v>55</v>
      </c>
      <c r="C11" s="39" t="s">
        <v>81</v>
      </c>
      <c r="D11" s="39" t="s">
        <v>80</v>
      </c>
      <c r="E11" s="39" t="s">
        <v>56</v>
      </c>
      <c r="F11" s="40" t="s">
        <v>57</v>
      </c>
      <c r="G11" s="41" t="s">
        <v>58</v>
      </c>
      <c r="H11" s="41" t="s">
        <v>59</v>
      </c>
      <c r="I11" s="42">
        <v>1</v>
      </c>
      <c r="J11" s="43">
        <v>45142</v>
      </c>
      <c r="K11" s="42"/>
      <c r="L11" s="44"/>
      <c r="M11" s="45" t="s">
        <v>60</v>
      </c>
      <c r="N11" s="41"/>
      <c r="O11" s="41" t="s">
        <v>61</v>
      </c>
    </row>
    <row r="12" spans="1:16" s="36" customFormat="1" ht="39.75" customHeight="1" x14ac:dyDescent="0.3">
      <c r="B12" s="52"/>
      <c r="C12" s="53"/>
      <c r="D12" s="53"/>
      <c r="E12" s="53"/>
      <c r="F12" s="53"/>
      <c r="G12" s="53"/>
      <c r="H12" s="53"/>
      <c r="I12" s="54"/>
      <c r="J12" s="55"/>
      <c r="K12" s="54"/>
      <c r="L12" s="56"/>
      <c r="M12" s="57"/>
      <c r="N12" s="55"/>
      <c r="O12" s="53"/>
    </row>
    <row r="13" spans="1:16" s="37" customFormat="1" ht="39.75" customHeight="1" x14ac:dyDescent="0.3">
      <c r="B13" s="46"/>
      <c r="C13" s="47"/>
      <c r="D13" s="47"/>
      <c r="E13" s="47"/>
      <c r="F13" s="47"/>
      <c r="G13" s="47"/>
      <c r="H13" s="47"/>
      <c r="I13" s="48"/>
      <c r="J13" s="49"/>
      <c r="K13" s="48"/>
      <c r="L13" s="48"/>
      <c r="M13" s="49"/>
      <c r="N13" s="49"/>
      <c r="O13" s="49"/>
    </row>
    <row r="14" spans="1:16" s="37" customFormat="1" ht="19.5" customHeight="1" x14ac:dyDescent="0.3">
      <c r="I14" s="50"/>
      <c r="J14" s="50"/>
      <c r="K14" s="51"/>
      <c r="L14" s="50"/>
    </row>
    <row r="15" spans="1:16" ht="19.5" customHeight="1" x14ac:dyDescent="0.35">
      <c r="I15" s="1"/>
      <c r="J15" s="1"/>
      <c r="K15" s="2"/>
      <c r="L15" s="3"/>
    </row>
    <row r="16" spans="1:16" ht="19.5" customHeight="1" x14ac:dyDescent="0.35">
      <c r="I16" s="1"/>
      <c r="J16" s="1"/>
      <c r="K16" s="2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">
      <c r="I18" s="1"/>
      <c r="J18" s="1"/>
      <c r="K18" s="8"/>
      <c r="L18" s="3"/>
    </row>
    <row r="19" spans="9:13" ht="19.5" customHeight="1" x14ac:dyDescent="0.3">
      <c r="I19" s="1"/>
      <c r="J19" s="1"/>
      <c r="K19" s="8"/>
      <c r="L19" s="3"/>
    </row>
    <row r="20" spans="9:13" ht="19.5" customHeight="1" x14ac:dyDescent="0.35">
      <c r="I20" s="1"/>
      <c r="J20" s="1"/>
      <c r="K20" s="2"/>
      <c r="L20" s="3"/>
    </row>
    <row r="21" spans="9:13" ht="19.5" customHeight="1" x14ac:dyDescent="0.35">
      <c r="I21" s="1"/>
      <c r="J21" s="1"/>
      <c r="K21" s="2"/>
      <c r="L21" s="3"/>
    </row>
    <row r="22" spans="9:13" ht="19.5" customHeight="1" x14ac:dyDescent="0.35">
      <c r="I22" s="1"/>
      <c r="J22" s="1"/>
      <c r="K22" s="2"/>
      <c r="L22" s="3"/>
    </row>
    <row r="23" spans="9:13" ht="19.5" customHeight="1" x14ac:dyDescent="0.35">
      <c r="I23" s="1"/>
      <c r="J23" s="1"/>
      <c r="K23" s="2" t="s">
        <v>22</v>
      </c>
      <c r="L23" s="1" t="s">
        <v>23</v>
      </c>
      <c r="M23" s="4"/>
    </row>
    <row r="24" spans="9:13" ht="19.5" customHeight="1" x14ac:dyDescent="0.35">
      <c r="I24" s="1"/>
      <c r="J24" s="1"/>
      <c r="K24" s="2" t="s">
        <v>62</v>
      </c>
      <c r="L24" s="1" t="s">
        <v>63</v>
      </c>
      <c r="M24" s="4"/>
    </row>
    <row r="25" spans="9:13" ht="19.5" customHeight="1" x14ac:dyDescent="0.35">
      <c r="I25" s="1"/>
      <c r="J25" s="1"/>
      <c r="K25" s="2" t="s">
        <v>64</v>
      </c>
      <c r="L25" s="1" t="s">
        <v>65</v>
      </c>
      <c r="M25" s="4"/>
    </row>
    <row r="26" spans="9:13" ht="19.5" customHeight="1" x14ac:dyDescent="0.35">
      <c r="I26" s="1"/>
      <c r="J26" s="1"/>
      <c r="K26" s="2"/>
      <c r="L26" s="1" t="s">
        <v>66</v>
      </c>
      <c r="M26" s="4"/>
    </row>
    <row r="27" spans="9:13" ht="19.5" customHeight="1" x14ac:dyDescent="0.35">
      <c r="I27" s="1"/>
      <c r="J27" s="1"/>
      <c r="K27" s="2"/>
      <c r="L27" s="3"/>
    </row>
    <row r="28" spans="9:13" ht="19.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">
      <c r="I993" s="3"/>
      <c r="J993" s="3"/>
      <c r="K993" s="7"/>
      <c r="L993" s="3"/>
    </row>
    <row r="994" spans="9:12" ht="15.75" customHeight="1" x14ac:dyDescent="0.3">
      <c r="I994" s="3"/>
      <c r="J994" s="3"/>
      <c r="K994" s="7"/>
      <c r="L994" s="3"/>
    </row>
  </sheetData>
  <mergeCells count="1">
    <mergeCell ref="B3:O3"/>
  </mergeCells>
  <dataValidations disablePrompts="1" count="2">
    <dataValidation type="list" allowBlank="1" showErrorMessage="1" sqref="L6:L13" xr:uid="{00000000-0002-0000-0000-000000000000}">
      <formula1>$L$23:$L$26</formula1>
    </dataValidation>
    <dataValidation type="list" allowBlank="1" showErrorMessage="1" sqref="K6:K13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640625" defaultRowHeight="15" customHeight="1" x14ac:dyDescent="0.3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9"/>
      <c r="D4" s="9"/>
      <c r="E4" s="9"/>
      <c r="F4" s="4"/>
    </row>
    <row r="5" spans="2:16" ht="14.5" hidden="1" x14ac:dyDescent="0.35">
      <c r="C5" s="9"/>
      <c r="D5" s="9"/>
      <c r="E5" s="9"/>
      <c r="F5" s="4"/>
    </row>
    <row r="6" spans="2:16" ht="39.75" customHeight="1" x14ac:dyDescent="0.3">
      <c r="B6" s="111" t="s">
        <v>67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02"/>
    </row>
    <row r="7" spans="2:16" ht="9.75" customHeight="1" x14ac:dyDescent="0.3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3">
      <c r="B9" s="27"/>
      <c r="C9" s="11" t="s">
        <v>1</v>
      </c>
      <c r="D9" s="12"/>
      <c r="E9" s="101" t="s">
        <v>68</v>
      </c>
      <c r="F9" s="102"/>
      <c r="G9" s="12"/>
      <c r="H9" s="101" t="s">
        <v>11</v>
      </c>
      <c r="I9" s="102"/>
      <c r="J9" s="13"/>
      <c r="K9" s="13"/>
      <c r="L9" s="13"/>
      <c r="M9" s="13"/>
      <c r="N9" s="13"/>
      <c r="O9" s="13"/>
      <c r="P9" s="28"/>
    </row>
    <row r="10" spans="2:16" ht="30" customHeight="1" x14ac:dyDescent="0.3">
      <c r="B10" s="27"/>
      <c r="C10" s="14" t="s">
        <v>41</v>
      </c>
      <c r="D10" s="15"/>
      <c r="E10" s="103" t="str">
        <f>VLOOKUP(C10,'Formato descripción HU'!B6:O13,5,0)</f>
        <v xml:space="preserve">Administrador </v>
      </c>
      <c r="F10" s="102"/>
      <c r="G10" s="16"/>
      <c r="H10" s="103">
        <f>VLOOKUP(C10,'Formato descripción HU'!B6:O13,11,0)</f>
        <v>0</v>
      </c>
      <c r="I10" s="102"/>
      <c r="J10" s="16"/>
      <c r="K10" s="13"/>
      <c r="L10" s="13"/>
      <c r="M10" s="13"/>
      <c r="N10" s="13"/>
      <c r="O10" s="13"/>
      <c r="P10" s="28"/>
    </row>
    <row r="11" spans="2:16" ht="9.75" customHeight="1" x14ac:dyDescent="0.3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3">
      <c r="B12" s="27"/>
      <c r="C12" s="11" t="s">
        <v>69</v>
      </c>
      <c r="D12" s="15"/>
      <c r="E12" s="101" t="s">
        <v>10</v>
      </c>
      <c r="F12" s="102"/>
      <c r="G12" s="16"/>
      <c r="H12" s="101" t="s">
        <v>70</v>
      </c>
      <c r="I12" s="102"/>
      <c r="J12" s="16"/>
      <c r="K12" s="18"/>
      <c r="L12" s="18"/>
      <c r="M12" s="13"/>
      <c r="N12" s="18"/>
      <c r="O12" s="18"/>
      <c r="P12" s="28"/>
    </row>
    <row r="13" spans="2:16" ht="30" customHeight="1" x14ac:dyDescent="0.3">
      <c r="B13" s="27"/>
      <c r="C13" s="14">
        <f>VLOOKUP('Historia de Usuario'!C10,'Formato descripción HU'!B6:O13,8,0)</f>
        <v>14</v>
      </c>
      <c r="D13" s="15"/>
      <c r="E13" s="103">
        <f>VLOOKUP(C10,'Formato descripción HU'!B6:O13,10,0)</f>
        <v>0</v>
      </c>
      <c r="F13" s="102"/>
      <c r="G13" s="16"/>
      <c r="H13" s="103" t="str">
        <f>VLOOKUP(C10,'Formato descripción HU'!B6:O13,7,0)</f>
        <v>Christian Ortiz, Joyce Castro</v>
      </c>
      <c r="I13" s="102"/>
      <c r="J13" s="16"/>
      <c r="K13" s="18"/>
      <c r="L13" s="18"/>
      <c r="M13" s="13"/>
      <c r="N13" s="18"/>
      <c r="O13" s="18"/>
      <c r="P13" s="28"/>
    </row>
    <row r="14" spans="2:16" ht="9.75" customHeight="1" x14ac:dyDescent="0.3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3">
      <c r="B15" s="27"/>
      <c r="C15" s="83" t="s">
        <v>71</v>
      </c>
      <c r="D15" s="86" t="str">
        <f>VLOOKUP(C10,'Formato descripción HU'!B6:O13,3,0)</f>
        <v>Informar al administrador de el ingreso o salida de  recursos para la producción</v>
      </c>
      <c r="E15" s="105"/>
      <c r="F15" s="13"/>
      <c r="G15" s="83" t="s">
        <v>72</v>
      </c>
      <c r="H15" s="86" t="str">
        <f>VLOOKUP(C10,'Formato descripción HU'!B6:O13,4,0)</f>
        <v>Dar un aviso al administrador sobre lo que esta sucediendo</v>
      </c>
      <c r="I15" s="87"/>
      <c r="J15" s="88"/>
      <c r="K15" s="13"/>
      <c r="L15" s="83" t="s">
        <v>73</v>
      </c>
      <c r="M15" s="86" t="str">
        <f>VLOOKUP(C10,'Formato descripción HU'!B6:O13,6,0)</f>
        <v>Descarga de el archivo en pdf de manera directa a la maquina del administrador</v>
      </c>
      <c r="N15" s="87"/>
      <c r="O15" s="88"/>
      <c r="P15" s="28"/>
    </row>
    <row r="16" spans="2:16" ht="19.5" customHeight="1" x14ac:dyDescent="0.3">
      <c r="B16" s="27"/>
      <c r="C16" s="84"/>
      <c r="D16" s="109"/>
      <c r="E16" s="110"/>
      <c r="F16" s="13"/>
      <c r="G16" s="84"/>
      <c r="H16" s="89"/>
      <c r="I16" s="90"/>
      <c r="J16" s="91"/>
      <c r="K16" s="13"/>
      <c r="L16" s="84"/>
      <c r="M16" s="89"/>
      <c r="N16" s="90"/>
      <c r="O16" s="91"/>
      <c r="P16" s="28"/>
    </row>
    <row r="17" spans="2:16" ht="19.5" customHeight="1" x14ac:dyDescent="0.3">
      <c r="B17" s="27"/>
      <c r="C17" s="85"/>
      <c r="D17" s="106"/>
      <c r="E17" s="107"/>
      <c r="F17" s="13"/>
      <c r="G17" s="85"/>
      <c r="H17" s="92"/>
      <c r="I17" s="93"/>
      <c r="J17" s="94"/>
      <c r="K17" s="13"/>
      <c r="L17" s="85"/>
      <c r="M17" s="92"/>
      <c r="N17" s="93"/>
      <c r="O17" s="94"/>
      <c r="P17" s="28"/>
    </row>
    <row r="18" spans="2:16" ht="9.75" customHeight="1" x14ac:dyDescent="0.3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3">
      <c r="B19" s="27"/>
      <c r="C19" s="104" t="s">
        <v>74</v>
      </c>
      <c r="D19" s="105"/>
      <c r="E19" s="95" t="s">
        <v>75</v>
      </c>
      <c r="F19" s="96"/>
      <c r="G19" s="96"/>
      <c r="H19" s="96"/>
      <c r="I19" s="96"/>
      <c r="J19" s="96"/>
      <c r="K19" s="96"/>
      <c r="L19" s="96"/>
      <c r="M19" s="96"/>
      <c r="N19" s="96"/>
      <c r="O19" s="97"/>
      <c r="P19" s="28"/>
    </row>
    <row r="20" spans="2:16" ht="19.5" customHeight="1" x14ac:dyDescent="0.3">
      <c r="B20" s="27"/>
      <c r="C20" s="106"/>
      <c r="D20" s="107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100"/>
      <c r="P20" s="28"/>
    </row>
    <row r="21" spans="2:16" ht="9.75" customHeight="1" x14ac:dyDescent="0.3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3">
      <c r="B22" s="27"/>
      <c r="C22" s="108" t="s">
        <v>76</v>
      </c>
      <c r="D22" s="105"/>
      <c r="E22" s="86" t="str">
        <f>VLOOKUP(C10,'Formato descripción HU'!B6:O13,12,0)</f>
        <v xml:space="preserve">visualizacion de archivos descargados por medio de una interfaz  </v>
      </c>
      <c r="F22" s="87"/>
      <c r="G22" s="87"/>
      <c r="H22" s="88"/>
      <c r="I22" s="13"/>
      <c r="J22" s="108" t="s">
        <v>13</v>
      </c>
      <c r="K22" s="105"/>
      <c r="L22" s="113">
        <f>VLOOKUP(C10,'Formato descripción HU'!B6:O13,13,0)</f>
        <v>0</v>
      </c>
      <c r="M22" s="114"/>
      <c r="N22" s="114"/>
      <c r="O22" s="105"/>
      <c r="P22" s="28"/>
    </row>
    <row r="23" spans="2:16" ht="19.5" customHeight="1" x14ac:dyDescent="0.3">
      <c r="B23" s="27"/>
      <c r="C23" s="109"/>
      <c r="D23" s="110"/>
      <c r="E23" s="89"/>
      <c r="F23" s="90"/>
      <c r="G23" s="90"/>
      <c r="H23" s="91"/>
      <c r="I23" s="13"/>
      <c r="J23" s="109"/>
      <c r="K23" s="110"/>
      <c r="L23" s="109"/>
      <c r="M23" s="82"/>
      <c r="N23" s="82"/>
      <c r="O23" s="110"/>
      <c r="P23" s="28"/>
    </row>
    <row r="24" spans="2:16" ht="19.5" customHeight="1" x14ac:dyDescent="0.3">
      <c r="B24" s="27"/>
      <c r="C24" s="106"/>
      <c r="D24" s="107"/>
      <c r="E24" s="92"/>
      <c r="F24" s="93"/>
      <c r="G24" s="93"/>
      <c r="H24" s="94"/>
      <c r="I24" s="13"/>
      <c r="J24" s="106"/>
      <c r="K24" s="107"/>
      <c r="L24" s="106"/>
      <c r="M24" s="115"/>
      <c r="N24" s="115"/>
      <c r="O24" s="107"/>
      <c r="P24" s="28"/>
    </row>
    <row r="25" spans="2:16" ht="9.75" customHeight="1" x14ac:dyDescent="0.3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Joyce Castro</cp:lastModifiedBy>
  <cp:revision/>
  <dcterms:created xsi:type="dcterms:W3CDTF">2019-10-21T15:37:14Z</dcterms:created>
  <dcterms:modified xsi:type="dcterms:W3CDTF">2023-08-21T10:37:00Z</dcterms:modified>
  <cp:category/>
  <cp:contentStatus/>
</cp:coreProperties>
</file>