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qu/Documents/code/FreezBoneInventory/inputs/"/>
    </mc:Choice>
  </mc:AlternateContent>
  <xr:revisionPtr revIDLastSave="0" documentId="13_ncr:1_{29996836-2F7B-014D-96F0-4EA894304B7E}" xr6:coauthVersionLast="47" xr6:coauthVersionMax="47" xr10:uidLastSave="{00000000-0000-0000-0000-000000000000}"/>
  <bookViews>
    <workbookView xWindow="400" yWindow="100" windowWidth="25600" windowHeight="21600" xr2:uid="{B3CF2995-1964-EA4C-A590-465F635D229F}"/>
  </bookViews>
  <sheets>
    <sheet name="Details" sheetId="1" r:id="rId1"/>
    <sheet name="Sheet3" sheetId="5" r:id="rId2"/>
    <sheet name="Sheet1" sheetId="3" r:id="rId3"/>
    <sheet name="Sheet2" sheetId="4" r:id="rId4"/>
    <sheet name="Sheet4" sheetId="6" r:id="rId5"/>
  </sheets>
  <definedNames>
    <definedName name="_xlnm._FilterDatabase" localSheetId="3" hidden="1">Sheet2!$A$1:$D$25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F2" i="6"/>
  <c r="F26" i="6"/>
  <c r="F24" i="6"/>
  <c r="F22" i="6"/>
  <c r="F19" i="6"/>
  <c r="F18" i="6"/>
  <c r="F16" i="6"/>
  <c r="F14" i="6"/>
  <c r="F10" i="6"/>
  <c r="F9" i="6"/>
  <c r="F8" i="6"/>
  <c r="P38" i="5"/>
  <c r="P36" i="5"/>
  <c r="Q30" i="5"/>
  <c r="P31" i="5"/>
  <c r="R31" i="5" s="1"/>
  <c r="Q34" i="5"/>
  <c r="Q33" i="5"/>
  <c r="K29" i="5"/>
  <c r="G19" i="5"/>
  <c r="P32" i="5" l="1"/>
  <c r="G44" i="1"/>
</calcChain>
</file>

<file path=xl/sharedStrings.xml><?xml version="1.0" encoding="utf-8"?>
<sst xmlns="http://schemas.openxmlformats.org/spreadsheetml/2006/main" count="272" uniqueCount="75">
  <si>
    <t>Freezbone</t>
  </si>
  <si>
    <t>Brown / Large</t>
  </si>
  <si>
    <t>Brown / Small</t>
  </si>
  <si>
    <t>Navy / Large</t>
  </si>
  <si>
    <t>Navy / Small</t>
  </si>
  <si>
    <t>Purple / Large</t>
  </si>
  <si>
    <t>Purple / Small</t>
  </si>
  <si>
    <t>Freezball</t>
  </si>
  <si>
    <t>Freez Double</t>
  </si>
  <si>
    <t>Freez Doughnut</t>
  </si>
  <si>
    <t>Freezstick</t>
  </si>
  <si>
    <t>Refillable Bone Treats 90 Grams (4 Pack)</t>
  </si>
  <si>
    <t>Beef</t>
  </si>
  <si>
    <t>Chicken</t>
  </si>
  <si>
    <t>Duck</t>
  </si>
  <si>
    <t>Liver</t>
  </si>
  <si>
    <t>Mix (Chicken, Beef, Duck, Liver)</t>
  </si>
  <si>
    <t>Refillable Bone Treats 45 Grams (4 Pack)</t>
  </si>
  <si>
    <t>Product Title</t>
  </si>
  <si>
    <t xml:space="preserve">Variant </t>
  </si>
  <si>
    <t>Bone</t>
  </si>
  <si>
    <t>Treats</t>
  </si>
  <si>
    <t>Freezbox</t>
  </si>
  <si>
    <t>Image</t>
  </si>
  <si>
    <t>Navy / XL Large</t>
  </si>
  <si>
    <t>Purple / XL Large</t>
  </si>
  <si>
    <t>Navy</t>
  </si>
  <si>
    <t>Purple</t>
  </si>
  <si>
    <t>Order Date</t>
  </si>
  <si>
    <t>Order Amount</t>
  </si>
  <si>
    <t>SKU</t>
  </si>
  <si>
    <t>B-BL</t>
  </si>
  <si>
    <t>B-BS</t>
  </si>
  <si>
    <t>B-NL</t>
  </si>
  <si>
    <t>B-NS</t>
  </si>
  <si>
    <t>B-PL</t>
  </si>
  <si>
    <t>B-PS</t>
  </si>
  <si>
    <t>FB-NXL</t>
  </si>
  <si>
    <t>FB-NL</t>
  </si>
  <si>
    <t>FB-NS</t>
  </si>
  <si>
    <t>FB-PXL</t>
  </si>
  <si>
    <t>FB-PL</t>
  </si>
  <si>
    <t>FB-PS</t>
  </si>
  <si>
    <t>FD-N</t>
  </si>
  <si>
    <t>FD-P</t>
  </si>
  <si>
    <t>FDN-N</t>
  </si>
  <si>
    <t>FDN-P</t>
  </si>
  <si>
    <t>FS-NL</t>
  </si>
  <si>
    <t>FS-NS</t>
  </si>
  <si>
    <t>FS-PL</t>
  </si>
  <si>
    <t>FS-PS</t>
  </si>
  <si>
    <t>FBX-N</t>
  </si>
  <si>
    <t>FBX-P</t>
  </si>
  <si>
    <t>F-BE90</t>
  </si>
  <si>
    <t>F-CH90</t>
  </si>
  <si>
    <t>F-DU90</t>
  </si>
  <si>
    <t>F-LI90</t>
  </si>
  <si>
    <t>F-MX90</t>
  </si>
  <si>
    <t>Freezstar</t>
  </si>
  <si>
    <t>Coral</t>
  </si>
  <si>
    <t>Freezlava</t>
  </si>
  <si>
    <t>FST-C</t>
  </si>
  <si>
    <t>FST-N</t>
  </si>
  <si>
    <t>Column1</t>
  </si>
  <si>
    <t>Count</t>
  </si>
  <si>
    <t>current</t>
  </si>
  <si>
    <t xml:space="preserve">new </t>
  </si>
  <si>
    <t>navy</t>
  </si>
  <si>
    <t>coral</t>
  </si>
  <si>
    <t>weight （g)</t>
  </si>
  <si>
    <t>proposed cost</t>
  </si>
  <si>
    <t xml:space="preserve"> </t>
  </si>
  <si>
    <t>currrent price</t>
  </si>
  <si>
    <t>FL-N</t>
  </si>
  <si>
    <t>FL-C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</si>
</sst>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ck">
        <color theme="4" tint="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ck">
        <color theme="4" tint="0.499984740745262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34">
    <xf numFmtId="0" fontId="0" fillId="0" borderId="0" xfId="0"/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44" fontId="0" fillId="0" borderId="0" xfId="0" applyNumberFormat="1"/>
    <xf numFmtId="44" fontId="3" fillId="0" borderId="0" xfId="1" applyFont="1" applyAlignment="1">
      <alignment vertical="center"/>
    </xf>
    <xf numFmtId="0" fontId="5" fillId="0" borderId="9" xfId="2" applyFont="1" applyBorder="1" applyAlignment="1">
      <alignment vertical="center"/>
    </xf>
    <xf numFmtId="0" fontId="5" fillId="0" borderId="1" xfId="2" applyFont="1" applyFill="1" applyAlignment="1">
      <alignment vertical="center"/>
    </xf>
    <xf numFmtId="14" fontId="0" fillId="0" borderId="0" xfId="0" applyNumberFormat="1"/>
    <xf numFmtId="0" fontId="5" fillId="0" borderId="0" xfId="2" applyFont="1" applyFill="1" applyBorder="1" applyAlignment="1">
      <alignment horizontal="center" vertical="center"/>
    </xf>
    <xf numFmtId="15" fontId="0" fillId="0" borderId="0" xfId="0" applyNumberFormat="1"/>
    <xf numFmtId="0" fontId="5" fillId="0" borderId="0" xfId="2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4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2" fontId="0" fillId="3" borderId="0" xfId="0" applyNumberFormat="1" applyFill="1"/>
    <xf numFmtId="2" fontId="0" fillId="0" borderId="0" xfId="0" applyNumberFormat="1"/>
    <xf numFmtId="0" fontId="5" fillId="0" borderId="1" xfId="2" applyFont="1" applyFill="1" applyAlignment="1">
      <alignment horizontal="center" vertical="center"/>
    </xf>
    <xf numFmtId="0" fontId="5" fillId="0" borderId="11" xfId="2" applyFont="1" applyFill="1" applyBorder="1" applyAlignment="1">
      <alignment horizontal="center" vertical="center"/>
    </xf>
    <xf numFmtId="0" fontId="5" fillId="0" borderId="12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0" fontId="5" fillId="0" borderId="10" xfId="2" applyFont="1" applyFill="1" applyBorder="1" applyAlignment="1">
      <alignment horizontal="center" vertical="center"/>
    </xf>
    <xf numFmtId="0" fontId="5" fillId="0" borderId="13" xfId="2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</cellXfs>
  <cellStyles count="3">
    <cellStyle name="Currency" xfId="1" builtinId="4"/>
    <cellStyle name="Heading 2" xfId="2" builtinId="17"/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</dxf>
    <dxf>
      <border outline="0">
        <bottom style="thin">
          <color indexed="64"/>
        </bottom>
      </border>
    </dxf>
    <dxf>
      <font>
        <b val="0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</font>
      <numFmt numFmtId="34" formatCode="_(&quot;$&quot;* #,##0.00_);_(&quot;$&quot;* \(#,##0.00\);_(&quot;$&quot;* &quot;-&quot;??_);_(@_)"/>
    </dxf>
    <dxf>
      <font>
        <b val="0"/>
      </font>
    </dxf>
    <dxf>
      <font>
        <b val="0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</dxf>
    <dxf>
      <border outline="0">
        <bottom style="thin">
          <color indexed="64"/>
        </bottom>
      </border>
    </dxf>
    <dxf>
      <font>
        <b val="0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4" tint="-0.249977111117893"/>
      </font>
    </dxf>
    <dxf>
      <font>
        <b/>
        <color theme="4" tint="-0.249977111117893"/>
      </font>
    </dxf>
    <dxf>
      <font>
        <b/>
        <color theme="4" tint="-0.249977111117893"/>
      </font>
      <border>
        <top style="thin">
          <color theme="4"/>
        </top>
      </border>
    </dxf>
    <dxf>
      <font>
        <b/>
        <color theme="4" tint="-0.249977111117893"/>
      </font>
      <border>
        <bottom style="thin">
          <color theme="4"/>
        </bottom>
      </border>
    </dxf>
    <dxf>
      <font>
        <color theme="1"/>
      </font>
      <border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Modified Wholesale" pivot="0" count="7" xr9:uid="{716FA764-57F4-DF40-B8CC-B72D5D1579DE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eg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8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320973</xdr:colOff>
      <xdr:row>20</xdr:row>
      <xdr:rowOff>81952</xdr:rowOff>
    </xdr:from>
    <xdr:to>
      <xdr:col>1</xdr:col>
      <xdr:colOff>793905</xdr:colOff>
      <xdr:row>22</xdr:row>
      <xdr:rowOff>94652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EE8101-BFDE-3547-7727-7D4330746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3879" y="4640926"/>
          <a:ext cx="472932" cy="468598"/>
        </a:xfrm>
        <a:prstGeom prst="rect">
          <a:avLst/>
        </a:prstGeom>
      </xdr:spPr>
    </xdr:pic>
    <xdr:clientData/>
  </xdr:twoCellAnchor>
  <xdr:twoCellAnchor editAs="oneCell">
    <xdr:from>
      <xdr:col>1</xdr:col>
      <xdr:colOff>215900</xdr:colOff>
      <xdr:row>8</xdr:row>
      <xdr:rowOff>190500</xdr:rowOff>
    </xdr:from>
    <xdr:to>
      <xdr:col>1</xdr:col>
      <xdr:colOff>764267</xdr:colOff>
      <xdr:row>10</xdr:row>
      <xdr:rowOff>231913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21CF6F-B54B-DF9E-5FE2-79203900D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00" y="2298700"/>
          <a:ext cx="548367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177800</xdr:colOff>
      <xdr:row>1</xdr:row>
      <xdr:rowOff>215900</xdr:rowOff>
    </xdr:from>
    <xdr:to>
      <xdr:col>1</xdr:col>
      <xdr:colOff>735013</xdr:colOff>
      <xdr:row>4</xdr:row>
      <xdr:rowOff>215900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3B651DF-F1D1-4FC7-41B4-9E4A2B2F0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1900" y="723900"/>
          <a:ext cx="557213" cy="685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15</xdr:row>
      <xdr:rowOff>25400</xdr:rowOff>
    </xdr:from>
    <xdr:to>
      <xdr:col>1</xdr:col>
      <xdr:colOff>863600</xdr:colOff>
      <xdr:row>17</xdr:row>
      <xdr:rowOff>553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765090C-3CE2-334F-3CC9-3F28BE52F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1100" y="3733800"/>
          <a:ext cx="736600" cy="432352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17</xdr:row>
      <xdr:rowOff>215901</xdr:rowOff>
    </xdr:from>
    <xdr:to>
      <xdr:col>1</xdr:col>
      <xdr:colOff>990600</xdr:colOff>
      <xdr:row>20</xdr:row>
      <xdr:rowOff>20347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03276E-B044-C980-4628-10642F55D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7600" y="4381501"/>
          <a:ext cx="927100" cy="490246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13</xdr:row>
      <xdr:rowOff>25401</xdr:rowOff>
    </xdr:from>
    <xdr:to>
      <xdr:col>1</xdr:col>
      <xdr:colOff>1011767</xdr:colOff>
      <xdr:row>14</xdr:row>
      <xdr:rowOff>152401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DB642F-D5F9-9D3D-7740-52075734D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7600" y="3276601"/>
          <a:ext cx="948267" cy="35560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27</xdr:row>
      <xdr:rowOff>190500</xdr:rowOff>
    </xdr:from>
    <xdr:to>
      <xdr:col>1</xdr:col>
      <xdr:colOff>988354</xdr:colOff>
      <xdr:row>32</xdr:row>
      <xdr:rowOff>25400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78534AC-3398-0848-CDEB-690297975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17600" y="5702300"/>
          <a:ext cx="924854" cy="977900"/>
        </a:xfrm>
        <a:prstGeom prst="rect">
          <a:avLst/>
        </a:prstGeom>
      </xdr:spPr>
    </xdr:pic>
    <xdr:clientData/>
  </xdr:twoCellAnchor>
  <xdr:twoCellAnchor editAs="oneCell">
    <xdr:from>
      <xdr:col>1</xdr:col>
      <xdr:colOff>238803</xdr:colOff>
      <xdr:row>22</xdr:row>
      <xdr:rowOff>151965</xdr:rowOff>
    </xdr:from>
    <xdr:to>
      <xdr:col>1</xdr:col>
      <xdr:colOff>781538</xdr:colOff>
      <xdr:row>25</xdr:row>
      <xdr:rowOff>162821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11E7345-9EA9-1C4F-658D-F89D8149A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1709" y="5166837"/>
          <a:ext cx="542735" cy="6295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215900</xdr:colOff>
      <xdr:row>327</xdr:row>
      <xdr:rowOff>190500</xdr:rowOff>
    </xdr:from>
    <xdr:to>
      <xdr:col>3</xdr:col>
      <xdr:colOff>764267</xdr:colOff>
      <xdr:row>330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E8670F-BD5E-C745-B6B0-0415CF592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0" y="2019300"/>
          <a:ext cx="548367" cy="495300"/>
        </a:xfrm>
        <a:prstGeom prst="rect">
          <a:avLst/>
        </a:prstGeom>
      </xdr:spPr>
    </xdr:pic>
    <xdr:clientData/>
  </xdr:twoCellAnchor>
  <xdr:oneCellAnchor>
    <xdr:from>
      <xdr:col>9</xdr:col>
      <xdr:colOff>215900</xdr:colOff>
      <xdr:row>327</xdr:row>
      <xdr:rowOff>190500</xdr:rowOff>
    </xdr:from>
    <xdr:ext cx="548367" cy="495300"/>
    <xdr:pic>
      <xdr:nvPicPr>
        <xdr:cNvPr id="5" name="Picture 4">
          <a:extLst>
            <a:ext uri="{FF2B5EF4-FFF2-40B4-BE49-F238E27FC236}">
              <a16:creationId xmlns:a16="http://schemas.microsoft.com/office/drawing/2014/main" id="{495D2A97-CDF5-8540-B3B0-2BB35A0BF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2400" y="66636900"/>
          <a:ext cx="548367" cy="495300"/>
        </a:xfrm>
        <a:prstGeom prst="rect">
          <a:avLst/>
        </a:prstGeom>
      </xdr:spPr>
    </xdr:pic>
    <xdr:clientData/>
  </xdr:oneCellAnchor>
  <xdr:oneCellAnchor>
    <xdr:from>
      <xdr:col>9</xdr:col>
      <xdr:colOff>244990</xdr:colOff>
      <xdr:row>331</xdr:row>
      <xdr:rowOff>179645</xdr:rowOff>
    </xdr:from>
    <xdr:ext cx="472932" cy="469900"/>
    <xdr:pic>
      <xdr:nvPicPr>
        <xdr:cNvPr id="6" name="Picture 5">
          <a:extLst>
            <a:ext uri="{FF2B5EF4-FFF2-40B4-BE49-F238E27FC236}">
              <a16:creationId xmlns:a16="http://schemas.microsoft.com/office/drawing/2014/main" id="{2F864487-7F43-7D4A-BA98-56958B651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21490" y="67438845"/>
          <a:ext cx="472932" cy="469900"/>
        </a:xfrm>
        <a:prstGeom prst="rect">
          <a:avLst/>
        </a:prstGeom>
      </xdr:spPr>
    </xdr:pic>
    <xdr:clientData/>
  </xdr:oneCellAnchor>
  <xdr:twoCellAnchor editAs="oneCell">
    <xdr:from>
      <xdr:col>3</xdr:col>
      <xdr:colOff>228600</xdr:colOff>
      <xdr:row>331</xdr:row>
      <xdr:rowOff>0</xdr:rowOff>
    </xdr:from>
    <xdr:to>
      <xdr:col>3</xdr:col>
      <xdr:colOff>771335</xdr:colOff>
      <xdr:row>334</xdr:row>
      <xdr:rowOff>19974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D95EE6-4030-034B-B4A6-8DCC8BDEF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5100" y="67259200"/>
          <a:ext cx="542735" cy="629574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228600</xdr:colOff>
      <xdr:row>334</xdr:row>
      <xdr:rowOff>114300</xdr:rowOff>
    </xdr:from>
    <xdr:to>
      <xdr:col>3</xdr:col>
      <xdr:colOff>701532</xdr:colOff>
      <xdr:row>336</xdr:row>
      <xdr:rowOff>176498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C4504E9-0ED1-164A-84C6-B1E2C2BFB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5100" y="67983100"/>
          <a:ext cx="472932" cy="468598"/>
        </a:xfrm>
        <a:prstGeom prst="rect">
          <a:avLst/>
        </a:prstGeom>
      </xdr:spPr>
    </xdr:pic>
    <xdr:clientData/>
  </xdr:twoCellAnchor>
  <xdr:oneCellAnchor>
    <xdr:from>
      <xdr:col>4</xdr:col>
      <xdr:colOff>215900</xdr:colOff>
      <xdr:row>349</xdr:row>
      <xdr:rowOff>190500</xdr:rowOff>
    </xdr:from>
    <xdr:ext cx="548367" cy="495300"/>
    <xdr:pic>
      <xdr:nvPicPr>
        <xdr:cNvPr id="4" name="Picture 3">
          <a:extLst>
            <a:ext uri="{FF2B5EF4-FFF2-40B4-BE49-F238E27FC236}">
              <a16:creationId xmlns:a16="http://schemas.microsoft.com/office/drawing/2014/main" id="{F38C7C90-EF82-A44A-90DB-3BACCFFF1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2400" y="66636900"/>
          <a:ext cx="548367" cy="495300"/>
        </a:xfrm>
        <a:prstGeom prst="rect">
          <a:avLst/>
        </a:prstGeom>
      </xdr:spPr>
    </xdr:pic>
    <xdr:clientData/>
  </xdr:oneCellAnchor>
  <xdr:oneCellAnchor>
    <xdr:from>
      <xdr:col>4</xdr:col>
      <xdr:colOff>228600</xdr:colOff>
      <xdr:row>353</xdr:row>
      <xdr:rowOff>0</xdr:rowOff>
    </xdr:from>
    <xdr:ext cx="542735" cy="629574"/>
    <xdr:pic>
      <xdr:nvPicPr>
        <xdr:cNvPr id="8" name="Picture 7">
          <a:extLst>
            <a:ext uri="{FF2B5EF4-FFF2-40B4-BE49-F238E27FC236}">
              <a16:creationId xmlns:a16="http://schemas.microsoft.com/office/drawing/2014/main" id="{7CBEBC6A-B5B5-7647-8626-067A6F8EC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5100" y="67259200"/>
          <a:ext cx="542735" cy="629574"/>
        </a:xfrm>
        <a:prstGeom prst="rect">
          <a:avLst/>
        </a:prstGeom>
      </xdr:spPr>
    </xdr:pic>
    <xdr:clientData/>
  </xdr:oneCellAnchor>
  <xdr:oneCellAnchor>
    <xdr:from>
      <xdr:col>4</xdr:col>
      <xdr:colOff>228600</xdr:colOff>
      <xdr:row>356</xdr:row>
      <xdr:rowOff>114300</xdr:rowOff>
    </xdr:from>
    <xdr:ext cx="472932" cy="468598"/>
    <xdr:pic>
      <xdr:nvPicPr>
        <xdr:cNvPr id="9" name="Picture 8">
          <a:extLst>
            <a:ext uri="{FF2B5EF4-FFF2-40B4-BE49-F238E27FC236}">
              <a16:creationId xmlns:a16="http://schemas.microsoft.com/office/drawing/2014/main" id="{6DED03E9-178B-314C-BC12-B110B9D9E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5100" y="67983100"/>
          <a:ext cx="472932" cy="46859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20</xdr:row>
      <xdr:rowOff>190500</xdr:rowOff>
    </xdr:from>
    <xdr:to>
      <xdr:col>0</xdr:col>
      <xdr:colOff>739632</xdr:colOff>
      <xdr:row>23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BE28D7-8C4A-FF47-9526-11A1ACC63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0800" y="4762500"/>
          <a:ext cx="472932" cy="469900"/>
        </a:xfrm>
        <a:prstGeom prst="rect">
          <a:avLst/>
        </a:prstGeom>
      </xdr:spPr>
    </xdr:pic>
    <xdr:clientData/>
  </xdr:twoCellAnchor>
  <xdr:twoCellAnchor editAs="oneCell">
    <xdr:from>
      <xdr:col>0</xdr:col>
      <xdr:colOff>139700</xdr:colOff>
      <xdr:row>0</xdr:row>
      <xdr:rowOff>203200</xdr:rowOff>
    </xdr:from>
    <xdr:to>
      <xdr:col>0</xdr:col>
      <xdr:colOff>688067</xdr:colOff>
      <xdr:row>21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4FF73A-8285-3143-84FE-21611721A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700" y="203200"/>
          <a:ext cx="548367" cy="495300"/>
        </a:xfrm>
        <a:prstGeom prst="rect">
          <a:avLst/>
        </a:prstGeom>
      </xdr:spPr>
    </xdr:pic>
    <xdr:clientData/>
  </xdr:twoCellAnchor>
  <xdr:twoCellAnchor editAs="oneCell">
    <xdr:from>
      <xdr:col>0</xdr:col>
      <xdr:colOff>126132</xdr:colOff>
      <xdr:row>23</xdr:row>
      <xdr:rowOff>61220</xdr:rowOff>
    </xdr:from>
    <xdr:to>
      <xdr:col>0</xdr:col>
      <xdr:colOff>668867</xdr:colOff>
      <xdr:row>26</xdr:row>
      <xdr:rowOff>72076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0150025-1EDB-3D43-9929-5945A88B8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132" y="1115320"/>
          <a:ext cx="542735" cy="62045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320973</xdr:colOff>
      <xdr:row>20</xdr:row>
      <xdr:rowOff>81952</xdr:rowOff>
    </xdr:from>
    <xdr:to>
      <xdr:col>1</xdr:col>
      <xdr:colOff>793905</xdr:colOff>
      <xdr:row>22</xdr:row>
      <xdr:rowOff>145452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1FF51A-06F3-9449-956A-11E9162D6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5073" y="4653952"/>
          <a:ext cx="472932" cy="469900"/>
        </a:xfrm>
        <a:prstGeom prst="rect">
          <a:avLst/>
        </a:prstGeom>
      </xdr:spPr>
    </xdr:pic>
    <xdr:clientData/>
  </xdr:twoCellAnchor>
  <xdr:twoCellAnchor editAs="oneCell">
    <xdr:from>
      <xdr:col>1</xdr:col>
      <xdr:colOff>215900</xdr:colOff>
      <xdr:row>8</xdr:row>
      <xdr:rowOff>190500</xdr:rowOff>
    </xdr:from>
    <xdr:to>
      <xdr:col>1</xdr:col>
      <xdr:colOff>764267</xdr:colOff>
      <xdr:row>11</xdr:row>
      <xdr:rowOff>79513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E1675F-30E1-9F47-87CD-5CD320B3A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00" y="2019300"/>
          <a:ext cx="548367" cy="498613"/>
        </a:xfrm>
        <a:prstGeom prst="rect">
          <a:avLst/>
        </a:prstGeom>
      </xdr:spPr>
    </xdr:pic>
    <xdr:clientData/>
  </xdr:twoCellAnchor>
  <xdr:twoCellAnchor editAs="oneCell">
    <xdr:from>
      <xdr:col>1</xdr:col>
      <xdr:colOff>177800</xdr:colOff>
      <xdr:row>1</xdr:row>
      <xdr:rowOff>215900</xdr:rowOff>
    </xdr:from>
    <xdr:to>
      <xdr:col>1</xdr:col>
      <xdr:colOff>735013</xdr:colOff>
      <xdr:row>5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87859C1-E692-2A42-95AD-FDA8CBA8A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1900" y="444500"/>
          <a:ext cx="557213" cy="685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15</xdr:row>
      <xdr:rowOff>25400</xdr:rowOff>
    </xdr:from>
    <xdr:to>
      <xdr:col>1</xdr:col>
      <xdr:colOff>863600</xdr:colOff>
      <xdr:row>17</xdr:row>
      <xdr:rowOff>51353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8A4BAE-A992-1F41-835A-077F1A9FC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1100" y="3454400"/>
          <a:ext cx="736600" cy="432353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17</xdr:row>
      <xdr:rowOff>215901</xdr:rowOff>
    </xdr:from>
    <xdr:to>
      <xdr:col>1</xdr:col>
      <xdr:colOff>990600</xdr:colOff>
      <xdr:row>20</xdr:row>
      <xdr:rowOff>83847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39D9FB1-75A0-2D47-9F87-46CF88E82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7600" y="4102101"/>
          <a:ext cx="927100" cy="490246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13</xdr:row>
      <xdr:rowOff>25401</xdr:rowOff>
    </xdr:from>
    <xdr:to>
      <xdr:col>1</xdr:col>
      <xdr:colOff>1011767</xdr:colOff>
      <xdr:row>14</xdr:row>
      <xdr:rowOff>177801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902A2FE-D64A-9F46-8D83-031E0BDA7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7600" y="2997201"/>
          <a:ext cx="948267" cy="355600"/>
        </a:xfrm>
        <a:prstGeom prst="rect">
          <a:avLst/>
        </a:prstGeom>
      </xdr:spPr>
    </xdr:pic>
    <xdr:clientData/>
  </xdr:twoCellAnchor>
  <xdr:twoCellAnchor editAs="oneCell">
    <xdr:from>
      <xdr:col>1</xdr:col>
      <xdr:colOff>226103</xdr:colOff>
      <xdr:row>23</xdr:row>
      <xdr:rowOff>126565</xdr:rowOff>
    </xdr:from>
    <xdr:to>
      <xdr:col>1</xdr:col>
      <xdr:colOff>768838</xdr:colOff>
      <xdr:row>26</xdr:row>
      <xdr:rowOff>137421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9DA536E-0C2E-5D48-87E2-8F6A7AFB0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0203" y="5358965"/>
          <a:ext cx="542735" cy="62045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556F95-934B-6A4B-AE84-10E6ECCD191F}" name="Table3" displayName="Table3" ref="C1:H39" totalsRowShown="0" headerRowDxfId="26" dataDxfId="24" headerRowBorderDxfId="25" tableBorderDxfId="23">
  <autoFilter ref="C1:H39" xr:uid="{64556F95-934B-6A4B-AE84-10E6ECCD191F}"/>
  <tableColumns count="6">
    <tableColumn id="1" xr3:uid="{5964C88A-3809-BA4F-BFD5-9AACEE44E3D3}" name="Product Title" dataDxfId="22" totalsRowDxfId="21"/>
    <tableColumn id="2" xr3:uid="{2C7FD7F7-CF67-6145-B28C-FB331EDA84F8}" name="Variant " dataDxfId="20" totalsRowDxfId="19"/>
    <tableColumn id="3" xr3:uid="{C27724EE-CA24-924F-B403-4087D441EA90}" name="SKU" dataDxfId="18" totalsRowDxfId="17" dataCellStyle="Currency"/>
    <tableColumn id="19" xr3:uid="{0615FBA6-EABE-104D-8ADA-EEABCADA5FA9}" name="Order Date" dataDxfId="16"/>
    <tableColumn id="20" xr3:uid="{34B6D53B-1FD4-2C4A-B197-A54C4351F080}" name="Order Amount" dataDxfId="15"/>
    <tableColumn id="4" xr3:uid="{3B3EFBC6-4766-2C4B-A361-E81F7CD0E6AD}" name="Column1" dataDxfId="14">
      <calculatedColumnFormula>Table3[[#This Row],[Order Amount]]*#REF!</calculatedColumnFormula>
    </tableColumn>
  </tableColumns>
  <tableStyleInfo name="Modified Wholesa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04E20C-CBCB-334A-829B-8DEE5520CB9F}" name="Table33" displayName="Table33" ref="C1:G27" totalsRowShown="0" headerRowDxfId="13" dataDxfId="11" headerRowBorderDxfId="12" tableBorderDxfId="10">
  <autoFilter ref="C1:G27" xr:uid="{A804E20C-CBCB-334A-829B-8DEE5520CB9F}"/>
  <tableColumns count="5">
    <tableColumn id="1" xr3:uid="{9FF40439-98B7-C443-9943-78AE69967342}" name="Product Title" dataDxfId="9" totalsRowDxfId="8"/>
    <tableColumn id="2" xr3:uid="{5798DC8E-E0C8-5747-BCAD-A79BC1303785}" name="Variant " dataDxfId="7" totalsRowDxfId="6"/>
    <tableColumn id="7" xr3:uid="{E3D618FF-7669-B742-B345-3B5122D82640}" name="weight （g)" dataDxfId="5" totalsRowDxfId="4"/>
    <tableColumn id="10" xr3:uid="{9970DBFD-690E-AE49-A124-01E8A4D6E3FE}" name="proposed cost" dataDxfId="3" totalsRowDxfId="2">
      <calculatedColumnFormula>0.66*Table33[[#This Row],[weight （g)]]/100</calculatedColumnFormula>
    </tableColumn>
    <tableColumn id="5" xr3:uid="{4D7BEA89-63DC-B64F-868A-D4690AD291C8}" name="currrent price" dataDxfId="1" totalsRowDxfId="0"/>
  </tableColumns>
  <tableStyleInfo name="Modified Wholesa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95084-6FB7-4244-964E-AB4658DB0DDA}">
  <dimension ref="A1:H44"/>
  <sheetViews>
    <sheetView tabSelected="1" zoomScale="115" zoomScaleNormal="117" workbookViewId="0">
      <selection activeCell="F19" sqref="F19"/>
    </sheetView>
  </sheetViews>
  <sheetFormatPr baseColWidth="10" defaultRowHeight="16" x14ac:dyDescent="0.2"/>
  <cols>
    <col min="1" max="1" width="13.83203125" bestFit="1" customWidth="1"/>
    <col min="2" max="2" width="13.83203125" customWidth="1"/>
    <col min="3" max="3" width="31.33203125" bestFit="1" customWidth="1"/>
    <col min="4" max="4" width="29.6640625" bestFit="1" customWidth="1"/>
    <col min="5" max="5" width="14.5" customWidth="1"/>
    <col min="6" max="7" width="11.5" bestFit="1" customWidth="1"/>
  </cols>
  <sheetData>
    <row r="1" spans="1:8" ht="18" thickBot="1" x14ac:dyDescent="0.25">
      <c r="A1" s="7"/>
      <c r="B1" s="15" t="s">
        <v>23</v>
      </c>
      <c r="C1" s="16" t="s">
        <v>18</v>
      </c>
      <c r="D1" s="16" t="s">
        <v>19</v>
      </c>
      <c r="E1" s="16" t="s">
        <v>30</v>
      </c>
      <c r="F1" s="4" t="s">
        <v>28</v>
      </c>
      <c r="G1" s="4" t="s">
        <v>29</v>
      </c>
      <c r="H1" s="4" t="s">
        <v>63</v>
      </c>
    </row>
    <row r="2" spans="1:8" ht="18" customHeight="1" thickTop="1" x14ac:dyDescent="0.2">
      <c r="A2" s="32" t="s">
        <v>20</v>
      </c>
      <c r="B2" s="27"/>
      <c r="C2" s="8" t="s">
        <v>0</v>
      </c>
      <c r="D2" s="9" t="s">
        <v>1</v>
      </c>
      <c r="E2" t="s">
        <v>31</v>
      </c>
      <c r="H2" s="13"/>
    </row>
    <row r="3" spans="1:8" ht="18" customHeight="1" x14ac:dyDescent="0.2">
      <c r="A3" s="33"/>
      <c r="B3" s="28"/>
      <c r="C3" s="1" t="s">
        <v>0</v>
      </c>
      <c r="D3" s="2" t="s">
        <v>2</v>
      </c>
      <c r="E3" t="s">
        <v>32</v>
      </c>
      <c r="H3" s="13"/>
    </row>
    <row r="4" spans="1:8" ht="18" customHeight="1" x14ac:dyDescent="0.2">
      <c r="A4" s="33"/>
      <c r="B4" s="28"/>
      <c r="C4" s="1" t="s">
        <v>0</v>
      </c>
      <c r="D4" s="2" t="s">
        <v>3</v>
      </c>
      <c r="E4" t="s">
        <v>33</v>
      </c>
      <c r="F4" s="17"/>
      <c r="H4" s="13"/>
    </row>
    <row r="5" spans="1:8" ht="18" customHeight="1" x14ac:dyDescent="0.2">
      <c r="A5" s="33"/>
      <c r="B5" s="28"/>
      <c r="C5" s="1" t="s">
        <v>0</v>
      </c>
      <c r="D5" s="2" t="s">
        <v>4</v>
      </c>
      <c r="E5" t="s">
        <v>34</v>
      </c>
      <c r="F5" s="17"/>
      <c r="H5" s="13"/>
    </row>
    <row r="6" spans="1:8" ht="18" customHeight="1" x14ac:dyDescent="0.2">
      <c r="A6" s="33"/>
      <c r="B6" s="28"/>
      <c r="C6" s="1" t="s">
        <v>0</v>
      </c>
      <c r="D6" s="2" t="s">
        <v>5</v>
      </c>
      <c r="E6" t="s">
        <v>35</v>
      </c>
      <c r="F6" s="17"/>
      <c r="H6" s="13"/>
    </row>
    <row r="7" spans="1:8" ht="18" customHeight="1" x14ac:dyDescent="0.2">
      <c r="A7" s="33"/>
      <c r="B7" s="28"/>
      <c r="C7" s="3" t="s">
        <v>0</v>
      </c>
      <c r="D7" s="4" t="s">
        <v>6</v>
      </c>
      <c r="E7" t="s">
        <v>36</v>
      </c>
      <c r="F7" s="17"/>
      <c r="H7" s="13"/>
    </row>
    <row r="8" spans="1:8" ht="18" customHeight="1" x14ac:dyDescent="0.2">
      <c r="A8" s="33"/>
      <c r="B8" s="28"/>
      <c r="C8" s="8" t="s">
        <v>7</v>
      </c>
      <c r="D8" s="9" t="s">
        <v>24</v>
      </c>
      <c r="E8" t="s">
        <v>37</v>
      </c>
      <c r="F8" s="17">
        <v>45545</v>
      </c>
      <c r="G8">
        <v>2800</v>
      </c>
      <c r="H8" s="13"/>
    </row>
    <row r="9" spans="1:8" ht="18" customHeight="1" x14ac:dyDescent="0.2">
      <c r="A9" s="33"/>
      <c r="B9" s="28"/>
      <c r="C9" s="1" t="s">
        <v>7</v>
      </c>
      <c r="D9" s="2" t="s">
        <v>3</v>
      </c>
      <c r="E9" t="s">
        <v>38</v>
      </c>
      <c r="F9" s="17"/>
      <c r="H9" s="13"/>
    </row>
    <row r="10" spans="1:8" ht="18" customHeight="1" x14ac:dyDescent="0.2">
      <c r="A10" s="33"/>
      <c r="B10" s="28"/>
      <c r="C10" s="1" t="s">
        <v>7</v>
      </c>
      <c r="D10" s="2" t="s">
        <v>4</v>
      </c>
      <c r="E10" t="s">
        <v>39</v>
      </c>
      <c r="F10" s="17"/>
      <c r="H10" s="13"/>
    </row>
    <row r="11" spans="1:8" ht="18" customHeight="1" x14ac:dyDescent="0.2">
      <c r="A11" s="33"/>
      <c r="B11" s="28"/>
      <c r="C11" s="1" t="s">
        <v>7</v>
      </c>
      <c r="D11" s="2" t="s">
        <v>25</v>
      </c>
      <c r="E11" t="s">
        <v>40</v>
      </c>
      <c r="F11" s="17">
        <v>45545</v>
      </c>
      <c r="G11">
        <v>2800</v>
      </c>
      <c r="H11" s="13"/>
    </row>
    <row r="12" spans="1:8" ht="18" customHeight="1" x14ac:dyDescent="0.2">
      <c r="A12" s="33"/>
      <c r="B12" s="28"/>
      <c r="C12" s="1" t="s">
        <v>7</v>
      </c>
      <c r="D12" s="2" t="s">
        <v>5</v>
      </c>
      <c r="E12" t="s">
        <v>41</v>
      </c>
      <c r="F12" s="17"/>
      <c r="H12" s="13"/>
    </row>
    <row r="13" spans="1:8" ht="18" customHeight="1" x14ac:dyDescent="0.2">
      <c r="A13" s="33"/>
      <c r="B13" s="28"/>
      <c r="C13" s="3" t="s">
        <v>7</v>
      </c>
      <c r="D13" s="4" t="s">
        <v>6</v>
      </c>
      <c r="E13" t="s">
        <v>42</v>
      </c>
      <c r="F13" s="17"/>
      <c r="H13" s="13"/>
    </row>
    <row r="14" spans="1:8" ht="18" customHeight="1" x14ac:dyDescent="0.2">
      <c r="A14" s="33"/>
      <c r="B14" s="28"/>
      <c r="C14" s="8" t="s">
        <v>8</v>
      </c>
      <c r="D14" s="9" t="s">
        <v>26</v>
      </c>
      <c r="E14" t="s">
        <v>43</v>
      </c>
      <c r="H14" s="13"/>
    </row>
    <row r="15" spans="1:8" ht="18" customHeight="1" x14ac:dyDescent="0.2">
      <c r="A15" s="33"/>
      <c r="B15" s="28"/>
      <c r="C15" s="3" t="s">
        <v>8</v>
      </c>
      <c r="D15" s="4" t="s">
        <v>27</v>
      </c>
      <c r="E15" t="s">
        <v>44</v>
      </c>
      <c r="H15" s="13"/>
    </row>
    <row r="16" spans="1:8" ht="18" customHeight="1" x14ac:dyDescent="0.2">
      <c r="A16" s="33"/>
      <c r="B16" s="28"/>
      <c r="C16" s="8" t="s">
        <v>9</v>
      </c>
      <c r="D16" s="9" t="s">
        <v>26</v>
      </c>
      <c r="E16" t="s">
        <v>45</v>
      </c>
      <c r="F16" s="17">
        <v>45545</v>
      </c>
      <c r="G16">
        <v>200</v>
      </c>
      <c r="H16" s="13"/>
    </row>
    <row r="17" spans="1:8" ht="18" customHeight="1" x14ac:dyDescent="0.2">
      <c r="A17" s="33"/>
      <c r="B17" s="28"/>
      <c r="C17" s="3" t="s">
        <v>9</v>
      </c>
      <c r="D17" s="4" t="s">
        <v>27</v>
      </c>
      <c r="E17" t="s">
        <v>46</v>
      </c>
      <c r="F17" s="17">
        <v>45545</v>
      </c>
      <c r="G17">
        <v>200</v>
      </c>
      <c r="H17" s="13"/>
    </row>
    <row r="18" spans="1:8" ht="18" customHeight="1" x14ac:dyDescent="0.2">
      <c r="A18" s="33"/>
      <c r="B18" s="28"/>
      <c r="C18" s="8" t="s">
        <v>10</v>
      </c>
      <c r="D18" s="2" t="s">
        <v>3</v>
      </c>
      <c r="E18" t="s">
        <v>47</v>
      </c>
      <c r="F18" s="17"/>
      <c r="H18" s="13"/>
    </row>
    <row r="19" spans="1:8" ht="18" customHeight="1" x14ac:dyDescent="0.2">
      <c r="A19" s="33"/>
      <c r="B19" s="28"/>
      <c r="C19" s="1" t="s">
        <v>10</v>
      </c>
      <c r="D19" s="2" t="s">
        <v>4</v>
      </c>
      <c r="E19" t="s">
        <v>48</v>
      </c>
      <c r="F19" s="17"/>
      <c r="H19" s="13"/>
    </row>
    <row r="20" spans="1:8" ht="18" customHeight="1" x14ac:dyDescent="0.2">
      <c r="A20" s="33"/>
      <c r="B20" s="28"/>
      <c r="C20" s="1" t="s">
        <v>10</v>
      </c>
      <c r="D20" s="2" t="s">
        <v>5</v>
      </c>
      <c r="E20" t="s">
        <v>49</v>
      </c>
      <c r="F20" s="17"/>
      <c r="H20" s="13"/>
    </row>
    <row r="21" spans="1:8" ht="18" customHeight="1" x14ac:dyDescent="0.2">
      <c r="A21" s="33"/>
      <c r="B21" s="28"/>
      <c r="C21" s="3" t="s">
        <v>10</v>
      </c>
      <c r="D21" s="4" t="s">
        <v>6</v>
      </c>
      <c r="E21" t="s">
        <v>50</v>
      </c>
      <c r="F21" s="17"/>
      <c r="H21" s="13"/>
    </row>
    <row r="22" spans="1:8" ht="18" customHeight="1" x14ac:dyDescent="0.2">
      <c r="A22" s="33"/>
      <c r="B22" s="28"/>
      <c r="C22" s="6" t="s">
        <v>22</v>
      </c>
      <c r="D22" s="9" t="s">
        <v>26</v>
      </c>
      <c r="E22" t="s">
        <v>51</v>
      </c>
      <c r="F22" s="17">
        <v>45545</v>
      </c>
      <c r="G22">
        <v>200</v>
      </c>
      <c r="H22" s="13"/>
    </row>
    <row r="23" spans="1:8" ht="16" customHeight="1" x14ac:dyDescent="0.2">
      <c r="A23" s="33"/>
      <c r="B23" s="28"/>
      <c r="C23" s="12" t="s">
        <v>22</v>
      </c>
      <c r="D23" s="4" t="s">
        <v>27</v>
      </c>
      <c r="E23" t="s">
        <v>52</v>
      </c>
      <c r="F23" s="17">
        <v>45545</v>
      </c>
      <c r="G23">
        <v>200</v>
      </c>
      <c r="H23" s="13"/>
    </row>
    <row r="24" spans="1:8" ht="16" customHeight="1" x14ac:dyDescent="0.2">
      <c r="A24" s="33"/>
      <c r="B24" s="29"/>
      <c r="C24" s="6" t="s">
        <v>58</v>
      </c>
      <c r="D24" s="5" t="s">
        <v>26</v>
      </c>
      <c r="E24" s="14" t="s">
        <v>62</v>
      </c>
      <c r="F24" s="17">
        <v>45545</v>
      </c>
      <c r="G24">
        <v>300</v>
      </c>
      <c r="H24" s="13"/>
    </row>
    <row r="25" spans="1:8" ht="16" customHeight="1" x14ac:dyDescent="0.2">
      <c r="A25" s="33"/>
      <c r="B25" s="29"/>
      <c r="C25" s="6" t="s">
        <v>58</v>
      </c>
      <c r="D25" s="5" t="s">
        <v>59</v>
      </c>
      <c r="E25" s="14" t="s">
        <v>61</v>
      </c>
      <c r="F25" s="17">
        <v>45545</v>
      </c>
      <c r="G25">
        <v>300</v>
      </c>
      <c r="H25" s="13"/>
    </row>
    <row r="26" spans="1:8" ht="16" customHeight="1" x14ac:dyDescent="0.2">
      <c r="A26" s="18"/>
      <c r="B26" s="29"/>
      <c r="C26" s="6" t="s">
        <v>60</v>
      </c>
      <c r="D26" s="5" t="s">
        <v>67</v>
      </c>
      <c r="E26" s="14" t="s">
        <v>73</v>
      </c>
      <c r="F26" s="17"/>
      <c r="H26" s="13"/>
    </row>
    <row r="27" spans="1:8" ht="16" customHeight="1" x14ac:dyDescent="0.2">
      <c r="A27" s="18"/>
      <c r="B27" s="29"/>
      <c r="C27" s="6" t="s">
        <v>60</v>
      </c>
      <c r="D27" s="5" t="s">
        <v>68</v>
      </c>
      <c r="E27" s="14" t="s">
        <v>74</v>
      </c>
      <c r="F27" s="17"/>
      <c r="H27" s="13"/>
    </row>
    <row r="28" spans="1:8" ht="18" customHeight="1" thickBot="1" x14ac:dyDescent="0.25">
      <c r="A28" s="26" t="s">
        <v>21</v>
      </c>
      <c r="B28" s="29"/>
      <c r="C28" s="10" t="s">
        <v>11</v>
      </c>
      <c r="D28" s="5" t="s">
        <v>12</v>
      </c>
      <c r="E28" t="s">
        <v>53</v>
      </c>
      <c r="F28" s="17">
        <v>45536</v>
      </c>
      <c r="G28">
        <v>200</v>
      </c>
      <c r="H28" s="13"/>
    </row>
    <row r="29" spans="1:8" ht="18" thickTop="1" thickBot="1" x14ac:dyDescent="0.25">
      <c r="A29" s="26"/>
      <c r="B29" s="29"/>
      <c r="C29" s="6" t="s">
        <v>11</v>
      </c>
      <c r="D29" s="5" t="s">
        <v>13</v>
      </c>
      <c r="E29" t="s">
        <v>54</v>
      </c>
      <c r="F29" s="17">
        <v>45536</v>
      </c>
      <c r="G29">
        <v>200</v>
      </c>
      <c r="H29" s="13"/>
    </row>
    <row r="30" spans="1:8" ht="18" thickTop="1" thickBot="1" x14ac:dyDescent="0.25">
      <c r="A30" s="26"/>
      <c r="B30" s="29"/>
      <c r="C30" s="6" t="s">
        <v>17</v>
      </c>
      <c r="D30" s="5" t="s">
        <v>14</v>
      </c>
      <c r="E30" t="s">
        <v>55</v>
      </c>
      <c r="F30" s="17">
        <v>45536</v>
      </c>
      <c r="G30">
        <v>200</v>
      </c>
      <c r="H30" s="13"/>
    </row>
    <row r="31" spans="1:8" ht="18" thickTop="1" thickBot="1" x14ac:dyDescent="0.25">
      <c r="A31" s="26"/>
      <c r="B31" s="29"/>
      <c r="C31" s="6" t="s">
        <v>11</v>
      </c>
      <c r="D31" s="5" t="s">
        <v>15</v>
      </c>
      <c r="E31" s="14" t="s">
        <v>56</v>
      </c>
      <c r="F31" s="17">
        <v>45536</v>
      </c>
      <c r="G31">
        <v>200</v>
      </c>
      <c r="H31" s="13"/>
    </row>
    <row r="32" spans="1:8" ht="18" thickTop="1" thickBot="1" x14ac:dyDescent="0.25">
      <c r="A32" s="26"/>
      <c r="B32" s="30"/>
      <c r="C32" s="6" t="s">
        <v>11</v>
      </c>
      <c r="D32" s="5" t="s">
        <v>16</v>
      </c>
      <c r="E32" s="14" t="s">
        <v>57</v>
      </c>
      <c r="F32" s="17">
        <v>45536</v>
      </c>
      <c r="G32">
        <v>2400</v>
      </c>
      <c r="H32" s="13"/>
    </row>
    <row r="33" spans="1:8" ht="19" customHeight="1" thickTop="1" thickBot="1" x14ac:dyDescent="0.25">
      <c r="A33" s="26"/>
      <c r="B33" s="31"/>
      <c r="C33" s="10"/>
      <c r="D33" s="11"/>
      <c r="E33" s="14"/>
      <c r="H33" s="13"/>
    </row>
    <row r="34" spans="1:8" ht="18" thickTop="1" thickBot="1" x14ac:dyDescent="0.25">
      <c r="A34" s="26"/>
      <c r="B34" s="29"/>
      <c r="C34" s="6"/>
      <c r="D34" s="5"/>
      <c r="E34" s="14"/>
      <c r="H34" s="13"/>
    </row>
    <row r="35" spans="1:8" ht="18" thickTop="1" thickBot="1" x14ac:dyDescent="0.25">
      <c r="A35" s="26"/>
      <c r="B35" s="29"/>
      <c r="C35" s="6"/>
      <c r="D35" s="5"/>
      <c r="E35" s="14"/>
      <c r="H35" s="13"/>
    </row>
    <row r="36" spans="1:8" ht="18" thickTop="1" thickBot="1" x14ac:dyDescent="0.25">
      <c r="A36" s="26"/>
      <c r="B36" s="29"/>
      <c r="C36" s="6"/>
      <c r="D36" s="5"/>
      <c r="E36" s="14"/>
      <c r="H36" s="13"/>
    </row>
    <row r="37" spans="1:8" ht="18" thickTop="1" thickBot="1" x14ac:dyDescent="0.25">
      <c r="A37" s="26"/>
      <c r="B37" s="29"/>
      <c r="C37" s="6"/>
      <c r="D37" s="5"/>
      <c r="E37" s="14"/>
      <c r="H37" s="13"/>
    </row>
    <row r="38" spans="1:8" ht="17" thickTop="1" x14ac:dyDescent="0.2">
      <c r="C38" s="6"/>
      <c r="D38" s="5"/>
      <c r="E38" s="14"/>
      <c r="H38" s="13"/>
    </row>
    <row r="39" spans="1:8" x14ac:dyDescent="0.2">
      <c r="C39" s="6"/>
      <c r="D39" s="5"/>
      <c r="E39" s="14"/>
      <c r="H39" s="13"/>
    </row>
    <row r="41" spans="1:8" x14ac:dyDescent="0.2">
      <c r="H41" s="13"/>
    </row>
    <row r="44" spans="1:8" x14ac:dyDescent="0.2">
      <c r="G44">
        <f>2600+3450</f>
        <v>6050</v>
      </c>
    </row>
  </sheetData>
  <mergeCells count="12">
    <mergeCell ref="A28:A37"/>
    <mergeCell ref="B2:B7"/>
    <mergeCell ref="B8:B13"/>
    <mergeCell ref="B14:B15"/>
    <mergeCell ref="B16:B17"/>
    <mergeCell ref="B18:B21"/>
    <mergeCell ref="B22:B23"/>
    <mergeCell ref="B28:B32"/>
    <mergeCell ref="B33:B37"/>
    <mergeCell ref="B24:B25"/>
    <mergeCell ref="A2:A25"/>
    <mergeCell ref="B26:B27"/>
  </mergeCells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F57E0-FB3E-D743-9D30-2FA9D020282B}">
  <dimension ref="G11:R39"/>
  <sheetViews>
    <sheetView topLeftCell="L28" zoomScale="315" zoomScaleNormal="315" workbookViewId="0">
      <selection activeCell="P39" sqref="P39"/>
    </sheetView>
  </sheetViews>
  <sheetFormatPr baseColWidth="10" defaultRowHeight="16" x14ac:dyDescent="0.2"/>
  <sheetData>
    <row r="11" spans="7:9" x14ac:dyDescent="0.2">
      <c r="G11">
        <v>7700</v>
      </c>
      <c r="I11">
        <v>150</v>
      </c>
    </row>
    <row r="12" spans="7:9" x14ac:dyDescent="0.2">
      <c r="G12">
        <v>550</v>
      </c>
      <c r="I12">
        <v>60</v>
      </c>
    </row>
    <row r="13" spans="7:9" x14ac:dyDescent="0.2">
      <c r="G13">
        <v>380</v>
      </c>
      <c r="I13">
        <v>300</v>
      </c>
    </row>
    <row r="14" spans="7:9" x14ac:dyDescent="0.2">
      <c r="G14">
        <v>200</v>
      </c>
    </row>
    <row r="15" spans="7:9" x14ac:dyDescent="0.2">
      <c r="G15">
        <v>85</v>
      </c>
    </row>
    <row r="16" spans="7:9" x14ac:dyDescent="0.2">
      <c r="G16">
        <v>950</v>
      </c>
    </row>
    <row r="17" spans="7:18" x14ac:dyDescent="0.2">
      <c r="G17">
        <v>45</v>
      </c>
    </row>
    <row r="18" spans="7:18" x14ac:dyDescent="0.2">
      <c r="G18">
        <v>450</v>
      </c>
    </row>
    <row r="19" spans="7:18" x14ac:dyDescent="0.2">
      <c r="G19">
        <f>SUM(G11:G18)</f>
        <v>10360</v>
      </c>
    </row>
    <row r="29" spans="7:18" x14ac:dyDescent="0.2">
      <c r="K29">
        <f>929/66</f>
        <v>14.075757575757576</v>
      </c>
    </row>
    <row r="30" spans="7:18" x14ac:dyDescent="0.2">
      <c r="O30">
        <v>18</v>
      </c>
      <c r="P30">
        <v>18000</v>
      </c>
      <c r="Q30">
        <f>P30/K29</f>
        <v>1278.7944025834231</v>
      </c>
    </row>
    <row r="31" spans="7:18" x14ac:dyDescent="0.2">
      <c r="P31">
        <f>O30*P30/7</f>
        <v>46285.714285714283</v>
      </c>
      <c r="Q31">
        <v>10000</v>
      </c>
      <c r="R31">
        <f>P31/Q31</f>
        <v>4.6285714285714281</v>
      </c>
    </row>
    <row r="32" spans="7:18" x14ac:dyDescent="0.2">
      <c r="P32">
        <f>P31-G19</f>
        <v>35925.714285714283</v>
      </c>
    </row>
    <row r="33" spans="16:17" x14ac:dyDescent="0.2">
      <c r="P33">
        <v>6500</v>
      </c>
      <c r="Q33">
        <f>P33/18</f>
        <v>361.11111111111109</v>
      </c>
    </row>
    <row r="34" spans="16:17" x14ac:dyDescent="0.2">
      <c r="Q34">
        <f>Q33/14</f>
        <v>25.793650793650791</v>
      </c>
    </row>
    <row r="36" spans="16:17" x14ac:dyDescent="0.2">
      <c r="P36">
        <f>18000/14</f>
        <v>1285.7142857142858</v>
      </c>
    </row>
    <row r="38" spans="16:17" x14ac:dyDescent="0.2">
      <c r="P38">
        <f>6008*18/7</f>
        <v>15449.142857142857</v>
      </c>
    </row>
    <row r="39" spans="16:17" x14ac:dyDescent="0.2">
      <c r="P39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E2351-4762-314C-9A7B-67926DC23C04}">
  <dimension ref="D326:M359"/>
  <sheetViews>
    <sheetView topLeftCell="A323" workbookViewId="0">
      <selection activeCell="I341" sqref="I341"/>
    </sheetView>
  </sheetViews>
  <sheetFormatPr baseColWidth="10" defaultRowHeight="16" x14ac:dyDescent="0.2"/>
  <cols>
    <col min="6" max="6" width="18.83203125" customWidth="1"/>
  </cols>
  <sheetData>
    <row r="326" spans="4:13" x14ac:dyDescent="0.2">
      <c r="H326" t="s">
        <v>65</v>
      </c>
      <c r="I326" t="s">
        <v>66</v>
      </c>
    </row>
    <row r="327" spans="4:13" x14ac:dyDescent="0.2">
      <c r="D327" s="28"/>
      <c r="E327" s="8" t="s">
        <v>7</v>
      </c>
      <c r="F327" s="9" t="s">
        <v>24</v>
      </c>
      <c r="G327">
        <v>200</v>
      </c>
      <c r="H327">
        <v>0</v>
      </c>
      <c r="I327">
        <v>200</v>
      </c>
      <c r="J327" s="28"/>
      <c r="K327" s="8" t="s">
        <v>7</v>
      </c>
      <c r="L327" s="9" t="s">
        <v>24</v>
      </c>
      <c r="M327">
        <v>1000</v>
      </c>
    </row>
    <row r="328" spans="4:13" x14ac:dyDescent="0.2">
      <c r="D328" s="28"/>
      <c r="E328" s="1" t="s">
        <v>7</v>
      </c>
      <c r="F328" s="2" t="s">
        <v>3</v>
      </c>
      <c r="G328">
        <v>200</v>
      </c>
      <c r="H328">
        <v>-37</v>
      </c>
      <c r="I328">
        <v>300</v>
      </c>
      <c r="J328" s="28"/>
      <c r="K328" s="1" t="s">
        <v>7</v>
      </c>
      <c r="L328" s="2" t="s">
        <v>3</v>
      </c>
      <c r="M328">
        <v>700</v>
      </c>
    </row>
    <row r="329" spans="4:13" x14ac:dyDescent="0.2">
      <c r="D329" s="28"/>
      <c r="E329" s="1" t="s">
        <v>7</v>
      </c>
      <c r="F329" s="2" t="s">
        <v>4</v>
      </c>
      <c r="H329">
        <v>297</v>
      </c>
      <c r="I329">
        <v>0</v>
      </c>
      <c r="J329" s="28"/>
      <c r="K329" s="1" t="s">
        <v>7</v>
      </c>
      <c r="L329" s="2" t="s">
        <v>4</v>
      </c>
      <c r="M329">
        <v>700</v>
      </c>
    </row>
    <row r="330" spans="4:13" x14ac:dyDescent="0.2">
      <c r="D330" s="28"/>
      <c r="E330" s="1" t="s">
        <v>7</v>
      </c>
      <c r="F330" s="2" t="s">
        <v>25</v>
      </c>
      <c r="G330">
        <v>300</v>
      </c>
      <c r="H330">
        <v>-237</v>
      </c>
      <c r="I330">
        <v>300</v>
      </c>
      <c r="J330" s="28"/>
      <c r="K330" s="1" t="s">
        <v>7</v>
      </c>
      <c r="L330" s="2" t="s">
        <v>25</v>
      </c>
      <c r="M330">
        <v>1000</v>
      </c>
    </row>
    <row r="331" spans="4:13" x14ac:dyDescent="0.2">
      <c r="D331" s="28"/>
      <c r="E331" s="1" t="s">
        <v>7</v>
      </c>
      <c r="F331" s="2" t="s">
        <v>5</v>
      </c>
      <c r="G331">
        <v>200</v>
      </c>
      <c r="H331">
        <v>-73</v>
      </c>
      <c r="I331">
        <v>300</v>
      </c>
      <c r="J331" s="28"/>
      <c r="K331" s="1" t="s">
        <v>7</v>
      </c>
      <c r="L331" s="2" t="s">
        <v>5</v>
      </c>
      <c r="M331">
        <v>700</v>
      </c>
    </row>
    <row r="332" spans="4:13" x14ac:dyDescent="0.2">
      <c r="D332" s="28"/>
      <c r="E332" s="3" t="s">
        <v>7</v>
      </c>
      <c r="F332" s="4" t="s">
        <v>6</v>
      </c>
      <c r="G332">
        <v>145</v>
      </c>
      <c r="I332">
        <v>100</v>
      </c>
      <c r="J332" s="28"/>
      <c r="K332" s="3" t="s">
        <v>7</v>
      </c>
      <c r="L332" s="4" t="s">
        <v>6</v>
      </c>
      <c r="M332">
        <v>700</v>
      </c>
    </row>
    <row r="333" spans="4:13" x14ac:dyDescent="0.2">
      <c r="D333" s="28"/>
      <c r="E333" s="6" t="s">
        <v>58</v>
      </c>
      <c r="F333" s="21" t="s">
        <v>26</v>
      </c>
      <c r="G333">
        <v>200</v>
      </c>
      <c r="J333" s="28"/>
      <c r="K333" s="6" t="s">
        <v>22</v>
      </c>
      <c r="L333" s="9" t="s">
        <v>26</v>
      </c>
      <c r="M333">
        <v>500</v>
      </c>
    </row>
    <row r="334" spans="4:13" x14ac:dyDescent="0.2">
      <c r="D334" s="28"/>
      <c r="E334" s="12" t="s">
        <v>22</v>
      </c>
      <c r="F334" s="5" t="s">
        <v>59</v>
      </c>
      <c r="G334">
        <v>200</v>
      </c>
      <c r="J334" s="28"/>
      <c r="K334" s="12" t="s">
        <v>22</v>
      </c>
      <c r="L334" s="4" t="s">
        <v>27</v>
      </c>
      <c r="M334">
        <v>500</v>
      </c>
    </row>
    <row r="336" spans="4:13" x14ac:dyDescent="0.2">
      <c r="E336" s="22" t="s">
        <v>22</v>
      </c>
      <c r="F336" s="23" t="s">
        <v>26</v>
      </c>
      <c r="G336">
        <v>200</v>
      </c>
      <c r="H336">
        <v>-35</v>
      </c>
      <c r="I336">
        <v>100</v>
      </c>
    </row>
    <row r="337" spans="5:9" x14ac:dyDescent="0.2">
      <c r="E337" s="12" t="s">
        <v>22</v>
      </c>
      <c r="F337" s="4" t="s">
        <v>27</v>
      </c>
      <c r="G337">
        <v>100</v>
      </c>
      <c r="H337">
        <v>-1</v>
      </c>
      <c r="I337">
        <v>100</v>
      </c>
    </row>
    <row r="340" spans="5:9" x14ac:dyDescent="0.2">
      <c r="F340" s="29"/>
      <c r="G340" s="6"/>
      <c r="H340" s="5"/>
    </row>
    <row r="341" spans="5:9" x14ac:dyDescent="0.2">
      <c r="F341" s="29"/>
      <c r="G341" s="6"/>
      <c r="H341" s="5"/>
    </row>
    <row r="342" spans="5:9" x14ac:dyDescent="0.2">
      <c r="I342" s="19"/>
    </row>
    <row r="349" spans="5:9" x14ac:dyDescent="0.2">
      <c r="E349" s="28"/>
      <c r="F349" s="8" t="s">
        <v>7</v>
      </c>
      <c r="G349" s="9" t="s">
        <v>24</v>
      </c>
      <c r="H349">
        <v>200</v>
      </c>
    </row>
    <row r="350" spans="5:9" x14ac:dyDescent="0.2">
      <c r="E350" s="28"/>
      <c r="F350" s="1" t="s">
        <v>7</v>
      </c>
      <c r="G350" s="2" t="s">
        <v>3</v>
      </c>
      <c r="H350">
        <v>300</v>
      </c>
    </row>
    <row r="351" spans="5:9" x14ac:dyDescent="0.2">
      <c r="E351" s="28"/>
      <c r="F351" s="1" t="s">
        <v>7</v>
      </c>
      <c r="G351" s="2" t="s">
        <v>4</v>
      </c>
      <c r="H351">
        <v>0</v>
      </c>
    </row>
    <row r="352" spans="5:9" x14ac:dyDescent="0.2">
      <c r="E352" s="28"/>
      <c r="F352" s="1" t="s">
        <v>7</v>
      </c>
      <c r="G352" s="2" t="s">
        <v>25</v>
      </c>
      <c r="H352">
        <v>300</v>
      </c>
    </row>
    <row r="353" spans="5:8" x14ac:dyDescent="0.2">
      <c r="E353" s="28"/>
      <c r="F353" s="1" t="s">
        <v>7</v>
      </c>
      <c r="G353" s="2" t="s">
        <v>5</v>
      </c>
      <c r="H353">
        <v>300</v>
      </c>
    </row>
    <row r="354" spans="5:8" x14ac:dyDescent="0.2">
      <c r="E354" s="28"/>
      <c r="F354" s="3" t="s">
        <v>7</v>
      </c>
      <c r="G354" s="4" t="s">
        <v>6</v>
      </c>
      <c r="H354">
        <v>100</v>
      </c>
    </row>
    <row r="355" spans="5:8" x14ac:dyDescent="0.2">
      <c r="E355" s="28"/>
      <c r="F355" s="6" t="s">
        <v>58</v>
      </c>
      <c r="G355" s="21" t="s">
        <v>26</v>
      </c>
    </row>
    <row r="356" spans="5:8" x14ac:dyDescent="0.2">
      <c r="E356" s="28"/>
      <c r="F356" s="12" t="s">
        <v>22</v>
      </c>
      <c r="G356" s="5" t="s">
        <v>59</v>
      </c>
    </row>
    <row r="358" spans="5:8" x14ac:dyDescent="0.2">
      <c r="F358" s="22" t="s">
        <v>22</v>
      </c>
      <c r="G358" s="23" t="s">
        <v>26</v>
      </c>
      <c r="H358">
        <v>100</v>
      </c>
    </row>
    <row r="359" spans="5:8" x14ac:dyDescent="0.2">
      <c r="F359" s="12" t="s">
        <v>22</v>
      </c>
      <c r="G359" s="4" t="s">
        <v>27</v>
      </c>
      <c r="H359">
        <v>100</v>
      </c>
    </row>
  </sheetData>
  <mergeCells count="7">
    <mergeCell ref="E355:E356"/>
    <mergeCell ref="F340:F341"/>
    <mergeCell ref="D327:D332"/>
    <mergeCell ref="D333:D334"/>
    <mergeCell ref="J327:J332"/>
    <mergeCell ref="J333:J334"/>
    <mergeCell ref="E349:E3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4782-FB28-DA40-BA3D-6A2FB381194C}">
  <sheetPr filterMode="1"/>
  <dimension ref="A1:D25"/>
  <sheetViews>
    <sheetView workbookViewId="0">
      <selection activeCell="E31" sqref="E31"/>
    </sheetView>
  </sheetViews>
  <sheetFormatPr baseColWidth="10" defaultRowHeight="16" x14ac:dyDescent="0.2"/>
  <sheetData>
    <row r="1" spans="1:4" ht="18" thickBot="1" x14ac:dyDescent="0.25">
      <c r="A1" s="15" t="s">
        <v>23</v>
      </c>
      <c r="B1" s="16" t="s">
        <v>18</v>
      </c>
      <c r="C1" s="16" t="s">
        <v>19</v>
      </c>
      <c r="D1" s="20" t="s">
        <v>64</v>
      </c>
    </row>
    <row r="2" spans="1:4" ht="17" hidden="1" thickTop="1" x14ac:dyDescent="0.2">
      <c r="A2" s="27"/>
      <c r="B2" s="8" t="s">
        <v>0</v>
      </c>
      <c r="C2" s="9" t="s">
        <v>1</v>
      </c>
    </row>
    <row r="3" spans="1:4" ht="17" hidden="1" thickTop="1" x14ac:dyDescent="0.2">
      <c r="A3" s="28"/>
      <c r="B3" s="1" t="s">
        <v>0</v>
      </c>
      <c r="C3" s="2" t="s">
        <v>2</v>
      </c>
    </row>
    <row r="4" spans="1:4" ht="17" hidden="1" thickTop="1" x14ac:dyDescent="0.2">
      <c r="A4" s="28"/>
      <c r="B4" s="1" t="s">
        <v>0</v>
      </c>
      <c r="C4" s="2" t="s">
        <v>3</v>
      </c>
    </row>
    <row r="5" spans="1:4" ht="17" hidden="1" thickTop="1" x14ac:dyDescent="0.2">
      <c r="A5" s="28"/>
      <c r="B5" s="1" t="s">
        <v>0</v>
      </c>
      <c r="C5" s="2" t="s">
        <v>4</v>
      </c>
    </row>
    <row r="6" spans="1:4" ht="17" hidden="1" thickTop="1" x14ac:dyDescent="0.2">
      <c r="A6" s="28"/>
      <c r="B6" s="1" t="s">
        <v>0</v>
      </c>
      <c r="C6" s="2" t="s">
        <v>5</v>
      </c>
    </row>
    <row r="7" spans="1:4" ht="17" hidden="1" thickTop="1" x14ac:dyDescent="0.2">
      <c r="A7" s="28"/>
      <c r="B7" s="3" t="s">
        <v>0</v>
      </c>
      <c r="C7" s="4" t="s">
        <v>6</v>
      </c>
    </row>
    <row r="8" spans="1:4" ht="17" thickTop="1" x14ac:dyDescent="0.2">
      <c r="A8" s="28"/>
      <c r="B8" s="8" t="s">
        <v>7</v>
      </c>
      <c r="C8" s="9" t="s">
        <v>24</v>
      </c>
      <c r="D8">
        <v>200</v>
      </c>
    </row>
    <row r="9" spans="1:4" hidden="1" x14ac:dyDescent="0.2">
      <c r="A9" s="28"/>
      <c r="B9" s="1" t="s">
        <v>7</v>
      </c>
      <c r="C9" s="2" t="s">
        <v>3</v>
      </c>
    </row>
    <row r="10" spans="1:4" hidden="1" x14ac:dyDescent="0.2">
      <c r="A10" s="28"/>
      <c r="B10" s="1" t="s">
        <v>7</v>
      </c>
      <c r="C10" s="2" t="s">
        <v>4</v>
      </c>
    </row>
    <row r="11" spans="1:4" x14ac:dyDescent="0.2">
      <c r="A11" s="28"/>
      <c r="B11" s="1" t="s">
        <v>7</v>
      </c>
      <c r="C11" s="2" t="s">
        <v>25</v>
      </c>
      <c r="D11">
        <v>200</v>
      </c>
    </row>
    <row r="12" spans="1:4" hidden="1" x14ac:dyDescent="0.2">
      <c r="A12" s="28"/>
      <c r="B12" s="1" t="s">
        <v>7</v>
      </c>
      <c r="C12" s="2" t="s">
        <v>5</v>
      </c>
    </row>
    <row r="13" spans="1:4" hidden="1" x14ac:dyDescent="0.2">
      <c r="A13" s="28"/>
      <c r="B13" s="3" t="s">
        <v>7</v>
      </c>
      <c r="C13" s="4" t="s">
        <v>6</v>
      </c>
    </row>
    <row r="14" spans="1:4" hidden="1" x14ac:dyDescent="0.2">
      <c r="A14" s="28"/>
      <c r="B14" s="8" t="s">
        <v>8</v>
      </c>
      <c r="C14" s="9" t="s">
        <v>26</v>
      </c>
    </row>
    <row r="15" spans="1:4" hidden="1" x14ac:dyDescent="0.2">
      <c r="A15" s="28"/>
      <c r="B15" s="3" t="s">
        <v>8</v>
      </c>
      <c r="C15" s="4" t="s">
        <v>27</v>
      </c>
    </row>
    <row r="16" spans="1:4" hidden="1" x14ac:dyDescent="0.2">
      <c r="A16" s="28"/>
      <c r="B16" s="8" t="s">
        <v>9</v>
      </c>
      <c r="C16" s="9" t="s">
        <v>26</v>
      </c>
    </row>
    <row r="17" spans="1:4" hidden="1" x14ac:dyDescent="0.2">
      <c r="A17" s="28"/>
      <c r="B17" s="3" t="s">
        <v>9</v>
      </c>
      <c r="C17" s="4" t="s">
        <v>27</v>
      </c>
    </row>
    <row r="18" spans="1:4" hidden="1" x14ac:dyDescent="0.2">
      <c r="A18" s="28"/>
      <c r="B18" s="8" t="s">
        <v>10</v>
      </c>
      <c r="C18" s="2" t="s">
        <v>3</v>
      </c>
    </row>
    <row r="19" spans="1:4" hidden="1" x14ac:dyDescent="0.2">
      <c r="A19" s="28"/>
      <c r="B19" s="1" t="s">
        <v>10</v>
      </c>
      <c r="C19" s="2" t="s">
        <v>4</v>
      </c>
    </row>
    <row r="20" spans="1:4" hidden="1" x14ac:dyDescent="0.2">
      <c r="A20" s="28"/>
      <c r="B20" s="1" t="s">
        <v>10</v>
      </c>
      <c r="C20" s="2" t="s">
        <v>5</v>
      </c>
    </row>
    <row r="21" spans="1:4" hidden="1" x14ac:dyDescent="0.2">
      <c r="A21" s="28"/>
      <c r="B21" s="3" t="s">
        <v>10</v>
      </c>
      <c r="C21" s="4" t="s">
        <v>6</v>
      </c>
    </row>
    <row r="22" spans="1:4" x14ac:dyDescent="0.2">
      <c r="A22" s="28"/>
      <c r="B22" s="6" t="s">
        <v>22</v>
      </c>
      <c r="C22" s="9" t="s">
        <v>26</v>
      </c>
      <c r="D22">
        <v>100</v>
      </c>
    </row>
    <row r="23" spans="1:4" x14ac:dyDescent="0.2">
      <c r="A23" s="28"/>
      <c r="B23" s="12" t="s">
        <v>22</v>
      </c>
      <c r="C23" s="4" t="s">
        <v>27</v>
      </c>
      <c r="D23">
        <v>100</v>
      </c>
    </row>
    <row r="24" spans="1:4" x14ac:dyDescent="0.2">
      <c r="A24" s="29"/>
      <c r="B24" s="6" t="s">
        <v>58</v>
      </c>
      <c r="C24" s="5" t="s">
        <v>26</v>
      </c>
      <c r="D24">
        <v>200</v>
      </c>
    </row>
    <row r="25" spans="1:4" x14ac:dyDescent="0.2">
      <c r="A25" s="29"/>
      <c r="B25" s="6" t="s">
        <v>58</v>
      </c>
      <c r="C25" s="5" t="s">
        <v>59</v>
      </c>
      <c r="D25">
        <v>200</v>
      </c>
    </row>
  </sheetData>
  <autoFilter ref="A1:D25" xr:uid="{46134782-FB28-DA40-BA3D-6A2FB381194C}">
    <filterColumn colId="3">
      <customFilters>
        <customFilter operator="notEqual" val=" "/>
      </customFilters>
    </filterColumn>
  </autoFilter>
  <mergeCells count="7">
    <mergeCell ref="A24:A25"/>
    <mergeCell ref="A2:A7"/>
    <mergeCell ref="A8:A13"/>
    <mergeCell ref="A14:A15"/>
    <mergeCell ref="A16:A17"/>
    <mergeCell ref="A18:A21"/>
    <mergeCell ref="A22:A2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457DC-0F27-1F47-A9F5-9CA31B40FDF4}">
  <dimension ref="A1:G27"/>
  <sheetViews>
    <sheetView workbookViewId="0">
      <selection activeCell="K39" sqref="K39"/>
    </sheetView>
  </sheetViews>
  <sheetFormatPr baseColWidth="10" defaultRowHeight="16" x14ac:dyDescent="0.2"/>
  <cols>
    <col min="1" max="1" width="13.83203125" bestFit="1" customWidth="1"/>
    <col min="2" max="2" width="13.83203125" customWidth="1"/>
    <col min="3" max="3" width="31.33203125" bestFit="1" customWidth="1"/>
    <col min="4" max="4" width="29.6640625" bestFit="1" customWidth="1"/>
    <col min="5" max="5" width="15" customWidth="1"/>
    <col min="6" max="6" width="12.5" customWidth="1"/>
    <col min="7" max="7" width="14.6640625" customWidth="1"/>
  </cols>
  <sheetData>
    <row r="1" spans="1:7" ht="18" thickBot="1" x14ac:dyDescent="0.25">
      <c r="A1" s="7"/>
      <c r="B1" s="15" t="s">
        <v>23</v>
      </c>
      <c r="C1" s="16" t="s">
        <v>18</v>
      </c>
      <c r="D1" s="16" t="s">
        <v>19</v>
      </c>
      <c r="E1" s="16" t="s">
        <v>69</v>
      </c>
      <c r="F1" s="16" t="s">
        <v>70</v>
      </c>
      <c r="G1" s="16" t="s">
        <v>72</v>
      </c>
    </row>
    <row r="2" spans="1:7" ht="18" customHeight="1" thickTop="1" x14ac:dyDescent="0.2">
      <c r="A2" s="32" t="s">
        <v>20</v>
      </c>
      <c r="B2" s="27"/>
      <c r="C2" s="8" t="s">
        <v>0</v>
      </c>
      <c r="D2" s="9" t="s">
        <v>1</v>
      </c>
      <c r="E2" s="2">
        <v>98</v>
      </c>
      <c r="F2" s="24">
        <f>0.67*Table33[[#This Row],[weight （g)]]/100</f>
        <v>0.65660000000000007</v>
      </c>
      <c r="G2" s="2">
        <v>1.7</v>
      </c>
    </row>
    <row r="3" spans="1:7" ht="18" customHeight="1" x14ac:dyDescent="0.2">
      <c r="A3" s="33"/>
      <c r="B3" s="28"/>
      <c r="C3" s="1" t="s">
        <v>0</v>
      </c>
      <c r="D3" s="2" t="s">
        <v>2</v>
      </c>
      <c r="E3" s="2">
        <v>82</v>
      </c>
      <c r="F3" s="24">
        <f>0.67*Table33[[#This Row],[weight （g)]]/100</f>
        <v>0.5494</v>
      </c>
      <c r="G3" s="2">
        <v>1.26</v>
      </c>
    </row>
    <row r="4" spans="1:7" ht="18" customHeight="1" x14ac:dyDescent="0.2">
      <c r="A4" s="33"/>
      <c r="B4" s="28"/>
      <c r="C4" s="1" t="s">
        <v>0</v>
      </c>
      <c r="D4" s="2" t="s">
        <v>3</v>
      </c>
      <c r="E4" s="2"/>
      <c r="F4" s="25"/>
      <c r="G4" s="2"/>
    </row>
    <row r="5" spans="1:7" ht="18" customHeight="1" x14ac:dyDescent="0.2">
      <c r="A5" s="33"/>
      <c r="B5" s="28"/>
      <c r="C5" s="1" t="s">
        <v>0</v>
      </c>
      <c r="D5" s="2" t="s">
        <v>4</v>
      </c>
      <c r="E5" s="2"/>
      <c r="F5" s="25"/>
      <c r="G5" s="2"/>
    </row>
    <row r="6" spans="1:7" ht="18" customHeight="1" x14ac:dyDescent="0.2">
      <c r="A6" s="33"/>
      <c r="B6" s="28"/>
      <c r="C6" s="1" t="s">
        <v>0</v>
      </c>
      <c r="D6" s="2" t="s">
        <v>5</v>
      </c>
      <c r="E6" s="2"/>
      <c r="F6" s="25"/>
      <c r="G6" s="2"/>
    </row>
    <row r="7" spans="1:7" ht="18" customHeight="1" x14ac:dyDescent="0.2">
      <c r="A7" s="33"/>
      <c r="B7" s="28"/>
      <c r="C7" s="3" t="s">
        <v>0</v>
      </c>
      <c r="D7" s="4" t="s">
        <v>6</v>
      </c>
      <c r="E7" s="4"/>
      <c r="F7" s="25"/>
      <c r="G7" s="4"/>
    </row>
    <row r="8" spans="1:7" ht="18" customHeight="1" x14ac:dyDescent="0.2">
      <c r="A8" s="33"/>
      <c r="B8" s="28"/>
      <c r="C8" s="8" t="s">
        <v>7</v>
      </c>
      <c r="D8" s="9" t="s">
        <v>24</v>
      </c>
      <c r="E8" s="2">
        <v>283</v>
      </c>
      <c r="F8" s="24">
        <f>Table33[[#This Row],[weight （g)]]*0.67/100</f>
        <v>1.8961000000000001</v>
      </c>
      <c r="G8" s="2">
        <v>2.6</v>
      </c>
    </row>
    <row r="9" spans="1:7" ht="18" customHeight="1" x14ac:dyDescent="0.2">
      <c r="A9" s="33"/>
      <c r="B9" s="28"/>
      <c r="C9" s="1" t="s">
        <v>7</v>
      </c>
      <c r="D9" s="2" t="s">
        <v>3</v>
      </c>
      <c r="E9" s="2">
        <v>127</v>
      </c>
      <c r="F9" s="24">
        <f>Table33[[#This Row],[weight （g)]]*0.67/100</f>
        <v>0.85089999999999999</v>
      </c>
      <c r="G9" s="2">
        <v>1.2</v>
      </c>
    </row>
    <row r="10" spans="1:7" ht="18" customHeight="1" x14ac:dyDescent="0.2">
      <c r="A10" s="33"/>
      <c r="B10" s="28"/>
      <c r="C10" s="1" t="s">
        <v>7</v>
      </c>
      <c r="D10" s="2" t="s">
        <v>4</v>
      </c>
      <c r="E10" s="2">
        <v>100</v>
      </c>
      <c r="F10" s="24">
        <f>Table33[[#This Row],[weight （g)]]*0.67/100</f>
        <v>0.67</v>
      </c>
      <c r="G10" s="2">
        <v>1</v>
      </c>
    </row>
    <row r="11" spans="1:7" ht="18" customHeight="1" x14ac:dyDescent="0.2">
      <c r="A11" s="33"/>
      <c r="B11" s="28"/>
      <c r="C11" s="1" t="s">
        <v>7</v>
      </c>
      <c r="D11" s="2" t="s">
        <v>25</v>
      </c>
      <c r="E11" s="2"/>
      <c r="F11" s="25"/>
      <c r="G11" s="2"/>
    </row>
    <row r="12" spans="1:7" ht="18" customHeight="1" x14ac:dyDescent="0.2">
      <c r="A12" s="33"/>
      <c r="B12" s="28"/>
      <c r="C12" s="1" t="s">
        <v>7</v>
      </c>
      <c r="D12" s="2" t="s">
        <v>5</v>
      </c>
      <c r="E12" s="2"/>
      <c r="F12" s="25"/>
      <c r="G12" s="2"/>
    </row>
    <row r="13" spans="1:7" ht="18" customHeight="1" x14ac:dyDescent="0.2">
      <c r="A13" s="33"/>
      <c r="B13" s="28"/>
      <c r="C13" s="3" t="s">
        <v>7</v>
      </c>
      <c r="D13" s="4" t="s">
        <v>6</v>
      </c>
      <c r="E13" s="2"/>
      <c r="F13" s="25"/>
      <c r="G13" s="2"/>
    </row>
    <row r="14" spans="1:7" ht="18" customHeight="1" x14ac:dyDescent="0.2">
      <c r="A14" s="33"/>
      <c r="B14" s="28"/>
      <c r="C14" s="8" t="s">
        <v>8</v>
      </c>
      <c r="D14" s="9" t="s">
        <v>26</v>
      </c>
      <c r="E14" s="2">
        <v>219</v>
      </c>
      <c r="F14" s="24">
        <f>Table33[[#This Row],[weight （g)]]*0.67/100</f>
        <v>1.4673000000000003</v>
      </c>
      <c r="G14" s="2"/>
    </row>
    <row r="15" spans="1:7" ht="18" customHeight="1" x14ac:dyDescent="0.2">
      <c r="A15" s="33"/>
      <c r="B15" s="28"/>
      <c r="C15" s="3" t="s">
        <v>8</v>
      </c>
      <c r="D15" s="4" t="s">
        <v>27</v>
      </c>
      <c r="E15" s="4"/>
      <c r="F15" s="25"/>
      <c r="G15" s="4"/>
    </row>
    <row r="16" spans="1:7" ht="18" customHeight="1" x14ac:dyDescent="0.2">
      <c r="A16" s="33"/>
      <c r="B16" s="28"/>
      <c r="C16" s="8" t="s">
        <v>9</v>
      </c>
      <c r="D16" s="9" t="s">
        <v>26</v>
      </c>
      <c r="E16" s="2">
        <v>190</v>
      </c>
      <c r="F16" s="24">
        <f>Table33[[#This Row],[weight （g)]]*0.67/100</f>
        <v>1.2730000000000001</v>
      </c>
      <c r="G16" s="2">
        <v>1.8</v>
      </c>
    </row>
    <row r="17" spans="1:7" ht="18" customHeight="1" x14ac:dyDescent="0.2">
      <c r="A17" s="33"/>
      <c r="B17" s="28"/>
      <c r="C17" s="3" t="s">
        <v>9</v>
      </c>
      <c r="D17" s="4" t="s">
        <v>27</v>
      </c>
      <c r="E17" s="2"/>
      <c r="F17" s="25"/>
      <c r="G17" s="2"/>
    </row>
    <row r="18" spans="1:7" ht="18" customHeight="1" x14ac:dyDescent="0.2">
      <c r="A18" s="33"/>
      <c r="B18" s="28"/>
      <c r="C18" s="8" t="s">
        <v>10</v>
      </c>
      <c r="D18" s="2" t="s">
        <v>3</v>
      </c>
      <c r="E18" s="2">
        <v>395</v>
      </c>
      <c r="F18" s="24">
        <f>Table33[[#This Row],[weight （g)]]*0.67/100</f>
        <v>2.6465000000000005</v>
      </c>
      <c r="G18" s="2">
        <v>2.85</v>
      </c>
    </row>
    <row r="19" spans="1:7" ht="18" customHeight="1" x14ac:dyDescent="0.2">
      <c r="A19" s="33"/>
      <c r="B19" s="28"/>
      <c r="C19" s="1" t="s">
        <v>10</v>
      </c>
      <c r="D19" s="2" t="s">
        <v>4</v>
      </c>
      <c r="E19" s="2">
        <v>362</v>
      </c>
      <c r="F19" s="24">
        <f>Table33[[#This Row],[weight （g)]]*0.67/100</f>
        <v>2.4254000000000002</v>
      </c>
      <c r="G19" s="2">
        <v>2.5499999999999998</v>
      </c>
    </row>
    <row r="20" spans="1:7" ht="18" customHeight="1" x14ac:dyDescent="0.2">
      <c r="A20" s="33"/>
      <c r="B20" s="28"/>
      <c r="C20" s="1" t="s">
        <v>10</v>
      </c>
      <c r="D20" s="2" t="s">
        <v>5</v>
      </c>
      <c r="E20" s="2"/>
      <c r="F20" s="25"/>
      <c r="G20" s="2"/>
    </row>
    <row r="21" spans="1:7" ht="18" customHeight="1" x14ac:dyDescent="0.2">
      <c r="A21" s="33"/>
      <c r="B21" s="28"/>
      <c r="C21" s="3" t="s">
        <v>10</v>
      </c>
      <c r="D21" s="4" t="s">
        <v>6</v>
      </c>
      <c r="E21" s="2"/>
      <c r="F21" s="25"/>
      <c r="G21" s="2"/>
    </row>
    <row r="22" spans="1:7" ht="18" customHeight="1" x14ac:dyDescent="0.2">
      <c r="A22" s="33"/>
      <c r="B22" s="28"/>
      <c r="C22" s="6" t="s">
        <v>22</v>
      </c>
      <c r="D22" s="9" t="s">
        <v>26</v>
      </c>
      <c r="E22" s="2">
        <v>378</v>
      </c>
      <c r="F22" s="24">
        <f>Table33[[#This Row],[weight （g)]]*0.67/100</f>
        <v>2.5326000000000004</v>
      </c>
      <c r="G22" s="2">
        <v>2.9</v>
      </c>
    </row>
    <row r="23" spans="1:7" ht="16" customHeight="1" x14ac:dyDescent="0.2">
      <c r="A23" s="33"/>
      <c r="B23" s="28"/>
      <c r="C23" s="12" t="s">
        <v>22</v>
      </c>
      <c r="D23" s="4" t="s">
        <v>27</v>
      </c>
      <c r="E23" s="4"/>
      <c r="F23" s="25"/>
      <c r="G23" s="4"/>
    </row>
    <row r="24" spans="1:7" ht="16" customHeight="1" x14ac:dyDescent="0.2">
      <c r="A24" s="33"/>
      <c r="B24" s="29"/>
      <c r="C24" s="6" t="s">
        <v>58</v>
      </c>
      <c r="D24" s="5" t="s">
        <v>26</v>
      </c>
      <c r="E24" s="5">
        <v>236</v>
      </c>
      <c r="F24" s="24">
        <f>Table33[[#This Row],[weight （g)]]*0.67/100</f>
        <v>1.5811999999999999</v>
      </c>
      <c r="G24" s="5">
        <v>2</v>
      </c>
    </row>
    <row r="25" spans="1:7" ht="16" customHeight="1" x14ac:dyDescent="0.2">
      <c r="A25" s="33"/>
      <c r="B25" s="29"/>
      <c r="C25" s="6" t="s">
        <v>58</v>
      </c>
      <c r="D25" s="5" t="s">
        <v>59</v>
      </c>
      <c r="E25" s="5"/>
      <c r="F25" s="25"/>
      <c r="G25" s="5"/>
    </row>
    <row r="26" spans="1:7" ht="16" customHeight="1" x14ac:dyDescent="0.2">
      <c r="A26" s="18"/>
      <c r="B26" s="29"/>
      <c r="C26" s="6" t="s">
        <v>60</v>
      </c>
      <c r="D26" s="5" t="s">
        <v>67</v>
      </c>
      <c r="E26" s="5">
        <v>402</v>
      </c>
      <c r="F26" s="24">
        <f>Table33[[#This Row],[weight （g)]]*0.67/100</f>
        <v>2.6934000000000005</v>
      </c>
      <c r="G26" s="5">
        <v>3.1</v>
      </c>
    </row>
    <row r="27" spans="1:7" ht="16" customHeight="1" x14ac:dyDescent="0.2">
      <c r="A27" s="18"/>
      <c r="B27" s="29"/>
      <c r="C27" s="6" t="s">
        <v>60</v>
      </c>
      <c r="D27" s="5" t="s">
        <v>68</v>
      </c>
      <c r="E27" s="5"/>
      <c r="F27" s="25"/>
      <c r="G27" s="5"/>
    </row>
  </sheetData>
  <mergeCells count="9">
    <mergeCell ref="B26:B27"/>
    <mergeCell ref="A2:A25"/>
    <mergeCell ref="B2:B7"/>
    <mergeCell ref="B8:B13"/>
    <mergeCell ref="B14:B15"/>
    <mergeCell ref="B16:B17"/>
    <mergeCell ref="B18:B21"/>
    <mergeCell ref="B22:B23"/>
    <mergeCell ref="B24:B25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Sheet3</vt:lpstr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 Huajin</dc:creator>
  <cp:lastModifiedBy>Qu Huajin</cp:lastModifiedBy>
  <dcterms:created xsi:type="dcterms:W3CDTF">2023-11-22T02:57:18Z</dcterms:created>
  <dcterms:modified xsi:type="dcterms:W3CDTF">2024-08-22T22:55:50Z</dcterms:modified>
</cp:coreProperties>
</file>