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Breeding methodologies\Teaching\Answers\Answer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H18" i="1"/>
  <c r="H16" i="1"/>
  <c r="H15" i="1"/>
  <c r="H14" i="1"/>
  <c r="C22" i="1"/>
  <c r="G18" i="1"/>
  <c r="G16" i="1"/>
  <c r="G15" i="1"/>
  <c r="G14" i="1"/>
  <c r="E16" i="1"/>
  <c r="B11" i="1"/>
  <c r="B16" i="1"/>
  <c r="B15" i="1"/>
  <c r="B14" i="1"/>
</calcChain>
</file>

<file path=xl/sharedStrings.xml><?xml version="1.0" encoding="utf-8"?>
<sst xmlns="http://schemas.openxmlformats.org/spreadsheetml/2006/main" count="52" uniqueCount="29">
  <si>
    <t>Genotype</t>
  </si>
  <si>
    <t>ABC/abc</t>
  </si>
  <si>
    <t>ABc/abc</t>
  </si>
  <si>
    <t>AbC/abc</t>
  </si>
  <si>
    <t>Abc/abc</t>
  </si>
  <si>
    <t>aBC/abc</t>
  </si>
  <si>
    <t>aBc/abc</t>
  </si>
  <si>
    <t>abC/abc</t>
  </si>
  <si>
    <t>Observed frequency</t>
  </si>
  <si>
    <t>Recombination in segment</t>
  </si>
  <si>
    <t>A-B</t>
  </si>
  <si>
    <t>B-C</t>
  </si>
  <si>
    <t>A-C</t>
  </si>
  <si>
    <t>Yes</t>
  </si>
  <si>
    <t>No</t>
  </si>
  <si>
    <t>AbC/aBc</t>
  </si>
  <si>
    <t>abc/abc</t>
  </si>
  <si>
    <t>r_AB</t>
  </si>
  <si>
    <t>r_BC</t>
  </si>
  <si>
    <t>r_AC</t>
  </si>
  <si>
    <t>Most likely order</t>
  </si>
  <si>
    <t>A_B_C</t>
  </si>
  <si>
    <t>C=</t>
  </si>
  <si>
    <t>d_AB</t>
  </si>
  <si>
    <t>d_BC</t>
  </si>
  <si>
    <t>d_AC</t>
  </si>
  <si>
    <t>r_AC_kosambi</t>
  </si>
  <si>
    <t>Haldane</t>
  </si>
  <si>
    <t>Kosambi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</si>
</sst>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8" sqref="H18"/>
    </sheetView>
  </sheetViews>
  <sheetFormatPr defaultRowHeight="15" x14ac:dyDescent="0.25"/>
  <sheetData>
    <row r="1" spans="1:8" x14ac:dyDescent="0.25">
      <c r="A1" t="s">
        <v>0</v>
      </c>
      <c r="B1" t="s">
        <v>8</v>
      </c>
      <c r="D1" t="s">
        <v>9</v>
      </c>
    </row>
    <row r="2" spans="1:8" x14ac:dyDescent="0.25">
      <c r="D2" t="s">
        <v>10</v>
      </c>
      <c r="E2" t="s">
        <v>11</v>
      </c>
      <c r="F2" t="s">
        <v>12</v>
      </c>
    </row>
    <row r="3" spans="1:8" x14ac:dyDescent="0.25">
      <c r="A3" t="s">
        <v>1</v>
      </c>
      <c r="B3">
        <v>1</v>
      </c>
      <c r="D3" t="s">
        <v>13</v>
      </c>
      <c r="E3" t="s">
        <v>13</v>
      </c>
      <c r="F3" t="s">
        <v>14</v>
      </c>
    </row>
    <row r="4" spans="1:8" x14ac:dyDescent="0.25">
      <c r="A4" t="s">
        <v>2</v>
      </c>
      <c r="B4">
        <v>2</v>
      </c>
      <c r="D4" t="s">
        <v>13</v>
      </c>
      <c r="E4" t="s">
        <v>14</v>
      </c>
      <c r="F4" t="s">
        <v>13</v>
      </c>
    </row>
    <row r="5" spans="1:8" x14ac:dyDescent="0.25">
      <c r="A5" t="s">
        <v>3</v>
      </c>
      <c r="B5">
        <v>48</v>
      </c>
      <c r="D5" t="s">
        <v>14</v>
      </c>
      <c r="E5" t="s">
        <v>14</v>
      </c>
      <c r="F5" t="s">
        <v>14</v>
      </c>
    </row>
    <row r="6" spans="1:8" x14ac:dyDescent="0.25">
      <c r="A6" t="s">
        <v>4</v>
      </c>
      <c r="B6">
        <v>9</v>
      </c>
      <c r="D6" t="s">
        <v>14</v>
      </c>
      <c r="E6" t="s">
        <v>13</v>
      </c>
      <c r="F6" t="s">
        <v>13</v>
      </c>
    </row>
    <row r="7" spans="1:8" x14ac:dyDescent="0.25">
      <c r="A7" t="s">
        <v>5</v>
      </c>
      <c r="B7">
        <v>1</v>
      </c>
      <c r="D7" t="s">
        <v>14</v>
      </c>
      <c r="E7" t="s">
        <v>13</v>
      </c>
      <c r="F7" t="s">
        <v>13</v>
      </c>
    </row>
    <row r="8" spans="1:8" x14ac:dyDescent="0.25">
      <c r="A8" t="s">
        <v>6</v>
      </c>
      <c r="B8">
        <v>35</v>
      </c>
      <c r="D8" t="s">
        <v>14</v>
      </c>
      <c r="E8" t="s">
        <v>14</v>
      </c>
      <c r="F8" t="s">
        <v>14</v>
      </c>
    </row>
    <row r="9" spans="1:8" x14ac:dyDescent="0.25">
      <c r="A9" t="s">
        <v>7</v>
      </c>
      <c r="B9">
        <v>4</v>
      </c>
      <c r="D9" t="s">
        <v>13</v>
      </c>
      <c r="E9" t="s">
        <v>14</v>
      </c>
      <c r="F9" t="s">
        <v>13</v>
      </c>
    </row>
    <row r="10" spans="1:8" x14ac:dyDescent="0.25">
      <c r="A10" t="s">
        <v>16</v>
      </c>
      <c r="B10">
        <v>0</v>
      </c>
      <c r="D10" t="s">
        <v>13</v>
      </c>
      <c r="E10" t="s">
        <v>13</v>
      </c>
      <c r="F10" t="s">
        <v>14</v>
      </c>
    </row>
    <row r="11" spans="1:8" x14ac:dyDescent="0.25">
      <c r="B11">
        <f>SUM(B3:B10)</f>
        <v>100</v>
      </c>
    </row>
    <row r="12" spans="1:8" x14ac:dyDescent="0.25">
      <c r="A12" t="s">
        <v>15</v>
      </c>
    </row>
    <row r="13" spans="1:8" x14ac:dyDescent="0.25">
      <c r="G13" t="s">
        <v>27</v>
      </c>
      <c r="H13" t="s">
        <v>28</v>
      </c>
    </row>
    <row r="14" spans="1:8" x14ac:dyDescent="0.25">
      <c r="A14" t="s">
        <v>17</v>
      </c>
      <c r="B14">
        <f>B3+B4+B9+B10</f>
        <v>7</v>
      </c>
      <c r="C14">
        <v>7.0000000000000007E-2</v>
      </c>
      <c r="F14" t="s">
        <v>23</v>
      </c>
      <c r="G14">
        <f>-50*LN(1-2*C14)</f>
        <v>7.5411444867291832</v>
      </c>
      <c r="H14">
        <f>25*LN((1+2*C14)/(1-2*C14))</f>
        <v>7.0462788035246957</v>
      </c>
    </row>
    <row r="15" spans="1:8" x14ac:dyDescent="0.25">
      <c r="A15" t="s">
        <v>18</v>
      </c>
      <c r="B15">
        <f>1+B6+B7+B10</f>
        <v>11</v>
      </c>
      <c r="C15">
        <v>0.11</v>
      </c>
      <c r="F15" t="s">
        <v>24</v>
      </c>
      <c r="G15">
        <f>-50*LN(1-2*C15)</f>
        <v>12.42306796492498</v>
      </c>
      <c r="H15">
        <f>25*LN((1+2*C15)/(1-2*C15))</f>
        <v>11.182805451091621</v>
      </c>
    </row>
    <row r="16" spans="1:8" x14ac:dyDescent="0.25">
      <c r="A16" t="s">
        <v>19</v>
      </c>
      <c r="B16">
        <f>B4+B6+B7+B9</f>
        <v>16</v>
      </c>
      <c r="C16">
        <v>0.16</v>
      </c>
      <c r="E16">
        <f>C14+C15-2*C14*C15</f>
        <v>0.1646</v>
      </c>
      <c r="F16" t="s">
        <v>25</v>
      </c>
      <c r="G16">
        <f>G14+G15</f>
        <v>19.964212451654163</v>
      </c>
      <c r="H16">
        <f>H14+H15</f>
        <v>18.229084254616318</v>
      </c>
    </row>
    <row r="18" spans="1:8" x14ac:dyDescent="0.25">
      <c r="A18" t="s">
        <v>20</v>
      </c>
      <c r="B18" t="s">
        <v>21</v>
      </c>
      <c r="F18" t="s">
        <v>19</v>
      </c>
      <c r="G18">
        <f>(1-EXP(-0.02*G16))/2</f>
        <v>0.16459999999999997</v>
      </c>
      <c r="H18">
        <f>0.5*TANH(0.02*H16)</f>
        <v>0.17462165308498256</v>
      </c>
    </row>
    <row r="20" spans="1:8" x14ac:dyDescent="0.25">
      <c r="A20" t="s">
        <v>22</v>
      </c>
      <c r="C20">
        <f>0.01/(0.07*0.11)</f>
        <v>1.2987012987012985</v>
      </c>
    </row>
    <row r="22" spans="1:8" x14ac:dyDescent="0.25">
      <c r="A22" t="s">
        <v>26</v>
      </c>
      <c r="C22">
        <f>(C14+C15)/(1+4*C14*C15)</f>
        <v>0.17462165308498254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Skot [lfs]</dc:creator>
  <cp:lastModifiedBy>Leif Skot [lfs]</cp:lastModifiedBy>
  <dcterms:created xsi:type="dcterms:W3CDTF">2017-02-15T12:29:43Z</dcterms:created>
  <dcterms:modified xsi:type="dcterms:W3CDTF">2017-02-16T14:18:34Z</dcterms:modified>
</cp:coreProperties>
</file>