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codeName="ThisWorkbook" autoCompressPictures="0"/>
  <xr:revisionPtr revIDLastSave="0" documentId="13_ncr:11_{D0DC570F-BB99-401D-A63B-683FD05AB9FD}" xr6:coauthVersionLast="46" xr6:coauthVersionMax="46" xr10:uidLastSave="{00000000-0000-0000-0000-000000000000}"/>
  <bookViews>
    <workbookView xWindow="20370" yWindow="-120" windowWidth="29040" windowHeight="15840" tabRatio="788" xr2:uid="{00000000-000D-0000-FFFF-FFFF00000000}"/>
  </bookViews>
  <sheets>
    <sheet name="日历" sheetId="14" r:id="rId1"/>
  </sheets>
  <definedNames>
    <definedName name="Calendar10Month">日历!$C$127</definedName>
    <definedName name="Calendar10MonthOption">MATCH(Calendar10Month,月,0)</definedName>
    <definedName name="Calendar10Year">日历!$B$127</definedName>
    <definedName name="Calendar11Month">日历!$C$141</definedName>
    <definedName name="Calendar11MonthOption">MATCH(Calendar11Month,月,0)</definedName>
    <definedName name="Calendar11Year">日历!$B$141</definedName>
    <definedName name="Calendar12Month">日历!$C$155</definedName>
    <definedName name="Calendar12MonthOption">MATCH(Calendar12Month,月,0)</definedName>
    <definedName name="Calendar12Year">日历!$B$155</definedName>
    <definedName name="Calendar1Month">日历!$C$1</definedName>
    <definedName name="Calendar1MonthOption">MATCH(Calendar1Month,月,0)</definedName>
    <definedName name="Calendar1Year">日历!$B$1</definedName>
    <definedName name="Calendar2Month">日历!$C$15</definedName>
    <definedName name="Calendar2MonthOption">MATCH(Calendar2Month,月,0)</definedName>
    <definedName name="Calendar2Year">日历!$B$15</definedName>
    <definedName name="Calendar3Month">日历!$C$29</definedName>
    <definedName name="Calendar3MonthOption">MATCH(Calendar3Month,月,0)</definedName>
    <definedName name="Calendar3Year">日历!$B$29</definedName>
    <definedName name="Calendar4Month">日历!$C$43</definedName>
    <definedName name="Calendar4MonthOption">MATCH(Calendar4Month,月,0)</definedName>
    <definedName name="Calendar4Year">日历!$B$43</definedName>
    <definedName name="Calendar5Month">日历!$C$57</definedName>
    <definedName name="Calendar5MonthOption">MATCH(Calendar5Month,月,0)</definedName>
    <definedName name="Calendar5Year">日历!$B$57</definedName>
    <definedName name="Calendar6Month">日历!$C$71</definedName>
    <definedName name="Calendar6MonthOption">MATCH(Calendar6Month,月,0)</definedName>
    <definedName name="Calendar6Year">日历!$B$71</definedName>
    <definedName name="Calendar7Month">日历!$C$85</definedName>
    <definedName name="Calendar7MonthOption">MATCH(Calendar7Month,月,0)</definedName>
    <definedName name="Calendar7Year">日历!$B$85</definedName>
    <definedName name="Calendar8Month">日历!$C$99</definedName>
    <definedName name="Calendar8MonthOption">MATCH(Calendar8Month,月,0)</definedName>
    <definedName name="Calendar8Year">日历!$B$99</definedName>
    <definedName name="Calendar9Month">日历!$C$113</definedName>
    <definedName name="Calendar9MonthOption">MATCH(Calendar9Month,月,0)</definedName>
    <definedName name="Calendar9Year">日历!$B$113</definedName>
    <definedName name="ColumnTitleRegion1..H12.1">日历!$B$2</definedName>
    <definedName name="ColumnTitleRegion10..H54.1">日历!$B$44</definedName>
    <definedName name="ColumnTitleRegion11..C56.1">日历!$B$44</definedName>
    <definedName name="ColumnTitleRegion12..D56.1">日历!$D$55</definedName>
    <definedName name="ColumnTitleRegion13..H68.1">日历!$B$58</definedName>
    <definedName name="ColumnTitleRegion14..C70.1">日历!$B$58</definedName>
    <definedName name="ColumnTitleRegion15..D70.1">日历!$D$69</definedName>
    <definedName name="ColumnTitleRegion16..H82.1">日历!$B$72</definedName>
    <definedName name="ColumnTitleRegion17..C84.1">日历!$B$72</definedName>
    <definedName name="ColumnTitleRegion18..D84.1">日历!$D$83</definedName>
    <definedName name="ColumnTitleRegion19..H96.1">日历!$B$86</definedName>
    <definedName name="ColumnTitleRegion2..C14.1">日历!$B$2</definedName>
    <definedName name="ColumnTitleRegion20..C98.1">日历!$B$86</definedName>
    <definedName name="ColumnTitleRegion21..D98.1">日历!$D$97</definedName>
    <definedName name="ColumnTitleRegion22..H110.1">日历!$B$100</definedName>
    <definedName name="ColumnTitleRegion23..C112.1">日历!$B$100</definedName>
    <definedName name="ColumnTitleRegion24..D112.1">日历!$D$111</definedName>
    <definedName name="ColumnTitleRegion25..H124.1">日历!$B$114</definedName>
    <definedName name="ColumnTitleRegion26..C126.1">日历!$B$114</definedName>
    <definedName name="ColumnTitleRegion27..D126.1">日历!$D$125</definedName>
    <definedName name="ColumnTitleRegion28..H138.1">日历!$B$128</definedName>
    <definedName name="ColumnTitleRegion29..C140.1">日历!$B$128</definedName>
    <definedName name="ColumnTitleRegion3..D14.1">日历!$D$13</definedName>
    <definedName name="ColumnTitleRegion30..D140.1">日历!$D$139</definedName>
    <definedName name="ColumnTitleRegion31..H152.1">日历!$B$142</definedName>
    <definedName name="ColumnTitleRegion32..C154.1">日历!$B$142</definedName>
    <definedName name="ColumnTitleRegion33..D154.1">日历!$D$153</definedName>
    <definedName name="ColumnTitleRegion34..H166.1">日历!$B$156</definedName>
    <definedName name="ColumnTitleRegion35..C168.1">日历!$B$156</definedName>
    <definedName name="ColumnTitleRegion36..D168.1">日历!$D$167</definedName>
    <definedName name="ColumnTitleRegion4..H26.1">日历!$B$16</definedName>
    <definedName name="ColumnTitleRegion5..C28.1">日历!$B$16</definedName>
    <definedName name="ColumnTitleRegion6..D28.1">日历!$D$27</definedName>
    <definedName name="ColumnTitleRegion7..H40.1">日历!$B$30</definedName>
    <definedName name="ColumnTitleRegion8..C42.1">日历!$B$30</definedName>
    <definedName name="ColumnTitleRegion9..D42.1">日历!$D$41</definedName>
    <definedName name="_xlnm.Print_Area" localSheetId="0">日历!$B$1:$I$168</definedName>
    <definedName name="WeekdayOption">MATCH(WeekStart,工作日,0)+10</definedName>
    <definedName name="WeekStart">日历!$B$2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C15" i="14" s="1"/>
  <c r="B15" i="14" l="1"/>
  <c r="C29" i="14" s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B29" i="14"/>
  <c r="C43" i="14" s="1"/>
  <c r="F19" i="14" l="1"/>
  <c r="H19" i="14"/>
  <c r="G19" i="14"/>
  <c r="B19" i="14"/>
  <c r="E19" i="14"/>
  <c r="D19" i="14"/>
  <c r="B43" i="14"/>
  <c r="C57" i="14" s="1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C71" i="14" s="1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B55" i="14" l="1"/>
  <c r="H53" i="14"/>
  <c r="E51" i="14"/>
  <c r="C45" i="14"/>
  <c r="C44" i="14" s="1"/>
  <c r="G47" i="14"/>
  <c r="F47" i="14"/>
  <c r="H47" i="14"/>
  <c r="G49" i="14"/>
  <c r="D47" i="14"/>
  <c r="B71" i="14"/>
  <c r="C85" i="14" s="1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B85" i="14"/>
  <c r="C99" i="14" s="1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C113" i="14" s="1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E91" i="14"/>
  <c r="H91" i="14"/>
  <c r="F93" i="14"/>
  <c r="G93" i="14"/>
  <c r="C93" i="14"/>
  <c r="B95" i="14"/>
  <c r="D95" i="14"/>
  <c r="F95" i="14"/>
  <c r="C95" i="14"/>
  <c r="B113" i="14"/>
  <c r="C127" i="14" s="1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B121" i="14" a="1"/>
  <c r="E121" i="14" s="1"/>
  <c r="D105" i="14"/>
  <c r="F105" i="14"/>
  <c r="B125" i="14" a="1"/>
  <c r="B125" i="14" s="1"/>
  <c r="B127" i="14"/>
  <c r="C141" i="14" s="1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C155" i="14" s="1"/>
  <c r="G121" i="14"/>
  <c r="D12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<sst xmlns="http://schemas.openxmlformats.org/spreadsheetml/2006/main" count="14" uniqueCount="3">
  <si>
    <t>备注：</t>
  </si>
  <si>
    <t>星期日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</si>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</sst>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d"/>
    <numFmt numFmtId="179" formatCode="[$-F800]dddd\,\ mmmm\ dd\,\ yyyy"/>
  </numFmts>
  <fonts count="27" x14ac:knownFonts="1">
    <font>
      <sz val="11"/>
      <name val="Microsoft YaHei UI"/>
      <family val="2"/>
    </font>
    <font>
      <sz val="8"/>
      <name val="Arial"/>
      <family val="2"/>
    </font>
    <font>
      <sz val="11"/>
      <color theme="1"/>
      <name val="Microsoft YaHei UI"/>
      <family val="2"/>
    </font>
    <font>
      <sz val="11"/>
      <color indexed="63"/>
      <name val="Microsoft YaHei UI"/>
      <family val="2"/>
    </font>
    <font>
      <b/>
      <sz val="11"/>
      <color theme="0"/>
      <name val="Microsoft YaHei UI"/>
      <family val="2"/>
    </font>
    <font>
      <sz val="11"/>
      <color theme="0"/>
      <name val="Microsoft YaHei UI"/>
      <family val="2"/>
    </font>
    <font>
      <b/>
      <sz val="14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sz val="11"/>
      <name val="Microsoft YaHei UI"/>
      <family val="2"/>
    </font>
    <font>
      <i/>
      <sz val="11"/>
      <color theme="3" tint="-0.24994659260841701"/>
      <name val="Microsoft YaHei UI"/>
      <family val="2"/>
    </font>
    <font>
      <sz val="11"/>
      <color rgb="FF006100"/>
      <name val="Microsoft YaHei UI"/>
      <family val="2"/>
    </font>
    <font>
      <sz val="36"/>
      <color theme="4" tint="-0.24994659260841701"/>
      <name val="Microsoft YaHei UI"/>
      <family val="2"/>
    </font>
    <font>
      <b/>
      <sz val="11"/>
      <color theme="3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8"/>
      <color theme="0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16"/>
      <color theme="1"/>
      <name val="Microsoft YaHei UI"/>
      <family val="2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6"/>
      <color theme="1"/>
      <name val="Microsoft YaHei U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3" fillId="3" borderId="0" applyNumberFormat="0" applyBorder="0" applyAlignment="0" applyProtection="0"/>
    <xf numFmtId="0" fontId="12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178" fontId="21" fillId="0" borderId="9" applyFill="0" applyProtection="0">
      <alignment horizontal="left" vertical="center" wrapText="1" indent="1"/>
    </xf>
    <xf numFmtId="178" fontId="2" fillId="0" borderId="6" applyFill="0" applyProtection="0">
      <alignment horizontal="left" vertical="top" wrapText="1" indent="1"/>
    </xf>
    <xf numFmtId="178" fontId="2" fillId="0" borderId="0" applyNumberFormat="0" applyFill="0" applyProtection="0">
      <alignment horizontal="left" vertical="top" wrapText="1" indent="1"/>
    </xf>
    <xf numFmtId="178" fontId="9" fillId="0" borderId="8" applyNumberFormat="0" applyFill="0" applyProtection="0">
      <alignment horizontal="left" vertical="center" wrapText="1" indent="1"/>
    </xf>
    <xf numFmtId="0" fontId="18" fillId="6" borderId="0" applyNumberFormat="0" applyBorder="0" applyProtection="0">
      <alignment horizontal="center"/>
    </xf>
    <xf numFmtId="0" fontId="4" fillId="7" borderId="3" applyNumberFormat="0" applyProtection="0">
      <alignment horizontal="left" vertical="center" indent="1"/>
    </xf>
    <xf numFmtId="0" fontId="4" fillId="6" borderId="3" applyNumberFormat="0" applyProtection="0">
      <alignment horizontal="left" indent="1"/>
    </xf>
    <xf numFmtId="0" fontId="13" fillId="0" borderId="0" applyNumberFormat="0" applyFill="0" applyBorder="0" applyAlignment="0" applyProtection="0"/>
    <xf numFmtId="0" fontId="9" fillId="8" borderId="10" applyNumberFormat="0" applyFont="0" applyAlignment="0" applyProtection="0"/>
    <xf numFmtId="0" fontId="10" fillId="0" borderId="0" applyNumberFormat="0" applyFill="0" applyBorder="0" applyAlignment="0" applyProtection="0"/>
    <xf numFmtId="0" fontId="19" fillId="0" borderId="11" applyNumberFormat="0" applyFill="0" applyAlignment="0" applyProtection="0"/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9" borderId="0" applyNumberFormat="0" applyBorder="0" applyAlignment="0" applyProtection="0"/>
    <xf numFmtId="0" fontId="7" fillId="10" borderId="0" applyNumberFormat="0" applyBorder="0" applyAlignment="0" applyProtection="0"/>
    <xf numFmtId="0" fontId="16" fillId="11" borderId="0" applyNumberFormat="0" applyBorder="0" applyAlignment="0" applyProtection="0"/>
    <xf numFmtId="0" fontId="14" fillId="12" borderId="13" applyNumberFormat="0" applyAlignment="0" applyProtection="0"/>
    <xf numFmtId="0" fontId="17" fillId="13" borderId="14" applyNumberFormat="0" applyAlignment="0" applyProtection="0"/>
    <xf numFmtId="0" fontId="8" fillId="13" borderId="13" applyNumberFormat="0" applyAlignment="0" applyProtection="0"/>
    <xf numFmtId="0" fontId="15" fillId="0" borderId="15" applyNumberFormat="0" applyFill="0" applyAlignment="0" applyProtection="0"/>
    <xf numFmtId="0" fontId="4" fillId="14" borderId="16" applyNumberFormat="0" applyAlignment="0" applyProtection="0"/>
    <xf numFmtId="0" fontId="20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19">
    <xf numFmtId="0" fontId="0" fillId="0" borderId="0" xfId="0"/>
    <xf numFmtId="0" fontId="0" fillId="2" borderId="0" xfId="0" applyFont="1" applyFill="1"/>
    <xf numFmtId="0" fontId="18" fillId="6" borderId="0" xfId="9" applyFont="1">
      <alignment horizontal="center"/>
    </xf>
    <xf numFmtId="0" fontId="23" fillId="0" borderId="0" xfId="0" applyFont="1"/>
    <xf numFmtId="0" fontId="24" fillId="0" borderId="0" xfId="0" applyFont="1"/>
    <xf numFmtId="0" fontId="25" fillId="7" borderId="3" xfId="10" applyFont="1" applyAlignment="1">
      <alignment horizontal="left" vertical="center" indent="1"/>
    </xf>
    <xf numFmtId="0" fontId="25" fillId="6" borderId="3" xfId="11" applyFont="1" applyAlignment="1">
      <alignment horizontal="left" vertical="center" indent="1"/>
    </xf>
    <xf numFmtId="178" fontId="26" fillId="0" borderId="9" xfId="5" applyNumberFormat="1" applyFont="1" applyFill="1">
      <alignment horizontal="left" vertical="center" wrapText="1" indent="1"/>
    </xf>
    <xf numFmtId="178" fontId="26" fillId="0" borderId="4" xfId="5" applyNumberFormat="1" applyFont="1" applyFill="1" applyBorder="1">
      <alignment horizontal="left" vertical="center" wrapText="1" indent="1"/>
    </xf>
    <xf numFmtId="0" fontId="22" fillId="0" borderId="6" xfId="6" applyNumberFormat="1" applyFont="1" applyFill="1">
      <alignment horizontal="left" vertical="top" wrapText="1" indent="1"/>
    </xf>
    <xf numFmtId="0" fontId="22" fillId="0" borderId="5" xfId="6" applyNumberFormat="1" applyFont="1" applyFill="1" applyBorder="1">
      <alignment horizontal="left" vertical="top" wrapText="1" indent="1"/>
    </xf>
    <xf numFmtId="0" fontId="22" fillId="0" borderId="12" xfId="6" applyNumberFormat="1" applyFont="1" applyFill="1" applyBorder="1">
      <alignment horizontal="left" vertical="top" wrapText="1" indent="1"/>
    </xf>
    <xf numFmtId="0" fontId="23" fillId="2" borderId="0" xfId="0" applyFont="1" applyFill="1" applyBorder="1"/>
    <xf numFmtId="0" fontId="22" fillId="0" borderId="7" xfId="6" applyNumberFormat="1" applyFont="1" applyFill="1" applyBorder="1">
      <alignment horizontal="left" vertical="top" wrapText="1" indent="1"/>
    </xf>
    <xf numFmtId="0" fontId="22" fillId="0" borderId="0" xfId="7" applyNumberFormat="1" applyFont="1">
      <alignment horizontal="left" vertical="top" wrapText="1" indent="1"/>
    </xf>
    <xf numFmtId="179" fontId="23" fillId="0" borderId="8" xfId="8" applyNumberFormat="1" applyFont="1" applyBorder="1">
      <alignment horizontal="left" vertical="center" wrapText="1" indent="1"/>
    </xf>
    <xf numFmtId="0" fontId="12" fillId="0" borderId="0" xfId="2" applyFont="1">
      <alignment horizontal="left" indent="3"/>
    </xf>
    <xf numFmtId="0" fontId="23" fillId="0" borderId="8" xfId="8" applyNumberFormat="1" applyFont="1">
      <alignment horizontal="left" vertical="center" wrapText="1" indent="1"/>
    </xf>
    <xf numFmtId="179" fontId="23" fillId="0" borderId="8" xfId="8" applyNumberFormat="1" applyFont="1">
      <alignment horizontal="left" vertical="center" wrapText="1" indent="1"/>
    </xf>
  </cellXfs>
  <cellStyles count="51">
    <cellStyle name="20% - 着色 1" xfId="30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4" builtinId="46" customBuiltin="1"/>
    <cellStyle name="20% - 着色 6" xfId="48" builtinId="50" customBuiltin="1"/>
    <cellStyle name="40% - 着色 1" xfId="1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百分比" xfId="20" builtinId="5" customBuiltin="1"/>
    <cellStyle name="备注" xfId="7" xr:uid="{00000000-0005-0000-0000-00000C000000}"/>
    <cellStyle name="备注页眉" xfId="8" xr:uid="{00000000-0005-0000-0000-00000D000000}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22" builtinId="27" customBuiltin="1"/>
    <cellStyle name="常规" xfId="0" builtinId="0" customBuiltin="1"/>
    <cellStyle name="好" xfId="21" builtinId="26" customBuiltin="1"/>
    <cellStyle name="汇总" xfId="15" builtinId="25" customBuiltin="1"/>
    <cellStyle name="货币" xfId="18" builtinId="4" customBuiltin="1"/>
    <cellStyle name="货币[0]" xfId="19" builtinId="7" customBuiltin="1"/>
    <cellStyle name="计算" xfId="26" builtinId="22" customBuiltin="1"/>
    <cellStyle name="检查单元格" xfId="28" builtinId="23" customBuiltin="1"/>
    <cellStyle name="解释性文本" xfId="14" builtinId="53" customBuiltin="1"/>
    <cellStyle name="警告文本" xfId="29" builtinId="11" customBuiltin="1"/>
    <cellStyle name="链接单元格" xfId="27" builtinId="24" customBuiltin="1"/>
    <cellStyle name="千位分隔" xfId="16" builtinId="3" customBuiltin="1"/>
    <cellStyle name="千位分隔[0]" xfId="17" builtinId="6" customBuiltin="1"/>
    <cellStyle name="日期" xfId="5" xr:uid="{00000000-0005-0000-0000-000003000000}"/>
    <cellStyle name="适中" xfId="23" builtinId="28" customBuiltin="1"/>
    <cellStyle name="输出" xfId="25" builtinId="21" customBuiltin="1"/>
    <cellStyle name="输入" xfId="24" builtinId="20" customBuiltin="1"/>
    <cellStyle name="天详细信息" xfId="6" xr:uid="{00000000-0005-0000-0000-000004000000}"/>
    <cellStyle name="着色 1" xfId="3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" builtinId="45" customBuiltin="1"/>
    <cellStyle name="着色 6" xfId="47" builtinId="49" customBuiltin="1"/>
    <cellStyle name="注释" xfId="13" builtinId="10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E6" sqref="E6"/>
    </sheetView>
  </sheetViews>
  <sheetFormatPr defaultColWidth="8.88671875" defaultRowHeight="16.5" x14ac:dyDescent="0.3"/>
  <cols>
    <col min="1" max="1" width="2.109375" style="3" customWidth="1"/>
    <col min="2" max="2" width="18.44140625" style="3" customWidth="1"/>
    <col min="3" max="8" width="17.77734375" style="3" customWidth="1"/>
    <col min="9" max="9" width="2.6640625" style="3" customWidth="1"/>
    <col min="10" max="13" width="8.88671875" style="3"/>
    <col min="14" max="14" width="6" style="3" customWidth="1"/>
    <col min="15" max="16384" width="8.88671875" style="3"/>
  </cols>
  <sheetData>
    <row r="1" spans="1:8" ht="54" customHeight="1" x14ac:dyDescent="0.75">
      <c r="A1" s="1"/>
      <c r="B1" s="2">
        <f ca="1">YEAR(TODAY())</f>
        <v>2021</v>
      </c>
      <c r="C1" s="16" t="s">
        <v>2</v>
      </c>
      <c r="D1" s="16"/>
      <c r="E1" s="16"/>
      <c r="F1" s="1"/>
      <c r="G1" s="1"/>
      <c r="H1" s="1"/>
    </row>
    <row r="2" spans="1:8" ht="14.25" customHeight="1" x14ac:dyDescent="0.35">
      <c r="A2" s="4"/>
      <c r="B2" s="5" t="s">
        <v>1</v>
      </c>
      <c r="C2" s="6" t="str">
        <f t="shared" ref="C2:H2" ca="1" si="0">UPPER(TEXT(C3,"aaaa"))</f>
        <v>星期一</v>
      </c>
      <c r="D2" s="5" t="str">
        <f t="shared" ca="1" si="0"/>
        <v>星期二</v>
      </c>
      <c r="E2" s="6" t="str">
        <f t="shared" ca="1" si="0"/>
        <v>星期三</v>
      </c>
      <c r="F2" s="5" t="str">
        <f t="shared" ca="1" si="0"/>
        <v>星期四</v>
      </c>
      <c r="G2" s="6" t="str">
        <f t="shared" ca="1" si="0"/>
        <v>星期五</v>
      </c>
      <c r="H2" s="5" t="str">
        <f t="shared" ca="1" si="0"/>
        <v>星期六</v>
      </c>
    </row>
    <row r="3" spans="1:8" ht="16.5" customHeight="1" x14ac:dyDescent="0.3">
      <c r="B3" s="7">
        <f t="array" aca="1" ref="B3:H3" ca="1">日+1+DATE(Calendar1Year,Calendar1MonthOption,1)-WEEKDAY(DATE(Calendar1Year,Calendar1MonthOption,1),WeekdayOption)</f>
        <v>44192</v>
      </c>
      <c r="C3" s="7">
        <f ca="1"/>
        <v>44193</v>
      </c>
      <c r="D3" s="7">
        <f ca="1"/>
        <v>44194</v>
      </c>
      <c r="E3" s="7">
        <f ca="1"/>
        <v>44195</v>
      </c>
      <c r="F3" s="7">
        <f ca="1"/>
        <v>44196</v>
      </c>
      <c r="G3" s="7">
        <f ca="1"/>
        <v>44197</v>
      </c>
      <c r="H3" s="8">
        <f ca="1"/>
        <v>44198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7">
        <f t="array" aca="1" ref="B5:H5" ca="1">日+8+DATE(Calendar1Year,Calendar1MonthOption,1)-WEEKDAY(DATE(Calendar1Year,Calendar1MonthOption,1),WeekdayOption)</f>
        <v>44199</v>
      </c>
      <c r="C5" s="7">
        <f ca="1"/>
        <v>44200</v>
      </c>
      <c r="D5" s="7">
        <f ca="1"/>
        <v>44201</v>
      </c>
      <c r="E5" s="7">
        <f ca="1"/>
        <v>44202</v>
      </c>
      <c r="F5" s="7">
        <f ca="1"/>
        <v>44203</v>
      </c>
      <c r="G5" s="7">
        <f ca="1"/>
        <v>44204</v>
      </c>
      <c r="H5" s="8">
        <f ca="1"/>
        <v>44205</v>
      </c>
    </row>
    <row r="6" spans="1:8" ht="56.25" customHeight="1" x14ac:dyDescent="0.3">
      <c r="B6" s="9"/>
      <c r="C6" s="9"/>
      <c r="D6" s="9"/>
      <c r="E6" s="9"/>
      <c r="F6" s="9"/>
      <c r="G6" s="9"/>
      <c r="H6" s="11"/>
    </row>
    <row r="7" spans="1:8" ht="16.5" customHeight="1" x14ac:dyDescent="0.3">
      <c r="B7" s="7">
        <f t="array" aca="1" ref="B7:H7" ca="1">日+15+DATE(Calendar1Year,Calendar1MonthOption,1)-WEEKDAY(DATE(Calendar1Year,Calendar1MonthOption,1),WeekdayOption)</f>
        <v>44206</v>
      </c>
      <c r="C7" s="7">
        <f ca="1"/>
        <v>44207</v>
      </c>
      <c r="D7" s="7">
        <f ca="1"/>
        <v>44208</v>
      </c>
      <c r="E7" s="7">
        <f ca="1"/>
        <v>44209</v>
      </c>
      <c r="F7" s="7">
        <f ca="1"/>
        <v>44210</v>
      </c>
      <c r="G7" s="7">
        <f ca="1"/>
        <v>44211</v>
      </c>
      <c r="H7" s="8">
        <f ca="1"/>
        <v>44212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7">
        <f t="array" aca="1" ref="B9:H9" ca="1">日+22+DATE(Calendar1Year,Calendar1MonthOption,1)-WEEKDAY(DATE(Calendar1Year,Calendar1MonthOption,1),WeekdayOption)</f>
        <v>44213</v>
      </c>
      <c r="C9" s="7">
        <f ca="1"/>
        <v>44214</v>
      </c>
      <c r="D9" s="7">
        <f ca="1"/>
        <v>44215</v>
      </c>
      <c r="E9" s="7">
        <f ca="1"/>
        <v>44216</v>
      </c>
      <c r="F9" s="7">
        <f ca="1"/>
        <v>44217</v>
      </c>
      <c r="G9" s="7">
        <f ca="1"/>
        <v>44218</v>
      </c>
      <c r="H9" s="8">
        <f ca="1"/>
        <v>44219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7">
        <f t="array" aca="1" ref="B11:H11" ca="1">日+29+DATE(Calendar1Year,Calendar1MonthOption,1)-WEEKDAY(DATE(Calendar1Year,Calendar1MonthOption,1),WeekdayOption)</f>
        <v>44220</v>
      </c>
      <c r="C11" s="7">
        <f ca="1"/>
        <v>44221</v>
      </c>
      <c r="D11" s="7">
        <f ca="1"/>
        <v>44222</v>
      </c>
      <c r="E11" s="7">
        <f ca="1"/>
        <v>44223</v>
      </c>
      <c r="F11" s="7">
        <f ca="1"/>
        <v>44224</v>
      </c>
      <c r="G11" s="7">
        <f ca="1"/>
        <v>44225</v>
      </c>
      <c r="H11" s="8">
        <f ca="1"/>
        <v>44226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7">
        <f t="array" aca="1" ref="B13:C13" ca="1">日+36+DATE(Calendar1Year,Calendar1MonthOption,1)-WEEKDAY(DATE(Calendar1Year,Calendar1MonthOption,1),WeekdayOption)</f>
        <v>44227</v>
      </c>
      <c r="C13" s="7">
        <f ca="1"/>
        <v>44228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4"/>
      <c r="E14" s="14"/>
      <c r="F14" s="14"/>
      <c r="G14" s="14"/>
      <c r="H14" s="14"/>
    </row>
    <row r="15" spans="1:8" ht="54" customHeight="1" x14ac:dyDescent="0.75">
      <c r="A15" s="1"/>
      <c r="B15" s="2">
        <f ca="1">YEAR(DATE(Calendar1Year,Calendar1MonthOption+1,1))</f>
        <v>2021</v>
      </c>
      <c r="C15" s="16" t="str">
        <f ca="1">TEXT(DATE(Calendar1Year,Calendar1MonthOption+1,1),"m月")</f>
        <v>2月</v>
      </c>
      <c r="D15" s="16"/>
      <c r="E15" s="16"/>
      <c r="F15" s="12"/>
      <c r="G15" s="12"/>
      <c r="H15" s="1"/>
    </row>
    <row r="16" spans="1:8" ht="14.25" customHeight="1" x14ac:dyDescent="0.35">
      <c r="A16" s="4"/>
      <c r="B16" s="5" t="str">
        <f t="shared" ref="B16:H16" ca="1" si="1">UPPER(TEXT(B17,"aaaa"))</f>
        <v>星期日</v>
      </c>
      <c r="C16" s="6" t="str">
        <f t="shared" ca="1" si="1"/>
        <v>星期一</v>
      </c>
      <c r="D16" s="5" t="str">
        <f t="shared" ca="1" si="1"/>
        <v>星期二</v>
      </c>
      <c r="E16" s="6" t="str">
        <f t="shared" ca="1" si="1"/>
        <v>星期三</v>
      </c>
      <c r="F16" s="5" t="str">
        <f t="shared" ca="1" si="1"/>
        <v>星期四</v>
      </c>
      <c r="G16" s="6" t="str">
        <f t="shared" ca="1" si="1"/>
        <v>星期五</v>
      </c>
      <c r="H16" s="5" t="str">
        <f t="shared" ca="1" si="1"/>
        <v>星期六</v>
      </c>
    </row>
    <row r="17" spans="1:8" ht="16.5" customHeight="1" x14ac:dyDescent="0.3">
      <c r="B17" s="7">
        <f t="array" aca="1" ref="B17:H17" ca="1">日+1+DATE(Calendar2Year,Calendar2MonthOption,1)-WEEKDAY(DATE(Calendar2Year,Calendar2MonthOption,1),WeekdayOption)</f>
        <v>44227</v>
      </c>
      <c r="C17" s="7">
        <f ca="1"/>
        <v>44228</v>
      </c>
      <c r="D17" s="7">
        <f ca="1"/>
        <v>44229</v>
      </c>
      <c r="E17" s="7">
        <f ca="1"/>
        <v>44230</v>
      </c>
      <c r="F17" s="7">
        <f ca="1"/>
        <v>44231</v>
      </c>
      <c r="G17" s="7">
        <f ca="1"/>
        <v>44232</v>
      </c>
      <c r="H17" s="8">
        <f ca="1"/>
        <v>44233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7">
        <f t="array" aca="1" ref="B19:H19" ca="1">日+8+DATE(Calendar2Year,Calendar2MonthOption,1)-WEEKDAY(DATE(Calendar2Year,Calendar2MonthOption,1),WeekdayOption)</f>
        <v>44234</v>
      </c>
      <c r="C19" s="7">
        <f ca="1"/>
        <v>44235</v>
      </c>
      <c r="D19" s="7">
        <f ca="1"/>
        <v>44236</v>
      </c>
      <c r="E19" s="7">
        <f ca="1"/>
        <v>44237</v>
      </c>
      <c r="F19" s="7">
        <f ca="1"/>
        <v>44238</v>
      </c>
      <c r="G19" s="7">
        <f ca="1"/>
        <v>44239</v>
      </c>
      <c r="H19" s="8">
        <f ca="1"/>
        <v>44240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7">
        <f t="array" aca="1" ref="B21:H21" ca="1">日+15+DATE(Calendar2Year,Calendar2MonthOption,1)-WEEKDAY(DATE(Calendar2Year,Calendar2MonthOption,1),WeekdayOption)</f>
        <v>44241</v>
      </c>
      <c r="C21" s="7">
        <f ca="1"/>
        <v>44242</v>
      </c>
      <c r="D21" s="7">
        <f ca="1"/>
        <v>44243</v>
      </c>
      <c r="E21" s="7">
        <f ca="1"/>
        <v>44244</v>
      </c>
      <c r="F21" s="7">
        <f ca="1"/>
        <v>44245</v>
      </c>
      <c r="G21" s="7">
        <f ca="1"/>
        <v>44246</v>
      </c>
      <c r="H21" s="8">
        <f ca="1"/>
        <v>44247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7">
        <f t="array" aca="1" ref="B23:H23" ca="1">日+22+DATE(Calendar2Year,Calendar2MonthOption,1)-WEEKDAY(DATE(Calendar2Year,Calendar2MonthOption,1),WeekdayOption)</f>
        <v>44248</v>
      </c>
      <c r="C23" s="7">
        <f ca="1"/>
        <v>44249</v>
      </c>
      <c r="D23" s="7">
        <f ca="1"/>
        <v>44250</v>
      </c>
      <c r="E23" s="7">
        <f ca="1"/>
        <v>44251</v>
      </c>
      <c r="F23" s="7">
        <f ca="1"/>
        <v>44252</v>
      </c>
      <c r="G23" s="7">
        <f ca="1"/>
        <v>44253</v>
      </c>
      <c r="H23" s="8">
        <f ca="1"/>
        <v>44254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7">
        <f t="array" aca="1" ref="B25:H25" ca="1">日+29+DATE(Calendar2Year,Calendar2MonthOption,1)-WEEKDAY(DATE(Calendar2Year,Calendar2MonthOption,1),WeekdayOption)</f>
        <v>44255</v>
      </c>
      <c r="C25" s="7">
        <f ca="1"/>
        <v>44256</v>
      </c>
      <c r="D25" s="7">
        <f ca="1"/>
        <v>44257</v>
      </c>
      <c r="E25" s="7">
        <f ca="1"/>
        <v>44258</v>
      </c>
      <c r="F25" s="7">
        <f ca="1"/>
        <v>44259</v>
      </c>
      <c r="G25" s="7">
        <f ca="1"/>
        <v>44260</v>
      </c>
      <c r="H25" s="8">
        <f ca="1"/>
        <v>44261</v>
      </c>
    </row>
    <row r="26" spans="1:8" ht="57" customHeight="1" x14ac:dyDescent="0.3">
      <c r="B26" s="9"/>
      <c r="C26" s="9"/>
      <c r="D26" s="9"/>
      <c r="E26" s="9"/>
      <c r="F26" s="9"/>
      <c r="G26" s="9"/>
      <c r="H26" s="13"/>
    </row>
    <row r="27" spans="1:8" ht="16.5" customHeight="1" x14ac:dyDescent="0.3">
      <c r="B27" s="7">
        <f t="array" aca="1" ref="B27:C27" ca="1">日+36+DATE(Calendar2Year,Calendar2MonthOption,1)-WEEKDAY(DATE(Calendar2Year,Calendar2MonthOption,1),WeekdayOption)</f>
        <v>44262</v>
      </c>
      <c r="C27" s="7">
        <f ca="1"/>
        <v>44263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4"/>
      <c r="E28" s="14"/>
      <c r="F28" s="14"/>
      <c r="G28" s="14"/>
      <c r="H28" s="14"/>
    </row>
    <row r="29" spans="1:8" ht="54" customHeight="1" x14ac:dyDescent="0.75">
      <c r="A29" s="1"/>
      <c r="B29" s="2">
        <f ca="1">YEAR(DATE(Calendar2Year,Calendar2MonthOption+1,1))</f>
        <v>2021</v>
      </c>
      <c r="C29" s="16" t="str">
        <f ca="1">TEXT(DATE(Calendar2Year,Calendar2MonthOption+1,1),"m月")</f>
        <v>3月</v>
      </c>
      <c r="D29" s="16"/>
      <c r="E29" s="16"/>
      <c r="F29" s="12"/>
      <c r="G29" s="12"/>
      <c r="H29" s="1"/>
    </row>
    <row r="30" spans="1:8" ht="14.25" customHeight="1" x14ac:dyDescent="0.35">
      <c r="A30" s="4"/>
      <c r="B30" s="5" t="str">
        <f t="shared" ref="B30:H30" ca="1" si="2">UPPER(TEXT(B31,"aaaa"))</f>
        <v>星期日</v>
      </c>
      <c r="C30" s="6" t="str">
        <f t="shared" ca="1" si="2"/>
        <v>星期一</v>
      </c>
      <c r="D30" s="5" t="str">
        <f t="shared" ca="1" si="2"/>
        <v>星期二</v>
      </c>
      <c r="E30" s="6" t="str">
        <f t="shared" ca="1" si="2"/>
        <v>星期三</v>
      </c>
      <c r="F30" s="5" t="str">
        <f t="shared" ca="1" si="2"/>
        <v>星期四</v>
      </c>
      <c r="G30" s="6" t="str">
        <f t="shared" ca="1" si="2"/>
        <v>星期五</v>
      </c>
      <c r="H30" s="5" t="str">
        <f t="shared" ca="1" si="2"/>
        <v>星期六</v>
      </c>
    </row>
    <row r="31" spans="1:8" ht="16.5" customHeight="1" x14ac:dyDescent="0.3">
      <c r="B31" s="7">
        <f t="array" aca="1" ref="B31:H31" ca="1">日+1+DATE(Calendar3Year,Calendar3MonthOption,1)-WEEKDAY(DATE(Calendar3Year,Calendar3MonthOption,1),WeekdayOption)</f>
        <v>44255</v>
      </c>
      <c r="C31" s="7">
        <f ca="1"/>
        <v>44256</v>
      </c>
      <c r="D31" s="7">
        <f ca="1"/>
        <v>44257</v>
      </c>
      <c r="E31" s="7">
        <f ca="1"/>
        <v>44258</v>
      </c>
      <c r="F31" s="7">
        <f ca="1"/>
        <v>44259</v>
      </c>
      <c r="G31" s="7">
        <f ca="1"/>
        <v>44260</v>
      </c>
      <c r="H31" s="8">
        <f ca="1"/>
        <v>44261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7">
        <f t="array" aca="1" ref="B33:H33" ca="1">日+8+DATE(Calendar3Year,Calendar3MonthOption,1)-WEEKDAY(DATE(Calendar3Year,Calendar3MonthOption,1),WeekdayOption)</f>
        <v>44262</v>
      </c>
      <c r="C33" s="7">
        <f ca="1"/>
        <v>44263</v>
      </c>
      <c r="D33" s="7">
        <f ca="1"/>
        <v>44264</v>
      </c>
      <c r="E33" s="7">
        <f ca="1"/>
        <v>44265</v>
      </c>
      <c r="F33" s="7">
        <f ca="1"/>
        <v>44266</v>
      </c>
      <c r="G33" s="7">
        <f ca="1"/>
        <v>44267</v>
      </c>
      <c r="H33" s="8">
        <f ca="1"/>
        <v>44268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7">
        <f t="array" aca="1" ref="B35:H35" ca="1">日+15+DATE(Calendar3Year,Calendar3MonthOption,1)-WEEKDAY(DATE(Calendar3Year,Calendar3MonthOption,1),WeekdayOption)</f>
        <v>44269</v>
      </c>
      <c r="C35" s="7">
        <f ca="1"/>
        <v>44270</v>
      </c>
      <c r="D35" s="7">
        <f ca="1"/>
        <v>44271</v>
      </c>
      <c r="E35" s="7">
        <f ca="1"/>
        <v>44272</v>
      </c>
      <c r="F35" s="7">
        <f ca="1"/>
        <v>44273</v>
      </c>
      <c r="G35" s="7">
        <f ca="1"/>
        <v>44274</v>
      </c>
      <c r="H35" s="8">
        <f ca="1"/>
        <v>44275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7">
        <f t="array" aca="1" ref="B37:H37" ca="1">日+22+DATE(Calendar3Year,Calendar3MonthOption,1)-WEEKDAY(DATE(Calendar3Year,Calendar3MonthOption,1),WeekdayOption)</f>
        <v>44276</v>
      </c>
      <c r="C37" s="7">
        <f ca="1"/>
        <v>44277</v>
      </c>
      <c r="D37" s="7">
        <f ca="1"/>
        <v>44278</v>
      </c>
      <c r="E37" s="7">
        <f ca="1"/>
        <v>44279</v>
      </c>
      <c r="F37" s="7">
        <f ca="1"/>
        <v>44280</v>
      </c>
      <c r="G37" s="7">
        <f ca="1"/>
        <v>44281</v>
      </c>
      <c r="H37" s="8">
        <f ca="1"/>
        <v>44282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7">
        <f t="array" aca="1" ref="B39:H39" ca="1">日+29+DATE(Calendar3Year,Calendar3MonthOption,1)-WEEKDAY(DATE(Calendar3Year,Calendar3MonthOption,1),WeekdayOption)</f>
        <v>44283</v>
      </c>
      <c r="C39" s="7">
        <f ca="1"/>
        <v>44284</v>
      </c>
      <c r="D39" s="7">
        <f ca="1"/>
        <v>44285</v>
      </c>
      <c r="E39" s="7">
        <f ca="1"/>
        <v>44286</v>
      </c>
      <c r="F39" s="7">
        <f ca="1"/>
        <v>44287</v>
      </c>
      <c r="G39" s="7">
        <f ca="1"/>
        <v>44288</v>
      </c>
      <c r="H39" s="8">
        <f ca="1"/>
        <v>44289</v>
      </c>
    </row>
    <row r="40" spans="1:8" ht="57" customHeight="1" x14ac:dyDescent="0.3">
      <c r="B40" s="9"/>
      <c r="C40" s="9"/>
      <c r="D40" s="9"/>
      <c r="E40" s="9"/>
      <c r="F40" s="9"/>
      <c r="G40" s="9"/>
      <c r="H40" s="13"/>
    </row>
    <row r="41" spans="1:8" ht="16.5" customHeight="1" x14ac:dyDescent="0.3">
      <c r="B41" s="7">
        <f t="array" aca="1" ref="B41:C41" ca="1">日+36+DATE(Calendar3Year,Calendar3MonthOption,1)-WEEKDAY(DATE(Calendar3Year,Calendar3MonthOption,1),WeekdayOption)</f>
        <v>44290</v>
      </c>
      <c r="C41" s="7">
        <f ca="1"/>
        <v>44291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4"/>
      <c r="E42" s="14"/>
      <c r="F42" s="14"/>
      <c r="G42" s="14"/>
      <c r="H42" s="14"/>
    </row>
    <row r="43" spans="1:8" ht="54" customHeight="1" x14ac:dyDescent="0.75">
      <c r="A43" s="1"/>
      <c r="B43" s="2">
        <f ca="1">YEAR(DATE(Calendar3Year,Calendar3MonthOption+1,1))</f>
        <v>2021</v>
      </c>
      <c r="C43" s="16" t="str">
        <f ca="1">TEXT(DATE(Calendar3Year,Calendar3MonthOption+1,1),"m月")</f>
        <v>4月</v>
      </c>
      <c r="D43" s="16"/>
      <c r="E43" s="16"/>
      <c r="F43" s="12"/>
      <c r="G43" s="12"/>
      <c r="H43" s="1"/>
    </row>
    <row r="44" spans="1:8" ht="14.25" customHeight="1" x14ac:dyDescent="0.35">
      <c r="A44" s="4"/>
      <c r="B44" s="5" t="str">
        <f t="shared" ref="B44:H44" ca="1" si="3">UPPER(TEXT(B45,"aaaa"))</f>
        <v>星期日</v>
      </c>
      <c r="C44" s="6" t="str">
        <f t="shared" ca="1" si="3"/>
        <v>星期一</v>
      </c>
      <c r="D44" s="5" t="str">
        <f t="shared" ca="1" si="3"/>
        <v>星期二</v>
      </c>
      <c r="E44" s="6" t="str">
        <f t="shared" ca="1" si="3"/>
        <v>星期三</v>
      </c>
      <c r="F44" s="5" t="str">
        <f t="shared" ca="1" si="3"/>
        <v>星期四</v>
      </c>
      <c r="G44" s="6" t="str">
        <f t="shared" ca="1" si="3"/>
        <v>星期五</v>
      </c>
      <c r="H44" s="5" t="str">
        <f t="shared" ca="1" si="3"/>
        <v>星期六</v>
      </c>
    </row>
    <row r="45" spans="1:8" ht="16.5" customHeight="1" x14ac:dyDescent="0.3">
      <c r="B45" s="7">
        <f t="array" aca="1" ref="B45:H45" ca="1">日+1+DATE(Calendar4Year,Calendar4MonthOption,1)-WEEKDAY(DATE(Calendar4Year,Calendar4MonthOption,1),WeekdayOption)</f>
        <v>44283</v>
      </c>
      <c r="C45" s="7">
        <f ca="1"/>
        <v>44284</v>
      </c>
      <c r="D45" s="7">
        <f ca="1"/>
        <v>44285</v>
      </c>
      <c r="E45" s="7">
        <f ca="1"/>
        <v>44286</v>
      </c>
      <c r="F45" s="7">
        <f ca="1"/>
        <v>44287</v>
      </c>
      <c r="G45" s="7">
        <f ca="1"/>
        <v>44288</v>
      </c>
      <c r="H45" s="8">
        <f ca="1"/>
        <v>44289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7">
        <f t="array" aca="1" ref="B47:H47" ca="1">日+8+DATE(Calendar4Year,Calendar4MonthOption,1)-WEEKDAY(DATE(Calendar4Year,Calendar4MonthOption,1),WeekdayOption)</f>
        <v>44290</v>
      </c>
      <c r="C47" s="7">
        <f ca="1"/>
        <v>44291</v>
      </c>
      <c r="D47" s="7">
        <f ca="1"/>
        <v>44292</v>
      </c>
      <c r="E47" s="7">
        <f ca="1"/>
        <v>44293</v>
      </c>
      <c r="F47" s="7">
        <f ca="1"/>
        <v>44294</v>
      </c>
      <c r="G47" s="7">
        <f ca="1"/>
        <v>44295</v>
      </c>
      <c r="H47" s="8">
        <f ca="1"/>
        <v>44296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7">
        <f t="array" aca="1" ref="B49:H49" ca="1">日+15+DATE(Calendar4Year,Calendar4MonthOption,1)-WEEKDAY(DATE(Calendar4Year,Calendar4MonthOption,1),WeekdayOption)</f>
        <v>44297</v>
      </c>
      <c r="C49" s="7">
        <f ca="1"/>
        <v>44298</v>
      </c>
      <c r="D49" s="7">
        <f ca="1"/>
        <v>44299</v>
      </c>
      <c r="E49" s="7">
        <f ca="1"/>
        <v>44300</v>
      </c>
      <c r="F49" s="7">
        <f ca="1"/>
        <v>44301</v>
      </c>
      <c r="G49" s="7">
        <f ca="1"/>
        <v>44302</v>
      </c>
      <c r="H49" s="8">
        <f ca="1"/>
        <v>44303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7">
        <f t="array" aca="1" ref="B51:H51" ca="1">日+22+DATE(Calendar4Year,Calendar4MonthOption,1)-WEEKDAY(DATE(Calendar4Year,Calendar4MonthOption,1),WeekdayOption)</f>
        <v>44304</v>
      </c>
      <c r="C51" s="7">
        <f ca="1"/>
        <v>44305</v>
      </c>
      <c r="D51" s="7">
        <f ca="1"/>
        <v>44306</v>
      </c>
      <c r="E51" s="7">
        <f ca="1"/>
        <v>44307</v>
      </c>
      <c r="F51" s="7">
        <f ca="1"/>
        <v>44308</v>
      </c>
      <c r="G51" s="7">
        <f ca="1"/>
        <v>44309</v>
      </c>
      <c r="H51" s="8">
        <f ca="1"/>
        <v>44310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7">
        <f t="array" aca="1" ref="B53:H53" ca="1">日+29+DATE(Calendar4Year,Calendar4MonthOption,1)-WEEKDAY(DATE(Calendar4Year,Calendar4MonthOption,1),WeekdayOption)</f>
        <v>44311</v>
      </c>
      <c r="C53" s="7">
        <f ca="1"/>
        <v>44312</v>
      </c>
      <c r="D53" s="7">
        <f ca="1"/>
        <v>44313</v>
      </c>
      <c r="E53" s="7">
        <f ca="1"/>
        <v>44314</v>
      </c>
      <c r="F53" s="7">
        <f ca="1"/>
        <v>44315</v>
      </c>
      <c r="G53" s="7">
        <f ca="1"/>
        <v>44316</v>
      </c>
      <c r="H53" s="8">
        <f ca="1"/>
        <v>44317</v>
      </c>
    </row>
    <row r="54" spans="1:8" ht="57" customHeight="1" x14ac:dyDescent="0.3">
      <c r="B54" s="9"/>
      <c r="C54" s="9"/>
      <c r="D54" s="9"/>
      <c r="E54" s="9"/>
      <c r="F54" s="9"/>
      <c r="G54" s="9"/>
      <c r="H54" s="13"/>
    </row>
    <row r="55" spans="1:8" ht="16.5" customHeight="1" x14ac:dyDescent="0.3">
      <c r="B55" s="7">
        <f t="array" aca="1" ref="B55:C55" ca="1">日+36+DATE(Calendar4Year,Calendar4MonthOption,1)-WEEKDAY(DATE(Calendar4Year,Calendar4MonthOption,1),WeekdayOption)</f>
        <v>44318</v>
      </c>
      <c r="C55" s="7">
        <f ca="1"/>
        <v>44319</v>
      </c>
      <c r="D55" s="15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4"/>
      <c r="E56" s="14"/>
      <c r="F56" s="14"/>
      <c r="G56" s="14"/>
      <c r="H56" s="14"/>
    </row>
    <row r="57" spans="1:8" ht="54" customHeight="1" x14ac:dyDescent="0.75">
      <c r="A57" s="1"/>
      <c r="B57" s="2">
        <f ca="1">YEAR(DATE(Calendar4Year,Calendar4MonthOption+1,1))</f>
        <v>2021</v>
      </c>
      <c r="C57" s="16" t="str">
        <f ca="1">TEXT(DATE(Calendar4Year,Calendar4MonthOption+1,1),"m月")</f>
        <v>5月</v>
      </c>
      <c r="D57" s="16"/>
      <c r="E57" s="16"/>
      <c r="F57" s="12"/>
      <c r="G57" s="12"/>
      <c r="H57" s="1"/>
    </row>
    <row r="58" spans="1:8" ht="14.25" customHeight="1" x14ac:dyDescent="0.35">
      <c r="A58" s="4"/>
      <c r="B58" s="5" t="str">
        <f t="shared" ref="B58:H58" ca="1" si="4">UPPER(TEXT(B59,"aaaa"))</f>
        <v>星期日</v>
      </c>
      <c r="C58" s="6" t="str">
        <f t="shared" ca="1" si="4"/>
        <v>星期一</v>
      </c>
      <c r="D58" s="5" t="str">
        <f t="shared" ca="1" si="4"/>
        <v>星期二</v>
      </c>
      <c r="E58" s="6" t="str">
        <f t="shared" ca="1" si="4"/>
        <v>星期三</v>
      </c>
      <c r="F58" s="5" t="str">
        <f t="shared" ca="1" si="4"/>
        <v>星期四</v>
      </c>
      <c r="G58" s="6" t="str">
        <f t="shared" ca="1" si="4"/>
        <v>星期五</v>
      </c>
      <c r="H58" s="5" t="str">
        <f t="shared" ca="1" si="4"/>
        <v>星期六</v>
      </c>
    </row>
    <row r="59" spans="1:8" ht="16.5" customHeight="1" x14ac:dyDescent="0.3">
      <c r="B59" s="7">
        <f t="array" aca="1" ref="B59:H59" ca="1">日+1+DATE(Calendar5Year,Calendar5MonthOption,1)-WEEKDAY(DATE(Calendar5Year,Calendar5MonthOption,1),WeekdayOption)</f>
        <v>44311</v>
      </c>
      <c r="C59" s="7">
        <f ca="1"/>
        <v>44312</v>
      </c>
      <c r="D59" s="7">
        <f ca="1"/>
        <v>44313</v>
      </c>
      <c r="E59" s="7">
        <f ca="1"/>
        <v>44314</v>
      </c>
      <c r="F59" s="7">
        <f ca="1"/>
        <v>44315</v>
      </c>
      <c r="G59" s="7">
        <f ca="1"/>
        <v>44316</v>
      </c>
      <c r="H59" s="8">
        <f ca="1"/>
        <v>44317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7">
        <f t="array" aca="1" ref="B61:H61" ca="1">日+8+DATE(Calendar5Year,Calendar5MonthOption,1)-WEEKDAY(DATE(Calendar5Year,Calendar5MonthOption,1),WeekdayOption)</f>
        <v>44318</v>
      </c>
      <c r="C61" s="7">
        <f ca="1"/>
        <v>44319</v>
      </c>
      <c r="D61" s="7">
        <f ca="1"/>
        <v>44320</v>
      </c>
      <c r="E61" s="7">
        <f ca="1"/>
        <v>44321</v>
      </c>
      <c r="F61" s="7">
        <f ca="1"/>
        <v>44322</v>
      </c>
      <c r="G61" s="7">
        <f ca="1"/>
        <v>44323</v>
      </c>
      <c r="H61" s="8">
        <f ca="1"/>
        <v>44324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7">
        <f t="array" aca="1" ref="B63:H63" ca="1">日+15+DATE(Calendar5Year,Calendar5MonthOption,1)-WEEKDAY(DATE(Calendar5Year,Calendar5MonthOption,1),WeekdayOption)</f>
        <v>44325</v>
      </c>
      <c r="C63" s="7">
        <f ca="1"/>
        <v>44326</v>
      </c>
      <c r="D63" s="7">
        <f ca="1"/>
        <v>44327</v>
      </c>
      <c r="E63" s="7">
        <f ca="1"/>
        <v>44328</v>
      </c>
      <c r="F63" s="7">
        <f ca="1"/>
        <v>44329</v>
      </c>
      <c r="G63" s="7">
        <f ca="1"/>
        <v>44330</v>
      </c>
      <c r="H63" s="8">
        <f ca="1"/>
        <v>44331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7">
        <f t="array" aca="1" ref="B65:H65" ca="1">日+22+DATE(Calendar5Year,Calendar5MonthOption,1)-WEEKDAY(DATE(Calendar5Year,Calendar5MonthOption,1),WeekdayOption)</f>
        <v>44332</v>
      </c>
      <c r="C65" s="7">
        <f ca="1"/>
        <v>44333</v>
      </c>
      <c r="D65" s="7">
        <f ca="1"/>
        <v>44334</v>
      </c>
      <c r="E65" s="7">
        <f ca="1"/>
        <v>44335</v>
      </c>
      <c r="F65" s="7">
        <f ca="1"/>
        <v>44336</v>
      </c>
      <c r="G65" s="7">
        <f ca="1"/>
        <v>44337</v>
      </c>
      <c r="H65" s="8">
        <f ca="1"/>
        <v>44338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7">
        <f t="array" aca="1" ref="B67:H67" ca="1">日+29+DATE(Calendar5Year,Calendar5MonthOption,1)-WEEKDAY(DATE(Calendar5Year,Calendar5MonthOption,1),WeekdayOption)</f>
        <v>44339</v>
      </c>
      <c r="C67" s="7">
        <f ca="1"/>
        <v>44340</v>
      </c>
      <c r="D67" s="7">
        <f ca="1"/>
        <v>44341</v>
      </c>
      <c r="E67" s="7">
        <f ca="1"/>
        <v>44342</v>
      </c>
      <c r="F67" s="7">
        <f ca="1"/>
        <v>44343</v>
      </c>
      <c r="G67" s="7">
        <f ca="1"/>
        <v>44344</v>
      </c>
      <c r="H67" s="8">
        <f ca="1"/>
        <v>44345</v>
      </c>
    </row>
    <row r="68" spans="1:8" ht="57" customHeight="1" x14ac:dyDescent="0.3">
      <c r="B68" s="9"/>
      <c r="C68" s="9"/>
      <c r="D68" s="9"/>
      <c r="E68" s="9"/>
      <c r="F68" s="9"/>
      <c r="G68" s="9"/>
      <c r="H68" s="13"/>
    </row>
    <row r="69" spans="1:8" ht="16.5" customHeight="1" x14ac:dyDescent="0.3">
      <c r="B69" s="7">
        <f t="array" aca="1" ref="B69:C69" ca="1">日+36+DATE(Calendar5Year,Calendar5MonthOption,1)-WEEKDAY(DATE(Calendar5Year,Calendar5MonthOption,1),WeekdayOption)</f>
        <v>44346</v>
      </c>
      <c r="C69" s="7">
        <f ca="1"/>
        <v>44347</v>
      </c>
      <c r="D69" s="15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4"/>
      <c r="E70" s="14"/>
      <c r="F70" s="14"/>
      <c r="G70" s="14"/>
      <c r="H70" s="14"/>
    </row>
    <row r="71" spans="1:8" ht="54" customHeight="1" x14ac:dyDescent="0.75">
      <c r="A71" s="1"/>
      <c r="B71" s="2">
        <f ca="1">YEAR(DATE(Calendar5Year,Calendar5MonthOption+1,1))</f>
        <v>2021</v>
      </c>
      <c r="C71" s="16" t="str">
        <f ca="1">TEXT(DATE(Calendar5Year,Calendar5MonthOption+1,1),"m月")</f>
        <v>6月</v>
      </c>
      <c r="D71" s="16"/>
      <c r="E71" s="16"/>
      <c r="F71" s="12"/>
      <c r="G71" s="12"/>
      <c r="H71" s="1"/>
    </row>
    <row r="72" spans="1:8" ht="14.25" customHeight="1" x14ac:dyDescent="0.35">
      <c r="A72" s="4"/>
      <c r="B72" s="5" t="str">
        <f t="shared" ref="B72:H72" ca="1" si="5">UPPER(TEXT(B73,"aaaa"))</f>
        <v>星期日</v>
      </c>
      <c r="C72" s="6" t="str">
        <f t="shared" ca="1" si="5"/>
        <v>星期一</v>
      </c>
      <c r="D72" s="5" t="str">
        <f t="shared" ca="1" si="5"/>
        <v>星期二</v>
      </c>
      <c r="E72" s="6" t="str">
        <f t="shared" ca="1" si="5"/>
        <v>星期三</v>
      </c>
      <c r="F72" s="5" t="str">
        <f t="shared" ca="1" si="5"/>
        <v>星期四</v>
      </c>
      <c r="G72" s="6" t="str">
        <f t="shared" ca="1" si="5"/>
        <v>星期五</v>
      </c>
      <c r="H72" s="5" t="str">
        <f t="shared" ca="1" si="5"/>
        <v>星期六</v>
      </c>
    </row>
    <row r="73" spans="1:8" ht="16.5" customHeight="1" x14ac:dyDescent="0.3">
      <c r="B73" s="7">
        <f t="array" aca="1" ref="B73:H73" ca="1">日+1+DATE(Calendar6Year,Calendar6MonthOption,1)-WEEKDAY(DATE(Calendar6Year,Calendar6MonthOption,1),WeekdayOption)</f>
        <v>44346</v>
      </c>
      <c r="C73" s="7">
        <f ca="1"/>
        <v>44347</v>
      </c>
      <c r="D73" s="7">
        <f ca="1"/>
        <v>44348</v>
      </c>
      <c r="E73" s="7">
        <f ca="1"/>
        <v>44349</v>
      </c>
      <c r="F73" s="7">
        <f ca="1"/>
        <v>44350</v>
      </c>
      <c r="G73" s="7">
        <f ca="1"/>
        <v>44351</v>
      </c>
      <c r="H73" s="8">
        <f ca="1"/>
        <v>44352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7">
        <f t="array" aca="1" ref="B75:H75" ca="1">日+8+DATE(Calendar6Year,Calendar6MonthOption,1)-WEEKDAY(DATE(Calendar6Year,Calendar6MonthOption,1),WeekdayOption)</f>
        <v>44353</v>
      </c>
      <c r="C75" s="7">
        <f ca="1"/>
        <v>44354</v>
      </c>
      <c r="D75" s="7">
        <f ca="1"/>
        <v>44355</v>
      </c>
      <c r="E75" s="7">
        <f ca="1"/>
        <v>44356</v>
      </c>
      <c r="F75" s="7">
        <f ca="1"/>
        <v>44357</v>
      </c>
      <c r="G75" s="7">
        <f ca="1"/>
        <v>44358</v>
      </c>
      <c r="H75" s="8">
        <f ca="1"/>
        <v>44359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7">
        <f t="array" aca="1" ref="B77:H77" ca="1">日+15+DATE(Calendar6Year,Calendar6MonthOption,1)-WEEKDAY(DATE(Calendar6Year,Calendar6MonthOption,1),WeekdayOption)</f>
        <v>44360</v>
      </c>
      <c r="C77" s="7">
        <f ca="1"/>
        <v>44361</v>
      </c>
      <c r="D77" s="7">
        <f ca="1"/>
        <v>44362</v>
      </c>
      <c r="E77" s="7">
        <f ca="1"/>
        <v>44363</v>
      </c>
      <c r="F77" s="7">
        <f ca="1"/>
        <v>44364</v>
      </c>
      <c r="G77" s="7">
        <f ca="1"/>
        <v>44365</v>
      </c>
      <c r="H77" s="8">
        <f ca="1"/>
        <v>44366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7">
        <f t="array" aca="1" ref="B79:H79" ca="1">日+22+DATE(Calendar6Year,Calendar6MonthOption,1)-WEEKDAY(DATE(Calendar6Year,Calendar6MonthOption,1),WeekdayOption)</f>
        <v>44367</v>
      </c>
      <c r="C79" s="7">
        <f ca="1"/>
        <v>44368</v>
      </c>
      <c r="D79" s="7">
        <f ca="1"/>
        <v>44369</v>
      </c>
      <c r="E79" s="7">
        <f ca="1"/>
        <v>44370</v>
      </c>
      <c r="F79" s="7">
        <f ca="1"/>
        <v>44371</v>
      </c>
      <c r="G79" s="7">
        <f ca="1"/>
        <v>44372</v>
      </c>
      <c r="H79" s="8">
        <f ca="1"/>
        <v>44373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7">
        <f t="array" aca="1" ref="B81:H81" ca="1">日+29+DATE(Calendar6Year,Calendar6MonthOption,1)-WEEKDAY(DATE(Calendar6Year,Calendar6MonthOption,1),WeekdayOption)</f>
        <v>44374</v>
      </c>
      <c r="C81" s="7">
        <f ca="1"/>
        <v>44375</v>
      </c>
      <c r="D81" s="7">
        <f ca="1"/>
        <v>44376</v>
      </c>
      <c r="E81" s="7">
        <f ca="1"/>
        <v>44377</v>
      </c>
      <c r="F81" s="7">
        <f ca="1"/>
        <v>44378</v>
      </c>
      <c r="G81" s="7">
        <f ca="1"/>
        <v>44379</v>
      </c>
      <c r="H81" s="8">
        <f ca="1"/>
        <v>44380</v>
      </c>
    </row>
    <row r="82" spans="1:8" ht="57" customHeight="1" x14ac:dyDescent="0.3">
      <c r="B82" s="9"/>
      <c r="C82" s="9"/>
      <c r="D82" s="9"/>
      <c r="E82" s="9"/>
      <c r="F82" s="9"/>
      <c r="G82" s="9"/>
      <c r="H82" s="13"/>
    </row>
    <row r="83" spans="1:8" ht="16.5" customHeight="1" x14ac:dyDescent="0.3">
      <c r="B83" s="7">
        <f t="array" aca="1" ref="B83:C83" ca="1">日+36+DATE(Calendar6Year,Calendar6MonthOption,1)-WEEKDAY(DATE(Calendar6Year,Calendar6MonthOption,1),WeekdayOption)</f>
        <v>44381</v>
      </c>
      <c r="C83" s="7">
        <f ca="1"/>
        <v>44382</v>
      </c>
      <c r="D83" s="15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4"/>
      <c r="E84" s="14"/>
      <c r="F84" s="14"/>
      <c r="G84" s="14"/>
      <c r="H84" s="14"/>
    </row>
    <row r="85" spans="1:8" ht="54" customHeight="1" x14ac:dyDescent="0.75">
      <c r="A85" s="1"/>
      <c r="B85" s="2">
        <f ca="1">YEAR(DATE(Calendar6Year,Calendar6MonthOption+1,1))</f>
        <v>2021</v>
      </c>
      <c r="C85" s="16" t="str">
        <f ca="1">TEXT(DATE(Calendar6Year,Calendar6MonthOption+1,1),"m月")</f>
        <v>7月</v>
      </c>
      <c r="D85" s="16"/>
      <c r="E85" s="16"/>
      <c r="F85" s="12"/>
      <c r="G85" s="12"/>
      <c r="H85" s="1"/>
    </row>
    <row r="86" spans="1:8" ht="14.25" customHeight="1" x14ac:dyDescent="0.35">
      <c r="A86" s="4"/>
      <c r="B86" s="5" t="str">
        <f t="shared" ref="B86:H86" ca="1" si="6">UPPER(TEXT(B87,"aaaa"))</f>
        <v>星期日</v>
      </c>
      <c r="C86" s="6" t="str">
        <f t="shared" ca="1" si="6"/>
        <v>星期一</v>
      </c>
      <c r="D86" s="5" t="str">
        <f t="shared" ca="1" si="6"/>
        <v>星期二</v>
      </c>
      <c r="E86" s="6" t="str">
        <f t="shared" ca="1" si="6"/>
        <v>星期三</v>
      </c>
      <c r="F86" s="5" t="str">
        <f t="shared" ca="1" si="6"/>
        <v>星期四</v>
      </c>
      <c r="G86" s="6" t="str">
        <f t="shared" ca="1" si="6"/>
        <v>星期五</v>
      </c>
      <c r="H86" s="5" t="str">
        <f t="shared" ca="1" si="6"/>
        <v>星期六</v>
      </c>
    </row>
    <row r="87" spans="1:8" ht="16.5" customHeight="1" x14ac:dyDescent="0.3">
      <c r="B87" s="7">
        <f t="array" aca="1" ref="B87:H87" ca="1">日+1+DATE(Calendar7Year,Calendar7MonthOption,1)-WEEKDAY(DATE(Calendar7Year,Calendar7MonthOption,1),WeekdayOption)</f>
        <v>44374</v>
      </c>
      <c r="C87" s="7">
        <f ca="1"/>
        <v>44375</v>
      </c>
      <c r="D87" s="7">
        <f ca="1"/>
        <v>44376</v>
      </c>
      <c r="E87" s="7">
        <f ca="1"/>
        <v>44377</v>
      </c>
      <c r="F87" s="7">
        <f ca="1"/>
        <v>44378</v>
      </c>
      <c r="G87" s="7">
        <f ca="1"/>
        <v>44379</v>
      </c>
      <c r="H87" s="8">
        <f ca="1"/>
        <v>44380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7">
        <f t="array" aca="1" ref="B89:H89" ca="1">日+8+DATE(Calendar7Year,Calendar7MonthOption,1)-WEEKDAY(DATE(Calendar7Year,Calendar7MonthOption,1),WeekdayOption)</f>
        <v>44381</v>
      </c>
      <c r="C89" s="7">
        <f ca="1"/>
        <v>44382</v>
      </c>
      <c r="D89" s="7">
        <f ca="1"/>
        <v>44383</v>
      </c>
      <c r="E89" s="7">
        <f ca="1"/>
        <v>44384</v>
      </c>
      <c r="F89" s="7">
        <f ca="1"/>
        <v>44385</v>
      </c>
      <c r="G89" s="7">
        <f ca="1"/>
        <v>44386</v>
      </c>
      <c r="H89" s="8">
        <f ca="1"/>
        <v>44387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7">
        <f t="array" aca="1" ref="B91:H91" ca="1">日+15+DATE(Calendar7Year,Calendar7MonthOption,1)-WEEKDAY(DATE(Calendar7Year,Calendar7MonthOption,1),WeekdayOption)</f>
        <v>44388</v>
      </c>
      <c r="C91" s="7">
        <f ca="1"/>
        <v>44389</v>
      </c>
      <c r="D91" s="7">
        <f ca="1"/>
        <v>44390</v>
      </c>
      <c r="E91" s="7">
        <f ca="1"/>
        <v>44391</v>
      </c>
      <c r="F91" s="7">
        <f ca="1"/>
        <v>44392</v>
      </c>
      <c r="G91" s="7">
        <f ca="1"/>
        <v>44393</v>
      </c>
      <c r="H91" s="8">
        <f ca="1"/>
        <v>44394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7">
        <f t="array" aca="1" ref="B93:H93" ca="1">日+22+DATE(Calendar7Year,Calendar7MonthOption,1)-WEEKDAY(DATE(Calendar7Year,Calendar7MonthOption,1),WeekdayOption)</f>
        <v>44395</v>
      </c>
      <c r="C93" s="7">
        <f ca="1"/>
        <v>44396</v>
      </c>
      <c r="D93" s="7">
        <f ca="1"/>
        <v>44397</v>
      </c>
      <c r="E93" s="7">
        <f ca="1"/>
        <v>44398</v>
      </c>
      <c r="F93" s="7">
        <f ca="1"/>
        <v>44399</v>
      </c>
      <c r="G93" s="7">
        <f ca="1"/>
        <v>44400</v>
      </c>
      <c r="H93" s="8">
        <f ca="1"/>
        <v>44401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7">
        <f t="array" aca="1" ref="B95:H95" ca="1">日+29+DATE(Calendar7Year,Calendar7MonthOption,1)-WEEKDAY(DATE(Calendar7Year,Calendar7MonthOption,1),WeekdayOption)</f>
        <v>44402</v>
      </c>
      <c r="C95" s="7">
        <f ca="1"/>
        <v>44403</v>
      </c>
      <c r="D95" s="7">
        <f ca="1"/>
        <v>44404</v>
      </c>
      <c r="E95" s="7">
        <f ca="1"/>
        <v>44405</v>
      </c>
      <c r="F95" s="7">
        <f ca="1"/>
        <v>44406</v>
      </c>
      <c r="G95" s="7">
        <f ca="1"/>
        <v>44407</v>
      </c>
      <c r="H95" s="8">
        <f ca="1"/>
        <v>44408</v>
      </c>
    </row>
    <row r="96" spans="1:8" ht="57" customHeight="1" x14ac:dyDescent="0.3">
      <c r="B96" s="9"/>
      <c r="C96" s="9"/>
      <c r="D96" s="9"/>
      <c r="E96" s="9"/>
      <c r="F96" s="9"/>
      <c r="G96" s="9"/>
      <c r="H96" s="13"/>
    </row>
    <row r="97" spans="1:8" ht="16.5" customHeight="1" x14ac:dyDescent="0.3">
      <c r="B97" s="7">
        <f t="array" aca="1" ref="B97:C97" ca="1">日+36+DATE(Calendar7Year,Calendar7MonthOption,1)-WEEKDAY(DATE(Calendar7Year,Calendar7MonthOption,1),WeekdayOption)</f>
        <v>44409</v>
      </c>
      <c r="C97" s="7">
        <f ca="1"/>
        <v>44410</v>
      </c>
      <c r="D97" s="15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4"/>
      <c r="E98" s="14"/>
      <c r="F98" s="14"/>
      <c r="G98" s="14"/>
      <c r="H98" s="14"/>
    </row>
    <row r="99" spans="1:8" ht="54" customHeight="1" x14ac:dyDescent="0.75">
      <c r="A99" s="1"/>
      <c r="B99" s="2">
        <f ca="1">YEAR(DATE(Calendar7Year,Calendar7MonthOption+1,1))</f>
        <v>2021</v>
      </c>
      <c r="C99" s="16" t="str">
        <f ca="1">TEXT(DATE(Calendar7Year,Calendar7MonthOption+1,1),"m月")</f>
        <v>8月</v>
      </c>
      <c r="D99" s="16"/>
      <c r="E99" s="16"/>
      <c r="F99" s="12"/>
      <c r="G99" s="12"/>
      <c r="H99" s="1"/>
    </row>
    <row r="100" spans="1:8" ht="14.25" customHeight="1" x14ac:dyDescent="0.35">
      <c r="A100" s="4"/>
      <c r="B100" s="5" t="str">
        <f t="shared" ref="B100:H100" ca="1" si="7">UPPER(TEXT(B101,"aaaa"))</f>
        <v>星期日</v>
      </c>
      <c r="C100" s="6" t="str">
        <f t="shared" ca="1" si="7"/>
        <v>星期一</v>
      </c>
      <c r="D100" s="5" t="str">
        <f t="shared" ca="1" si="7"/>
        <v>星期二</v>
      </c>
      <c r="E100" s="6" t="str">
        <f t="shared" ca="1" si="7"/>
        <v>星期三</v>
      </c>
      <c r="F100" s="5" t="str">
        <f t="shared" ca="1" si="7"/>
        <v>星期四</v>
      </c>
      <c r="G100" s="6" t="str">
        <f t="shared" ca="1" si="7"/>
        <v>星期五</v>
      </c>
      <c r="H100" s="5" t="str">
        <f t="shared" ca="1" si="7"/>
        <v>星期六</v>
      </c>
    </row>
    <row r="101" spans="1:8" ht="16.5" customHeight="1" x14ac:dyDescent="0.3">
      <c r="B101" s="7">
        <f t="array" aca="1" ref="B101:H101" ca="1">日+1+DATE(Calendar8Year,Calendar8MonthOption,1)-WEEKDAY(DATE(Calendar8Year,Calendar8MonthOption,1),WeekdayOption)</f>
        <v>44409</v>
      </c>
      <c r="C101" s="7">
        <f ca="1"/>
        <v>44410</v>
      </c>
      <c r="D101" s="7">
        <f ca="1"/>
        <v>44411</v>
      </c>
      <c r="E101" s="7">
        <f ca="1"/>
        <v>44412</v>
      </c>
      <c r="F101" s="7">
        <f ca="1"/>
        <v>44413</v>
      </c>
      <c r="G101" s="7">
        <f ca="1"/>
        <v>44414</v>
      </c>
      <c r="H101" s="8">
        <f ca="1"/>
        <v>44415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7">
        <f t="array" aca="1" ref="B103:H103" ca="1">日+8+DATE(Calendar8Year,Calendar8MonthOption,1)-WEEKDAY(DATE(Calendar8Year,Calendar8MonthOption,1),WeekdayOption)</f>
        <v>44416</v>
      </c>
      <c r="C103" s="7">
        <f ca="1"/>
        <v>44417</v>
      </c>
      <c r="D103" s="7">
        <f ca="1"/>
        <v>44418</v>
      </c>
      <c r="E103" s="7">
        <f ca="1"/>
        <v>44419</v>
      </c>
      <c r="F103" s="7">
        <f ca="1"/>
        <v>44420</v>
      </c>
      <c r="G103" s="7">
        <f ca="1"/>
        <v>44421</v>
      </c>
      <c r="H103" s="8">
        <f ca="1"/>
        <v>44422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7">
        <f t="array" aca="1" ref="B105:H105" ca="1">日+15+DATE(Calendar8Year,Calendar8MonthOption,1)-WEEKDAY(DATE(Calendar8Year,Calendar8MonthOption,1),WeekdayOption)</f>
        <v>44423</v>
      </c>
      <c r="C105" s="7">
        <f ca="1"/>
        <v>44424</v>
      </c>
      <c r="D105" s="7">
        <f ca="1"/>
        <v>44425</v>
      </c>
      <c r="E105" s="7">
        <f ca="1"/>
        <v>44426</v>
      </c>
      <c r="F105" s="7">
        <f ca="1"/>
        <v>44427</v>
      </c>
      <c r="G105" s="7">
        <f ca="1"/>
        <v>44428</v>
      </c>
      <c r="H105" s="8">
        <f ca="1"/>
        <v>44429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7">
        <f t="array" aca="1" ref="B107:H107" ca="1">日+22+DATE(Calendar8Year,Calendar8MonthOption,1)-WEEKDAY(DATE(Calendar8Year,Calendar8MonthOption,1),WeekdayOption)</f>
        <v>44430</v>
      </c>
      <c r="C107" s="7">
        <f ca="1"/>
        <v>44431</v>
      </c>
      <c r="D107" s="7">
        <f ca="1"/>
        <v>44432</v>
      </c>
      <c r="E107" s="7">
        <f ca="1"/>
        <v>44433</v>
      </c>
      <c r="F107" s="7">
        <f ca="1"/>
        <v>44434</v>
      </c>
      <c r="G107" s="7">
        <f ca="1"/>
        <v>44435</v>
      </c>
      <c r="H107" s="8">
        <f ca="1"/>
        <v>44436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7">
        <f t="array" aca="1" ref="B109:H109" ca="1">日+29+DATE(Calendar8Year,Calendar8MonthOption,1)-WEEKDAY(DATE(Calendar8Year,Calendar8MonthOption,1),WeekdayOption)</f>
        <v>44437</v>
      </c>
      <c r="C109" s="7">
        <f ca="1"/>
        <v>44438</v>
      </c>
      <c r="D109" s="7">
        <f ca="1"/>
        <v>44439</v>
      </c>
      <c r="E109" s="7">
        <f ca="1"/>
        <v>44440</v>
      </c>
      <c r="F109" s="7">
        <f ca="1"/>
        <v>44441</v>
      </c>
      <c r="G109" s="7">
        <f ca="1"/>
        <v>44442</v>
      </c>
      <c r="H109" s="8">
        <f ca="1"/>
        <v>44443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3"/>
    </row>
    <row r="111" spans="1:8" ht="16.5" customHeight="1" x14ac:dyDescent="0.3">
      <c r="B111" s="7">
        <f t="array" aca="1" ref="B111:C111" ca="1">日+36+DATE(Calendar8Year,Calendar8MonthOption,1)-WEEKDAY(DATE(Calendar8Year,Calendar8MonthOption,1),WeekdayOption)</f>
        <v>44444</v>
      </c>
      <c r="C111" s="7">
        <f ca="1"/>
        <v>44445</v>
      </c>
      <c r="D111" s="15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4"/>
      <c r="E112" s="14"/>
      <c r="F112" s="14"/>
      <c r="G112" s="14"/>
      <c r="H112" s="14"/>
    </row>
    <row r="113" spans="1:8" ht="54" customHeight="1" x14ac:dyDescent="0.75">
      <c r="A113" s="1"/>
      <c r="B113" s="2">
        <f ca="1">YEAR(DATE(Calendar8Year,Calendar8MonthOption+1,1))</f>
        <v>2021</v>
      </c>
      <c r="C113" s="16" t="str">
        <f ca="1">TEXT(DATE(Calendar8Year,Calendar8MonthOption+1,1),"m月")</f>
        <v>9月</v>
      </c>
      <c r="D113" s="16"/>
      <c r="E113" s="16"/>
      <c r="F113" s="12"/>
      <c r="G113" s="12"/>
      <c r="H113" s="1"/>
    </row>
    <row r="114" spans="1:8" ht="14.25" customHeight="1" x14ac:dyDescent="0.35">
      <c r="A114" s="4"/>
      <c r="B114" s="5" t="str">
        <f t="shared" ref="B114:H114" ca="1" si="8">UPPER(TEXT(B115,"aaaa"))</f>
        <v>星期日</v>
      </c>
      <c r="C114" s="6" t="str">
        <f t="shared" ca="1" si="8"/>
        <v>星期一</v>
      </c>
      <c r="D114" s="5" t="str">
        <f t="shared" ca="1" si="8"/>
        <v>星期二</v>
      </c>
      <c r="E114" s="6" t="str">
        <f t="shared" ca="1" si="8"/>
        <v>星期三</v>
      </c>
      <c r="F114" s="5" t="str">
        <f t="shared" ca="1" si="8"/>
        <v>星期四</v>
      </c>
      <c r="G114" s="6" t="str">
        <f t="shared" ca="1" si="8"/>
        <v>星期五</v>
      </c>
      <c r="H114" s="5" t="str">
        <f t="shared" ca="1" si="8"/>
        <v>星期六</v>
      </c>
    </row>
    <row r="115" spans="1:8" ht="16.5" customHeight="1" x14ac:dyDescent="0.3">
      <c r="B115" s="7">
        <f t="array" aca="1" ref="B115:H115" ca="1">日+1+DATE(Calendar9Year,Calendar9MonthOption,1)-WEEKDAY(DATE(Calendar9Year,Calendar9MonthOption,1),WeekdayOption)</f>
        <v>44437</v>
      </c>
      <c r="C115" s="7">
        <f ca="1"/>
        <v>44438</v>
      </c>
      <c r="D115" s="7">
        <f ca="1"/>
        <v>44439</v>
      </c>
      <c r="E115" s="7">
        <f ca="1"/>
        <v>44440</v>
      </c>
      <c r="F115" s="7">
        <f ca="1"/>
        <v>44441</v>
      </c>
      <c r="G115" s="7">
        <f ca="1"/>
        <v>44442</v>
      </c>
      <c r="H115" s="8">
        <f ca="1"/>
        <v>44443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7">
        <f t="array" aca="1" ref="B117:H117" ca="1">日+8+DATE(Calendar9Year,Calendar9MonthOption,1)-WEEKDAY(DATE(Calendar9Year,Calendar9MonthOption,1),WeekdayOption)</f>
        <v>44444</v>
      </c>
      <c r="C117" s="7">
        <f ca="1"/>
        <v>44445</v>
      </c>
      <c r="D117" s="7">
        <f ca="1"/>
        <v>44446</v>
      </c>
      <c r="E117" s="7">
        <f ca="1"/>
        <v>44447</v>
      </c>
      <c r="F117" s="7">
        <f ca="1"/>
        <v>44448</v>
      </c>
      <c r="G117" s="7">
        <f ca="1"/>
        <v>44449</v>
      </c>
      <c r="H117" s="8">
        <f ca="1"/>
        <v>44450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7">
        <f t="array" aca="1" ref="B119:H119" ca="1">日+15+DATE(Calendar9Year,Calendar9MonthOption,1)-WEEKDAY(DATE(Calendar9Year,Calendar9MonthOption,1),WeekdayOption)</f>
        <v>44451</v>
      </c>
      <c r="C119" s="7">
        <f ca="1"/>
        <v>44452</v>
      </c>
      <c r="D119" s="7">
        <f ca="1"/>
        <v>44453</v>
      </c>
      <c r="E119" s="7">
        <f ca="1"/>
        <v>44454</v>
      </c>
      <c r="F119" s="7">
        <f ca="1"/>
        <v>44455</v>
      </c>
      <c r="G119" s="7">
        <f ca="1"/>
        <v>44456</v>
      </c>
      <c r="H119" s="8">
        <f ca="1"/>
        <v>44457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7">
        <f t="array" aca="1" ref="B121:H121" ca="1">日+22+DATE(Calendar9Year,Calendar9MonthOption,1)-WEEKDAY(DATE(Calendar9Year,Calendar9MonthOption,1),WeekdayOption)</f>
        <v>44458</v>
      </c>
      <c r="C121" s="7">
        <f ca="1"/>
        <v>44459</v>
      </c>
      <c r="D121" s="7">
        <f ca="1"/>
        <v>44460</v>
      </c>
      <c r="E121" s="7">
        <f ca="1"/>
        <v>44461</v>
      </c>
      <c r="F121" s="7">
        <f ca="1"/>
        <v>44462</v>
      </c>
      <c r="G121" s="7">
        <f ca="1"/>
        <v>44463</v>
      </c>
      <c r="H121" s="8">
        <f ca="1"/>
        <v>44464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7">
        <f t="array" aca="1" ref="B123:H123" ca="1">日+29+DATE(Calendar9Year,Calendar9MonthOption,1)-WEEKDAY(DATE(Calendar9Year,Calendar9MonthOption,1),WeekdayOption)</f>
        <v>44465</v>
      </c>
      <c r="C123" s="7">
        <f ca="1"/>
        <v>44466</v>
      </c>
      <c r="D123" s="7">
        <f ca="1"/>
        <v>44467</v>
      </c>
      <c r="E123" s="7">
        <f ca="1"/>
        <v>44468</v>
      </c>
      <c r="F123" s="7">
        <f ca="1"/>
        <v>44469</v>
      </c>
      <c r="G123" s="7">
        <f ca="1"/>
        <v>44470</v>
      </c>
      <c r="H123" s="8">
        <f ca="1"/>
        <v>44471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3"/>
    </row>
    <row r="125" spans="1:8" ht="16.5" customHeight="1" x14ac:dyDescent="0.3">
      <c r="B125" s="7">
        <f t="array" aca="1" ref="B125:C125" ca="1">日+36+DATE(Calendar9Year,Calendar9MonthOption,1)-WEEKDAY(DATE(Calendar9Year,Calendar9MonthOption,1),WeekdayOption)</f>
        <v>44472</v>
      </c>
      <c r="C125" s="7">
        <f ca="1"/>
        <v>44473</v>
      </c>
      <c r="D125" s="15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4"/>
      <c r="E126" s="14"/>
      <c r="F126" s="14"/>
      <c r="G126" s="14"/>
      <c r="H126" s="14"/>
    </row>
    <row r="127" spans="1:8" ht="54" customHeight="1" x14ac:dyDescent="0.75">
      <c r="A127" s="1"/>
      <c r="B127" s="2">
        <f ca="1">YEAR(DATE(Calendar9Year,Calendar9MonthOption+1,1))</f>
        <v>2021</v>
      </c>
      <c r="C127" s="16" t="str">
        <f ca="1">TEXT(DATE(Calendar9Year,Calendar9MonthOption+1,1),"m月")</f>
        <v>10月</v>
      </c>
      <c r="D127" s="16"/>
      <c r="E127" s="16"/>
      <c r="F127" s="12"/>
      <c r="G127" s="12"/>
      <c r="H127" s="1"/>
    </row>
    <row r="128" spans="1:8" ht="14.25" customHeight="1" x14ac:dyDescent="0.35">
      <c r="A128" s="4"/>
      <c r="B128" s="5" t="str">
        <f t="shared" ref="B128:H128" ca="1" si="9">UPPER(TEXT(B129,"aaaa"))</f>
        <v>星期日</v>
      </c>
      <c r="C128" s="6" t="str">
        <f t="shared" ca="1" si="9"/>
        <v>星期一</v>
      </c>
      <c r="D128" s="5" t="str">
        <f t="shared" ca="1" si="9"/>
        <v>星期二</v>
      </c>
      <c r="E128" s="6" t="str">
        <f t="shared" ca="1" si="9"/>
        <v>星期三</v>
      </c>
      <c r="F128" s="5" t="str">
        <f t="shared" ca="1" si="9"/>
        <v>星期四</v>
      </c>
      <c r="G128" s="6" t="str">
        <f t="shared" ca="1" si="9"/>
        <v>星期五</v>
      </c>
      <c r="H128" s="5" t="str">
        <f t="shared" ca="1" si="9"/>
        <v>星期六</v>
      </c>
    </row>
    <row r="129" spans="2:8" ht="16.5" customHeight="1" x14ac:dyDescent="0.3">
      <c r="B129" s="7">
        <f t="array" aca="1" ref="B129:H129" ca="1">日+1+DATE(Calendar10Year,Calendar10MonthOption,1)-WEEKDAY(DATE(Calendar10Year,Calendar10MonthOption,1),WeekdayOption)</f>
        <v>44465</v>
      </c>
      <c r="C129" s="7">
        <f ca="1"/>
        <v>44466</v>
      </c>
      <c r="D129" s="7">
        <f ca="1"/>
        <v>44467</v>
      </c>
      <c r="E129" s="7">
        <f ca="1"/>
        <v>44468</v>
      </c>
      <c r="F129" s="7">
        <f ca="1"/>
        <v>44469</v>
      </c>
      <c r="G129" s="7">
        <f ca="1"/>
        <v>44470</v>
      </c>
      <c r="H129" s="8">
        <f ca="1"/>
        <v>44471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7">
        <f t="array" aca="1" ref="B131:H131" ca="1">日+8+DATE(Calendar10Year,Calendar10MonthOption,1)-WEEKDAY(DATE(Calendar10Year,Calendar10MonthOption,1),WeekdayOption)</f>
        <v>44472</v>
      </c>
      <c r="C131" s="7">
        <f ca="1"/>
        <v>44473</v>
      </c>
      <c r="D131" s="7">
        <f ca="1"/>
        <v>44474</v>
      </c>
      <c r="E131" s="7">
        <f ca="1"/>
        <v>44475</v>
      </c>
      <c r="F131" s="7">
        <f ca="1"/>
        <v>44476</v>
      </c>
      <c r="G131" s="7">
        <f ca="1"/>
        <v>44477</v>
      </c>
      <c r="H131" s="8">
        <f ca="1"/>
        <v>44478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7">
        <f t="array" aca="1" ref="B133:H133" ca="1">日+15+DATE(Calendar10Year,Calendar10MonthOption,1)-WEEKDAY(DATE(Calendar10Year,Calendar10MonthOption,1),WeekdayOption)</f>
        <v>44479</v>
      </c>
      <c r="C133" s="7">
        <f ca="1"/>
        <v>44480</v>
      </c>
      <c r="D133" s="7">
        <f ca="1"/>
        <v>44481</v>
      </c>
      <c r="E133" s="7">
        <f ca="1"/>
        <v>44482</v>
      </c>
      <c r="F133" s="7">
        <f ca="1"/>
        <v>44483</v>
      </c>
      <c r="G133" s="7">
        <f ca="1"/>
        <v>44484</v>
      </c>
      <c r="H133" s="8">
        <f ca="1"/>
        <v>44485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7">
        <f t="array" aca="1" ref="B135:H135" ca="1">日+22+DATE(Calendar10Year,Calendar10MonthOption,1)-WEEKDAY(DATE(Calendar10Year,Calendar10MonthOption,1),WeekdayOption)</f>
        <v>44486</v>
      </c>
      <c r="C135" s="7">
        <f ca="1"/>
        <v>44487</v>
      </c>
      <c r="D135" s="7">
        <f ca="1"/>
        <v>44488</v>
      </c>
      <c r="E135" s="7">
        <f ca="1"/>
        <v>44489</v>
      </c>
      <c r="F135" s="7">
        <f ca="1"/>
        <v>44490</v>
      </c>
      <c r="G135" s="7">
        <f ca="1"/>
        <v>44491</v>
      </c>
      <c r="H135" s="8">
        <f ca="1"/>
        <v>44492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7">
        <f t="array" aca="1" ref="B137:H137" ca="1">日+29+DATE(Calendar10Year,Calendar10MonthOption,1)-WEEKDAY(DATE(Calendar10Year,Calendar10MonthOption,1),WeekdayOption)</f>
        <v>44493</v>
      </c>
      <c r="C137" s="7">
        <f ca="1"/>
        <v>44494</v>
      </c>
      <c r="D137" s="7">
        <f ca="1"/>
        <v>44495</v>
      </c>
      <c r="E137" s="7">
        <f ca="1"/>
        <v>44496</v>
      </c>
      <c r="F137" s="7">
        <f ca="1"/>
        <v>44497</v>
      </c>
      <c r="G137" s="7">
        <f ca="1"/>
        <v>44498</v>
      </c>
      <c r="H137" s="8">
        <f ca="1"/>
        <v>44499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3"/>
    </row>
    <row r="139" spans="2:8" ht="16.5" customHeight="1" x14ac:dyDescent="0.3">
      <c r="B139" s="7">
        <f t="array" aca="1" ref="B139:C139" ca="1">日+36+DATE(Calendar10Year,Calendar10MonthOption,1)-WEEKDAY(DATE(Calendar10Year,Calendar10MonthOption,1),WeekdayOption)</f>
        <v>44500</v>
      </c>
      <c r="C139" s="7">
        <f ca="1"/>
        <v>44501</v>
      </c>
      <c r="D139" s="15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4"/>
      <c r="E140" s="14"/>
      <c r="F140" s="14"/>
      <c r="G140" s="14"/>
      <c r="H140" s="14"/>
    </row>
    <row r="141" spans="2:8" ht="54" customHeight="1" x14ac:dyDescent="0.75">
      <c r="B141" s="2">
        <f ca="1">YEAR(DATE(Calendar10Year,Calendar10MonthOption+1,1))</f>
        <v>2021</v>
      </c>
      <c r="C141" s="16" t="str">
        <f ca="1">TEXT(DATE(Calendar10Year,Calendar10MonthOption+1,1),"m月")</f>
        <v>11月</v>
      </c>
      <c r="D141" s="16"/>
      <c r="E141" s="16"/>
      <c r="F141" s="12"/>
      <c r="G141" s="12"/>
      <c r="H141" s="1"/>
    </row>
    <row r="142" spans="2:8" ht="14.25" customHeight="1" x14ac:dyDescent="0.3">
      <c r="B142" s="5" t="str">
        <f t="shared" ref="B142:H142" ca="1" si="10">UPPER(TEXT(B143,"aaaa"))</f>
        <v>星期日</v>
      </c>
      <c r="C142" s="6" t="str">
        <f t="shared" ca="1" si="10"/>
        <v>星期一</v>
      </c>
      <c r="D142" s="5" t="str">
        <f t="shared" ca="1" si="10"/>
        <v>星期二</v>
      </c>
      <c r="E142" s="6" t="str">
        <f t="shared" ca="1" si="10"/>
        <v>星期三</v>
      </c>
      <c r="F142" s="5" t="str">
        <f t="shared" ca="1" si="10"/>
        <v>星期四</v>
      </c>
      <c r="G142" s="6" t="str">
        <f t="shared" ca="1" si="10"/>
        <v>星期五</v>
      </c>
      <c r="H142" s="5" t="str">
        <f t="shared" ca="1" si="10"/>
        <v>星期六</v>
      </c>
    </row>
    <row r="143" spans="2:8" ht="16.5" customHeight="1" x14ac:dyDescent="0.3">
      <c r="B143" s="7">
        <f t="array" aca="1" ref="B143:H143" ca="1">日+1+DATE(Calendar11Year,Calendar11MonthOption,1)-WEEKDAY(DATE(Calendar11Year,Calendar11MonthOption,1),WeekdayOption)</f>
        <v>44500</v>
      </c>
      <c r="C143" s="7">
        <f ca="1"/>
        <v>44501</v>
      </c>
      <c r="D143" s="7">
        <f ca="1"/>
        <v>44502</v>
      </c>
      <c r="E143" s="7">
        <f ca="1"/>
        <v>44503</v>
      </c>
      <c r="F143" s="7">
        <f ca="1"/>
        <v>44504</v>
      </c>
      <c r="G143" s="7">
        <f ca="1"/>
        <v>44505</v>
      </c>
      <c r="H143" s="8">
        <f ca="1"/>
        <v>44506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7">
        <f t="array" aca="1" ref="B145:H145" ca="1">日+8+DATE(Calendar11Year,Calendar11MonthOption,1)-WEEKDAY(DATE(Calendar11Year,Calendar11MonthOption,1),WeekdayOption)</f>
        <v>44507</v>
      </c>
      <c r="C145" s="7">
        <f ca="1"/>
        <v>44508</v>
      </c>
      <c r="D145" s="7">
        <f ca="1"/>
        <v>44509</v>
      </c>
      <c r="E145" s="7">
        <f ca="1"/>
        <v>44510</v>
      </c>
      <c r="F145" s="7">
        <f ca="1"/>
        <v>44511</v>
      </c>
      <c r="G145" s="7">
        <f ca="1"/>
        <v>44512</v>
      </c>
      <c r="H145" s="8">
        <f ca="1"/>
        <v>44513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7">
        <f t="array" aca="1" ref="B147:H147" ca="1">日+15+DATE(Calendar11Year,Calendar11MonthOption,1)-WEEKDAY(DATE(Calendar11Year,Calendar11MonthOption,1),WeekdayOption)</f>
        <v>44514</v>
      </c>
      <c r="C147" s="7">
        <f ca="1"/>
        <v>44515</v>
      </c>
      <c r="D147" s="7">
        <f ca="1"/>
        <v>44516</v>
      </c>
      <c r="E147" s="7">
        <f ca="1"/>
        <v>44517</v>
      </c>
      <c r="F147" s="7">
        <f ca="1"/>
        <v>44518</v>
      </c>
      <c r="G147" s="7">
        <f ca="1"/>
        <v>44519</v>
      </c>
      <c r="H147" s="8">
        <f ca="1"/>
        <v>44520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7">
        <f t="array" aca="1" ref="B149:H149" ca="1">日+22+DATE(Calendar11Year,Calendar11MonthOption,1)-WEEKDAY(DATE(Calendar11Year,Calendar11MonthOption,1),WeekdayOption)</f>
        <v>44521</v>
      </c>
      <c r="C149" s="7">
        <f ca="1"/>
        <v>44522</v>
      </c>
      <c r="D149" s="7">
        <f ca="1"/>
        <v>44523</v>
      </c>
      <c r="E149" s="7">
        <f ca="1"/>
        <v>44524</v>
      </c>
      <c r="F149" s="7">
        <f ca="1"/>
        <v>44525</v>
      </c>
      <c r="G149" s="7">
        <f ca="1"/>
        <v>44526</v>
      </c>
      <c r="H149" s="8">
        <f ca="1"/>
        <v>44527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7">
        <f t="array" aca="1" ref="B151:H151" ca="1">日+29+DATE(Calendar11Year,Calendar11MonthOption,1)-WEEKDAY(DATE(Calendar11Year,Calendar11MonthOption,1),WeekdayOption)</f>
        <v>44528</v>
      </c>
      <c r="C151" s="7">
        <f ca="1"/>
        <v>44529</v>
      </c>
      <c r="D151" s="7">
        <f ca="1"/>
        <v>44530</v>
      </c>
      <c r="E151" s="7">
        <f ca="1"/>
        <v>44531</v>
      </c>
      <c r="F151" s="7">
        <f ca="1"/>
        <v>44532</v>
      </c>
      <c r="G151" s="7">
        <f ca="1"/>
        <v>44533</v>
      </c>
      <c r="H151" s="8">
        <f ca="1"/>
        <v>44534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3"/>
    </row>
    <row r="153" spans="2:8" ht="16.5" customHeight="1" x14ac:dyDescent="0.3">
      <c r="B153" s="7">
        <f t="array" aca="1" ref="B153:C153" ca="1">日+36+DATE(Calendar11Year,Calendar11MonthOption,1)-WEEKDAY(DATE(Calendar11Year,Calendar11MonthOption,1),WeekdayOption)</f>
        <v>44535</v>
      </c>
      <c r="C153" s="7">
        <f ca="1"/>
        <v>44536</v>
      </c>
      <c r="D153" s="15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4"/>
      <c r="E154" s="14"/>
      <c r="F154" s="14"/>
      <c r="G154" s="14"/>
      <c r="H154" s="14"/>
    </row>
    <row r="155" spans="2:8" ht="54" customHeight="1" x14ac:dyDescent="0.75">
      <c r="B155" s="2">
        <f ca="1">YEAR(DATE(Calendar11Year,Calendar11MonthOption+1,1))</f>
        <v>2021</v>
      </c>
      <c r="C155" s="16" t="str">
        <f ca="1">TEXT(DATE(Calendar11Year,Calendar11MonthOption+1,1),"m月")</f>
        <v>12月</v>
      </c>
      <c r="D155" s="16"/>
      <c r="E155" s="16"/>
      <c r="F155" s="12"/>
      <c r="G155" s="12"/>
      <c r="H155" s="1"/>
    </row>
    <row r="156" spans="2:8" ht="14.25" customHeight="1" x14ac:dyDescent="0.3">
      <c r="B156" s="5" t="str">
        <f t="shared" ref="B156:H156" ca="1" si="11">UPPER(TEXT(B157,"aaaa"))</f>
        <v>星期日</v>
      </c>
      <c r="C156" s="6" t="str">
        <f t="shared" ca="1" si="11"/>
        <v>星期一</v>
      </c>
      <c r="D156" s="5" t="str">
        <f t="shared" ca="1" si="11"/>
        <v>星期二</v>
      </c>
      <c r="E156" s="6" t="str">
        <f t="shared" ca="1" si="11"/>
        <v>星期三</v>
      </c>
      <c r="F156" s="5" t="str">
        <f t="shared" ca="1" si="11"/>
        <v>星期四</v>
      </c>
      <c r="G156" s="6" t="str">
        <f t="shared" ca="1" si="11"/>
        <v>星期五</v>
      </c>
      <c r="H156" s="5" t="str">
        <f t="shared" ca="1" si="11"/>
        <v>星期六</v>
      </c>
    </row>
    <row r="157" spans="2:8" ht="16.5" customHeight="1" x14ac:dyDescent="0.3">
      <c r="B157" s="7">
        <f t="array" aca="1" ref="B157:H157" ca="1">日+1+DATE(Calendar12Year,Calendar12MonthOption,1)-WEEKDAY(DATE(Calendar12Year,Calendar12MonthOption,1),WeekdayOption)</f>
        <v>44528</v>
      </c>
      <c r="C157" s="7">
        <f ca="1"/>
        <v>44529</v>
      </c>
      <c r="D157" s="7">
        <f ca="1"/>
        <v>44530</v>
      </c>
      <c r="E157" s="7">
        <f ca="1"/>
        <v>44531</v>
      </c>
      <c r="F157" s="7">
        <f ca="1"/>
        <v>44532</v>
      </c>
      <c r="G157" s="7">
        <f ca="1"/>
        <v>44533</v>
      </c>
      <c r="H157" s="8">
        <f ca="1"/>
        <v>44534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7">
        <f t="array" aca="1" ref="B159:H159" ca="1">日+8+DATE(Calendar12Year,Calendar12MonthOption,1)-WEEKDAY(DATE(Calendar12Year,Calendar12MonthOption,1),WeekdayOption)</f>
        <v>44535</v>
      </c>
      <c r="C159" s="7">
        <f ca="1"/>
        <v>44536</v>
      </c>
      <c r="D159" s="7">
        <f ca="1"/>
        <v>44537</v>
      </c>
      <c r="E159" s="7">
        <f ca="1"/>
        <v>44538</v>
      </c>
      <c r="F159" s="7">
        <f ca="1"/>
        <v>44539</v>
      </c>
      <c r="G159" s="7">
        <f ca="1"/>
        <v>44540</v>
      </c>
      <c r="H159" s="8">
        <f ca="1"/>
        <v>44541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7">
        <f t="array" aca="1" ref="B161:H161" ca="1">日+15+DATE(Calendar12Year,Calendar12MonthOption,1)-WEEKDAY(DATE(Calendar12Year,Calendar12MonthOption,1),WeekdayOption)</f>
        <v>44542</v>
      </c>
      <c r="C161" s="7">
        <f ca="1"/>
        <v>44543</v>
      </c>
      <c r="D161" s="7">
        <f ca="1"/>
        <v>44544</v>
      </c>
      <c r="E161" s="7">
        <f ca="1"/>
        <v>44545</v>
      </c>
      <c r="F161" s="7">
        <f ca="1"/>
        <v>44546</v>
      </c>
      <c r="G161" s="7">
        <f ca="1"/>
        <v>44547</v>
      </c>
      <c r="H161" s="8">
        <f ca="1"/>
        <v>44548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7">
        <f t="array" aca="1" ref="B163:H163" ca="1">日+22+DATE(Calendar12Year,Calendar12MonthOption,1)-WEEKDAY(DATE(Calendar12Year,Calendar12MonthOption,1),WeekdayOption)</f>
        <v>44549</v>
      </c>
      <c r="C163" s="7">
        <f ca="1"/>
        <v>44550</v>
      </c>
      <c r="D163" s="7">
        <f ca="1"/>
        <v>44551</v>
      </c>
      <c r="E163" s="7">
        <f ca="1"/>
        <v>44552</v>
      </c>
      <c r="F163" s="7">
        <f ca="1"/>
        <v>44553</v>
      </c>
      <c r="G163" s="7">
        <f ca="1"/>
        <v>44554</v>
      </c>
      <c r="H163" s="8">
        <f ca="1"/>
        <v>44555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7">
        <f t="array" aca="1" ref="B165:H165" ca="1">日+29+DATE(Calendar12Year,Calendar12MonthOption,1)-WEEKDAY(DATE(Calendar12Year,Calendar12MonthOption,1),WeekdayOption)</f>
        <v>44556</v>
      </c>
      <c r="C165" s="7">
        <f ca="1"/>
        <v>44557</v>
      </c>
      <c r="D165" s="7">
        <f ca="1"/>
        <v>44558</v>
      </c>
      <c r="E165" s="7">
        <f ca="1"/>
        <v>44559</v>
      </c>
      <c r="F165" s="7">
        <f ca="1"/>
        <v>44560</v>
      </c>
      <c r="G165" s="7">
        <f ca="1"/>
        <v>44561</v>
      </c>
      <c r="H165" s="8">
        <f ca="1"/>
        <v>44562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3"/>
    </row>
    <row r="167" spans="2:8" ht="16.5" customHeight="1" x14ac:dyDescent="0.3">
      <c r="B167" s="7">
        <f t="array" aca="1" ref="B167:C167" ca="1">日+36+DATE(Calendar12Year,Calendar12MonthOption,1)-WEEKDAY(DATE(Calendar12Year,Calendar12MonthOption,1),WeekdayOption)</f>
        <v>44563</v>
      </c>
      <c r="C167" s="7">
        <f ca="1"/>
        <v>44564</v>
      </c>
      <c r="D167" s="15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4"/>
      <c r="E168" s="14"/>
      <c r="F168" s="14"/>
      <c r="G168" s="14"/>
      <c r="H168" s="1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1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 xr:uid="{00000000-0002-0000-0000-000000000000}">
      <formula1>"星期日,星期一,星期二,星期三,星期四,星期五,星期六"</formula1>
    </dataValidation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 xr:uid="{00000000-0002-0000-0000-000001000000}">
      <formula1>"1月,2月,3月,4月,5月,6月,7月,8月,9月,10月,11月,12月"</formula1>
    </dataValidation>
    <dataValidation allowBlank="1" showInputMessage="1" prompt="此工作簿是 12 个月日历。在单元格中 B1 中输入开始年份，然后在单元格 C1 选择开始月份。日历将为后面的月份自动更新" sqref="A1" xr:uid="{00000000-0002-0000-0000-000002000000}"/>
    <dataValidation allowBlank="1" showInputMessage="1" showErrorMessage="1" prompt="在此单元格中输入年份" sqref="B1" xr:uid="{00000000-0002-0000-0000-000003000000}"/>
    <dataValidation allowBlank="1" showInputMessage="1" prompt="自动确定的工作日。若要更改工作日，请在单元格 B2 中选择新的周开始日。" sqref="C2:H2 B16" xr:uid="{00000000-0002-0000-0000-000004000000}"/>
    <dataValidation allowBlank="1" showInputMessage="1" prompt="日期" sqref="B3" xr:uid="{00000000-0002-0000-0000-000005000000}"/>
    <dataValidation allowBlank="1" showInputMessage="1" prompt="在此处输入每日备注" sqref="B4" xr:uid="{00000000-0002-0000-0000-000006000000}"/>
    <dataValidation allowBlank="1" showInputMessage="1" prompt="日历年份基于单元格 B1 中所选的年份自动更新" sqref="B15" xr:uid="{00000000-0002-0000-0000-000007000000}"/>
    <dataValidation allowBlank="1" showInputMessage="1" prompt="日历月份基于单元格 C1 中所选的月份自动更新" sqref="C15:E15" xr:uid="{00000000-0002-0000-0000-000008000000}"/>
    <dataValidation allowBlank="1" showInputMessage="1" prompt="在下方单元格中输入每月备注" sqref="D13:H13" xr:uid="{00000000-0002-0000-0000-00000C000000}"/>
    <dataValidation allowBlank="1" showInputMessage="1" prompt="在此单元格中输入每月备注" sqref="D14:H14" xr:uid="{00000000-0002-0000-0000-00000D000000}"/>
    <dataValidation allowBlank="1" showInputMessage="1" showErrorMessage="1" prompt="日历年份基于单元格 B1 中所选的年份自动更新" sqref="B29 B43 B57 B71 B85 B99 B113 B127 B141 B155" xr:uid="{00000000-0002-0000-0000-00000E000000}"/>
    <dataValidation allowBlank="1" showInputMessage="1" showErrorMessage="1" prompt="日历月份基于单元格 C1 中所选的月份自动更新" sqref="C141:E141 C29:E29 C43:E43 C57:E57 C71:E71 C85:E85 C99:E99 C113:E113 C127:E127 C155:E155" xr:uid="{00000000-0002-0000-0000-00000F000000}"/>
    <dataValidation allowBlank="1" showInputMessage="1" showErrorMessage="1" prompt="自动确定的工作日。若要更改工作日，请在单元格 B2 中选择新的周开始日。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62</vt:i4>
      </vt:variant>
    </vt:vector>
  </HeadingPairs>
  <TitlesOfParts>
    <vt:vector size="63" baseType="lpstr">
      <vt:lpstr>日历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日历!Print_Area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2021-01-20T12:35:30Z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