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liveteesac-my.sharepoint.com/personal/e4496353_live_tees_ac_uk/Documents/Study/Symstem Design/untitled folder/"/>
    </mc:Choice>
  </mc:AlternateContent>
  <xr:revisionPtr revIDLastSave="698" documentId="8_{CC673330-1EE6-D74F-8332-DCA3F923634A}" xr6:coauthVersionLast="47" xr6:coauthVersionMax="47" xr10:uidLastSave="{2B9FB638-2432-AC4D-AA05-F2543CA80557}"/>
  <bookViews>
    <workbookView xWindow="980" yWindow="500" windowWidth="32620" windowHeight="20500" xr2:uid="{69D29820-0CBB-7E4F-A167-FB62D4CAD233}"/>
  </bookViews>
  <sheets>
    <sheet name="Sheet1" sheetId="1" r:id="rId1"/>
  </sheets>
  <definedNames>
    <definedName name="_xlnm.Print_Area" localSheetId="0">Sheet1!$A$1:$AT$37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3" i="1"/>
  <c r="F27" i="1"/>
  <c r="F31" i="1"/>
  <c r="H14" i="1"/>
  <c r="D17" i="1" s="1"/>
  <c r="C19" i="1"/>
  <c r="C23" i="1"/>
  <c r="C27" i="1"/>
  <c r="C31" i="1"/>
  <c r="C8" i="1"/>
  <c r="C10" i="1" s="1"/>
  <c r="D18" i="1" l="1"/>
  <c r="D16" i="1"/>
  <c r="I14" i="1"/>
  <c r="J14" i="1" l="1"/>
  <c r="K14" i="1" s="1"/>
  <c r="L14" i="1" s="1"/>
  <c r="M14" i="1" s="1"/>
  <c r="N14" i="1" s="1"/>
  <c r="O14" i="1" s="1"/>
  <c r="E16" i="1"/>
  <c r="F16" i="1"/>
  <c r="P14" i="1" l="1"/>
  <c r="D21" i="1"/>
  <c r="D20" i="1"/>
  <c r="D26" i="1"/>
  <c r="D25" i="1"/>
  <c r="D22" i="1"/>
  <c r="D24" i="1"/>
  <c r="Q14" i="1" l="1"/>
  <c r="E17" i="1"/>
  <c r="F17" i="1" s="1"/>
  <c r="E18" i="1"/>
  <c r="F18" i="1" s="1"/>
  <c r="R14" i="1" l="1"/>
  <c r="E24" i="1"/>
  <c r="F24" i="1" s="1"/>
  <c r="F26" i="1"/>
  <c r="S14" i="1" l="1"/>
  <c r="T14" i="1" s="1"/>
  <c r="U14" i="1" s="1"/>
  <c r="V14" i="1" s="1"/>
  <c r="F25" i="1"/>
  <c r="W14" i="1" l="1"/>
  <c r="D30" i="1"/>
  <c r="D28" i="1"/>
  <c r="D29" i="1"/>
  <c r="X14" i="1" l="1"/>
  <c r="E20" i="1"/>
  <c r="F20" i="1" s="1"/>
  <c r="E21" i="1"/>
  <c r="F21" i="1" s="1"/>
  <c r="Y14" i="1" l="1"/>
  <c r="Z14" i="1" s="1"/>
  <c r="AA14" i="1" s="1"/>
  <c r="AB14" i="1" s="1"/>
  <c r="AC14" i="1" s="1"/>
  <c r="E22" i="1"/>
  <c r="F22" i="1" s="1"/>
  <c r="AD14" i="1" l="1"/>
  <c r="D32" i="1"/>
  <c r="E28" i="1"/>
  <c r="F28" i="1" s="1"/>
  <c r="D33" i="1"/>
  <c r="D34" i="1"/>
  <c r="AE14" i="1" l="1"/>
  <c r="AF14" i="1" s="1"/>
  <c r="AG14" i="1" s="1"/>
  <c r="AH14" i="1" s="1"/>
  <c r="AI14" i="1" s="1"/>
  <c r="AJ14" i="1" s="1"/>
  <c r="AK14" i="1" s="1"/>
  <c r="AL14" i="1" s="1"/>
  <c r="AM14" i="1" s="1"/>
  <c r="F29" i="1"/>
  <c r="F30" i="1"/>
  <c r="AN14" i="1" l="1"/>
  <c r="AO14" i="1" s="1"/>
  <c r="AP14" i="1" s="1"/>
  <c r="AQ14" i="1" s="1"/>
  <c r="AR14" i="1" s="1"/>
  <c r="F34" i="1"/>
  <c r="F33" i="1"/>
  <c r="F32" i="1"/>
</calcChain>
</file>

<file path=xl/sharedStrings.xml><?xml version="1.0" encoding="utf-8"?>
<sst xmlns="http://schemas.openxmlformats.org/spreadsheetml/2006/main" count="49" uniqueCount="39">
  <si>
    <t>Project Name: Online PoS System for Railway Ticket</t>
  </si>
  <si>
    <t>Project Start Date:</t>
  </si>
  <si>
    <t>Current Date:</t>
  </si>
  <si>
    <t>Project End Date</t>
  </si>
  <si>
    <t>Weeks in Progress:</t>
  </si>
  <si>
    <t>November</t>
  </si>
  <si>
    <t>December</t>
  </si>
  <si>
    <t>Task</t>
  </si>
  <si>
    <t>Project Lead</t>
  </si>
  <si>
    <t>Start Date</t>
  </si>
  <si>
    <t>End Date</t>
  </si>
  <si>
    <t>Days</t>
  </si>
  <si>
    <t>Progress</t>
  </si>
  <si>
    <t>Requirement Analysis</t>
  </si>
  <si>
    <t>Submission</t>
  </si>
  <si>
    <t>Booking and Reservation System</t>
  </si>
  <si>
    <t>Arif Jewel</t>
  </si>
  <si>
    <t>Payment Processing  System</t>
  </si>
  <si>
    <t>Fahad Muhammad</t>
  </si>
  <si>
    <t>User and Admin Management</t>
  </si>
  <si>
    <t>Top-Level Design</t>
  </si>
  <si>
    <t>System Architecture Design</t>
  </si>
  <si>
    <t>Arif Jewel &amp; Fahad Muhammad</t>
  </si>
  <si>
    <t>Secure Payment and Data Design</t>
  </si>
  <si>
    <t>Detailed Design</t>
  </si>
  <si>
    <t>Use-Case Diagram</t>
  </si>
  <si>
    <t>Fahad Muhamma</t>
  </si>
  <si>
    <t>Class-Case Diagram</t>
  </si>
  <si>
    <t>Sequence Diagram</t>
  </si>
  <si>
    <t>Implementation &amp; Unit Testing</t>
  </si>
  <si>
    <t>System Integration and Configuration​</t>
  </si>
  <si>
    <t>Testing and Quality Assurance</t>
  </si>
  <si>
    <t>Deployment and User Training</t>
  </si>
  <si>
    <t>Integration Testing</t>
  </si>
  <si>
    <t>Component Interaction</t>
  </si>
  <si>
    <t>Interface Testing</t>
  </si>
  <si>
    <t>Error Handling</t>
  </si>
  <si>
    <t>User Interface &amp; User Experience Design</t>
  </si>
  <si>
    <t xml:space="preserve">Arif Jewel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</si>
</sst>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809]dd\ mmm\ yyyy;@"/>
    <numFmt numFmtId="165" formatCode="\W\k\ \-\ #"/>
    <numFmt numFmtId="166" formatCode="[$-809]dd\ mmm\ yy;@"/>
    <numFmt numFmtId="167" formatCode="dd"/>
    <numFmt numFmtId="168" formatCode="mmm"/>
  </numFmts>
  <fonts count="7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0"/>
      <name val="Aptos Narrow"/>
      <scheme val="minor"/>
    </font>
    <font>
      <b/>
      <u/>
      <sz val="20"/>
      <color theme="0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2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2" tint="-0.24994659260841701"/>
      </bottom>
      <diagonal/>
    </border>
    <border>
      <left/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thin">
        <color theme="2" tint="-9.9948118533890809E-2"/>
      </bottom>
      <diagonal/>
    </border>
    <border>
      <left/>
      <right/>
      <top style="thin">
        <color theme="2" tint="-0.24994659260841701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0.24994659260841701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0.24994659260841701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medium">
        <color indexed="64"/>
      </right>
      <top style="thin">
        <color theme="2" tint="-9.9948118533890809E-2"/>
      </top>
      <bottom/>
      <diagonal/>
    </border>
    <border>
      <left style="medium">
        <color indexed="64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0.24994659260841701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7" fontId="3" fillId="5" borderId="17" xfId="0" applyNumberFormat="1" applyFont="1" applyFill="1" applyBorder="1" applyAlignment="1">
      <alignment horizontal="center" vertical="center"/>
    </xf>
    <xf numFmtId="167" fontId="3" fillId="5" borderId="12" xfId="0" applyNumberFormat="1" applyFont="1" applyFill="1" applyBorder="1" applyAlignment="1">
      <alignment horizontal="center" vertical="center"/>
    </xf>
    <xf numFmtId="167" fontId="3" fillId="5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3" fillId="5" borderId="2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167" fontId="3" fillId="5" borderId="24" xfId="0" applyNumberFormat="1" applyFont="1" applyFill="1" applyBorder="1" applyAlignment="1">
      <alignment vertical="center"/>
    </xf>
    <xf numFmtId="166" fontId="0" fillId="3" borderId="19" xfId="0" applyNumberFormat="1" applyFill="1" applyBorder="1" applyAlignment="1">
      <alignment vertical="center"/>
    </xf>
    <xf numFmtId="166" fontId="0" fillId="8" borderId="19" xfId="0" applyNumberFormat="1" applyFill="1" applyBorder="1" applyAlignment="1">
      <alignment vertical="center"/>
    </xf>
    <xf numFmtId="166" fontId="0" fillId="9" borderId="19" xfId="0" applyNumberFormat="1" applyFill="1" applyBorder="1" applyAlignment="1">
      <alignment vertical="center"/>
    </xf>
    <xf numFmtId="166" fontId="0" fillId="4" borderId="19" xfId="0" applyNumberFormat="1" applyFill="1" applyBorder="1" applyAlignment="1">
      <alignment vertical="center"/>
    </xf>
    <xf numFmtId="0" fontId="2" fillId="2" borderId="26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166" fontId="0" fillId="3" borderId="21" xfId="0" applyNumberFormat="1" applyFill="1" applyBorder="1" applyAlignment="1">
      <alignment vertical="center"/>
    </xf>
    <xf numFmtId="0" fontId="2" fillId="8" borderId="28" xfId="0" applyFont="1" applyFill="1" applyBorder="1" applyAlignment="1">
      <alignment horizontal="left" vertical="center"/>
    </xf>
    <xf numFmtId="166" fontId="0" fillId="8" borderId="21" xfId="0" applyNumberFormat="1" applyFill="1" applyBorder="1" applyAlignment="1">
      <alignment vertical="center"/>
    </xf>
    <xf numFmtId="0" fontId="2" fillId="9" borderId="28" xfId="0" applyFont="1" applyFill="1" applyBorder="1" applyAlignment="1">
      <alignment horizontal="left" vertical="center"/>
    </xf>
    <xf numFmtId="166" fontId="0" fillId="9" borderId="21" xfId="0" applyNumberFormat="1" applyFill="1" applyBorder="1" applyAlignment="1">
      <alignment vertical="center"/>
    </xf>
    <xf numFmtId="0" fontId="0" fillId="4" borderId="28" xfId="0" applyFill="1" applyBorder="1" applyAlignment="1">
      <alignment horizontal="left" vertical="center"/>
    </xf>
    <xf numFmtId="166" fontId="0" fillId="4" borderId="21" xfId="0" applyNumberFormat="1" applyFill="1" applyBorder="1" applyAlignment="1">
      <alignment vertical="center"/>
    </xf>
    <xf numFmtId="9" fontId="6" fillId="0" borderId="10" xfId="0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/>
    <xf numFmtId="0" fontId="6" fillId="0" borderId="11" xfId="0" applyFont="1" applyBorder="1"/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8" borderId="10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8" borderId="11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167" fontId="3" fillId="5" borderId="15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1" fillId="0" borderId="7" xfId="0" applyFont="1" applyBorder="1" applyAlignment="1">
      <alignment vertical="center"/>
    </xf>
    <xf numFmtId="167" fontId="3" fillId="5" borderId="35" xfId="0" applyNumberFormat="1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9" fontId="6" fillId="0" borderId="37" xfId="0" applyNumberFormat="1" applyFont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0" fillId="10" borderId="4" xfId="0" applyFill="1" applyBorder="1" applyAlignment="1">
      <alignment horizontal="right" vertical="center"/>
    </xf>
    <xf numFmtId="0" fontId="0" fillId="10" borderId="5" xfId="0" applyFill="1" applyBorder="1" applyAlignment="1">
      <alignment horizontal="right" vertical="center"/>
    </xf>
    <xf numFmtId="0" fontId="0" fillId="10" borderId="6" xfId="0" applyFill="1" applyBorder="1" applyAlignment="1">
      <alignment horizontal="right" vertical="center"/>
    </xf>
    <xf numFmtId="0" fontId="4" fillId="7" borderId="25" xfId="0" applyFont="1" applyFill="1" applyBorder="1" applyAlignment="1">
      <alignment horizontal="center" vertical="center" textRotation="180"/>
    </xf>
    <xf numFmtId="0" fontId="4" fillId="7" borderId="22" xfId="0" applyFont="1" applyFill="1" applyBorder="1" applyAlignment="1">
      <alignment horizontal="center" vertical="center" textRotation="180"/>
    </xf>
    <xf numFmtId="0" fontId="4" fillId="7" borderId="23" xfId="0" applyFont="1" applyFill="1" applyBorder="1" applyAlignment="1">
      <alignment horizontal="center" vertical="center" textRotation="180"/>
    </xf>
    <xf numFmtId="165" fontId="3" fillId="5" borderId="18" xfId="0" applyNumberFormat="1" applyFont="1" applyFill="1" applyBorder="1" applyAlignment="1">
      <alignment horizontal="center" vertical="center"/>
    </xf>
    <xf numFmtId="165" fontId="3" fillId="5" borderId="19" xfId="0" applyNumberFormat="1" applyFont="1" applyFill="1" applyBorder="1" applyAlignment="1">
      <alignment horizontal="center" vertical="center"/>
    </xf>
    <xf numFmtId="165" fontId="3" fillId="5" borderId="21" xfId="0" applyNumberFormat="1" applyFont="1" applyFill="1" applyBorder="1" applyAlignment="1">
      <alignment horizontal="center" vertical="center"/>
    </xf>
    <xf numFmtId="168" fontId="3" fillId="5" borderId="16" xfId="0" applyNumberFormat="1" applyFont="1" applyFill="1" applyBorder="1" applyAlignment="1">
      <alignment horizontal="center"/>
    </xf>
    <xf numFmtId="168" fontId="3" fillId="5" borderId="0" xfId="0" applyNumberFormat="1" applyFont="1" applyFill="1" applyAlignment="1">
      <alignment horizontal="center"/>
    </xf>
    <xf numFmtId="168" fontId="3" fillId="5" borderId="9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65" fontId="3" fillId="5" borderId="35" xfId="0" applyNumberFormat="1" applyFont="1" applyFill="1" applyBorder="1" applyAlignment="1">
      <alignment horizontal="center" vertical="center"/>
    </xf>
    <xf numFmtId="165" fontId="3" fillId="5" borderId="17" xfId="0" applyNumberFormat="1" applyFont="1" applyFill="1" applyBorder="1" applyAlignment="1">
      <alignment horizontal="center" vertical="center"/>
    </xf>
    <xf numFmtId="165" fontId="3" fillId="5" borderId="32" xfId="0" applyNumberFormat="1" applyFont="1" applyFill="1" applyBorder="1" applyAlignment="1">
      <alignment horizontal="center" vertical="center"/>
    </xf>
    <xf numFmtId="165" fontId="3" fillId="5" borderId="33" xfId="0" applyNumberFormat="1" applyFont="1" applyFill="1" applyBorder="1" applyAlignment="1">
      <alignment horizontal="center" vertical="center"/>
    </xf>
    <xf numFmtId="165" fontId="3" fillId="5" borderId="34" xfId="0" applyNumberFormat="1" applyFont="1" applyFill="1" applyBorder="1" applyAlignment="1">
      <alignment horizontal="center" vertical="center"/>
    </xf>
    <xf numFmtId="165" fontId="3" fillId="5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8" fontId="3" fillId="5" borderId="26" xfId="0" applyNumberFormat="1" applyFont="1" applyFill="1" applyBorder="1" applyAlignment="1">
      <alignment horizontal="center"/>
    </xf>
    <xf numFmtId="168" fontId="3" fillId="5" borderId="14" xfId="0" applyNumberFormat="1" applyFont="1" applyFill="1" applyBorder="1" applyAlignment="1">
      <alignment horizontal="center"/>
    </xf>
    <xf numFmtId="168" fontId="3" fillId="5" borderId="15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39" xfId="0" applyBorder="1" applyAlignment="1">
      <alignment horizontal="left" indent="2"/>
    </xf>
    <xf numFmtId="0" fontId="0" fillId="0" borderId="40" xfId="0" applyBorder="1"/>
    <xf numFmtId="166" fontId="0" fillId="0" borderId="4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/>
    </xf>
    <xf numFmtId="0" fontId="0" fillId="0" borderId="42" xfId="0" applyBorder="1" applyAlignment="1">
      <alignment horizontal="left" indent="2"/>
    </xf>
    <xf numFmtId="0" fontId="0" fillId="0" borderId="43" xfId="0" applyBorder="1"/>
    <xf numFmtId="166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left" indent="2"/>
    </xf>
    <xf numFmtId="0" fontId="0" fillId="0" borderId="46" xfId="0" applyBorder="1"/>
    <xf numFmtId="166" fontId="0" fillId="0" borderId="4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9" fontId="0" fillId="0" borderId="47" xfId="0" applyNumberFormat="1" applyBorder="1" applyAlignment="1">
      <alignment horizontal="center" vertical="center"/>
    </xf>
    <xf numFmtId="0" fontId="0" fillId="0" borderId="48" xfId="0" applyBorder="1"/>
    <xf numFmtId="166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left" indent="2"/>
    </xf>
    <xf numFmtId="9" fontId="0" fillId="0" borderId="50" xfId="0" applyNumberForma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 patternType="gray125">
          <fgColor rgb="FFFF1E1A"/>
        </patternFill>
      </fill>
      <border>
        <left style="thin">
          <color rgb="FFFF1E1A"/>
        </left>
        <right style="thin">
          <color rgb="FFFF1E1A"/>
        </right>
        <top style="thin">
          <color rgb="FFFF1E1A"/>
        </top>
        <bottom style="thin">
          <color rgb="FFFF1E1A"/>
        </bottom>
        <vertical/>
        <horizontal/>
      </border>
    </dxf>
    <dxf>
      <fill>
        <patternFill>
          <bgColor theme="3" tint="0.89996032593768116"/>
        </patternFill>
      </fill>
    </dxf>
    <dxf>
      <fill>
        <patternFill>
          <bgColor theme="3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 patternType="gray125">
          <fgColor rgb="FFFF1E1A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numFmt numFmtId="13" formatCode="0%"/>
      <fill>
        <patternFill>
          <bgColor theme="5" tint="0.39994506668294322"/>
        </patternFill>
      </fill>
    </dxf>
    <dxf>
      <fill>
        <patternFill patternType="gray0625">
          <fgColor rgb="FFFF1E1A"/>
          <bgColor theme="4"/>
        </patternFill>
      </fill>
      <border>
        <left style="thin">
          <color rgb="FFFF1E1A"/>
        </left>
        <right style="thin">
          <color rgb="FFFF1E1A"/>
        </right>
        <top style="thin">
          <color rgb="FFFF1E1A"/>
        </top>
        <bottom style="thin">
          <color rgb="FFFF1E1A"/>
        </bottom>
        <vertical/>
        <horizontal/>
      </border>
    </dxf>
    <dxf>
      <numFmt numFmtId="1" formatCode="0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1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6DBD-1355-454D-BC80-40C1058D9686}">
  <sheetPr>
    <pageSetUpPr fitToPage="1"/>
  </sheetPr>
  <dimension ref="B1:AW40"/>
  <sheetViews>
    <sheetView showGridLines="0" tabSelected="1" zoomScale="114" zoomScaleNormal="110" workbookViewId="0">
      <pane xSplit="7" ySplit="14" topLeftCell="H15" activePane="bottomRight" state="frozen"/>
      <selection pane="topRight" activeCell="H1" sqref="H1"/>
      <selection pane="bottomLeft" activeCell="A18" sqref="A18"/>
      <selection pane="bottomRight" activeCell="B32" sqref="B32:G34"/>
    </sheetView>
  </sheetViews>
  <sheetFormatPr baseColWidth="10" defaultColWidth="11" defaultRowHeight="16" x14ac:dyDescent="0.2"/>
  <cols>
    <col min="2" max="2" width="34.83203125" customWidth="1"/>
    <col min="3" max="3" width="25.1640625" customWidth="1"/>
    <col min="4" max="4" width="10.5" style="1" customWidth="1"/>
    <col min="5" max="5" width="11.1640625" style="1" bestFit="1" customWidth="1"/>
    <col min="6" max="6" width="4.6640625" style="1" customWidth="1"/>
    <col min="7" max="7" width="10.1640625" style="1" customWidth="1"/>
    <col min="8" max="8" width="3.5" bestFit="1" customWidth="1"/>
    <col min="9" max="9" width="5.6640625" bestFit="1" customWidth="1"/>
    <col min="10" max="44" width="3.5" bestFit="1" customWidth="1"/>
    <col min="45" max="45" width="8.1640625" customWidth="1"/>
  </cols>
  <sheetData>
    <row r="1" spans="2:49" ht="17" customHeight="1" thickBot="1" x14ac:dyDescent="0.25"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2:49" x14ac:dyDescent="0.2">
      <c r="B2" s="6"/>
      <c r="C2" s="7"/>
      <c r="D2" s="7"/>
      <c r="E2" s="7"/>
      <c r="F2" s="7"/>
      <c r="G2" s="21"/>
      <c r="H2" s="6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9"/>
    </row>
    <row r="3" spans="2:49" ht="16" customHeight="1" x14ac:dyDescent="0.2">
      <c r="B3" s="91" t="s">
        <v>0</v>
      </c>
      <c r="C3" s="92"/>
      <c r="D3" s="92"/>
      <c r="E3" s="92"/>
      <c r="F3" s="92"/>
      <c r="G3" s="93"/>
      <c r="H3" s="62"/>
      <c r="AS3" s="5"/>
    </row>
    <row r="4" spans="2:49" ht="16" customHeight="1" x14ac:dyDescent="0.2">
      <c r="B4" s="91"/>
      <c r="C4" s="92"/>
      <c r="D4" s="92"/>
      <c r="E4" s="92"/>
      <c r="F4" s="92"/>
      <c r="G4" s="93"/>
      <c r="H4" s="62"/>
      <c r="AS4" s="5"/>
    </row>
    <row r="5" spans="2:49" ht="16" customHeight="1" x14ac:dyDescent="0.2">
      <c r="B5" s="91"/>
      <c r="C5" s="92"/>
      <c r="D5" s="92"/>
      <c r="E5" s="92"/>
      <c r="F5" s="92"/>
      <c r="G5" s="93"/>
      <c r="H5" s="62"/>
      <c r="AS5" s="5"/>
    </row>
    <row r="6" spans="2:49" x14ac:dyDescent="0.2">
      <c r="B6" s="4"/>
      <c r="C6" s="1"/>
      <c r="G6" s="22"/>
      <c r="H6" s="62"/>
      <c r="AS6" s="5"/>
    </row>
    <row r="7" spans="2:49" ht="17" customHeight="1" x14ac:dyDescent="0.2">
      <c r="B7" s="12" t="s">
        <v>1</v>
      </c>
      <c r="C7" s="10">
        <v>45610</v>
      </c>
      <c r="E7" s="19"/>
      <c r="F7" s="19"/>
      <c r="G7" s="23"/>
      <c r="H7" s="63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AS7" s="5"/>
    </row>
    <row r="8" spans="2:49" ht="17" customHeight="1" x14ac:dyDescent="0.2">
      <c r="B8" s="12" t="s">
        <v>2</v>
      </c>
      <c r="C8" s="10">
        <f ca="1">TODAY()</f>
        <v>45642</v>
      </c>
      <c r="E8" s="19"/>
      <c r="F8" s="19"/>
      <c r="G8" s="23"/>
      <c r="H8" s="63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AS8" s="5"/>
    </row>
    <row r="9" spans="2:49" ht="16" customHeight="1" x14ac:dyDescent="0.2">
      <c r="B9" s="12" t="s">
        <v>3</v>
      </c>
      <c r="C9" s="10">
        <v>45646</v>
      </c>
      <c r="E9" s="19"/>
      <c r="F9" s="19"/>
      <c r="G9" s="23"/>
      <c r="H9" s="6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AS9" s="5"/>
    </row>
    <row r="10" spans="2:49" ht="16" customHeight="1" x14ac:dyDescent="0.2">
      <c r="B10" s="12" t="s">
        <v>4</v>
      </c>
      <c r="C10" s="11">
        <f ca="1">ROUNDUP((C8-C7)/7,0)</f>
        <v>5</v>
      </c>
      <c r="E10" s="19"/>
      <c r="F10" s="19"/>
      <c r="G10" s="23"/>
      <c r="H10" s="63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AS10" s="5"/>
    </row>
    <row r="11" spans="2:49" x14ac:dyDescent="0.2">
      <c r="B11" s="4"/>
      <c r="C11" s="1"/>
      <c r="G11" s="22"/>
      <c r="H11" s="62"/>
      <c r="AS11" s="5"/>
    </row>
    <row r="12" spans="2:49" ht="19" x14ac:dyDescent="0.25">
      <c r="B12" s="13"/>
      <c r="C12" s="14"/>
      <c r="D12" s="14"/>
      <c r="E12" s="14"/>
      <c r="F12" s="14"/>
      <c r="G12" s="24"/>
      <c r="H12" s="94" t="s">
        <v>5</v>
      </c>
      <c r="I12" s="95"/>
      <c r="J12" s="95"/>
      <c r="K12" s="95"/>
      <c r="L12" s="95"/>
      <c r="M12" s="95"/>
      <c r="N12" s="95"/>
      <c r="O12" s="80"/>
      <c r="P12" s="80"/>
      <c r="Q12" s="80"/>
      <c r="R12" s="80"/>
      <c r="S12" s="80"/>
      <c r="T12" s="80"/>
      <c r="U12" s="80"/>
      <c r="V12" s="95"/>
      <c r="W12" s="95"/>
      <c r="X12" s="96"/>
      <c r="Y12" s="79" t="s">
        <v>6</v>
      </c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1"/>
    </row>
    <row r="13" spans="2:49" ht="19" x14ac:dyDescent="0.2">
      <c r="B13" s="97" t="s">
        <v>7</v>
      </c>
      <c r="C13" s="98" t="s">
        <v>8</v>
      </c>
      <c r="D13" s="98" t="s">
        <v>9</v>
      </c>
      <c r="E13" s="98" t="s">
        <v>10</v>
      </c>
      <c r="F13" s="98" t="s">
        <v>11</v>
      </c>
      <c r="G13" s="99" t="s">
        <v>12</v>
      </c>
      <c r="H13" s="84">
        <v>1</v>
      </c>
      <c r="I13" s="85"/>
      <c r="J13" s="85"/>
      <c r="K13" s="85"/>
      <c r="L13" s="85"/>
      <c r="M13" s="85"/>
      <c r="N13" s="76"/>
      <c r="O13" s="86">
        <v>2</v>
      </c>
      <c r="P13" s="87"/>
      <c r="Q13" s="87"/>
      <c r="R13" s="87"/>
      <c r="S13" s="87"/>
      <c r="T13" s="87"/>
      <c r="U13" s="88"/>
      <c r="V13" s="89">
        <v>3</v>
      </c>
      <c r="W13" s="85"/>
      <c r="X13" s="85"/>
      <c r="Y13" s="85"/>
      <c r="Z13" s="85"/>
      <c r="AA13" s="85"/>
      <c r="AB13" s="85"/>
      <c r="AC13" s="85">
        <v>4</v>
      </c>
      <c r="AD13" s="85"/>
      <c r="AE13" s="85"/>
      <c r="AF13" s="85"/>
      <c r="AG13" s="85"/>
      <c r="AH13" s="85"/>
      <c r="AI13" s="85"/>
      <c r="AJ13" s="85">
        <v>5</v>
      </c>
      <c r="AK13" s="85"/>
      <c r="AL13" s="85"/>
      <c r="AM13" s="85"/>
      <c r="AN13" s="85"/>
      <c r="AO13" s="85"/>
      <c r="AP13" s="85"/>
      <c r="AQ13" s="76">
        <v>6</v>
      </c>
      <c r="AR13" s="77"/>
      <c r="AS13" s="78"/>
      <c r="AT13" s="15"/>
      <c r="AU13" s="15"/>
      <c r="AV13" s="15"/>
      <c r="AW13" s="15"/>
    </row>
    <row r="14" spans="2:49" ht="20" thickBot="1" x14ac:dyDescent="0.25">
      <c r="B14" s="97"/>
      <c r="C14" s="98"/>
      <c r="D14" s="98"/>
      <c r="E14" s="98"/>
      <c r="F14" s="98"/>
      <c r="G14" s="99"/>
      <c r="H14" s="64">
        <f>C$7</f>
        <v>45610</v>
      </c>
      <c r="I14" s="20">
        <f>H14+1</f>
        <v>45611</v>
      </c>
      <c r="J14" s="20">
        <f t="shared" ref="J14:AR14" si="0">I14+1</f>
        <v>45612</v>
      </c>
      <c r="K14" s="20">
        <f t="shared" si="0"/>
        <v>45613</v>
      </c>
      <c r="L14" s="20">
        <f t="shared" si="0"/>
        <v>45614</v>
      </c>
      <c r="M14" s="20">
        <f t="shared" si="0"/>
        <v>45615</v>
      </c>
      <c r="N14" s="20">
        <f t="shared" si="0"/>
        <v>45616</v>
      </c>
      <c r="O14" s="60">
        <f t="shared" si="0"/>
        <v>45617</v>
      </c>
      <c r="P14" s="60">
        <f t="shared" si="0"/>
        <v>45618</v>
      </c>
      <c r="Q14" s="60">
        <f t="shared" si="0"/>
        <v>45619</v>
      </c>
      <c r="R14" s="60">
        <f t="shared" si="0"/>
        <v>45620</v>
      </c>
      <c r="S14" s="60">
        <f t="shared" si="0"/>
        <v>45621</v>
      </c>
      <c r="T14" s="60">
        <f t="shared" si="0"/>
        <v>45622</v>
      </c>
      <c r="U14" s="60">
        <f t="shared" si="0"/>
        <v>45623</v>
      </c>
      <c r="V14" s="16">
        <f t="shared" si="0"/>
        <v>45624</v>
      </c>
      <c r="W14" s="16">
        <f t="shared" si="0"/>
        <v>45625</v>
      </c>
      <c r="X14" s="16">
        <f t="shared" si="0"/>
        <v>45626</v>
      </c>
      <c r="Y14" s="16">
        <f t="shared" si="0"/>
        <v>45627</v>
      </c>
      <c r="Z14" s="16">
        <f t="shared" si="0"/>
        <v>45628</v>
      </c>
      <c r="AA14" s="16">
        <f t="shared" si="0"/>
        <v>45629</v>
      </c>
      <c r="AB14" s="16">
        <f t="shared" si="0"/>
        <v>45630</v>
      </c>
      <c r="AC14" s="16">
        <f t="shared" si="0"/>
        <v>45631</v>
      </c>
      <c r="AD14" s="16">
        <f t="shared" si="0"/>
        <v>45632</v>
      </c>
      <c r="AE14" s="16">
        <f t="shared" si="0"/>
        <v>45633</v>
      </c>
      <c r="AF14" s="16">
        <f t="shared" si="0"/>
        <v>45634</v>
      </c>
      <c r="AG14" s="16">
        <f t="shared" si="0"/>
        <v>45635</v>
      </c>
      <c r="AH14" s="16">
        <f t="shared" si="0"/>
        <v>45636</v>
      </c>
      <c r="AI14" s="16">
        <f t="shared" si="0"/>
        <v>45637</v>
      </c>
      <c r="AJ14" s="16">
        <f t="shared" si="0"/>
        <v>45638</v>
      </c>
      <c r="AK14" s="16">
        <f t="shared" si="0"/>
        <v>45639</v>
      </c>
      <c r="AL14" s="16">
        <f t="shared" si="0"/>
        <v>45640</v>
      </c>
      <c r="AM14" s="16">
        <f t="shared" si="0"/>
        <v>45641</v>
      </c>
      <c r="AN14" s="16">
        <f t="shared" si="0"/>
        <v>45642</v>
      </c>
      <c r="AO14" s="16">
        <f t="shared" si="0"/>
        <v>45643</v>
      </c>
      <c r="AP14" s="16">
        <f t="shared" si="0"/>
        <v>45644</v>
      </c>
      <c r="AQ14" s="17">
        <f t="shared" si="0"/>
        <v>45645</v>
      </c>
      <c r="AR14" s="18">
        <f t="shared" si="0"/>
        <v>45646</v>
      </c>
      <c r="AS14" s="25"/>
      <c r="AT14" s="15"/>
      <c r="AU14" s="15"/>
    </row>
    <row r="15" spans="2:49" ht="16" customHeight="1" x14ac:dyDescent="0.2">
      <c r="B15" s="30" t="s">
        <v>13</v>
      </c>
      <c r="C15" s="82"/>
      <c r="D15" s="82"/>
      <c r="E15" s="82"/>
      <c r="F15" s="82"/>
      <c r="G15" s="83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9"/>
      <c r="AS15" s="73" t="s">
        <v>14</v>
      </c>
    </row>
    <row r="16" spans="2:49" x14ac:dyDescent="0.2">
      <c r="B16" s="100" t="s">
        <v>15</v>
      </c>
      <c r="C16" s="101" t="s">
        <v>16</v>
      </c>
      <c r="D16" s="102">
        <f>H14</f>
        <v>45610</v>
      </c>
      <c r="E16" s="102">
        <f>I14</f>
        <v>45611</v>
      </c>
      <c r="F16" s="103">
        <f>IF(D16="", "",(E16-D16)+1)</f>
        <v>2</v>
      </c>
      <c r="G16" s="104">
        <v>1</v>
      </c>
      <c r="H16" s="39"/>
      <c r="I16" s="40"/>
      <c r="J16" s="40"/>
      <c r="K16" s="40"/>
      <c r="L16" s="40"/>
      <c r="M16" s="40"/>
      <c r="N16" s="40"/>
      <c r="O16" s="40"/>
      <c r="P16" s="40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2"/>
      <c r="AS16" s="74"/>
    </row>
    <row r="17" spans="2:45" x14ac:dyDescent="0.2">
      <c r="B17" s="105" t="s">
        <v>17</v>
      </c>
      <c r="C17" s="106" t="s">
        <v>18</v>
      </c>
      <c r="D17" s="107">
        <f>H14</f>
        <v>45610</v>
      </c>
      <c r="E17" s="107">
        <f>P14</f>
        <v>45618</v>
      </c>
      <c r="F17" s="108">
        <f t="shared" ref="F17:F34" si="1">IF(D17="", "",(E17-D17)+1)</f>
        <v>9</v>
      </c>
      <c r="G17" s="109">
        <v>1</v>
      </c>
      <c r="H17" s="39"/>
      <c r="I17" s="40"/>
      <c r="J17" s="43"/>
      <c r="K17" s="43"/>
      <c r="L17" s="43"/>
      <c r="M17" s="4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2"/>
      <c r="AS17" s="74"/>
    </row>
    <row r="18" spans="2:45" x14ac:dyDescent="0.2">
      <c r="B18" s="110" t="s">
        <v>19</v>
      </c>
      <c r="C18" s="111" t="s">
        <v>16</v>
      </c>
      <c r="D18" s="112">
        <f>H14</f>
        <v>45610</v>
      </c>
      <c r="E18" s="112">
        <f>P14</f>
        <v>45618</v>
      </c>
      <c r="F18" s="113">
        <f t="shared" si="1"/>
        <v>9</v>
      </c>
      <c r="G18" s="114">
        <v>1</v>
      </c>
      <c r="H18" s="39"/>
      <c r="I18" s="43"/>
      <c r="J18" s="43"/>
      <c r="K18" s="43"/>
      <c r="L18" s="43"/>
      <c r="M18" s="4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2"/>
      <c r="AS18" s="74"/>
    </row>
    <row r="19" spans="2:45" x14ac:dyDescent="0.2">
      <c r="B19" s="31" t="s">
        <v>20</v>
      </c>
      <c r="C19" s="26" t="str">
        <f>IF(D19="", "",(E19-D19)-1)</f>
        <v/>
      </c>
      <c r="D19" s="26"/>
      <c r="E19" s="26"/>
      <c r="F19" s="26" t="str">
        <f t="shared" si="1"/>
        <v/>
      </c>
      <c r="G19" s="32"/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7"/>
      <c r="AS19" s="74"/>
    </row>
    <row r="20" spans="2:45" x14ac:dyDescent="0.2">
      <c r="B20" s="100" t="s">
        <v>21</v>
      </c>
      <c r="C20" s="101" t="s">
        <v>16</v>
      </c>
      <c r="D20" s="102">
        <f>O14</f>
        <v>45617</v>
      </c>
      <c r="E20" s="102">
        <f>W14</f>
        <v>45625</v>
      </c>
      <c r="F20" s="103">
        <f t="shared" si="1"/>
        <v>9</v>
      </c>
      <c r="G20" s="104">
        <v>1</v>
      </c>
      <c r="H20" s="44"/>
      <c r="I20" s="40"/>
      <c r="J20" s="43"/>
      <c r="K20" s="43"/>
      <c r="L20" s="43"/>
      <c r="M20" s="4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2"/>
      <c r="AS20" s="74"/>
    </row>
    <row r="21" spans="2:45" x14ac:dyDescent="0.2">
      <c r="B21" s="105" t="s">
        <v>37</v>
      </c>
      <c r="C21" s="106" t="s">
        <v>22</v>
      </c>
      <c r="D21" s="107">
        <f>O14</f>
        <v>45617</v>
      </c>
      <c r="E21" s="107">
        <f>W14</f>
        <v>45625</v>
      </c>
      <c r="F21" s="108">
        <f t="shared" si="1"/>
        <v>9</v>
      </c>
      <c r="G21" s="109">
        <v>1</v>
      </c>
      <c r="H21" s="44"/>
      <c r="I21" s="40"/>
      <c r="J21" s="43"/>
      <c r="K21" s="43"/>
      <c r="L21" s="43"/>
      <c r="M21" s="4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S21" s="74"/>
    </row>
    <row r="22" spans="2:45" x14ac:dyDescent="0.2">
      <c r="B22" s="110" t="s">
        <v>23</v>
      </c>
      <c r="C22" s="111" t="s">
        <v>18</v>
      </c>
      <c r="D22" s="112">
        <f>O14</f>
        <v>45617</v>
      </c>
      <c r="E22" s="112">
        <f>X14</f>
        <v>45626</v>
      </c>
      <c r="F22" s="113">
        <f t="shared" si="1"/>
        <v>10</v>
      </c>
      <c r="G22" s="114">
        <v>1</v>
      </c>
      <c r="H22" s="44"/>
      <c r="I22" s="40"/>
      <c r="J22" s="43"/>
      <c r="K22" s="43"/>
      <c r="L22" s="43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2"/>
      <c r="AS22" s="74"/>
    </row>
    <row r="23" spans="2:45" x14ac:dyDescent="0.2">
      <c r="B23" s="33" t="s">
        <v>24</v>
      </c>
      <c r="C23" s="27" t="str">
        <f>IF(D23="", "",(E23-D23)-1)</f>
        <v/>
      </c>
      <c r="D23" s="27"/>
      <c r="E23" s="27"/>
      <c r="F23" s="27" t="str">
        <f t="shared" si="1"/>
        <v/>
      </c>
      <c r="G23" s="34"/>
      <c r="H23" s="48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S23" s="74"/>
    </row>
    <row r="24" spans="2:45" x14ac:dyDescent="0.2">
      <c r="B24" s="100" t="s">
        <v>25</v>
      </c>
      <c r="C24" s="101" t="s">
        <v>26</v>
      </c>
      <c r="D24" s="102">
        <f>O14</f>
        <v>45617</v>
      </c>
      <c r="E24" s="102">
        <f>Q14</f>
        <v>45619</v>
      </c>
      <c r="F24" s="103">
        <f t="shared" si="1"/>
        <v>3</v>
      </c>
      <c r="G24" s="104">
        <v>1</v>
      </c>
      <c r="H24" s="44"/>
      <c r="I24" s="43"/>
      <c r="J24" s="40"/>
      <c r="K24" s="43"/>
      <c r="L24" s="43"/>
      <c r="M24" s="4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2"/>
      <c r="AS24" s="74"/>
    </row>
    <row r="25" spans="2:45" x14ac:dyDescent="0.2">
      <c r="B25" s="105" t="s">
        <v>27</v>
      </c>
      <c r="C25" s="106" t="s">
        <v>16</v>
      </c>
      <c r="D25" s="107">
        <f>O14</f>
        <v>45617</v>
      </c>
      <c r="E25" s="107">
        <v>45624</v>
      </c>
      <c r="F25" s="108">
        <f t="shared" si="1"/>
        <v>8</v>
      </c>
      <c r="G25" s="109">
        <v>1</v>
      </c>
      <c r="H25" s="44"/>
      <c r="I25" s="43"/>
      <c r="J25" s="40"/>
      <c r="K25" s="43"/>
      <c r="L25" s="43"/>
      <c r="M25" s="4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2"/>
      <c r="AS25" s="74"/>
    </row>
    <row r="26" spans="2:45" x14ac:dyDescent="0.2">
      <c r="B26" s="110" t="s">
        <v>28</v>
      </c>
      <c r="C26" s="111" t="s">
        <v>16</v>
      </c>
      <c r="D26" s="112">
        <f>O14</f>
        <v>45617</v>
      </c>
      <c r="E26" s="112">
        <v>45624</v>
      </c>
      <c r="F26" s="113">
        <f t="shared" si="1"/>
        <v>8</v>
      </c>
      <c r="G26" s="114">
        <v>1</v>
      </c>
      <c r="H26" s="44"/>
      <c r="I26" s="43"/>
      <c r="J26" s="40"/>
      <c r="K26" s="43"/>
      <c r="L26" s="43"/>
      <c r="M26" s="4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2"/>
      <c r="AS26" s="74"/>
    </row>
    <row r="27" spans="2:45" x14ac:dyDescent="0.2">
      <c r="B27" s="35" t="s">
        <v>29</v>
      </c>
      <c r="C27" s="28" t="str">
        <f>IF(D27="", "",(E27-D27)-1)</f>
        <v/>
      </c>
      <c r="D27" s="28"/>
      <c r="E27" s="28"/>
      <c r="F27" s="28" t="str">
        <f t="shared" si="1"/>
        <v/>
      </c>
      <c r="G27" s="36"/>
      <c r="H27" s="51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3"/>
      <c r="AS27" s="74"/>
    </row>
    <row r="28" spans="2:45" x14ac:dyDescent="0.2">
      <c r="B28" s="100" t="s">
        <v>30</v>
      </c>
      <c r="C28" s="101" t="s">
        <v>38</v>
      </c>
      <c r="D28" s="102">
        <f>V14</f>
        <v>45624</v>
      </c>
      <c r="E28" s="102">
        <f>AC14</f>
        <v>45631</v>
      </c>
      <c r="F28" s="103">
        <f t="shared" si="1"/>
        <v>8</v>
      </c>
      <c r="G28" s="104">
        <v>1</v>
      </c>
      <c r="H28" s="44"/>
      <c r="I28" s="43"/>
      <c r="J28" s="43"/>
      <c r="K28" s="40"/>
      <c r="L28" s="43"/>
      <c r="M28" s="43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2"/>
      <c r="AS28" s="74"/>
    </row>
    <row r="29" spans="2:45" x14ac:dyDescent="0.2">
      <c r="B29" s="105" t="s">
        <v>31</v>
      </c>
      <c r="C29" s="106" t="s">
        <v>18</v>
      </c>
      <c r="D29" s="107">
        <f>V14</f>
        <v>45624</v>
      </c>
      <c r="E29" s="107">
        <v>45638</v>
      </c>
      <c r="F29" s="108">
        <f t="shared" si="1"/>
        <v>15</v>
      </c>
      <c r="G29" s="109">
        <v>1</v>
      </c>
      <c r="H29" s="44"/>
      <c r="I29" s="43"/>
      <c r="J29" s="43"/>
      <c r="K29" s="40"/>
      <c r="L29" s="43"/>
      <c r="M29" s="43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S29" s="74"/>
    </row>
    <row r="30" spans="2:45" x14ac:dyDescent="0.2">
      <c r="B30" s="110" t="s">
        <v>32</v>
      </c>
      <c r="C30" s="111" t="s">
        <v>38</v>
      </c>
      <c r="D30" s="112">
        <f>V14</f>
        <v>45624</v>
      </c>
      <c r="E30" s="112">
        <v>45641</v>
      </c>
      <c r="F30" s="113">
        <f t="shared" si="1"/>
        <v>18</v>
      </c>
      <c r="G30" s="114">
        <v>1</v>
      </c>
      <c r="H30" s="44"/>
      <c r="I30" s="43"/>
      <c r="J30" s="43"/>
      <c r="K30" s="40"/>
      <c r="L30" s="43"/>
      <c r="M30" s="43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2"/>
      <c r="AS30" s="74"/>
    </row>
    <row r="31" spans="2:45" x14ac:dyDescent="0.2">
      <c r="B31" s="37" t="s">
        <v>33</v>
      </c>
      <c r="C31" s="29" t="str">
        <f>IF(D31="", "",(E31-D31)-1)</f>
        <v/>
      </c>
      <c r="D31" s="29"/>
      <c r="E31" s="29"/>
      <c r="F31" s="29" t="str">
        <f t="shared" si="1"/>
        <v/>
      </c>
      <c r="G31" s="38"/>
      <c r="H31" s="54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6"/>
      <c r="AS31" s="74"/>
    </row>
    <row r="32" spans="2:45" x14ac:dyDescent="0.2">
      <c r="B32" s="100" t="s">
        <v>34</v>
      </c>
      <c r="C32" s="101" t="s">
        <v>22</v>
      </c>
      <c r="D32" s="102">
        <f>AC14</f>
        <v>45631</v>
      </c>
      <c r="E32" s="102">
        <v>45644</v>
      </c>
      <c r="F32" s="103">
        <f t="shared" si="1"/>
        <v>14</v>
      </c>
      <c r="G32" s="104">
        <v>1</v>
      </c>
      <c r="H32" s="44"/>
      <c r="I32" s="43"/>
      <c r="J32" s="43"/>
      <c r="K32" s="40"/>
      <c r="L32" s="43"/>
      <c r="M32" s="43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2"/>
      <c r="AS32" s="74"/>
    </row>
    <row r="33" spans="2:45" x14ac:dyDescent="0.2">
      <c r="B33" s="105" t="s">
        <v>35</v>
      </c>
      <c r="C33" s="106" t="s">
        <v>22</v>
      </c>
      <c r="D33" s="107">
        <f>AC14</f>
        <v>45631</v>
      </c>
      <c r="E33" s="107">
        <v>45644</v>
      </c>
      <c r="F33" s="108">
        <f t="shared" si="1"/>
        <v>14</v>
      </c>
      <c r="G33" s="109">
        <v>1</v>
      </c>
      <c r="H33" s="44"/>
      <c r="I33" s="43"/>
      <c r="J33" s="43"/>
      <c r="K33" s="40"/>
      <c r="L33" s="43"/>
      <c r="M33" s="43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2"/>
      <c r="AS33" s="74"/>
    </row>
    <row r="34" spans="2:45" x14ac:dyDescent="0.2">
      <c r="B34" s="118" t="s">
        <v>36</v>
      </c>
      <c r="C34" s="115" t="s">
        <v>22</v>
      </c>
      <c r="D34" s="116">
        <f>AC14</f>
        <v>45631</v>
      </c>
      <c r="E34" s="116">
        <v>45644</v>
      </c>
      <c r="F34" s="117">
        <f t="shared" si="1"/>
        <v>14</v>
      </c>
      <c r="G34" s="119">
        <v>1</v>
      </c>
      <c r="H34" s="65"/>
      <c r="I34" s="66"/>
      <c r="J34" s="66"/>
      <c r="K34" s="67"/>
      <c r="L34" s="66"/>
      <c r="M34" s="66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9"/>
      <c r="AS34" s="74"/>
    </row>
    <row r="35" spans="2:45" ht="17" thickBot="1" x14ac:dyDescent="0.25">
      <c r="B35" s="70"/>
      <c r="C35" s="71"/>
      <c r="D35" s="71"/>
      <c r="E35" s="71"/>
      <c r="F35" s="71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2"/>
      <c r="AS35" s="75"/>
    </row>
    <row r="36" spans="2:45" x14ac:dyDescent="0.2">
      <c r="B36" s="2"/>
    </row>
    <row r="37" spans="2:45" x14ac:dyDescent="0.2">
      <c r="B37" s="2"/>
    </row>
    <row r="38" spans="2:45" x14ac:dyDescent="0.2">
      <c r="B38" s="2"/>
    </row>
    <row r="39" spans="2:45" x14ac:dyDescent="0.2">
      <c r="B39" s="2"/>
      <c r="F39" s="3"/>
    </row>
    <row r="40" spans="2:45" x14ac:dyDescent="0.2">
      <c r="B40" s="2"/>
    </row>
  </sheetData>
  <mergeCells count="18">
    <mergeCell ref="B1:M1"/>
    <mergeCell ref="B3:G5"/>
    <mergeCell ref="H12:X12"/>
    <mergeCell ref="B13:B14"/>
    <mergeCell ref="C13:C14"/>
    <mergeCell ref="D13:D14"/>
    <mergeCell ref="E13:E14"/>
    <mergeCell ref="F13:F14"/>
    <mergeCell ref="G13:G14"/>
    <mergeCell ref="AS15:AS35"/>
    <mergeCell ref="AQ13:AS13"/>
    <mergeCell ref="Y12:AS12"/>
    <mergeCell ref="C15:G15"/>
    <mergeCell ref="H13:N13"/>
    <mergeCell ref="O13:U13"/>
    <mergeCell ref="V13:AB13"/>
    <mergeCell ref="AC13:AI13"/>
    <mergeCell ref="AJ13:AP13"/>
  </mergeCells>
  <phoneticPr fontId="5" type="noConversion"/>
  <conditionalFormatting sqref="F16:F18 F20:F22 F24:F26 F28:F30 F32:F34">
    <cfRule type="expression" dxfId="13" priority="10">
      <formula>IF(D16="", "",(E16-D16)+1)</formula>
    </cfRule>
  </conditionalFormatting>
  <conditionalFormatting sqref="F39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{BCCE16C8-19E8-5D4C-963A-71513F9315DE}</x14:id>
        </ext>
      </extLst>
    </cfRule>
  </conditionalFormatting>
  <conditionalFormatting sqref="G16:G18 G20:G22 G24:G26 G28:G30 G32:G34">
    <cfRule type="dataBar" priority="37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{DB9C2833-9F3D-4D49-A071-BF3492ED5C24}</x14:id>
        </ext>
      </extLst>
    </cfRule>
  </conditionalFormatting>
  <conditionalFormatting sqref="H14:AR14">
    <cfRule type="expression" dxfId="12" priority="2">
      <formula>H$14=$C$8</formula>
    </cfRule>
  </conditionalFormatting>
  <conditionalFormatting sqref="H16:AR18">
    <cfRule type="expression" dxfId="11" priority="15">
      <formula>AND(H$14&gt;=$D16, H$14&lt;=$D16+($F16*$G16)-1)</formula>
    </cfRule>
    <cfRule type="expression" dxfId="10" priority="21">
      <formula>AND(H$14&gt;=$D16, H$14&lt;=$E16)</formula>
    </cfRule>
  </conditionalFormatting>
  <conditionalFormatting sqref="H16:AR34">
    <cfRule type="expression" dxfId="9" priority="1">
      <formula>H$14=$C$8</formula>
    </cfRule>
  </conditionalFormatting>
  <conditionalFormatting sqref="H20:AR22">
    <cfRule type="expression" dxfId="8" priority="8">
      <formula>AND(H$14&gt;=$D20, H$14&lt;=$D20+($F20*$G20)-1)</formula>
    </cfRule>
    <cfRule type="expression" dxfId="7" priority="9">
      <formula>AND(H$14&gt;=$D20, H$14&lt;=$E20)</formula>
    </cfRule>
  </conditionalFormatting>
  <conditionalFormatting sqref="H24:AR26">
    <cfRule type="expression" dxfId="6" priority="13">
      <formula>AND(H$14&gt;=$D24, H$14&lt;=$D24+($F24*$G24)-1)</formula>
    </cfRule>
    <cfRule type="expression" dxfId="5" priority="19">
      <formula>AND(H$14&gt;=$D24, H$14&lt;=$E24)</formula>
    </cfRule>
  </conditionalFormatting>
  <conditionalFormatting sqref="H28:AR30">
    <cfRule type="expression" dxfId="4" priority="12">
      <formula>AND(H$14&gt;=$D28, H$14&lt;=$D28+($F28*$G28)-1)</formula>
    </cfRule>
    <cfRule type="expression" dxfId="3" priority="18">
      <formula>AND(H$14&gt;=$D28, H$14&lt;=$E28)</formula>
    </cfRule>
  </conditionalFormatting>
  <conditionalFormatting sqref="H32:AR34">
    <cfRule type="expression" dxfId="2" priority="11">
      <formula>AND(H$14&gt;=$D32, H$14&lt;=$D32+($F32*$G32)-1)</formula>
    </cfRule>
    <cfRule type="expression" dxfId="1" priority="16">
      <formula>AND(H$14&gt;=$D32, H$14&lt;=$E32)</formula>
    </cfRule>
  </conditionalFormatting>
  <conditionalFormatting sqref="H13:AS13">
    <cfRule type="expression" dxfId="0" priority="3">
      <formula>H$13=$C$10</formula>
    </cfRule>
  </conditionalFormatting>
  <printOptions headings="1"/>
  <pageMargins left="0.7" right="0.7" top="0.75" bottom="0.75" header="0.3" footer="0.3"/>
  <pageSetup paperSize="9" scale="46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E16C8-19E8-5D4C-963A-71513F931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DB9C2833-9F3D-4D49-A071-BF3492ED5C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G16:G18 G20:G22 G24:G26 G28:G30 G32:G34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 Jewel (Student)</dc:creator>
  <cp:keywords/>
  <dc:description/>
  <cp:lastModifiedBy>JEWEL, ARIF (Student)</cp:lastModifiedBy>
  <cp:revision/>
  <dcterms:created xsi:type="dcterms:W3CDTF">2024-11-24T20:08:22Z</dcterms:created>
  <dcterms:modified xsi:type="dcterms:W3CDTF">2024-12-16T18:52:30Z</dcterms:modified>
  <cp:category/>
  <cp:contentStatus/>
</cp:coreProperties>
</file>