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DE BONANG\Kuliah\materi kuliah\"/>
    </mc:Choice>
  </mc:AlternateContent>
  <xr:revisionPtr revIDLastSave="0" documentId="13_ncr:1_{AE829B32-1732-4674-8835-45D0C281AF50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Metode Tabel" sheetId="1" r:id="rId1"/>
    <sheet name="biseksi" sheetId="2" r:id="rId2"/>
    <sheet name="regula falsi" sheetId="3" r:id="rId3"/>
    <sheet name="Sheet2" sheetId="4" r:id="rId4"/>
    <sheet name="Sheet1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" i="6" l="1"/>
  <c r="O26" i="6"/>
  <c r="K26" i="6" a="1"/>
  <c r="K26" i="6" s="1"/>
  <c r="F26" i="6"/>
  <c r="C27" i="6" s="1"/>
  <c r="F27" i="6" s="1"/>
  <c r="E26" i="6"/>
  <c r="D26" i="6"/>
  <c r="G26" i="6" s="1"/>
  <c r="A26" i="6" a="1"/>
  <c r="A26" i="6" s="1"/>
  <c r="I7" i="6"/>
  <c r="I8" i="6" s="1"/>
  <c r="J6" i="6"/>
  <c r="H6" i="6" a="1"/>
  <c r="H6" i="6" s="1"/>
  <c r="P21" i="5"/>
  <c r="N21" i="5" s="1"/>
  <c r="Q21" i="5" s="1"/>
  <c r="O21" i="5"/>
  <c r="K21" i="5" a="1"/>
  <c r="K21" i="5" s="1"/>
  <c r="D17" i="3"/>
  <c r="F21" i="5"/>
  <c r="E21" i="5"/>
  <c r="D21" i="5" s="1"/>
  <c r="G21" i="5" s="1"/>
  <c r="A21" i="5" a="1"/>
  <c r="A21" i="5" s="1"/>
  <c r="J5" i="5" a="1"/>
  <c r="J5" i="5" s="1"/>
  <c r="L5" i="5"/>
  <c r="K6" i="5"/>
  <c r="K7" i="5" s="1"/>
  <c r="L6" i="5"/>
  <c r="S19" i="3"/>
  <c r="S20" i="3"/>
  <c r="S21" i="3"/>
  <c r="S22" i="3"/>
  <c r="S23" i="3"/>
  <c r="S24" i="3"/>
  <c r="S25" i="3"/>
  <c r="S26" i="3"/>
  <c r="S18" i="3"/>
  <c r="L19" i="3"/>
  <c r="M19" i="3"/>
  <c r="O19" i="3"/>
  <c r="N19" i="3" s="1"/>
  <c r="Q19" i="3" s="1"/>
  <c r="P19" i="3"/>
  <c r="O18" i="3"/>
  <c r="P18" i="3"/>
  <c r="N18" i="3" s="1"/>
  <c r="Q18" i="3" s="1"/>
  <c r="R18" i="3" s="1"/>
  <c r="M18" i="3"/>
  <c r="L18" i="3"/>
  <c r="P17" i="3"/>
  <c r="N17" i="3" s="1"/>
  <c r="Q17" i="3" s="1"/>
  <c r="O17" i="3"/>
  <c r="K17" i="3" a="1"/>
  <c r="K17" i="3" s="1"/>
  <c r="F17" i="3"/>
  <c r="E17" i="3"/>
  <c r="A17" i="3" a="1"/>
  <c r="A17" i="3" s="1"/>
  <c r="E5" i="3"/>
  <c r="E6" i="3" s="1"/>
  <c r="E7" i="3" s="1"/>
  <c r="E8" i="3" s="1"/>
  <c r="E9" i="3" s="1"/>
  <c r="F4" i="3"/>
  <c r="B18" i="1"/>
  <c r="C18" i="1"/>
  <c r="J18" i="2"/>
  <c r="L19" i="2"/>
  <c r="M19" i="2"/>
  <c r="P19" i="2" s="1"/>
  <c r="N19" i="2"/>
  <c r="O19" i="2"/>
  <c r="S19" i="2"/>
  <c r="T19" i="2" s="1"/>
  <c r="T18" i="2"/>
  <c r="S18" i="2"/>
  <c r="O18" i="2"/>
  <c r="P18" i="2"/>
  <c r="Q18" i="2"/>
  <c r="R18" i="2"/>
  <c r="N18" i="2"/>
  <c r="C18" i="2"/>
  <c r="B18" i="2"/>
  <c r="M18" i="2"/>
  <c r="L18" i="2"/>
  <c r="R17" i="2"/>
  <c r="P17" i="2"/>
  <c r="Q17" i="2"/>
  <c r="O17" i="2"/>
  <c r="N17" i="2"/>
  <c r="K17" i="2" a="1"/>
  <c r="K17" i="2" s="1"/>
  <c r="A17" i="2" a="1"/>
  <c r="A17" i="2" s="1"/>
  <c r="F17" i="2"/>
  <c r="E17" i="2"/>
  <c r="H17" i="2" s="1"/>
  <c r="D17" i="2"/>
  <c r="G17" i="2" s="1"/>
  <c r="E5" i="2"/>
  <c r="F5" i="2" s="1"/>
  <c r="F4" i="2"/>
  <c r="S32" i="1"/>
  <c r="R33" i="1"/>
  <c r="S33" i="1" s="1"/>
  <c r="O32" i="1"/>
  <c r="N33" i="1"/>
  <c r="O33" i="1" s="1"/>
  <c r="K32" i="1"/>
  <c r="J33" i="1"/>
  <c r="K33" i="1" s="1"/>
  <c r="G33" i="1"/>
  <c r="G32" i="1"/>
  <c r="F34" i="1"/>
  <c r="G34" i="1" s="1"/>
  <c r="F33" i="1"/>
  <c r="C32" i="1"/>
  <c r="B33" i="1"/>
  <c r="C33" i="1" s="1"/>
  <c r="O19" i="1"/>
  <c r="O20" i="1"/>
  <c r="O21" i="1"/>
  <c r="O22" i="1"/>
  <c r="O23" i="1"/>
  <c r="O24" i="1"/>
  <c r="O25" i="1"/>
  <c r="O26" i="1"/>
  <c r="O27" i="1"/>
  <c r="O28" i="1"/>
  <c r="O29" i="1"/>
  <c r="O18" i="1"/>
  <c r="K28" i="1"/>
  <c r="K29" i="1"/>
  <c r="K19" i="1"/>
  <c r="K20" i="1"/>
  <c r="K21" i="1"/>
  <c r="K22" i="1"/>
  <c r="K23" i="1"/>
  <c r="K24" i="1"/>
  <c r="K25" i="1"/>
  <c r="K26" i="1"/>
  <c r="K27" i="1"/>
  <c r="K18" i="1"/>
  <c r="F20" i="1"/>
  <c r="G20" i="1" s="1"/>
  <c r="G18" i="1"/>
  <c r="F19" i="1"/>
  <c r="G19" i="1" s="1"/>
  <c r="C19" i="1"/>
  <c r="C20" i="1"/>
  <c r="C21" i="1"/>
  <c r="C22" i="1"/>
  <c r="C23" i="1"/>
  <c r="C24" i="1"/>
  <c r="C25" i="1"/>
  <c r="C26" i="1"/>
  <c r="C27" i="1"/>
  <c r="F5" i="1"/>
  <c r="E5" i="1"/>
  <c r="E6" i="1" s="1"/>
  <c r="F4" i="1"/>
  <c r="D27" i="6" l="1"/>
  <c r="G27" i="6" s="1"/>
  <c r="C28" i="6"/>
  <c r="F28" i="6" s="1"/>
  <c r="B27" i="6"/>
  <c r="E27" i="6" s="1"/>
  <c r="N26" i="6"/>
  <c r="Q26" i="6" s="1"/>
  <c r="J8" i="6"/>
  <c r="I9" i="6"/>
  <c r="J7" i="6"/>
  <c r="B22" i="5"/>
  <c r="E22" i="5" s="1"/>
  <c r="C22" i="5"/>
  <c r="F22" i="5" s="1"/>
  <c r="M22" i="5"/>
  <c r="P22" i="5" s="1"/>
  <c r="L22" i="5"/>
  <c r="O22" i="5" s="1"/>
  <c r="L7" i="5"/>
  <c r="K8" i="5"/>
  <c r="M20" i="3"/>
  <c r="P20" i="3" s="1"/>
  <c r="R19" i="3"/>
  <c r="L20" i="3"/>
  <c r="O20" i="3" s="1"/>
  <c r="G17" i="3"/>
  <c r="B18" i="3" s="1"/>
  <c r="E18" i="3" s="1"/>
  <c r="C18" i="3"/>
  <c r="F18" i="3" s="1"/>
  <c r="F5" i="3"/>
  <c r="F9" i="3"/>
  <c r="E10" i="3"/>
  <c r="E11" i="3" s="1"/>
  <c r="E12" i="3" s="1"/>
  <c r="F12" i="3" s="1"/>
  <c r="F7" i="3"/>
  <c r="F8" i="3"/>
  <c r="F6" i="3"/>
  <c r="Q19" i="2"/>
  <c r="L20" i="2" s="1"/>
  <c r="F18" i="2"/>
  <c r="E6" i="2"/>
  <c r="E7" i="2" s="1"/>
  <c r="F7" i="2" s="1"/>
  <c r="E7" i="1"/>
  <c r="F6" i="1"/>
  <c r="F21" i="1"/>
  <c r="F22" i="1" s="1"/>
  <c r="F23" i="1" s="1"/>
  <c r="B34" i="1"/>
  <c r="F35" i="1"/>
  <c r="J34" i="1"/>
  <c r="R34" i="1"/>
  <c r="N34" i="1"/>
  <c r="M27" i="6" l="1"/>
  <c r="P27" i="6" s="1"/>
  <c r="L27" i="6"/>
  <c r="O27" i="6" s="1"/>
  <c r="B28" i="6"/>
  <c r="E28" i="6" s="1"/>
  <c r="H27" i="6"/>
  <c r="I27" i="6" s="1"/>
  <c r="I10" i="6"/>
  <c r="J9" i="6"/>
  <c r="D22" i="5"/>
  <c r="G22" i="5" s="1"/>
  <c r="C23" i="5" s="1"/>
  <c r="F23" i="5" s="1"/>
  <c r="B23" i="5"/>
  <c r="E23" i="5" s="1"/>
  <c r="N22" i="5"/>
  <c r="Q22" i="5" s="1"/>
  <c r="D18" i="3"/>
  <c r="G18" i="3" s="1"/>
  <c r="B19" i="3" s="1"/>
  <c r="E19" i="3" s="1"/>
  <c r="L8" i="5"/>
  <c r="K9" i="5"/>
  <c r="N20" i="3"/>
  <c r="Q20" i="3" s="1"/>
  <c r="F11" i="3"/>
  <c r="F10" i="3"/>
  <c r="E13" i="3"/>
  <c r="F13" i="3" s="1"/>
  <c r="O20" i="2"/>
  <c r="R19" i="2"/>
  <c r="M20" i="2" s="1"/>
  <c r="P20" i="2" s="1"/>
  <c r="F6" i="2"/>
  <c r="E8" i="2"/>
  <c r="E9" i="2" s="1"/>
  <c r="E18" i="2"/>
  <c r="D18" i="2"/>
  <c r="B35" i="1"/>
  <c r="C34" i="1"/>
  <c r="G21" i="1"/>
  <c r="G22" i="1"/>
  <c r="J35" i="1"/>
  <c r="K34" i="1"/>
  <c r="R35" i="1"/>
  <c r="S34" i="1"/>
  <c r="F36" i="1"/>
  <c r="G35" i="1"/>
  <c r="E8" i="1"/>
  <c r="F7" i="1"/>
  <c r="N35" i="1"/>
  <c r="O34" i="1"/>
  <c r="F24" i="1"/>
  <c r="G23" i="1"/>
  <c r="N27" i="6" l="1"/>
  <c r="Q27" i="6" s="1"/>
  <c r="D28" i="6"/>
  <c r="G28" i="6" s="1"/>
  <c r="B29" i="6" s="1"/>
  <c r="E29" i="6" s="1"/>
  <c r="J10" i="6"/>
  <c r="I11" i="6"/>
  <c r="D23" i="5"/>
  <c r="G23" i="5" s="1"/>
  <c r="H23" i="5" s="1"/>
  <c r="I23" i="5" s="1"/>
  <c r="H22" i="5"/>
  <c r="I22" i="5" s="1"/>
  <c r="M23" i="5"/>
  <c r="P23" i="5" s="1"/>
  <c r="R22" i="5"/>
  <c r="S22" i="5" s="1"/>
  <c r="L23" i="5"/>
  <c r="O23" i="5" s="1"/>
  <c r="H18" i="3"/>
  <c r="I18" i="3" s="1"/>
  <c r="C19" i="3"/>
  <c r="F19" i="3" s="1"/>
  <c r="D19" i="3" s="1"/>
  <c r="G19" i="3" s="1"/>
  <c r="H19" i="3" s="1"/>
  <c r="I19" i="3" s="1"/>
  <c r="L9" i="5"/>
  <c r="K10" i="5"/>
  <c r="R20" i="3"/>
  <c r="M21" i="3"/>
  <c r="P21" i="3" s="1"/>
  <c r="L21" i="3"/>
  <c r="O21" i="3" s="1"/>
  <c r="C20" i="3"/>
  <c r="F20" i="3" s="1"/>
  <c r="B20" i="3"/>
  <c r="E20" i="3" s="1"/>
  <c r="N20" i="2"/>
  <c r="F8" i="2"/>
  <c r="G18" i="2"/>
  <c r="I18" i="2"/>
  <c r="H18" i="2"/>
  <c r="F9" i="2"/>
  <c r="E10" i="2"/>
  <c r="R36" i="1"/>
  <c r="S35" i="1"/>
  <c r="E9" i="1"/>
  <c r="F8" i="1"/>
  <c r="F37" i="1"/>
  <c r="G36" i="1"/>
  <c r="J36" i="1"/>
  <c r="K35" i="1"/>
  <c r="B36" i="1"/>
  <c r="C35" i="1"/>
  <c r="N36" i="1"/>
  <c r="O35" i="1"/>
  <c r="G24" i="1"/>
  <c r="F25" i="1"/>
  <c r="R27" i="6" l="1"/>
  <c r="S27" i="6" s="1"/>
  <c r="M28" i="6"/>
  <c r="P28" i="6" s="1"/>
  <c r="H28" i="6"/>
  <c r="I28" i="6" s="1"/>
  <c r="C29" i="6"/>
  <c r="F29" i="6" s="1"/>
  <c r="L28" i="6"/>
  <c r="O28" i="6" s="1"/>
  <c r="I12" i="6"/>
  <c r="J11" i="6"/>
  <c r="C24" i="5"/>
  <c r="F24" i="5" s="1"/>
  <c r="B24" i="5"/>
  <c r="E24" i="5" s="1"/>
  <c r="N23" i="5"/>
  <c r="Q23" i="5" s="1"/>
  <c r="M24" i="5" s="1"/>
  <c r="P24" i="5" s="1"/>
  <c r="L10" i="5"/>
  <c r="K11" i="5"/>
  <c r="N21" i="3"/>
  <c r="Q21" i="3" s="1"/>
  <c r="M22" i="3"/>
  <c r="P22" i="3" s="1"/>
  <c r="D20" i="3"/>
  <c r="G20" i="3" s="1"/>
  <c r="C21" i="3" s="1"/>
  <c r="F21" i="3" s="1"/>
  <c r="Q20" i="2"/>
  <c r="S20" i="2"/>
  <c r="T20" i="2" s="1"/>
  <c r="C19" i="2"/>
  <c r="F19" i="2" s="1"/>
  <c r="B19" i="2"/>
  <c r="E11" i="2"/>
  <c r="F10" i="2"/>
  <c r="J37" i="1"/>
  <c r="K36" i="1"/>
  <c r="E10" i="1"/>
  <c r="F9" i="1"/>
  <c r="B37" i="1"/>
  <c r="C36" i="1"/>
  <c r="F38" i="1"/>
  <c r="G37" i="1"/>
  <c r="R37" i="1"/>
  <c r="S36" i="1"/>
  <c r="N37" i="1"/>
  <c r="O36" i="1"/>
  <c r="F26" i="1"/>
  <c r="G25" i="1"/>
  <c r="N28" i="6" l="1"/>
  <c r="Q28" i="6" s="1"/>
  <c r="D29" i="6"/>
  <c r="G29" i="6" s="1"/>
  <c r="J12" i="6"/>
  <c r="I13" i="6"/>
  <c r="D24" i="5"/>
  <c r="G24" i="5" s="1"/>
  <c r="R23" i="5"/>
  <c r="S23" i="5" s="1"/>
  <c r="L24" i="5"/>
  <c r="O24" i="5" s="1"/>
  <c r="L11" i="5"/>
  <c r="K12" i="5"/>
  <c r="R21" i="3"/>
  <c r="L22" i="3"/>
  <c r="O22" i="3" s="1"/>
  <c r="H20" i="3"/>
  <c r="I20" i="3" s="1"/>
  <c r="B21" i="3"/>
  <c r="E21" i="3" s="1"/>
  <c r="L21" i="2"/>
  <c r="R20" i="2"/>
  <c r="M21" i="2" s="1"/>
  <c r="P21" i="2" s="1"/>
  <c r="D19" i="2"/>
  <c r="E19" i="2"/>
  <c r="F11" i="2"/>
  <c r="E12" i="2"/>
  <c r="E11" i="1"/>
  <c r="F10" i="1"/>
  <c r="F39" i="1"/>
  <c r="G38" i="1"/>
  <c r="R38" i="1"/>
  <c r="S37" i="1"/>
  <c r="B38" i="1"/>
  <c r="C37" i="1"/>
  <c r="J38" i="1"/>
  <c r="K37" i="1"/>
  <c r="N38" i="1"/>
  <c r="O37" i="1"/>
  <c r="G26" i="1"/>
  <c r="F27" i="1"/>
  <c r="G27" i="1" s="1"/>
  <c r="R28" i="6" l="1"/>
  <c r="S28" i="6" s="1"/>
  <c r="B30" i="6"/>
  <c r="E30" i="6" s="1"/>
  <c r="H29" i="6"/>
  <c r="I29" i="6" s="1"/>
  <c r="M29" i="6"/>
  <c r="P29" i="6" s="1"/>
  <c r="C30" i="6"/>
  <c r="F30" i="6" s="1"/>
  <c r="L29" i="6"/>
  <c r="O29" i="6" s="1"/>
  <c r="I14" i="6"/>
  <c r="J13" i="6"/>
  <c r="C25" i="5"/>
  <c r="F25" i="5" s="1"/>
  <c r="H24" i="5"/>
  <c r="I24" i="5" s="1"/>
  <c r="B25" i="5"/>
  <c r="E25" i="5" s="1"/>
  <c r="N24" i="5"/>
  <c r="Q24" i="5" s="1"/>
  <c r="K13" i="5"/>
  <c r="L12" i="5"/>
  <c r="N22" i="3"/>
  <c r="Q22" i="3" s="1"/>
  <c r="D21" i="3"/>
  <c r="G21" i="3" s="1"/>
  <c r="C22" i="3" s="1"/>
  <c r="F22" i="3" s="1"/>
  <c r="N21" i="2"/>
  <c r="O21" i="2"/>
  <c r="G19" i="2"/>
  <c r="H19" i="2" s="1"/>
  <c r="I19" i="2"/>
  <c r="J19" i="2" s="1"/>
  <c r="E13" i="2"/>
  <c r="F13" i="2" s="1"/>
  <c r="F12" i="2"/>
  <c r="B39" i="1"/>
  <c r="C38" i="1"/>
  <c r="F40" i="1"/>
  <c r="G39" i="1"/>
  <c r="J39" i="1"/>
  <c r="K38" i="1"/>
  <c r="R39" i="1"/>
  <c r="S38" i="1"/>
  <c r="E12" i="1"/>
  <c r="F11" i="1"/>
  <c r="N39" i="1"/>
  <c r="O38" i="1"/>
  <c r="D30" i="6" l="1"/>
  <c r="G30" i="6" s="1"/>
  <c r="C31" i="6" s="1"/>
  <c r="F31" i="6" s="1"/>
  <c r="N29" i="6"/>
  <c r="Q29" i="6" s="1"/>
  <c r="L30" i="6" s="1"/>
  <c r="O30" i="6" s="1"/>
  <c r="J14" i="6"/>
  <c r="I15" i="6"/>
  <c r="D25" i="5"/>
  <c r="G25" i="5" s="1"/>
  <c r="R24" i="5"/>
  <c r="S24" i="5" s="1"/>
  <c r="M25" i="5"/>
  <c r="P25" i="5" s="1"/>
  <c r="L25" i="5"/>
  <c r="O25" i="5" s="1"/>
  <c r="L13" i="5"/>
  <c r="K14" i="5"/>
  <c r="M23" i="3"/>
  <c r="P23" i="3" s="1"/>
  <c r="R22" i="3"/>
  <c r="L23" i="3"/>
  <c r="O23" i="3" s="1"/>
  <c r="H21" i="3"/>
  <c r="I21" i="3" s="1"/>
  <c r="B22" i="3"/>
  <c r="E22" i="3" s="1"/>
  <c r="Q21" i="2"/>
  <c r="L22" i="2" s="1"/>
  <c r="S21" i="2"/>
  <c r="T21" i="2" s="1"/>
  <c r="C20" i="2"/>
  <c r="F20" i="2" s="1"/>
  <c r="B20" i="2"/>
  <c r="R40" i="1"/>
  <c r="S39" i="1"/>
  <c r="F41" i="1"/>
  <c r="G40" i="1"/>
  <c r="E13" i="1"/>
  <c r="F13" i="1" s="1"/>
  <c r="F12" i="1"/>
  <c r="J40" i="1"/>
  <c r="K39" i="1"/>
  <c r="B40" i="1"/>
  <c r="C39" i="1"/>
  <c r="N40" i="1"/>
  <c r="O39" i="1"/>
  <c r="R29" i="6" l="1"/>
  <c r="S29" i="6" s="1"/>
  <c r="B31" i="6"/>
  <c r="E31" i="6" s="1"/>
  <c r="M30" i="6"/>
  <c r="P30" i="6" s="1"/>
  <c r="H30" i="6"/>
  <c r="I30" i="6" s="1"/>
  <c r="I16" i="6"/>
  <c r="J15" i="6"/>
  <c r="C26" i="5"/>
  <c r="F26" i="5" s="1"/>
  <c r="H25" i="5"/>
  <c r="I25" i="5" s="1"/>
  <c r="B26" i="5"/>
  <c r="E26" i="5" s="1"/>
  <c r="N25" i="5"/>
  <c r="Q25" i="5" s="1"/>
  <c r="M26" i="5" s="1"/>
  <c r="P26" i="5" s="1"/>
  <c r="L14" i="5"/>
  <c r="K15" i="5"/>
  <c r="N23" i="3"/>
  <c r="Q23" i="3" s="1"/>
  <c r="M24" i="3" s="1"/>
  <c r="P24" i="3" s="1"/>
  <c r="D22" i="3"/>
  <c r="G22" i="3" s="1"/>
  <c r="C23" i="3" s="1"/>
  <c r="F23" i="3" s="1"/>
  <c r="O22" i="2"/>
  <c r="R21" i="2"/>
  <c r="M22" i="2" s="1"/>
  <c r="P22" i="2" s="1"/>
  <c r="E20" i="2"/>
  <c r="D20" i="2"/>
  <c r="J41" i="1"/>
  <c r="K40" i="1"/>
  <c r="F42" i="1"/>
  <c r="G42" i="1" s="1"/>
  <c r="G41" i="1"/>
  <c r="B41" i="1"/>
  <c r="C41" i="1" s="1"/>
  <c r="C40" i="1"/>
  <c r="R41" i="1"/>
  <c r="S40" i="1"/>
  <c r="N41" i="1"/>
  <c r="O40" i="1"/>
  <c r="N30" i="6" l="1"/>
  <c r="Q30" i="6" s="1"/>
  <c r="M31" i="6" s="1"/>
  <c r="P31" i="6" s="1"/>
  <c r="D31" i="6"/>
  <c r="G31" i="6" s="1"/>
  <c r="J16" i="6"/>
  <c r="I17" i="6"/>
  <c r="D26" i="5"/>
  <c r="G26" i="5" s="1"/>
  <c r="L26" i="5"/>
  <c r="O26" i="5" s="1"/>
  <c r="R25" i="5"/>
  <c r="S25" i="5" s="1"/>
  <c r="L15" i="5"/>
  <c r="K16" i="5"/>
  <c r="R23" i="3"/>
  <c r="L24" i="3"/>
  <c r="O24" i="3" s="1"/>
  <c r="H22" i="3"/>
  <c r="I22" i="3" s="1"/>
  <c r="B23" i="3"/>
  <c r="E23" i="3" s="1"/>
  <c r="N22" i="2"/>
  <c r="G20" i="2"/>
  <c r="H20" i="2" s="1"/>
  <c r="I20" i="2"/>
  <c r="J20" i="2" s="1"/>
  <c r="R42" i="1"/>
  <c r="S42" i="1" s="1"/>
  <c r="S41" i="1"/>
  <c r="J42" i="1"/>
  <c r="K42" i="1" s="1"/>
  <c r="K41" i="1"/>
  <c r="N42" i="1"/>
  <c r="O42" i="1" s="1"/>
  <c r="O41" i="1"/>
  <c r="H31" i="6" l="1"/>
  <c r="I31" i="6" s="1"/>
  <c r="C32" i="6"/>
  <c r="F32" i="6" s="1"/>
  <c r="B32" i="6"/>
  <c r="E32" i="6" s="1"/>
  <c r="L31" i="6"/>
  <c r="O31" i="6" s="1"/>
  <c r="R30" i="6"/>
  <c r="S30" i="6" s="1"/>
  <c r="I18" i="6"/>
  <c r="J17" i="6"/>
  <c r="C27" i="5"/>
  <c r="F27" i="5" s="1"/>
  <c r="H26" i="5"/>
  <c r="I26" i="5" s="1"/>
  <c r="B27" i="5"/>
  <c r="E27" i="5" s="1"/>
  <c r="N26" i="5"/>
  <c r="Q26" i="5" s="1"/>
  <c r="K17" i="5"/>
  <c r="L16" i="5"/>
  <c r="N24" i="3"/>
  <c r="Q24" i="3" s="1"/>
  <c r="D23" i="3"/>
  <c r="G23" i="3" s="1"/>
  <c r="C24" i="3" s="1"/>
  <c r="F24" i="3" s="1"/>
  <c r="Q22" i="2"/>
  <c r="S22" i="2"/>
  <c r="T22" i="2" s="1"/>
  <c r="B21" i="2"/>
  <c r="C21" i="2"/>
  <c r="F21" i="2" s="1"/>
  <c r="D32" i="6" l="1"/>
  <c r="G32" i="6" s="1"/>
  <c r="C33" i="6" s="1"/>
  <c r="F33" i="6" s="1"/>
  <c r="N31" i="6"/>
  <c r="Q31" i="6" s="1"/>
  <c r="J18" i="6"/>
  <c r="I19" i="6"/>
  <c r="J19" i="6" s="1"/>
  <c r="D27" i="5"/>
  <c r="G27" i="5" s="1"/>
  <c r="R26" i="5"/>
  <c r="S26" i="5" s="1"/>
  <c r="M27" i="5"/>
  <c r="P27" i="5" s="1"/>
  <c r="L27" i="5"/>
  <c r="O27" i="5" s="1"/>
  <c r="L17" i="5"/>
  <c r="K18" i="5"/>
  <c r="L18" i="5" s="1"/>
  <c r="M25" i="3"/>
  <c r="P25" i="3" s="1"/>
  <c r="R24" i="3"/>
  <c r="L25" i="3"/>
  <c r="O25" i="3" s="1"/>
  <c r="H23" i="3"/>
  <c r="I23" i="3" s="1"/>
  <c r="B24" i="3"/>
  <c r="E24" i="3" s="1"/>
  <c r="L23" i="2"/>
  <c r="R22" i="2"/>
  <c r="M23" i="2" s="1"/>
  <c r="P23" i="2" s="1"/>
  <c r="D21" i="2"/>
  <c r="E21" i="2"/>
  <c r="H32" i="6" l="1"/>
  <c r="I32" i="6" s="1"/>
  <c r="B33" i="6"/>
  <c r="E33" i="6" s="1"/>
  <c r="M32" i="6"/>
  <c r="P32" i="6" s="1"/>
  <c r="R31" i="6"/>
  <c r="S31" i="6" s="1"/>
  <c r="L32" i="6"/>
  <c r="O32" i="6" s="1"/>
  <c r="C28" i="5"/>
  <c r="F28" i="5" s="1"/>
  <c r="H27" i="5"/>
  <c r="I27" i="5" s="1"/>
  <c r="B28" i="5"/>
  <c r="E28" i="5" s="1"/>
  <c r="N27" i="5"/>
  <c r="Q27" i="5" s="1"/>
  <c r="M28" i="5" s="1"/>
  <c r="P28" i="5" s="1"/>
  <c r="N25" i="3"/>
  <c r="Q25" i="3" s="1"/>
  <c r="D24" i="3"/>
  <c r="G24" i="3" s="1"/>
  <c r="C25" i="3" s="1"/>
  <c r="F25" i="3" s="1"/>
  <c r="N23" i="2"/>
  <c r="O23" i="2"/>
  <c r="G21" i="2"/>
  <c r="H21" i="2" s="1"/>
  <c r="I21" i="2"/>
  <c r="J21" i="2" s="1"/>
  <c r="N32" i="6" l="1"/>
  <c r="Q32" i="6" s="1"/>
  <c r="M33" i="6" s="1"/>
  <c r="P33" i="6" s="1"/>
  <c r="D33" i="6"/>
  <c r="G33" i="6" s="1"/>
  <c r="D28" i="5"/>
  <c r="G28" i="5" s="1"/>
  <c r="L28" i="5"/>
  <c r="O28" i="5" s="1"/>
  <c r="R27" i="5"/>
  <c r="S27" i="5" s="1"/>
  <c r="R25" i="3"/>
  <c r="M26" i="3"/>
  <c r="P26" i="3" s="1"/>
  <c r="L26" i="3"/>
  <c r="O26" i="3" s="1"/>
  <c r="H24" i="3"/>
  <c r="I24" i="3" s="1"/>
  <c r="B25" i="3"/>
  <c r="E25" i="3" s="1"/>
  <c r="Q23" i="2"/>
  <c r="L24" i="2" s="1"/>
  <c r="S23" i="2"/>
  <c r="T23" i="2" s="1"/>
  <c r="B22" i="2"/>
  <c r="C22" i="2"/>
  <c r="F22" i="2" s="1"/>
  <c r="C34" i="6" l="1"/>
  <c r="F34" i="6" s="1"/>
  <c r="H33" i="6"/>
  <c r="I33" i="6" s="1"/>
  <c r="L33" i="6"/>
  <c r="O33" i="6" s="1"/>
  <c r="B34" i="6"/>
  <c r="E34" i="6" s="1"/>
  <c r="R32" i="6"/>
  <c r="S32" i="6" s="1"/>
  <c r="C29" i="5"/>
  <c r="F29" i="5" s="1"/>
  <c r="H28" i="5"/>
  <c r="I28" i="5" s="1"/>
  <c r="B29" i="5"/>
  <c r="E29" i="5" s="1"/>
  <c r="N28" i="5"/>
  <c r="Q28" i="5" s="1"/>
  <c r="N26" i="3"/>
  <c r="Q26" i="3" s="1"/>
  <c r="R26" i="3" s="1"/>
  <c r="D25" i="3"/>
  <c r="G25" i="3" s="1"/>
  <c r="C26" i="3" s="1"/>
  <c r="F26" i="3" s="1"/>
  <c r="O24" i="2"/>
  <c r="R23" i="2"/>
  <c r="M24" i="2" s="1"/>
  <c r="P24" i="2" s="1"/>
  <c r="D22" i="2"/>
  <c r="E22" i="2"/>
  <c r="D34" i="6" l="1"/>
  <c r="G34" i="6" s="1"/>
  <c r="N33" i="6"/>
  <c r="Q33" i="6" s="1"/>
  <c r="D29" i="5"/>
  <c r="G29" i="5" s="1"/>
  <c r="M29" i="5"/>
  <c r="P29" i="5" s="1"/>
  <c r="R28" i="5"/>
  <c r="S28" i="5" s="1"/>
  <c r="L29" i="5"/>
  <c r="O29" i="5" s="1"/>
  <c r="H25" i="3"/>
  <c r="I25" i="3" s="1"/>
  <c r="B26" i="3"/>
  <c r="E26" i="3" s="1"/>
  <c r="N24" i="2"/>
  <c r="G22" i="2"/>
  <c r="H22" i="2" s="1"/>
  <c r="I22" i="2"/>
  <c r="J22" i="2" s="1"/>
  <c r="M34" i="6" l="1"/>
  <c r="P34" i="6" s="1"/>
  <c r="R33" i="6"/>
  <c r="S33" i="6" s="1"/>
  <c r="H34" i="6"/>
  <c r="I34" i="6" s="1"/>
  <c r="L34" i="6"/>
  <c r="O34" i="6" s="1"/>
  <c r="B35" i="6"/>
  <c r="E35" i="6" s="1"/>
  <c r="C35" i="6"/>
  <c r="F35" i="6" s="1"/>
  <c r="D35" i="6" s="1"/>
  <c r="G35" i="6" s="1"/>
  <c r="H35" i="6" s="1"/>
  <c r="I35" i="6" s="1"/>
  <c r="C30" i="5"/>
  <c r="F30" i="5" s="1"/>
  <c r="H29" i="5"/>
  <c r="I29" i="5" s="1"/>
  <c r="B30" i="5"/>
  <c r="E30" i="5" s="1"/>
  <c r="N29" i="5"/>
  <c r="Q29" i="5" s="1"/>
  <c r="M30" i="5" s="1"/>
  <c r="P30" i="5" s="1"/>
  <c r="D26" i="3"/>
  <c r="G26" i="3" s="1"/>
  <c r="H26" i="3" s="1"/>
  <c r="I26" i="3" s="1"/>
  <c r="Q24" i="2"/>
  <c r="S24" i="2"/>
  <c r="T24" i="2" s="1"/>
  <c r="C23" i="2"/>
  <c r="F23" i="2" s="1"/>
  <c r="B23" i="2"/>
  <c r="L35" i="6" l="1"/>
  <c r="O35" i="6" s="1"/>
  <c r="N34" i="6"/>
  <c r="Q34" i="6" s="1"/>
  <c r="M35" i="6"/>
  <c r="P35" i="6" s="1"/>
  <c r="D30" i="5"/>
  <c r="G30" i="5" s="1"/>
  <c r="H30" i="5" s="1"/>
  <c r="I30" i="5" s="1"/>
  <c r="R29" i="5"/>
  <c r="S29" i="5" s="1"/>
  <c r="L30" i="5"/>
  <c r="O30" i="5" s="1"/>
  <c r="L25" i="2"/>
  <c r="R24" i="2"/>
  <c r="M25" i="2" s="1"/>
  <c r="P25" i="2" s="1"/>
  <c r="D23" i="2"/>
  <c r="E23" i="2"/>
  <c r="N35" i="6" l="1"/>
  <c r="Q35" i="6" s="1"/>
  <c r="R35" i="6" s="1"/>
  <c r="S35" i="6" s="1"/>
  <c r="R34" i="6"/>
  <c r="S34" i="6" s="1"/>
  <c r="N30" i="5"/>
  <c r="Q30" i="5" s="1"/>
  <c r="R30" i="5" s="1"/>
  <c r="S30" i="5" s="1"/>
  <c r="N25" i="2"/>
  <c r="O25" i="2"/>
  <c r="G23" i="2"/>
  <c r="H23" i="2" s="1"/>
  <c r="I23" i="2"/>
  <c r="J23" i="2" s="1"/>
  <c r="Q25" i="2" l="1"/>
  <c r="L26" i="2" s="1"/>
  <c r="S25" i="2"/>
  <c r="T25" i="2" s="1"/>
  <c r="C24" i="2"/>
  <c r="F24" i="2" s="1"/>
  <c r="B24" i="2"/>
  <c r="N26" i="2" l="1"/>
  <c r="O26" i="2"/>
  <c r="R25" i="2"/>
  <c r="M26" i="2" s="1"/>
  <c r="P26" i="2" s="1"/>
  <c r="D24" i="2"/>
  <c r="E24" i="2"/>
  <c r="Q26" i="2" l="1"/>
  <c r="L27" i="2" s="1"/>
  <c r="S26" i="2"/>
  <c r="T26" i="2" s="1"/>
  <c r="G24" i="2"/>
  <c r="H24" i="2" s="1"/>
  <c r="I24" i="2"/>
  <c r="J24" i="2" s="1"/>
  <c r="O27" i="2" l="1"/>
  <c r="R26" i="2"/>
  <c r="M27" i="2" s="1"/>
  <c r="P27" i="2" s="1"/>
  <c r="B25" i="2"/>
  <c r="C25" i="2"/>
  <c r="F25" i="2" s="1"/>
  <c r="N27" i="2" l="1"/>
  <c r="E25" i="2"/>
  <c r="D25" i="2"/>
  <c r="Q27" i="2" l="1"/>
  <c r="S27" i="2"/>
  <c r="T27" i="2" s="1"/>
  <c r="G25" i="2"/>
  <c r="H25" i="2" s="1"/>
  <c r="I25" i="2"/>
  <c r="J25" i="2" s="1"/>
  <c r="L28" i="2" l="1"/>
  <c r="R27" i="2"/>
  <c r="M28" i="2" s="1"/>
  <c r="P28" i="2" s="1"/>
  <c r="C26" i="2"/>
  <c r="F26" i="2" s="1"/>
  <c r="B26" i="2"/>
  <c r="O28" i="2" l="1"/>
  <c r="N28" i="2"/>
  <c r="E26" i="2"/>
  <c r="D26" i="2"/>
  <c r="R28" i="2" l="1"/>
  <c r="M29" i="2" s="1"/>
  <c r="P29" i="2" s="1"/>
  <c r="Q28" i="2"/>
  <c r="L29" i="2" s="1"/>
  <c r="S28" i="2"/>
  <c r="T28" i="2" s="1"/>
  <c r="G26" i="2"/>
  <c r="H26" i="2" s="1"/>
  <c r="I26" i="2"/>
  <c r="J26" i="2" s="1"/>
  <c r="N29" i="2" l="1"/>
  <c r="O29" i="2"/>
  <c r="C27" i="2"/>
  <c r="F27" i="2" s="1"/>
  <c r="B27" i="2"/>
  <c r="Q29" i="2" l="1"/>
  <c r="L30" i="2" s="1"/>
  <c r="S29" i="2"/>
  <c r="T29" i="2" s="1"/>
  <c r="D27" i="2"/>
  <c r="E27" i="2"/>
  <c r="R29" i="2" l="1"/>
  <c r="M30" i="2" s="1"/>
  <c r="P30" i="2" s="1"/>
  <c r="O30" i="2"/>
  <c r="G27" i="2"/>
  <c r="H27" i="2" s="1"/>
  <c r="I27" i="2"/>
  <c r="J27" i="2" s="1"/>
  <c r="N30" i="2" l="1"/>
  <c r="C28" i="2"/>
  <c r="F28" i="2" s="1"/>
  <c r="B28" i="2"/>
  <c r="Q30" i="2" l="1"/>
  <c r="S30" i="2"/>
  <c r="T30" i="2" s="1"/>
  <c r="E28" i="2"/>
  <c r="D28" i="2"/>
  <c r="L31" i="2" l="1"/>
  <c r="R30" i="2"/>
  <c r="M31" i="2" s="1"/>
  <c r="P31" i="2" s="1"/>
  <c r="G28" i="2"/>
  <c r="H28" i="2" s="1"/>
  <c r="I28" i="2"/>
  <c r="J28" i="2" s="1"/>
  <c r="N31" i="2" l="1"/>
  <c r="O31" i="2"/>
  <c r="C29" i="2"/>
  <c r="F29" i="2" s="1"/>
  <c r="B29" i="2"/>
  <c r="Q31" i="2" l="1"/>
  <c r="R31" i="2" s="1"/>
  <c r="S31" i="2"/>
  <c r="T31" i="2" s="1"/>
  <c r="D29" i="2"/>
  <c r="E29" i="2"/>
  <c r="G29" i="2" l="1"/>
  <c r="H29" i="2" s="1"/>
  <c r="I29" i="2"/>
  <c r="J29" i="2" s="1"/>
  <c r="C30" i="2" l="1"/>
  <c r="F30" i="2" s="1"/>
  <c r="B30" i="2"/>
  <c r="E30" i="2" l="1"/>
  <c r="D30" i="2"/>
  <c r="G30" i="2" l="1"/>
  <c r="H30" i="2" s="1"/>
  <c r="I30" i="2"/>
  <c r="J30" i="2" s="1"/>
  <c r="C31" i="2" l="1"/>
  <c r="F31" i="2" s="1"/>
  <c r="B31" i="2"/>
  <c r="D31" i="2" l="1"/>
  <c r="E31" i="2"/>
  <c r="G31" i="2" l="1"/>
  <c r="H31" i="2" s="1"/>
  <c r="I31" i="2"/>
  <c r="J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<sst xmlns="http://schemas.openxmlformats.org/spreadsheetml/2006/main" count="175" uniqueCount="39">
  <si>
    <t>Penyelesaian Menggunakan Metode Tabel</t>
  </si>
  <si>
    <t>Iterasi</t>
  </si>
  <si>
    <t>f(x)</t>
  </si>
  <si>
    <t>X</t>
  </si>
  <si>
    <t>Analitik</t>
  </si>
  <si>
    <t>Numerik</t>
  </si>
  <si>
    <t>X1 =</t>
  </si>
  <si>
    <t>iterasi</t>
  </si>
  <si>
    <t>X2</t>
  </si>
  <si>
    <t>X1</t>
  </si>
  <si>
    <t>X2 = 0,85078</t>
  </si>
  <si>
    <t>x</t>
  </si>
  <si>
    <t>toleransi error = 0,0001</t>
  </si>
  <si>
    <t>X1 = -2, 3507</t>
  </si>
  <si>
    <t>x1</t>
  </si>
  <si>
    <t>x2</t>
  </si>
  <si>
    <t>x3</t>
  </si>
  <si>
    <t>a</t>
  </si>
  <si>
    <t>b</t>
  </si>
  <si>
    <t>f(a)</t>
  </si>
  <si>
    <t>f(b)</t>
  </si>
  <si>
    <t>c</t>
  </si>
  <si>
    <t>selisih x</t>
  </si>
  <si>
    <t>selisih x = toleransi</t>
  </si>
  <si>
    <t>batas atas</t>
  </si>
  <si>
    <t>batas bawah</t>
  </si>
  <si>
    <t>f(c)</t>
  </si>
  <si>
    <t>f(a).f©</t>
  </si>
  <si>
    <t>c=  nilai tengah/ selisih</t>
  </si>
  <si>
    <t>X2 = -2, 3507</t>
  </si>
  <si>
    <t>X1 = 0,85078</t>
  </si>
  <si>
    <t>Penyelesaian Menggunakan Metode Biseksi</t>
  </si>
  <si>
    <t>tugas Individu Metode numerik</t>
  </si>
  <si>
    <t>metode regula falsi</t>
  </si>
  <si>
    <t>kirim ke email : zumhur.alamin@gmail.com</t>
  </si>
  <si>
    <t>2.  cari batas atas dan bawah menggunakan metode tabel sederhana</t>
  </si>
  <si>
    <t>1. selesaikan dengan rumus ABC persamaan tsb</t>
  </si>
  <si>
    <t>3. selesaikan persamaan dengan metode regula falsi</t>
  </si>
  <si>
    <t>subject : Tugas 3 © - regula falsi - Arif Munandar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</si>
</sst>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.000000000"/>
    <numFmt numFmtId="166" formatCode="0.00000"/>
  </numFmts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3" fillId="0" borderId="0" xfId="0" applyFont="1" applyAlignment="1">
      <alignment vertical="center"/>
    </xf>
    <xf numFmtId="165" fontId="0" fillId="0" borderId="0" xfId="1" applyNumberFormat="1" applyFont="1"/>
    <xf numFmtId="165" fontId="0" fillId="2" borderId="0" xfId="1" applyNumberFormat="1" applyFont="1" applyFill="1"/>
    <xf numFmtId="0" fontId="4" fillId="0" borderId="0" xfId="0" applyFont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6" fontId="0" fillId="0" borderId="0" xfId="0" applyNumberFormat="1"/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'Metode Tabel'!$E$6:$E$10</c:f>
              <c:numCache>
                <c:formatCode>General</c:formatCode>
                <c:ptCount val="5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</c:numCache>
            </c:numRef>
          </c:xVal>
          <c:yVal>
            <c:numRef>
              <c:f>'Metode Tabel'!$F$6:$F$10</c:f>
              <c:numCache>
                <c:formatCode>General</c:formatCode>
                <c:ptCount val="5"/>
                <c:pt idx="0">
                  <c:v>5</c:v>
                </c:pt>
                <c:pt idx="1">
                  <c:v>-2</c:v>
                </c:pt>
                <c:pt idx="2">
                  <c:v>-5</c:v>
                </c:pt>
                <c:pt idx="3">
                  <c:v>-4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01-45A5-B980-5BA93EA31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10296"/>
        <c:axId val="294837944"/>
      </c:scatterChart>
      <c:valAx>
        <c:axId val="29211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37944"/>
        <c:crosses val="autoZero"/>
        <c:crossBetween val="midCat"/>
      </c:valAx>
      <c:valAx>
        <c:axId val="29483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10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Sheet1!$K$6:$K$17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</c:numCache>
            </c:numRef>
          </c:xVal>
          <c:yVal>
            <c:numRef>
              <c:f>Sheet1!$L$6:$L$17</c:f>
              <c:numCache>
                <c:formatCode>General</c:formatCode>
                <c:ptCount val="12"/>
                <c:pt idx="0">
                  <c:v>17</c:v>
                </c:pt>
                <c:pt idx="1">
                  <c:v>-4</c:v>
                </c:pt>
                <c:pt idx="2">
                  <c:v>-21</c:v>
                </c:pt>
                <c:pt idx="3">
                  <c:v>-34</c:v>
                </c:pt>
                <c:pt idx="4">
                  <c:v>-43</c:v>
                </c:pt>
                <c:pt idx="5">
                  <c:v>-48</c:v>
                </c:pt>
                <c:pt idx="6">
                  <c:v>-49</c:v>
                </c:pt>
                <c:pt idx="7">
                  <c:v>-46</c:v>
                </c:pt>
                <c:pt idx="8">
                  <c:v>-39</c:v>
                </c:pt>
                <c:pt idx="9">
                  <c:v>-28</c:v>
                </c:pt>
                <c:pt idx="10">
                  <c:v>-13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8-4433-B34A-163F7AA9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80463"/>
        <c:axId val="313680879"/>
      </c:scatterChart>
      <c:valAx>
        <c:axId val="31368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80879"/>
        <c:crosses val="autoZero"/>
        <c:crossBetween val="midCat"/>
      </c:valAx>
      <c:valAx>
        <c:axId val="31368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8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Sheet3!$I$7:$I$18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</c:numCache>
            </c:numRef>
          </c:xVal>
          <c:yVal>
            <c:numRef>
              <c:f>Sheet3!$J$7:$J$18</c:f>
              <c:numCache>
                <c:formatCode>General</c:formatCode>
                <c:ptCount val="12"/>
                <c:pt idx="0">
                  <c:v>17</c:v>
                </c:pt>
                <c:pt idx="1">
                  <c:v>-4</c:v>
                </c:pt>
                <c:pt idx="2">
                  <c:v>-21</c:v>
                </c:pt>
                <c:pt idx="3">
                  <c:v>-34</c:v>
                </c:pt>
                <c:pt idx="4">
                  <c:v>-43</c:v>
                </c:pt>
                <c:pt idx="5">
                  <c:v>-48</c:v>
                </c:pt>
                <c:pt idx="6">
                  <c:v>-49</c:v>
                </c:pt>
                <c:pt idx="7">
                  <c:v>-46</c:v>
                </c:pt>
                <c:pt idx="8">
                  <c:v>-39</c:v>
                </c:pt>
                <c:pt idx="9">
                  <c:v>-28</c:v>
                </c:pt>
                <c:pt idx="10">
                  <c:v>-13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D-4F02-81AD-E5C562166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54255"/>
        <c:axId val="313670063"/>
      </c:scatterChart>
      <c:valAx>
        <c:axId val="31365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70063"/>
        <c:crosses val="autoZero"/>
        <c:crossBetween val="midCat"/>
      </c:valAx>
      <c:valAx>
        <c:axId val="3136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5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2</xdr:row>
      <xdr:rowOff>9525</xdr:rowOff>
    </xdr:from>
    <xdr:ext cx="140391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4300" y="438150"/>
          <a:ext cx="1403910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- 4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542925</xdr:colOff>
      <xdr:row>2</xdr:row>
      <xdr:rowOff>42862</xdr:rowOff>
    </xdr:from>
    <xdr:to>
      <xdr:col>13</xdr:col>
      <xdr:colOff>571500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2</xdr:row>
      <xdr:rowOff>9525</xdr:rowOff>
    </xdr:from>
    <xdr:ext cx="140391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0C9135-73EE-4493-AB1D-38A3C85984E8}"/>
            </a:ext>
          </a:extLst>
        </xdr:cNvPr>
        <xdr:cNvSpPr txBox="1"/>
      </xdr:nvSpPr>
      <xdr:spPr>
        <a:xfrm>
          <a:off x="114300" y="438150"/>
          <a:ext cx="1403910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- 4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0</xdr:row>
      <xdr:rowOff>47625</xdr:rowOff>
    </xdr:from>
    <xdr:ext cx="140391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375E03-7C04-48E5-A16A-F9C9CFC29119}"/>
            </a:ext>
          </a:extLst>
        </xdr:cNvPr>
        <xdr:cNvSpPr txBox="1"/>
      </xdr:nvSpPr>
      <xdr:spPr>
        <a:xfrm>
          <a:off x="5181600" y="47625"/>
          <a:ext cx="1403910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276225</xdr:colOff>
      <xdr:row>0</xdr:row>
      <xdr:rowOff>85725</xdr:rowOff>
    </xdr:from>
    <xdr:ext cx="332200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7A3748-B09D-4816-85FB-965D5FFCB3D2}"/>
            </a:ext>
          </a:extLst>
        </xdr:cNvPr>
        <xdr:cNvSpPr txBox="1"/>
      </xdr:nvSpPr>
      <xdr:spPr>
        <a:xfrm>
          <a:off x="2714625" y="85725"/>
          <a:ext cx="3322000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(dua</a:t>
          </a:r>
          <a:r>
            <a:rPr lang="en-US" sz="1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digit terakhir nim )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180975</xdr:rowOff>
    </xdr:from>
    <xdr:to>
      <xdr:col>20</xdr:col>
      <xdr:colOff>314325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989DF-09F7-1064-8B92-DAC96B15F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285750</xdr:colOff>
      <xdr:row>0</xdr:row>
      <xdr:rowOff>76200</xdr:rowOff>
    </xdr:from>
    <xdr:ext cx="332200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EC01D-FE33-44F7-A725-76D7BF4E11E3}"/>
            </a:ext>
          </a:extLst>
        </xdr:cNvPr>
        <xdr:cNvSpPr txBox="1"/>
      </xdr:nvSpPr>
      <xdr:spPr>
        <a:xfrm>
          <a:off x="5162550" y="76200"/>
          <a:ext cx="3322000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(dua</a:t>
          </a:r>
          <a:r>
            <a:rPr lang="en-US" sz="1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digit terakhir nim )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219075</xdr:colOff>
      <xdr:row>0</xdr:row>
      <xdr:rowOff>66675</xdr:rowOff>
    </xdr:from>
    <xdr:ext cx="1507913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EFCE875-6B08-4E0B-ABA7-CD37C761BCDD}"/>
            </a:ext>
          </a:extLst>
        </xdr:cNvPr>
        <xdr:cNvSpPr txBox="1"/>
      </xdr:nvSpPr>
      <xdr:spPr>
        <a:xfrm>
          <a:off x="3267075" y="66675"/>
          <a:ext cx="1507913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48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</xdr:colOff>
      <xdr:row>22</xdr:row>
      <xdr:rowOff>28575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F2D9575-1208-E45E-0620-AE620243D025}"/>
            </a:ext>
          </a:extLst>
        </xdr:cNvPr>
        <xdr:cNvGrpSpPr/>
      </xdr:nvGrpSpPr>
      <xdr:grpSpPr>
        <a:xfrm>
          <a:off x="0" y="0"/>
          <a:ext cx="4286250" cy="4219575"/>
          <a:chOff x="0" y="0"/>
          <a:chExt cx="4991099" cy="421957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 Box 2">
                <a:extLst>
                  <a:ext uri="{FF2B5EF4-FFF2-40B4-BE49-F238E27FC236}">
                    <a16:creationId xmlns:a16="http://schemas.microsoft.com/office/drawing/2014/main" id="{AAEEB161-34B8-C1E3-3BDE-57EF46255498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0" y="0"/>
                <a:ext cx="4991099" cy="421957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2x</a:t>
                </a:r>
                <a:r>
                  <a:rPr lang="en-US" sz="1100" baseline="300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+3x-48=0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Rumus Abc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𝑏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sSup>
                                <m:sSupPr>
                                  <m:ctrlP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Arial" panose="020B0604020202020204" pitchFamily="34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p>
                                  <m:r>
                                    <a:rPr lang="en-US" sz="1100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4</m:t>
                              </m:r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𝑎𝑐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2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𝑎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−3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sSup>
                                <m:sSupPr>
                                  <m:ctrlP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Arial" panose="020B0604020202020204" pitchFamily="34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3</m:t>
                                  </m:r>
                                </m:e>
                                <m:sup>
                                  <m:r>
                                    <a:rPr lang="en-US" sz="1100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4.2.</m:t>
                              </m:r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48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2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.2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3±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sSup>
                                <m:sSupPr>
                                  <m:ctrlP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Arial" panose="020B0604020202020204" pitchFamily="34" charset="0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i="1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9</m:t>
                                  </m:r>
                                </m:e>
                                <m:sup>
                                  <m:r>
                                    <a:rPr lang="en-US" sz="1100"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  <a:cs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Cambria Math" panose="02040503050406030204" pitchFamily="18" charset="0"/>
                                </a:rPr>
                                <m:t>+384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−3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±</m:t>
                          </m:r>
                          <m:rad>
                            <m:radPr>
                              <m:degHide m:val="on"/>
                              <m:ctrlP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radPr>
                            <m:deg/>
                            <m:e>
                              <m:r>
                                <a:rPr lang="en-US" sz="11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  <m:t>393</m:t>
                              </m:r>
                            </m:e>
                          </m:rad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−3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±19,824227601599</m:t>
                          </m:r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3</m:t>
                          </m:r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19,824227601599</m:t>
                          </m:r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Arial" panose="020B0604020202020204" pitchFamily="34" charset="0"/>
                            </a:rPr>
                            <m:t>16,824227601599</m:t>
                          </m:r>
                        </m:num>
                        <m:den>
                          <m:r>
                            <a:rPr lang="en-US" sz="1100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r>
                        <a:rPr lang="en-US" sz="110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 b="0" i="1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1</m:t>
                      </m:r>
                      <m:r>
                        <a:rPr lang="en-US" sz="1100"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=4,20605690039975</m:t>
                      </m:r>
                    </m:oMath>
                  </m:oMathPara>
                </a14:m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5" name="Text Box 2">
                <a:extLst>
                  <a:ext uri="{FF2B5EF4-FFF2-40B4-BE49-F238E27FC236}">
                    <a16:creationId xmlns:a16="http://schemas.microsoft.com/office/drawing/2014/main" id="{AAEEB161-34B8-C1E3-3BDE-57EF46255498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0" y="0"/>
                <a:ext cx="4991099" cy="421957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>
                <a:noAutofit/>
              </a:bodyPr>
              <a:lstStyle/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2x</a:t>
                </a:r>
                <a:r>
                  <a:rPr lang="en-US" sz="1100" baseline="300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2</a:t>
                </a: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+3x-48=0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Rumus Abc</a:t>
                </a: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−𝑏±√(𝑏^2−4𝑎𝑐))/2𝑎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−3±√(3^2−4.2.−48))/2.2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−3±√(9^2+384))/4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−3±√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Arial" panose="020B0604020202020204" pitchFamily="34" charset="0"/>
                  </a:rPr>
                  <a:t>393)/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−3±19,824227601599)/4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−3−19,824227601599)/4</a:t>
                </a:r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:br>
                  <a:rPr lang="en-US" sz="1100">
                    <a:effectLst/>
                    <a:latin typeface="Calibri" panose="020F0502020204030204" pitchFamily="34" charset="0"/>
                    <a:ea typeface="Times New Roman" panose="02020603050405020304" pitchFamily="18" charset="0"/>
                    <a:cs typeface="Arial" panose="020B0604020202020204" pitchFamily="34" charset="0"/>
                  </a:rPr>
                </a:b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Arial" panose="020B0604020202020204" pitchFamily="34" charset="0"/>
                  </a:rPr>
                  <a:t>16,824227601599/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  <a:p>
                <a:pPr algn="l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</a:t>
                </a:r>
                <a:r>
                  <a:rPr lang="en-US" sz="1100" b="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1</a:t>
                </a:r>
                <a:r>
                  <a:rPr lang="en-US" sz="1100" i="0"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=4,20605690039975</a:t>
                </a:r>
                <a:endParaRPr lang="en-US" sz="1100"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7036CB5E-A60A-33DB-66B1-064DAA90EC39}"/>
                  </a:ext>
                </a:extLst>
              </xdr:cNvPr>
              <xdr:cNvSpPr/>
            </xdr:nvSpPr>
            <xdr:spPr>
              <a:xfrm>
                <a:off x="2498936" y="2952750"/>
                <a:ext cx="2347976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3+</m:t>
                          </m:r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Cambria Math" panose="02040503050406030204" pitchFamily="18" charset="0"/>
                            </a:rPr>
                            <m:t>19,824227601599</m:t>
                          </m:r>
                        </m:num>
                        <m:den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7036CB5E-A60A-33DB-66B1-064DAA90EC39}"/>
                  </a:ext>
                </a:extLst>
              </xdr:cNvPr>
              <xdr:cNvSpPr/>
            </xdr:nvSpPr>
            <xdr:spPr>
              <a:xfrm>
                <a:off x="2498936" y="2952750"/>
                <a:ext cx="2347976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−3+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  <a:cs typeface="Cambria Math" panose="02040503050406030204" pitchFamily="18" charset="0"/>
                  </a:rPr>
                  <a:t>19,824227601599)/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A6432B66-9207-6259-53C4-A166BF89045C}"/>
                  </a:ext>
                </a:extLst>
              </xdr:cNvPr>
              <xdr:cNvSpPr/>
            </xdr:nvSpPr>
            <xdr:spPr>
              <a:xfrm>
                <a:off x="2513161" y="3448050"/>
                <a:ext cx="2001011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−22,824227601599</m:t>
                          </m:r>
                        </m:num>
                        <m:den>
                          <m:r>
                            <a:rPr lang="en-US" sz="11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Cambria Math" panose="02040503050406030204" pitchFamily="18" charset="0"/>
                            </a:rPr>
                            <m:t>4</m:t>
                          </m:r>
                        </m:den>
                      </m:f>
                    </m:oMath>
                  </m:oMathPara>
                </a14:m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A6432B66-9207-6259-53C4-A166BF89045C}"/>
                  </a:ext>
                </a:extLst>
              </xdr:cNvPr>
              <xdr:cNvSpPr/>
            </xdr:nvSpPr>
            <xdr:spPr>
              <a:xfrm>
                <a:off x="2513161" y="3448050"/>
                <a:ext cx="2001011" cy="41211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𝑥=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cs typeface="Arial" panose="020B0604020202020204" pitchFamily="34" charset="0"/>
                  </a:rPr>
                  <a:t>(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Arial" panose="020B0604020202020204" pitchFamily="34" charset="0"/>
                  </a:rPr>
                  <a:t>−22,824227601599)/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4</a:t>
                </a:r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F661EED3-8179-C618-50F8-C8F49D04B264}"/>
                  </a:ext>
                </a:extLst>
              </xdr:cNvPr>
              <xdr:cNvSpPr/>
            </xdr:nvSpPr>
            <xdr:spPr>
              <a:xfrm>
                <a:off x="2513161" y="3914775"/>
                <a:ext cx="2134107" cy="2762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𝑥</m:t>
                      </m:r>
                      <m:r>
                        <a:rPr lang="en-US" sz="1100" b="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2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=</m:t>
                      </m:r>
                      <m:r>
                        <a:rPr lang="en-US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−</m:t>
                      </m:r>
                      <m:r>
                        <a:rPr lang="en-US" sz="11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Calibri" panose="020F0502020204030204" pitchFamily="34" charset="0"/>
                          <a:cs typeface="Cambria Math" panose="02040503050406030204" pitchFamily="18" charset="0"/>
                        </a:rPr>
                        <m:t>5,70605690039975</m:t>
                      </m:r>
                    </m:oMath>
                  </m:oMathPara>
                </a14:m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Choice>
        <mc:Fallback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F661EED3-8179-C618-50F8-C8F49D04B264}"/>
                  </a:ext>
                </a:extLst>
              </xdr:cNvPr>
              <xdr:cNvSpPr/>
            </xdr:nvSpPr>
            <xdr:spPr>
              <a:xfrm>
                <a:off x="2513161" y="3914775"/>
                <a:ext cx="2134107" cy="2762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𝑥</a:t>
                </a:r>
                <a:r>
                  <a:rPr lang="en-US" sz="1100" b="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2</a:t>
                </a:r>
                <a:r>
                  <a:rPr lang="en-US" sz="1100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Cambria Math" panose="02040503050406030204" pitchFamily="18" charset="0"/>
                  </a:rPr>
                  <a:t>=−5,70605690039975</a:t>
                </a:r>
                <a:endParaRPr lang="en-US" sz="1100">
                  <a:effectLst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</mc:Fallback>
      </mc:AlternateContent>
    </xdr:grpSp>
    <xdr:clientData/>
  </xdr:twoCellAnchor>
  <xdr:oneCellAnchor>
    <xdr:from>
      <xdr:col>10</xdr:col>
      <xdr:colOff>0</xdr:colOff>
      <xdr:row>0</xdr:row>
      <xdr:rowOff>9525</xdr:rowOff>
    </xdr:from>
    <xdr:ext cx="3322000" cy="342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8D28BB1-46B2-4C36-8C1C-F23FAB045B22}"/>
            </a:ext>
          </a:extLst>
        </xdr:cNvPr>
        <xdr:cNvSpPr txBox="1"/>
      </xdr:nvSpPr>
      <xdr:spPr>
        <a:xfrm>
          <a:off x="6096000" y="9525"/>
          <a:ext cx="3322000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(dua</a:t>
          </a:r>
          <a:r>
            <a:rPr lang="en-US" sz="1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digit terakhir nim )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66675</xdr:colOff>
      <xdr:row>0</xdr:row>
      <xdr:rowOff>0</xdr:rowOff>
    </xdr:from>
    <xdr:ext cx="1507913" cy="342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350D3F2-92CE-43AC-A95A-01EBE60690D6}"/>
            </a:ext>
          </a:extLst>
        </xdr:cNvPr>
        <xdr:cNvSpPr txBox="1"/>
      </xdr:nvSpPr>
      <xdr:spPr>
        <a:xfrm>
          <a:off x="4333875" y="0"/>
          <a:ext cx="1507913" cy="3427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2x</a:t>
          </a:r>
          <a:r>
            <a:rPr lang="id-ID" sz="1600" b="1" baseline="30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+ 3x - </a:t>
          </a:r>
          <a:r>
            <a:rPr lang="en-U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48</a:t>
          </a:r>
          <a:r>
            <a:rPr lang="id-ID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 0</a:t>
          </a:r>
          <a:endParaRPr lang="id-ID" sz="1600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295275</xdr:colOff>
      <xdr:row>3</xdr:row>
      <xdr:rowOff>152400</xdr:rowOff>
    </xdr:from>
    <xdr:to>
      <xdr:col>18</xdr:col>
      <xdr:colOff>600075</xdr:colOff>
      <xdr:row>18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9A217FC-3C27-E7A3-CB69-57C040312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opLeftCell="A6" zoomScaleNormal="100" workbookViewId="0">
      <selection activeCell="B18" sqref="B18"/>
    </sheetView>
  </sheetViews>
  <sheetFormatPr defaultRowHeight="15" x14ac:dyDescent="0.25"/>
  <cols>
    <col min="1" max="1" width="14.140625" customWidth="1"/>
    <col min="19" max="19" width="18.5703125" customWidth="1"/>
  </cols>
  <sheetData>
    <row r="1" spans="1:9" ht="18.75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3" spans="1:9" ht="18.75" x14ac:dyDescent="0.3">
      <c r="A3" s="1"/>
      <c r="D3" s="4" t="s">
        <v>1</v>
      </c>
      <c r="E3" s="4" t="s">
        <v>3</v>
      </c>
      <c r="F3" s="5" t="s">
        <v>2</v>
      </c>
    </row>
    <row r="4" spans="1:9" x14ac:dyDescent="0.25">
      <c r="D4" s="6">
        <v>1</v>
      </c>
      <c r="E4" s="6">
        <v>-5</v>
      </c>
      <c r="F4" s="6">
        <f>2*E4^2+3*E4-4</f>
        <v>31</v>
      </c>
    </row>
    <row r="5" spans="1:9" x14ac:dyDescent="0.25">
      <c r="D5" s="6">
        <v>2</v>
      </c>
      <c r="E5" s="6">
        <f>E4+1</f>
        <v>-4</v>
      </c>
      <c r="F5" s="6">
        <f t="shared" ref="F5:F13" si="0">2*E5^2+3*E5-4</f>
        <v>16</v>
      </c>
      <c r="G5" s="9"/>
    </row>
    <row r="6" spans="1:9" x14ac:dyDescent="0.25">
      <c r="A6" t="s">
        <v>13</v>
      </c>
      <c r="D6" s="7">
        <v>3</v>
      </c>
      <c r="E6" s="7">
        <f t="shared" ref="E6:E13" si="1">E5+1</f>
        <v>-3</v>
      </c>
      <c r="F6" s="7">
        <f t="shared" si="0"/>
        <v>5</v>
      </c>
      <c r="G6" s="26" t="s">
        <v>9</v>
      </c>
    </row>
    <row r="7" spans="1:9" x14ac:dyDescent="0.25">
      <c r="A7" t="s">
        <v>10</v>
      </c>
      <c r="D7" s="7">
        <v>4</v>
      </c>
      <c r="E7" s="7">
        <f t="shared" si="1"/>
        <v>-2</v>
      </c>
      <c r="F7" s="7">
        <f t="shared" si="0"/>
        <v>-2</v>
      </c>
      <c r="G7" s="26"/>
    </row>
    <row r="8" spans="1:9" x14ac:dyDescent="0.25">
      <c r="D8" s="6">
        <v>5</v>
      </c>
      <c r="E8" s="6">
        <f t="shared" si="1"/>
        <v>-1</v>
      </c>
      <c r="F8" s="6">
        <f t="shared" si="0"/>
        <v>-5</v>
      </c>
      <c r="G8" s="9"/>
    </row>
    <row r="9" spans="1:9" x14ac:dyDescent="0.25">
      <c r="D9" s="8">
        <v>6</v>
      </c>
      <c r="E9" s="8">
        <f t="shared" si="1"/>
        <v>0</v>
      </c>
      <c r="F9" s="8">
        <f t="shared" si="0"/>
        <v>-4</v>
      </c>
      <c r="G9" s="26" t="s">
        <v>8</v>
      </c>
    </row>
    <row r="10" spans="1:9" x14ac:dyDescent="0.25">
      <c r="D10" s="8">
        <v>7</v>
      </c>
      <c r="E10" s="8">
        <f t="shared" si="1"/>
        <v>1</v>
      </c>
      <c r="F10" s="8">
        <f t="shared" si="0"/>
        <v>1</v>
      </c>
      <c r="G10" s="26"/>
    </row>
    <row r="11" spans="1:9" x14ac:dyDescent="0.25">
      <c r="D11" s="6">
        <v>8</v>
      </c>
      <c r="E11" s="6">
        <f t="shared" si="1"/>
        <v>2</v>
      </c>
      <c r="F11" s="6">
        <f t="shared" si="0"/>
        <v>10</v>
      </c>
    </row>
    <row r="12" spans="1:9" x14ac:dyDescent="0.25">
      <c r="A12" t="s">
        <v>12</v>
      </c>
      <c r="D12" s="6">
        <v>9</v>
      </c>
      <c r="E12" s="6">
        <f t="shared" si="1"/>
        <v>3</v>
      </c>
      <c r="F12" s="6">
        <f t="shared" si="0"/>
        <v>23</v>
      </c>
    </row>
    <row r="13" spans="1:9" x14ac:dyDescent="0.25">
      <c r="D13" s="6">
        <v>10</v>
      </c>
      <c r="E13" s="6">
        <f t="shared" si="1"/>
        <v>4</v>
      </c>
      <c r="F13" s="6">
        <f t="shared" si="0"/>
        <v>40</v>
      </c>
    </row>
    <row r="17" spans="1:19" x14ac:dyDescent="0.25">
      <c r="A17" t="s">
        <v>7</v>
      </c>
      <c r="B17" t="s">
        <v>14</v>
      </c>
      <c r="C17" t="s">
        <v>2</v>
      </c>
      <c r="E17" t="s">
        <v>7</v>
      </c>
      <c r="F17" t="s">
        <v>11</v>
      </c>
      <c r="G17" t="s">
        <v>2</v>
      </c>
      <c r="I17" t="s">
        <v>7</v>
      </c>
      <c r="J17" t="s">
        <v>11</v>
      </c>
      <c r="K17" t="s">
        <v>2</v>
      </c>
      <c r="M17" t="s">
        <v>7</v>
      </c>
      <c r="N17" t="s">
        <v>11</v>
      </c>
      <c r="O17" t="s">
        <v>2</v>
      </c>
    </row>
    <row r="18" spans="1:19" x14ac:dyDescent="0.25">
      <c r="A18">
        <v>1</v>
      </c>
      <c r="B18">
        <f>E6+0.1</f>
        <v>-2.9</v>
      </c>
      <c r="C18">
        <f>2*B18^2+3*B18-4</f>
        <v>4.120000000000001</v>
      </c>
      <c r="E18">
        <v>1</v>
      </c>
      <c r="F18">
        <v>-2.39</v>
      </c>
      <c r="G18">
        <f>2*F18^2+3*F18-4</f>
        <v>0.25420000000000087</v>
      </c>
      <c r="I18">
        <v>1</v>
      </c>
      <c r="J18">
        <v>-2.359</v>
      </c>
      <c r="K18">
        <f>2*J18^2+3*J18-4</f>
        <v>5.2761999999999531E-2</v>
      </c>
      <c r="M18">
        <v>1</v>
      </c>
      <c r="N18">
        <v>-2.3509000000000002</v>
      </c>
      <c r="O18">
        <f>2*N18^2+3*N18-4</f>
        <v>7.6162000000135066E-4</v>
      </c>
    </row>
    <row r="19" spans="1:19" x14ac:dyDescent="0.25">
      <c r="A19">
        <v>2</v>
      </c>
      <c r="B19">
        <v>-2.8</v>
      </c>
      <c r="C19">
        <f t="shared" ref="C19:C27" si="2">2*B19^2+3*B19-4</f>
        <v>3.2799999999999994</v>
      </c>
      <c r="E19">
        <v>2</v>
      </c>
      <c r="F19">
        <f>F18+0.01</f>
        <v>-2.3800000000000003</v>
      </c>
      <c r="G19">
        <f t="shared" ref="G19:G27" si="3">2*F19^2+3*F19-4</f>
        <v>0.1888000000000023</v>
      </c>
      <c r="I19">
        <v>2</v>
      </c>
      <c r="J19">
        <v>-2.3580000000000001</v>
      </c>
      <c r="K19">
        <f t="shared" ref="K19:K29" si="4">2*J19^2+3*J19-4</f>
        <v>4.6328000000000813E-2</v>
      </c>
      <c r="M19" s="3">
        <v>2</v>
      </c>
      <c r="N19" s="3">
        <v>-2.3508</v>
      </c>
      <c r="O19" s="3">
        <f t="shared" ref="O19:O29" si="5">2*N19^2+3*N19-4</f>
        <v>1.2128000000011241E-4</v>
      </c>
    </row>
    <row r="20" spans="1:19" x14ac:dyDescent="0.25">
      <c r="A20">
        <v>3</v>
      </c>
      <c r="B20">
        <v>-2.7</v>
      </c>
      <c r="C20">
        <f t="shared" si="2"/>
        <v>2.4800000000000004</v>
      </c>
      <c r="E20">
        <v>3</v>
      </c>
      <c r="F20">
        <f t="shared" ref="F20:F27" si="6">F19+0.01</f>
        <v>-2.3700000000000006</v>
      </c>
      <c r="G20">
        <f t="shared" si="3"/>
        <v>0.12380000000000457</v>
      </c>
      <c r="I20">
        <v>3</v>
      </c>
      <c r="J20">
        <v>-2.3570000000000002</v>
      </c>
      <c r="K20">
        <f t="shared" si="4"/>
        <v>3.9898000000001765E-2</v>
      </c>
      <c r="M20" s="3">
        <v>3</v>
      </c>
      <c r="N20" s="3">
        <v>-2.3506999999999998</v>
      </c>
      <c r="O20" s="3">
        <f t="shared" si="5"/>
        <v>-5.1902000000048076E-4</v>
      </c>
    </row>
    <row r="21" spans="1:19" x14ac:dyDescent="0.25">
      <c r="A21">
        <v>4</v>
      </c>
      <c r="B21">
        <v>-2.6</v>
      </c>
      <c r="C21">
        <f t="shared" si="2"/>
        <v>1.7200000000000006</v>
      </c>
      <c r="E21" s="3">
        <v>4</v>
      </c>
      <c r="F21" s="3">
        <f t="shared" si="6"/>
        <v>-2.3600000000000008</v>
      </c>
      <c r="G21" s="3">
        <f t="shared" si="3"/>
        <v>5.9200000000005915E-2</v>
      </c>
      <c r="I21">
        <v>4</v>
      </c>
      <c r="J21">
        <v>-2.3559999999999999</v>
      </c>
      <c r="K21">
        <f t="shared" si="4"/>
        <v>3.3471999999999724E-2</v>
      </c>
      <c r="M21">
        <v>4</v>
      </c>
      <c r="N21">
        <v>-2.3506</v>
      </c>
      <c r="O21">
        <f t="shared" si="5"/>
        <v>-1.1592799999995407E-3</v>
      </c>
    </row>
    <row r="22" spans="1:19" x14ac:dyDescent="0.25">
      <c r="A22">
        <v>5</v>
      </c>
      <c r="B22">
        <v>-2.5</v>
      </c>
      <c r="C22">
        <f t="shared" si="2"/>
        <v>1</v>
      </c>
      <c r="E22" s="3">
        <v>5</v>
      </c>
      <c r="F22" s="3">
        <f t="shared" si="6"/>
        <v>-2.350000000000001</v>
      </c>
      <c r="G22" s="3">
        <f t="shared" si="3"/>
        <v>-4.9999999999936762E-3</v>
      </c>
      <c r="I22">
        <v>5</v>
      </c>
      <c r="J22">
        <v>-2.355</v>
      </c>
      <c r="K22">
        <f t="shared" si="4"/>
        <v>2.7050000000000907E-2</v>
      </c>
      <c r="M22">
        <v>5</v>
      </c>
      <c r="N22">
        <v>-2.3504999999999998</v>
      </c>
      <c r="O22">
        <f t="shared" si="5"/>
        <v>-1.79950000000062E-3</v>
      </c>
    </row>
    <row r="23" spans="1:19" x14ac:dyDescent="0.25">
      <c r="A23" s="3">
        <v>6</v>
      </c>
      <c r="B23" s="3">
        <v>-2.4</v>
      </c>
      <c r="C23" s="3">
        <f t="shared" si="2"/>
        <v>0.32000000000000028</v>
      </c>
      <c r="E23">
        <v>6</v>
      </c>
      <c r="F23">
        <f t="shared" si="6"/>
        <v>-2.3400000000000012</v>
      </c>
      <c r="G23">
        <f t="shared" si="3"/>
        <v>-6.8799999999992423E-2</v>
      </c>
      <c r="I23">
        <v>6</v>
      </c>
      <c r="J23">
        <v>-2.3540000000000001</v>
      </c>
      <c r="K23">
        <f t="shared" si="4"/>
        <v>2.0631999999999984E-2</v>
      </c>
      <c r="M23">
        <v>6</v>
      </c>
      <c r="N23">
        <v>-2.3504</v>
      </c>
      <c r="O23">
        <f t="shared" si="5"/>
        <v>-2.4396799999983898E-3</v>
      </c>
    </row>
    <row r="24" spans="1:19" x14ac:dyDescent="0.25">
      <c r="A24" s="3">
        <v>7</v>
      </c>
      <c r="B24" s="3">
        <v>-2.2999999999999998</v>
      </c>
      <c r="C24" s="3">
        <f t="shared" si="2"/>
        <v>-0.32000000000000117</v>
      </c>
      <c r="E24">
        <v>7</v>
      </c>
      <c r="F24">
        <f t="shared" si="6"/>
        <v>-2.3300000000000014</v>
      </c>
      <c r="G24">
        <f t="shared" si="3"/>
        <v>-0.13219999999999033</v>
      </c>
      <c r="I24">
        <v>7</v>
      </c>
      <c r="J24">
        <v>-2.3530000000000002</v>
      </c>
      <c r="K24">
        <f t="shared" si="4"/>
        <v>1.4218000000001396E-2</v>
      </c>
      <c r="M24">
        <v>7</v>
      </c>
      <c r="N24">
        <v>-2.3502999999999998</v>
      </c>
      <c r="O24">
        <f t="shared" si="5"/>
        <v>-3.0798200000008435E-3</v>
      </c>
    </row>
    <row r="25" spans="1:19" x14ac:dyDescent="0.25">
      <c r="A25">
        <v>8</v>
      </c>
      <c r="B25">
        <v>-2.2000000000000002</v>
      </c>
      <c r="C25">
        <f t="shared" si="2"/>
        <v>-0.91999999999999904</v>
      </c>
      <c r="E25">
        <v>8</v>
      </c>
      <c r="F25">
        <f t="shared" si="6"/>
        <v>-2.3200000000000016</v>
      </c>
      <c r="G25">
        <f t="shared" si="3"/>
        <v>-0.19519999999998916</v>
      </c>
      <c r="I25">
        <v>8</v>
      </c>
      <c r="J25">
        <v>-2.3519999999999999</v>
      </c>
      <c r="K25">
        <f t="shared" si="4"/>
        <v>7.8079999999989269E-3</v>
      </c>
      <c r="M25">
        <v>8</v>
      </c>
      <c r="N25">
        <v>-2.3502000000000001</v>
      </c>
      <c r="O25">
        <f t="shared" si="5"/>
        <v>-3.7199199999990995E-3</v>
      </c>
    </row>
    <row r="26" spans="1:19" x14ac:dyDescent="0.25">
      <c r="A26">
        <v>9</v>
      </c>
      <c r="B26">
        <v>-2.1</v>
      </c>
      <c r="C26">
        <f t="shared" si="2"/>
        <v>-1.4800000000000004</v>
      </c>
      <c r="E26">
        <v>9</v>
      </c>
      <c r="F26">
        <f t="shared" si="6"/>
        <v>-2.3100000000000018</v>
      </c>
      <c r="G26">
        <f t="shared" si="3"/>
        <v>-0.25779999999998893</v>
      </c>
      <c r="I26" s="3">
        <v>9</v>
      </c>
      <c r="J26" s="3">
        <v>-2.351</v>
      </c>
      <c r="K26" s="3">
        <f t="shared" si="4"/>
        <v>1.4019999999996813E-3</v>
      </c>
      <c r="M26">
        <v>9</v>
      </c>
      <c r="N26">
        <v>-2.3500999999999999</v>
      </c>
      <c r="O26">
        <f t="shared" si="5"/>
        <v>-4.3599800000020394E-3</v>
      </c>
    </row>
    <row r="27" spans="1:19" x14ac:dyDescent="0.25">
      <c r="A27">
        <v>10</v>
      </c>
      <c r="B27">
        <v>-2</v>
      </c>
      <c r="C27">
        <f t="shared" si="2"/>
        <v>-2</v>
      </c>
      <c r="E27">
        <v>10</v>
      </c>
      <c r="F27">
        <f t="shared" si="6"/>
        <v>-2.300000000000002</v>
      </c>
      <c r="G27">
        <f t="shared" si="3"/>
        <v>-0.31999999999998607</v>
      </c>
      <c r="I27" s="3">
        <v>10</v>
      </c>
      <c r="J27" s="3">
        <v>-2.35</v>
      </c>
      <c r="K27" s="3">
        <f t="shared" si="4"/>
        <v>-4.9999999999990052E-3</v>
      </c>
      <c r="M27">
        <v>10</v>
      </c>
      <c r="N27">
        <v>-2.35</v>
      </c>
      <c r="O27">
        <f t="shared" si="5"/>
        <v>-4.9999999999990052E-3</v>
      </c>
    </row>
    <row r="28" spans="1:19" x14ac:dyDescent="0.25">
      <c r="I28">
        <v>11</v>
      </c>
      <c r="J28">
        <v>-2.3490000000000002</v>
      </c>
      <c r="K28">
        <f t="shared" si="4"/>
        <v>-1.1397999999998021E-2</v>
      </c>
      <c r="M28">
        <v>11</v>
      </c>
      <c r="N28">
        <v>-2.3498999999999999</v>
      </c>
      <c r="O28">
        <f t="shared" si="5"/>
        <v>-5.6399800000015432E-3</v>
      </c>
    </row>
    <row r="29" spans="1:19" x14ac:dyDescent="0.25">
      <c r="I29">
        <v>12</v>
      </c>
      <c r="J29">
        <v>-2.3479999999999999</v>
      </c>
      <c r="K29">
        <f t="shared" si="4"/>
        <v>-1.7792000000000918E-2</v>
      </c>
      <c r="M29">
        <v>12</v>
      </c>
      <c r="N29">
        <v>-2.3498000000000001</v>
      </c>
      <c r="O29">
        <f t="shared" si="5"/>
        <v>-6.2799199999989952E-3</v>
      </c>
    </row>
    <row r="31" spans="1:19" x14ac:dyDescent="0.25">
      <c r="A31" t="s">
        <v>7</v>
      </c>
      <c r="B31" t="s">
        <v>15</v>
      </c>
      <c r="C31" t="s">
        <v>2</v>
      </c>
      <c r="E31" t="s">
        <v>7</v>
      </c>
      <c r="F31" t="s">
        <v>15</v>
      </c>
      <c r="G31" t="s">
        <v>2</v>
      </c>
      <c r="I31" t="s">
        <v>7</v>
      </c>
      <c r="J31" t="s">
        <v>15</v>
      </c>
      <c r="K31" t="s">
        <v>2</v>
      </c>
      <c r="M31" t="s">
        <v>7</v>
      </c>
      <c r="N31" t="s">
        <v>15</v>
      </c>
      <c r="O31" t="s">
        <v>2</v>
      </c>
      <c r="Q31" t="s">
        <v>7</v>
      </c>
      <c r="R31" t="s">
        <v>15</v>
      </c>
      <c r="S31" t="s">
        <v>2</v>
      </c>
    </row>
    <row r="32" spans="1:19" x14ac:dyDescent="0.25">
      <c r="A32">
        <v>1</v>
      </c>
      <c r="B32">
        <v>1</v>
      </c>
      <c r="C32">
        <f t="shared" ref="C32:C41" si="7">2*B32^2+3*B32-4</f>
        <v>1</v>
      </c>
      <c r="E32">
        <v>1</v>
      </c>
      <c r="F32">
        <v>0.9</v>
      </c>
      <c r="G32">
        <f t="shared" ref="G32:G42" si="8">2*F32^2+3*F32-4</f>
        <v>0.32000000000000028</v>
      </c>
      <c r="I32">
        <v>1</v>
      </c>
      <c r="J32">
        <v>0.86</v>
      </c>
      <c r="K32">
        <f t="shared" ref="K32:K42" si="9">2*J32^2+3*J32-4</f>
        <v>5.9199999999999697E-2</v>
      </c>
      <c r="M32">
        <v>1</v>
      </c>
      <c r="N32">
        <v>0.85099999999999998</v>
      </c>
      <c r="O32">
        <f t="shared" ref="O32:O42" si="10">2*N32^2+3*N32-4</f>
        <v>1.4019999999996813E-3</v>
      </c>
      <c r="Q32">
        <v>1</v>
      </c>
      <c r="R32">
        <v>0.8508</v>
      </c>
      <c r="S32" s="10">
        <f t="shared" ref="S32:S42" si="11">2*R32^2+3*R32-4</f>
        <v>1.2128000000011241E-4</v>
      </c>
    </row>
    <row r="33" spans="1:19" x14ac:dyDescent="0.25">
      <c r="A33" s="3">
        <v>2</v>
      </c>
      <c r="B33" s="3">
        <f>B32-0.1</f>
        <v>0.9</v>
      </c>
      <c r="C33" s="3">
        <f t="shared" si="7"/>
        <v>0.32000000000000028</v>
      </c>
      <c r="E33">
        <v>2</v>
      </c>
      <c r="F33">
        <f>F32-0.01</f>
        <v>0.89</v>
      </c>
      <c r="G33">
        <f t="shared" si="8"/>
        <v>0.25419999999999998</v>
      </c>
      <c r="I33">
        <v>2</v>
      </c>
      <c r="J33">
        <f>J32-0.001</f>
        <v>0.85899999999999999</v>
      </c>
      <c r="K33">
        <f t="shared" si="9"/>
        <v>5.2761999999999531E-2</v>
      </c>
      <c r="M33">
        <v>2</v>
      </c>
      <c r="N33">
        <f>N32-0.0001</f>
        <v>0.85089999999999999</v>
      </c>
      <c r="O33">
        <f t="shared" si="10"/>
        <v>7.616199999995743E-4</v>
      </c>
      <c r="Q33">
        <v>2</v>
      </c>
      <c r="R33" s="3">
        <f>R32-0.00001</f>
        <v>0.85079000000000005</v>
      </c>
      <c r="S33" s="11">
        <f t="shared" si="11"/>
        <v>5.7248200000081795E-5</v>
      </c>
    </row>
    <row r="34" spans="1:19" x14ac:dyDescent="0.25">
      <c r="A34" s="3">
        <v>3</v>
      </c>
      <c r="B34" s="3">
        <f t="shared" ref="B34:B41" si="12">B33-0.1</f>
        <v>0.8</v>
      </c>
      <c r="C34" s="3">
        <f t="shared" si="7"/>
        <v>-0.3199999999999994</v>
      </c>
      <c r="E34">
        <v>3</v>
      </c>
      <c r="F34">
        <f t="shared" ref="F34:F41" si="13">F33-0.01</f>
        <v>0.88</v>
      </c>
      <c r="G34">
        <f t="shared" si="8"/>
        <v>0.18880000000000052</v>
      </c>
      <c r="I34">
        <v>3</v>
      </c>
      <c r="J34">
        <f t="shared" ref="J34:J42" si="14">J33-0.001</f>
        <v>0.85799999999999998</v>
      </c>
      <c r="K34">
        <f t="shared" si="9"/>
        <v>4.6327999999999925E-2</v>
      </c>
      <c r="M34">
        <v>3</v>
      </c>
      <c r="N34" s="3">
        <f t="shared" ref="N34:N42" si="15">N33-0.0001</f>
        <v>0.8508</v>
      </c>
      <c r="O34" s="3">
        <f t="shared" si="10"/>
        <v>1.2128000000011241E-4</v>
      </c>
      <c r="Q34">
        <v>3</v>
      </c>
      <c r="R34" s="3">
        <f t="shared" ref="R34:R42" si="16">R33-0.00001</f>
        <v>0.85078000000000009</v>
      </c>
      <c r="S34" s="11">
        <f t="shared" si="11"/>
        <v>-6.7831999999157233E-6</v>
      </c>
    </row>
    <row r="35" spans="1:19" x14ac:dyDescent="0.25">
      <c r="A35">
        <v>4</v>
      </c>
      <c r="B35">
        <f t="shared" si="12"/>
        <v>0.70000000000000007</v>
      </c>
      <c r="C35">
        <f t="shared" si="7"/>
        <v>-0.91999999999999993</v>
      </c>
      <c r="E35">
        <v>4</v>
      </c>
      <c r="F35">
        <f t="shared" si="13"/>
        <v>0.87</v>
      </c>
      <c r="G35">
        <f t="shared" si="8"/>
        <v>0.12380000000000013</v>
      </c>
      <c r="I35">
        <v>4</v>
      </c>
      <c r="J35">
        <f t="shared" si="14"/>
        <v>0.85699999999999998</v>
      </c>
      <c r="K35">
        <f t="shared" si="9"/>
        <v>3.9897999999999989E-2</v>
      </c>
      <c r="M35">
        <v>4</v>
      </c>
      <c r="N35" s="3">
        <f t="shared" si="15"/>
        <v>0.85070000000000001</v>
      </c>
      <c r="O35" s="3">
        <f t="shared" si="10"/>
        <v>-5.1901999999959259E-4</v>
      </c>
      <c r="Q35">
        <v>4</v>
      </c>
      <c r="R35">
        <f t="shared" si="16"/>
        <v>0.85077000000000014</v>
      </c>
      <c r="S35" s="10">
        <f t="shared" si="11"/>
        <v>-7.0814199998991967E-5</v>
      </c>
    </row>
    <row r="36" spans="1:19" x14ac:dyDescent="0.25">
      <c r="A36">
        <v>5</v>
      </c>
      <c r="B36">
        <f t="shared" si="12"/>
        <v>0.60000000000000009</v>
      </c>
      <c r="C36">
        <f t="shared" si="7"/>
        <v>-1.4799999999999995</v>
      </c>
      <c r="E36" s="3">
        <v>5</v>
      </c>
      <c r="F36" s="3">
        <f t="shared" si="13"/>
        <v>0.86</v>
      </c>
      <c r="G36" s="3">
        <f t="shared" si="8"/>
        <v>5.9199999999999697E-2</v>
      </c>
      <c r="I36">
        <v>5</v>
      </c>
      <c r="J36">
        <f t="shared" si="14"/>
        <v>0.85599999999999998</v>
      </c>
      <c r="K36">
        <f t="shared" si="9"/>
        <v>3.3471999999999724E-2</v>
      </c>
      <c r="M36">
        <v>5</v>
      </c>
      <c r="N36">
        <f t="shared" si="15"/>
        <v>0.85060000000000002</v>
      </c>
      <c r="O36">
        <f t="shared" si="10"/>
        <v>-1.1592799999995407E-3</v>
      </c>
      <c r="Q36">
        <v>5</v>
      </c>
      <c r="R36">
        <f t="shared" si="16"/>
        <v>0.85076000000000018</v>
      </c>
      <c r="S36" s="10">
        <f t="shared" si="11"/>
        <v>-1.3484479999892329E-4</v>
      </c>
    </row>
    <row r="37" spans="1:19" x14ac:dyDescent="0.25">
      <c r="A37">
        <v>6</v>
      </c>
      <c r="B37">
        <f t="shared" si="12"/>
        <v>0.50000000000000011</v>
      </c>
      <c r="C37">
        <f t="shared" si="7"/>
        <v>-1.9999999999999991</v>
      </c>
      <c r="E37" s="3">
        <v>6</v>
      </c>
      <c r="F37" s="3">
        <f t="shared" si="13"/>
        <v>0.85</v>
      </c>
      <c r="G37" s="3">
        <f t="shared" si="8"/>
        <v>-5.0000000000003375E-3</v>
      </c>
      <c r="I37">
        <v>6</v>
      </c>
      <c r="J37">
        <f t="shared" si="14"/>
        <v>0.85499999999999998</v>
      </c>
      <c r="K37">
        <f t="shared" si="9"/>
        <v>2.7050000000000018E-2</v>
      </c>
      <c r="M37">
        <v>6</v>
      </c>
      <c r="N37">
        <f t="shared" si="15"/>
        <v>0.85050000000000003</v>
      </c>
      <c r="O37">
        <f t="shared" si="10"/>
        <v>-1.7994999999997319E-3</v>
      </c>
      <c r="Q37">
        <v>6</v>
      </c>
      <c r="R37">
        <f t="shared" si="16"/>
        <v>0.85075000000000023</v>
      </c>
      <c r="S37" s="10">
        <f t="shared" si="11"/>
        <v>-1.9887499999837743E-4</v>
      </c>
    </row>
    <row r="38" spans="1:19" x14ac:dyDescent="0.25">
      <c r="A38">
        <v>7</v>
      </c>
      <c r="B38">
        <f t="shared" si="12"/>
        <v>0.40000000000000013</v>
      </c>
      <c r="C38">
        <f t="shared" si="7"/>
        <v>-2.4799999999999995</v>
      </c>
      <c r="E38">
        <v>7</v>
      </c>
      <c r="F38">
        <f t="shared" si="13"/>
        <v>0.84</v>
      </c>
      <c r="G38">
        <f t="shared" si="8"/>
        <v>-6.8800000000000416E-2</v>
      </c>
      <c r="I38">
        <v>7</v>
      </c>
      <c r="J38">
        <f t="shared" si="14"/>
        <v>0.85399999999999998</v>
      </c>
      <c r="K38">
        <f t="shared" si="9"/>
        <v>2.0631999999999984E-2</v>
      </c>
      <c r="M38">
        <v>7</v>
      </c>
      <c r="N38">
        <f t="shared" si="15"/>
        <v>0.85040000000000004</v>
      </c>
      <c r="O38">
        <f t="shared" si="10"/>
        <v>-2.4396799999997221E-3</v>
      </c>
      <c r="Q38">
        <v>7</v>
      </c>
      <c r="R38">
        <f t="shared" si="16"/>
        <v>0.85074000000000027</v>
      </c>
      <c r="S38" s="10">
        <f t="shared" si="11"/>
        <v>-2.6290479999779848E-4</v>
      </c>
    </row>
    <row r="39" spans="1:19" x14ac:dyDescent="0.25">
      <c r="A39">
        <v>8</v>
      </c>
      <c r="B39">
        <f t="shared" si="12"/>
        <v>0.30000000000000016</v>
      </c>
      <c r="C39">
        <f t="shared" si="7"/>
        <v>-2.919999999999999</v>
      </c>
      <c r="E39">
        <v>8</v>
      </c>
      <c r="F39">
        <f t="shared" si="13"/>
        <v>0.83</v>
      </c>
      <c r="G39">
        <f t="shared" si="8"/>
        <v>-0.1322000000000001</v>
      </c>
      <c r="I39">
        <v>8</v>
      </c>
      <c r="J39">
        <f t="shared" si="14"/>
        <v>0.85299999999999998</v>
      </c>
      <c r="K39">
        <f t="shared" si="9"/>
        <v>1.421799999999962E-2</v>
      </c>
      <c r="M39">
        <v>8</v>
      </c>
      <c r="N39">
        <f t="shared" si="15"/>
        <v>0.85030000000000006</v>
      </c>
      <c r="O39">
        <f t="shared" si="10"/>
        <v>-3.0798199999995113E-3</v>
      </c>
      <c r="Q39">
        <v>8</v>
      </c>
      <c r="R39">
        <f t="shared" si="16"/>
        <v>0.85073000000000032</v>
      </c>
      <c r="S39" s="10">
        <f t="shared" si="11"/>
        <v>-3.269341999980746E-4</v>
      </c>
    </row>
    <row r="40" spans="1:19" x14ac:dyDescent="0.25">
      <c r="A40">
        <v>9</v>
      </c>
      <c r="B40">
        <f t="shared" si="12"/>
        <v>0.20000000000000015</v>
      </c>
      <c r="C40">
        <f t="shared" si="7"/>
        <v>-3.3199999999999994</v>
      </c>
      <c r="E40">
        <v>9</v>
      </c>
      <c r="F40">
        <f t="shared" si="13"/>
        <v>0.82</v>
      </c>
      <c r="G40">
        <f t="shared" si="8"/>
        <v>-0.19520000000000026</v>
      </c>
      <c r="I40">
        <v>9</v>
      </c>
      <c r="J40">
        <f t="shared" si="14"/>
        <v>0.85199999999999998</v>
      </c>
      <c r="K40">
        <f t="shared" si="9"/>
        <v>7.8079999999998151E-3</v>
      </c>
      <c r="M40">
        <v>9</v>
      </c>
      <c r="N40">
        <f t="shared" si="15"/>
        <v>0.85020000000000007</v>
      </c>
      <c r="O40">
        <f t="shared" si="10"/>
        <v>-3.7199199999995436E-3</v>
      </c>
      <c r="Q40">
        <v>9</v>
      </c>
      <c r="R40">
        <f t="shared" si="16"/>
        <v>0.85072000000000036</v>
      </c>
      <c r="S40" s="10">
        <f t="shared" si="11"/>
        <v>-3.9096319999742946E-4</v>
      </c>
    </row>
    <row r="41" spans="1:19" x14ac:dyDescent="0.25">
      <c r="A41">
        <v>10</v>
      </c>
      <c r="B41">
        <f t="shared" si="12"/>
        <v>0.10000000000000014</v>
      </c>
      <c r="C41">
        <f t="shared" si="7"/>
        <v>-3.6799999999999997</v>
      </c>
      <c r="E41">
        <v>10</v>
      </c>
      <c r="F41">
        <f t="shared" si="13"/>
        <v>0.80999999999999994</v>
      </c>
      <c r="G41">
        <f t="shared" si="8"/>
        <v>-0.25780000000000047</v>
      </c>
      <c r="I41">
        <v>10</v>
      </c>
      <c r="J41" s="3">
        <f t="shared" si="14"/>
        <v>0.85099999999999998</v>
      </c>
      <c r="K41" s="3">
        <f t="shared" si="9"/>
        <v>1.4019999999996813E-3</v>
      </c>
      <c r="M41">
        <v>10</v>
      </c>
      <c r="N41">
        <f t="shared" si="15"/>
        <v>0.85010000000000008</v>
      </c>
      <c r="O41">
        <f t="shared" si="10"/>
        <v>-4.359979999999819E-3</v>
      </c>
      <c r="Q41">
        <v>10</v>
      </c>
      <c r="R41">
        <f t="shared" si="16"/>
        <v>0.85071000000000041</v>
      </c>
      <c r="S41" s="10">
        <f t="shared" si="11"/>
        <v>-4.549917999971953E-4</v>
      </c>
    </row>
    <row r="42" spans="1:19" x14ac:dyDescent="0.25">
      <c r="E42">
        <v>11</v>
      </c>
      <c r="F42">
        <f>F41-0.01</f>
        <v>0.79999999999999993</v>
      </c>
      <c r="G42">
        <f t="shared" si="8"/>
        <v>-0.32000000000000028</v>
      </c>
      <c r="I42">
        <v>11</v>
      </c>
      <c r="J42" s="3">
        <f t="shared" si="14"/>
        <v>0.85</v>
      </c>
      <c r="K42" s="3">
        <f t="shared" si="9"/>
        <v>-5.0000000000003375E-3</v>
      </c>
      <c r="M42">
        <v>11</v>
      </c>
      <c r="N42">
        <f t="shared" si="15"/>
        <v>0.85000000000000009</v>
      </c>
      <c r="O42">
        <f t="shared" si="10"/>
        <v>-4.9999999999994493E-3</v>
      </c>
      <c r="Q42">
        <v>11</v>
      </c>
      <c r="R42">
        <f t="shared" si="16"/>
        <v>0.85070000000000046</v>
      </c>
      <c r="S42" s="10">
        <f t="shared" si="11"/>
        <v>-5.1901999999737214E-4</v>
      </c>
    </row>
    <row r="43" spans="1:19" x14ac:dyDescent="0.25">
      <c r="A43" s="2" t="s">
        <v>4</v>
      </c>
      <c r="B43" t="s">
        <v>6</v>
      </c>
    </row>
    <row r="45" spans="1:19" x14ac:dyDescent="0.25">
      <c r="A45" s="2" t="s">
        <v>5</v>
      </c>
    </row>
  </sheetData>
  <mergeCells count="3">
    <mergeCell ref="A1:I1"/>
    <mergeCell ref="G6:G7"/>
    <mergeCell ref="G9:G1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776E-E8C7-49B1-B4A1-3E810F65A9CA}">
  <dimension ref="A1:T31"/>
  <sheetViews>
    <sheetView workbookViewId="0">
      <selection activeCell="F5" sqref="F5"/>
    </sheetView>
  </sheetViews>
  <sheetFormatPr defaultRowHeight="15" x14ac:dyDescent="0.25"/>
  <cols>
    <col min="2" max="3" width="18.140625" bestFit="1" customWidth="1"/>
    <col min="6" max="6" width="8.7109375" customWidth="1"/>
    <col min="7" max="8" width="12.7109375" bestFit="1" customWidth="1"/>
    <col min="9" max="9" width="12" bestFit="1" customWidth="1"/>
    <col min="10" max="10" width="21.5703125" bestFit="1" customWidth="1"/>
    <col min="16" max="16" width="12.7109375" bestFit="1" customWidth="1"/>
    <col min="18" max="18" width="12.7109375" bestFit="1" customWidth="1"/>
    <col min="19" max="19" width="12" bestFit="1" customWidth="1"/>
  </cols>
  <sheetData>
    <row r="1" spans="1:20" ht="18.75" x14ac:dyDescent="0.3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</row>
    <row r="3" spans="1:20" ht="18.75" x14ac:dyDescent="0.3">
      <c r="A3" s="1"/>
      <c r="D3" s="4" t="s">
        <v>1</v>
      </c>
      <c r="E3" s="4" t="s">
        <v>3</v>
      </c>
      <c r="F3" s="5" t="s">
        <v>2</v>
      </c>
      <c r="G3" s="12"/>
      <c r="J3" t="s">
        <v>28</v>
      </c>
    </row>
    <row r="4" spans="1:20" x14ac:dyDescent="0.25">
      <c r="D4" s="6">
        <v>1</v>
      </c>
      <c r="E4" s="6">
        <v>-5</v>
      </c>
      <c r="F4" s="6">
        <f>2*E4^2+3*E4-4</f>
        <v>31</v>
      </c>
    </row>
    <row r="5" spans="1:20" x14ac:dyDescent="0.25">
      <c r="D5" s="6">
        <v>2</v>
      </c>
      <c r="E5" s="6">
        <f>E4+1</f>
        <v>-4</v>
      </c>
      <c r="F5" s="6">
        <f t="shared" ref="F5:F13" si="0">2*E5^2+3*E5-4</f>
        <v>16</v>
      </c>
      <c r="H5" s="9"/>
    </row>
    <row r="6" spans="1:20" x14ac:dyDescent="0.25">
      <c r="A6" t="s">
        <v>29</v>
      </c>
      <c r="D6" s="7">
        <v>3</v>
      </c>
      <c r="E6" s="7">
        <f t="shared" ref="E6:E13" si="1">E5+1</f>
        <v>-3</v>
      </c>
      <c r="F6" s="7">
        <f t="shared" si="0"/>
        <v>5</v>
      </c>
      <c r="G6" s="13"/>
      <c r="H6" s="26" t="s">
        <v>8</v>
      </c>
      <c r="I6" t="s">
        <v>24</v>
      </c>
    </row>
    <row r="7" spans="1:20" x14ac:dyDescent="0.25">
      <c r="A7" t="s">
        <v>30</v>
      </c>
      <c r="D7" s="7">
        <v>4</v>
      </c>
      <c r="E7" s="7">
        <f t="shared" si="1"/>
        <v>-2</v>
      </c>
      <c r="F7" s="7">
        <f t="shared" si="0"/>
        <v>-2</v>
      </c>
      <c r="G7" s="13"/>
      <c r="H7" s="26"/>
      <c r="I7" t="s">
        <v>25</v>
      </c>
    </row>
    <row r="8" spans="1:20" x14ac:dyDescent="0.25">
      <c r="D8" s="6">
        <v>5</v>
      </c>
      <c r="E8" s="6">
        <f t="shared" si="1"/>
        <v>-1</v>
      </c>
      <c r="F8" s="6">
        <f t="shared" si="0"/>
        <v>-5</v>
      </c>
      <c r="H8" s="9"/>
    </row>
    <row r="9" spans="1:20" x14ac:dyDescent="0.25">
      <c r="D9" s="8">
        <v>6</v>
      </c>
      <c r="E9" s="8">
        <f t="shared" si="1"/>
        <v>0</v>
      </c>
      <c r="F9" s="8">
        <f t="shared" si="0"/>
        <v>-4</v>
      </c>
      <c r="G9" s="14"/>
      <c r="H9" s="26" t="s">
        <v>9</v>
      </c>
    </row>
    <row r="10" spans="1:20" x14ac:dyDescent="0.25">
      <c r="D10" s="8">
        <v>7</v>
      </c>
      <c r="E10" s="8">
        <f t="shared" si="1"/>
        <v>1</v>
      </c>
      <c r="F10" s="8">
        <f t="shared" si="0"/>
        <v>1</v>
      </c>
      <c r="G10" s="14"/>
      <c r="H10" s="26"/>
    </row>
    <row r="11" spans="1:20" x14ac:dyDescent="0.25">
      <c r="D11" s="6">
        <v>8</v>
      </c>
      <c r="E11" s="6">
        <f t="shared" si="1"/>
        <v>2</v>
      </c>
      <c r="F11" s="6">
        <f t="shared" si="0"/>
        <v>10</v>
      </c>
    </row>
    <row r="12" spans="1:20" x14ac:dyDescent="0.25">
      <c r="A12" t="s">
        <v>12</v>
      </c>
      <c r="D12" s="6">
        <v>9</v>
      </c>
      <c r="E12" s="6">
        <f t="shared" si="1"/>
        <v>3</v>
      </c>
      <c r="F12" s="6">
        <f t="shared" si="0"/>
        <v>23</v>
      </c>
    </row>
    <row r="13" spans="1:20" x14ac:dyDescent="0.25">
      <c r="D13" s="6">
        <v>10</v>
      </c>
      <c r="E13" s="6">
        <f t="shared" si="1"/>
        <v>4</v>
      </c>
      <c r="F13" s="6">
        <f t="shared" si="0"/>
        <v>40</v>
      </c>
    </row>
    <row r="15" spans="1:20" x14ac:dyDescent="0.25">
      <c r="A15" s="15"/>
      <c r="B15" s="16" t="s">
        <v>14</v>
      </c>
      <c r="C15" s="16" t="s">
        <v>15</v>
      </c>
      <c r="D15" s="16" t="s">
        <v>16</v>
      </c>
      <c r="E15" s="16"/>
      <c r="F15" s="16"/>
      <c r="G15" s="16"/>
      <c r="H15" s="16"/>
      <c r="I15" s="16"/>
      <c r="J15" s="17"/>
      <c r="K15" s="15"/>
      <c r="L15" s="16" t="s">
        <v>14</v>
      </c>
      <c r="M15" s="16" t="s">
        <v>15</v>
      </c>
      <c r="N15" s="16" t="s">
        <v>16</v>
      </c>
      <c r="O15" s="16"/>
      <c r="P15" s="16"/>
      <c r="Q15" s="16"/>
      <c r="R15" s="16"/>
      <c r="S15" s="16"/>
      <c r="T15" s="17"/>
    </row>
    <row r="16" spans="1:20" x14ac:dyDescent="0.25">
      <c r="A16" s="18" t="s">
        <v>7</v>
      </c>
      <c r="B16" t="s">
        <v>17</v>
      </c>
      <c r="C16" t="s">
        <v>18</v>
      </c>
      <c r="D16" t="s">
        <v>21</v>
      </c>
      <c r="E16" t="s">
        <v>19</v>
      </c>
      <c r="F16" t="s">
        <v>20</v>
      </c>
      <c r="G16" t="s">
        <v>26</v>
      </c>
      <c r="H16" s="19" t="s">
        <v>27</v>
      </c>
      <c r="I16" t="s">
        <v>22</v>
      </c>
      <c r="J16" s="20" t="s">
        <v>23</v>
      </c>
      <c r="K16" s="18" t="s">
        <v>7</v>
      </c>
      <c r="L16" t="s">
        <v>17</v>
      </c>
      <c r="M16" t="s">
        <v>18</v>
      </c>
      <c r="N16" t="s">
        <v>21</v>
      </c>
      <c r="O16" t="s">
        <v>19</v>
      </c>
      <c r="P16" t="s">
        <v>20</v>
      </c>
      <c r="Q16" t="s">
        <v>26</v>
      </c>
      <c r="R16" s="19" t="s">
        <v>27</v>
      </c>
      <c r="S16" t="s">
        <v>22</v>
      </c>
      <c r="T16" s="20" t="s">
        <v>23</v>
      </c>
    </row>
    <row r="17" spans="1:20" x14ac:dyDescent="0.25">
      <c r="A17" s="18" cm="1">
        <f t="array" ref="A17:A31">_xlfn.SEQUENCE(15)</f>
        <v>1</v>
      </c>
      <c r="B17">
        <v>-3</v>
      </c>
      <c r="C17">
        <v>-2</v>
      </c>
      <c r="D17">
        <f>(B17+C17)/2</f>
        <v>-2.5</v>
      </c>
      <c r="E17">
        <f>2*B17^2+3*B17-4</f>
        <v>5</v>
      </c>
      <c r="F17">
        <f t="shared" ref="F17" si="2">2*C17^2+3*C17-4</f>
        <v>-2</v>
      </c>
      <c r="G17">
        <f>2*D17^2+3*D17-4</f>
        <v>1</v>
      </c>
      <c r="H17">
        <f>E17*G17</f>
        <v>5</v>
      </c>
      <c r="J17" s="20"/>
      <c r="K17" s="18" cm="1">
        <f t="array" ref="K17:K31">_xlfn.SEQUENCE(15)</f>
        <v>1</v>
      </c>
      <c r="L17">
        <v>1</v>
      </c>
      <c r="M17">
        <v>0</v>
      </c>
      <c r="N17">
        <f>(L17+M17)/2</f>
        <v>0.5</v>
      </c>
      <c r="O17">
        <f>2*L17^2+3*L17-4</f>
        <v>1</v>
      </c>
      <c r="P17">
        <f t="shared" ref="P17:Q17" si="3">2*M17^2+3*M17-4</f>
        <v>-4</v>
      </c>
      <c r="Q17">
        <f t="shared" si="3"/>
        <v>-2</v>
      </c>
      <c r="R17">
        <f>O17*Q17</f>
        <v>-2</v>
      </c>
      <c r="T17" s="20"/>
    </row>
    <row r="18" spans="1:20" x14ac:dyDescent="0.25">
      <c r="A18" s="18">
        <v>2</v>
      </c>
      <c r="B18" s="19">
        <f>IF(H17&gt;0,D17,B17)</f>
        <v>-2.5</v>
      </c>
      <c r="C18" s="19">
        <f>IF(H17&lt;0,D17,C17)</f>
        <v>-2</v>
      </c>
      <c r="D18">
        <f>(B18+C18)/2</f>
        <v>-2.25</v>
      </c>
      <c r="E18">
        <f t="shared" ref="E18" si="4">2*B18^2+3*B18-4</f>
        <v>1</v>
      </c>
      <c r="F18">
        <f t="shared" ref="F18" si="5">2*C18^2+3*C18-4</f>
        <v>-2</v>
      </c>
      <c r="G18">
        <f t="shared" ref="G18" si="6">2*D18^2+3*D18-4</f>
        <v>-0.625</v>
      </c>
      <c r="H18">
        <f t="shared" ref="H18" si="7">E18*G18</f>
        <v>-0.625</v>
      </c>
      <c r="I18">
        <f>ABS(D17-D18)</f>
        <v>0.25</v>
      </c>
      <c r="J18" s="20" t="b">
        <f>I18&lt;0.0001</f>
        <v>0</v>
      </c>
      <c r="K18" s="18">
        <v>2</v>
      </c>
      <c r="L18">
        <f>IF(Q17&gt;0,N17,L17)</f>
        <v>1</v>
      </c>
      <c r="M18">
        <f>IF(R17&lt;0,N17,M17)</f>
        <v>0.5</v>
      </c>
      <c r="N18">
        <f>(L18+M18)/2</f>
        <v>0.75</v>
      </c>
      <c r="O18">
        <f>2*L18^2+3*L18-4</f>
        <v>1</v>
      </c>
      <c r="P18">
        <f t="shared" ref="P18" si="8">2*M18^2+3*M18-4</f>
        <v>-2</v>
      </c>
      <c r="Q18">
        <f t="shared" ref="Q18" si="9">2*N18^2+3*N18-4</f>
        <v>-0.625</v>
      </c>
      <c r="R18">
        <f>O18*Q18</f>
        <v>-0.625</v>
      </c>
      <c r="S18">
        <f>ABS(N17-N18)</f>
        <v>0.25</v>
      </c>
      <c r="T18" s="20" t="b">
        <f>S18&lt;0.0001</f>
        <v>0</v>
      </c>
    </row>
    <row r="19" spans="1:20" x14ac:dyDescent="0.25">
      <c r="A19" s="18">
        <v>3</v>
      </c>
      <c r="B19">
        <f t="shared" ref="B19:B26" si="10">IF(H18&gt;0,D18,B18)</f>
        <v>-2.5</v>
      </c>
      <c r="C19">
        <f t="shared" ref="C19:C26" si="11">IF(H18&lt;0,D18,C18)</f>
        <v>-2.25</v>
      </c>
      <c r="D19">
        <f t="shared" ref="D19:D26" si="12">(B19+C19)/2</f>
        <v>-2.375</v>
      </c>
      <c r="E19">
        <f t="shared" ref="E19:E26" si="13">2*B19^2+3*B19-4</f>
        <v>1</v>
      </c>
      <c r="F19">
        <f t="shared" ref="F19:F26" si="14">2*C19^2+3*C19-4</f>
        <v>-0.625</v>
      </c>
      <c r="G19">
        <f t="shared" ref="G19:G26" si="15">2*D19^2+3*D19-4</f>
        <v>0.15625</v>
      </c>
      <c r="H19">
        <f t="shared" ref="H19:H26" si="16">E19*G19</f>
        <v>0.15625</v>
      </c>
      <c r="I19">
        <f t="shared" ref="I19:I26" si="17">ABS(D18-D19)</f>
        <v>0.125</v>
      </c>
      <c r="J19" s="20" t="b">
        <f t="shared" ref="J19:J31" si="18">I19&lt;0.0001</f>
        <v>0</v>
      </c>
      <c r="K19" s="18">
        <v>3</v>
      </c>
      <c r="L19">
        <f t="shared" ref="L19:L31" si="19">IF(Q18&gt;0,N18,L18)</f>
        <v>1</v>
      </c>
      <c r="M19">
        <f t="shared" ref="M19:M31" si="20">IF(R18&lt;0,N18,M18)</f>
        <v>0.75</v>
      </c>
      <c r="N19">
        <f t="shared" ref="N19:N31" si="21">(L19+M19)/2</f>
        <v>0.875</v>
      </c>
      <c r="O19">
        <f t="shared" ref="O19:O31" si="22">2*L19^2+3*L19-4</f>
        <v>1</v>
      </c>
      <c r="P19">
        <f t="shared" ref="P19:P31" si="23">2*M19^2+3*M19-4</f>
        <v>-0.625</v>
      </c>
      <c r="Q19">
        <f t="shared" ref="Q19:Q31" si="24">2*N19^2+3*N19-4</f>
        <v>0.15625</v>
      </c>
      <c r="R19">
        <f t="shared" ref="R19:R31" si="25">O19*Q19</f>
        <v>0.15625</v>
      </c>
      <c r="S19">
        <f t="shared" ref="S19:S31" si="26">ABS(N18-N19)</f>
        <v>0.125</v>
      </c>
      <c r="T19" s="20" t="b">
        <f t="shared" ref="T19:T31" si="27">S19&lt;0.0001</f>
        <v>0</v>
      </c>
    </row>
    <row r="20" spans="1:20" x14ac:dyDescent="0.25">
      <c r="A20" s="18">
        <v>4</v>
      </c>
      <c r="B20">
        <f t="shared" si="10"/>
        <v>-2.375</v>
      </c>
      <c r="C20">
        <f t="shared" si="11"/>
        <v>-2.25</v>
      </c>
      <c r="D20">
        <f t="shared" si="12"/>
        <v>-2.3125</v>
      </c>
      <c r="E20">
        <f t="shared" si="13"/>
        <v>0.15625</v>
      </c>
      <c r="F20">
        <f t="shared" si="14"/>
        <v>-0.625</v>
      </c>
      <c r="G20">
        <f t="shared" si="15"/>
        <v>-0.2421875</v>
      </c>
      <c r="H20">
        <f t="shared" si="16"/>
        <v>-3.7841796875E-2</v>
      </c>
      <c r="I20">
        <f t="shared" si="17"/>
        <v>6.25E-2</v>
      </c>
      <c r="J20" s="20" t="b">
        <f t="shared" si="18"/>
        <v>0</v>
      </c>
      <c r="K20" s="18">
        <v>4</v>
      </c>
      <c r="L20">
        <f t="shared" si="19"/>
        <v>0.875</v>
      </c>
      <c r="M20">
        <f t="shared" si="20"/>
        <v>0.75</v>
      </c>
      <c r="N20">
        <f t="shared" si="21"/>
        <v>0.8125</v>
      </c>
      <c r="O20">
        <f t="shared" si="22"/>
        <v>0.15625</v>
      </c>
      <c r="P20">
        <f t="shared" si="23"/>
        <v>-0.625</v>
      </c>
      <c r="Q20">
        <f t="shared" si="24"/>
        <v>-0.2421875</v>
      </c>
      <c r="R20">
        <f t="shared" si="25"/>
        <v>-3.7841796875E-2</v>
      </c>
      <c r="S20">
        <f t="shared" si="26"/>
        <v>6.25E-2</v>
      </c>
      <c r="T20" s="20" t="b">
        <f t="shared" si="27"/>
        <v>0</v>
      </c>
    </row>
    <row r="21" spans="1:20" x14ac:dyDescent="0.25">
      <c r="A21" s="18">
        <v>5</v>
      </c>
      <c r="B21">
        <f t="shared" si="10"/>
        <v>-2.375</v>
      </c>
      <c r="C21">
        <f t="shared" si="11"/>
        <v>-2.3125</v>
      </c>
      <c r="D21">
        <f t="shared" si="12"/>
        <v>-2.34375</v>
      </c>
      <c r="E21">
        <f t="shared" si="13"/>
        <v>0.15625</v>
      </c>
      <c r="F21">
        <f t="shared" si="14"/>
        <v>-0.2421875</v>
      </c>
      <c r="G21">
        <f t="shared" si="15"/>
        <v>-4.4921875E-2</v>
      </c>
      <c r="H21">
        <f t="shared" si="16"/>
        <v>-7.01904296875E-3</v>
      </c>
      <c r="I21">
        <f t="shared" si="17"/>
        <v>3.125E-2</v>
      </c>
      <c r="J21" s="20" t="b">
        <f t="shared" si="18"/>
        <v>0</v>
      </c>
      <c r="K21" s="18">
        <v>5</v>
      </c>
      <c r="L21">
        <f t="shared" si="19"/>
        <v>0.875</v>
      </c>
      <c r="M21">
        <f t="shared" si="20"/>
        <v>0.8125</v>
      </c>
      <c r="N21">
        <f t="shared" si="21"/>
        <v>0.84375</v>
      </c>
      <c r="O21">
        <f t="shared" si="22"/>
        <v>0.15625</v>
      </c>
      <c r="P21">
        <f t="shared" si="23"/>
        <v>-0.2421875</v>
      </c>
      <c r="Q21">
        <f t="shared" si="24"/>
        <v>-4.4921875E-2</v>
      </c>
      <c r="R21">
        <f t="shared" si="25"/>
        <v>-7.01904296875E-3</v>
      </c>
      <c r="S21">
        <f t="shared" si="26"/>
        <v>3.125E-2</v>
      </c>
      <c r="T21" s="20" t="b">
        <f t="shared" si="27"/>
        <v>0</v>
      </c>
    </row>
    <row r="22" spans="1:20" x14ac:dyDescent="0.25">
      <c r="A22" s="18">
        <v>6</v>
      </c>
      <c r="B22">
        <f t="shared" si="10"/>
        <v>-2.375</v>
      </c>
      <c r="C22">
        <f t="shared" si="11"/>
        <v>-2.34375</v>
      </c>
      <c r="D22">
        <f t="shared" si="12"/>
        <v>-2.359375</v>
      </c>
      <c r="E22">
        <f t="shared" si="13"/>
        <v>0.15625</v>
      </c>
      <c r="F22">
        <f t="shared" si="14"/>
        <v>-4.4921875E-2</v>
      </c>
      <c r="G22">
        <f t="shared" si="15"/>
        <v>5.517578125E-2</v>
      </c>
      <c r="H22">
        <f t="shared" si="16"/>
        <v>8.6212158203125E-3</v>
      </c>
      <c r="I22">
        <f t="shared" si="17"/>
        <v>1.5625E-2</v>
      </c>
      <c r="J22" s="20" t="b">
        <f t="shared" si="18"/>
        <v>0</v>
      </c>
      <c r="K22" s="18">
        <v>6</v>
      </c>
      <c r="L22">
        <f t="shared" si="19"/>
        <v>0.875</v>
      </c>
      <c r="M22">
        <f t="shared" si="20"/>
        <v>0.84375</v>
      </c>
      <c r="N22">
        <f t="shared" si="21"/>
        <v>0.859375</v>
      </c>
      <c r="O22">
        <f t="shared" si="22"/>
        <v>0.15625</v>
      </c>
      <c r="P22">
        <f t="shared" si="23"/>
        <v>-4.4921875E-2</v>
      </c>
      <c r="Q22">
        <f t="shared" si="24"/>
        <v>5.517578125E-2</v>
      </c>
      <c r="R22">
        <f t="shared" si="25"/>
        <v>8.6212158203125E-3</v>
      </c>
      <c r="S22">
        <f t="shared" si="26"/>
        <v>1.5625E-2</v>
      </c>
      <c r="T22" s="20" t="b">
        <f t="shared" si="27"/>
        <v>0</v>
      </c>
    </row>
    <row r="23" spans="1:20" x14ac:dyDescent="0.25">
      <c r="A23" s="18">
        <v>7</v>
      </c>
      <c r="B23">
        <f t="shared" si="10"/>
        <v>-2.359375</v>
      </c>
      <c r="C23">
        <f t="shared" si="11"/>
        <v>-2.34375</v>
      </c>
      <c r="D23">
        <f t="shared" si="12"/>
        <v>-2.3515625</v>
      </c>
      <c r="E23">
        <f t="shared" si="13"/>
        <v>5.517578125E-2</v>
      </c>
      <c r="F23">
        <f t="shared" si="14"/>
        <v>-4.4921875E-2</v>
      </c>
      <c r="G23">
        <f t="shared" si="15"/>
        <v>5.0048828125E-3</v>
      </c>
      <c r="H23">
        <f t="shared" si="16"/>
        <v>2.7614831924438477E-4</v>
      </c>
      <c r="I23">
        <f t="shared" si="17"/>
        <v>7.8125E-3</v>
      </c>
      <c r="J23" s="20" t="b">
        <f t="shared" si="18"/>
        <v>0</v>
      </c>
      <c r="K23" s="18">
        <v>7</v>
      </c>
      <c r="L23">
        <f t="shared" si="19"/>
        <v>0.859375</v>
      </c>
      <c r="M23">
        <f t="shared" si="20"/>
        <v>0.84375</v>
      </c>
      <c r="N23">
        <f t="shared" si="21"/>
        <v>0.8515625</v>
      </c>
      <c r="O23">
        <f t="shared" si="22"/>
        <v>5.517578125E-2</v>
      </c>
      <c r="P23">
        <f t="shared" si="23"/>
        <v>-4.4921875E-2</v>
      </c>
      <c r="Q23">
        <f t="shared" si="24"/>
        <v>5.0048828125E-3</v>
      </c>
      <c r="R23">
        <f t="shared" si="25"/>
        <v>2.7614831924438477E-4</v>
      </c>
      <c r="S23">
        <f t="shared" si="26"/>
        <v>7.8125E-3</v>
      </c>
      <c r="T23" s="20" t="b">
        <f t="shared" si="27"/>
        <v>0</v>
      </c>
    </row>
    <row r="24" spans="1:20" x14ac:dyDescent="0.25">
      <c r="A24" s="18">
        <v>8</v>
      </c>
      <c r="B24">
        <f t="shared" si="10"/>
        <v>-2.3515625</v>
      </c>
      <c r="C24">
        <f t="shared" si="11"/>
        <v>-2.34375</v>
      </c>
      <c r="D24">
        <f t="shared" si="12"/>
        <v>-2.34765625</v>
      </c>
      <c r="E24">
        <f t="shared" si="13"/>
        <v>5.0048828125E-3</v>
      </c>
      <c r="F24">
        <f t="shared" si="14"/>
        <v>-4.4921875E-2</v>
      </c>
      <c r="G24">
        <f t="shared" si="15"/>
        <v>-1.9989013671875E-2</v>
      </c>
      <c r="H24">
        <f t="shared" si="16"/>
        <v>-1.000426709651947E-4</v>
      </c>
      <c r="I24">
        <f t="shared" si="17"/>
        <v>3.90625E-3</v>
      </c>
      <c r="J24" s="20" t="b">
        <f t="shared" si="18"/>
        <v>0</v>
      </c>
      <c r="K24" s="18">
        <v>8</v>
      </c>
      <c r="L24">
        <f t="shared" si="19"/>
        <v>0.8515625</v>
      </c>
      <c r="M24">
        <f t="shared" si="20"/>
        <v>0.84375</v>
      </c>
      <c r="N24">
        <f t="shared" si="21"/>
        <v>0.84765625</v>
      </c>
      <c r="O24">
        <f t="shared" si="22"/>
        <v>5.0048828125E-3</v>
      </c>
      <c r="P24">
        <f t="shared" si="23"/>
        <v>-4.4921875E-2</v>
      </c>
      <c r="Q24">
        <f t="shared" si="24"/>
        <v>-1.9989013671875E-2</v>
      </c>
      <c r="R24">
        <f t="shared" si="25"/>
        <v>-1.000426709651947E-4</v>
      </c>
      <c r="S24">
        <f t="shared" si="26"/>
        <v>3.90625E-3</v>
      </c>
      <c r="T24" s="20" t="b">
        <f t="shared" si="27"/>
        <v>0</v>
      </c>
    </row>
    <row r="25" spans="1:20" x14ac:dyDescent="0.25">
      <c r="A25" s="18">
        <v>9</v>
      </c>
      <c r="B25">
        <f t="shared" si="10"/>
        <v>-2.3515625</v>
      </c>
      <c r="C25">
        <f t="shared" si="11"/>
        <v>-2.34765625</v>
      </c>
      <c r="D25">
        <f t="shared" si="12"/>
        <v>-2.349609375</v>
      </c>
      <c r="E25">
        <f t="shared" si="13"/>
        <v>5.0048828125E-3</v>
      </c>
      <c r="F25">
        <f t="shared" si="14"/>
        <v>-1.9989013671875E-2</v>
      </c>
      <c r="G25">
        <f t="shared" si="15"/>
        <v>-7.49969482421875E-3</v>
      </c>
      <c r="H25">
        <f t="shared" si="16"/>
        <v>-3.7535093724727631E-5</v>
      </c>
      <c r="I25">
        <f t="shared" si="17"/>
        <v>1.953125E-3</v>
      </c>
      <c r="J25" s="20" t="b">
        <f t="shared" si="18"/>
        <v>0</v>
      </c>
      <c r="K25" s="18">
        <v>9</v>
      </c>
      <c r="L25">
        <f t="shared" si="19"/>
        <v>0.8515625</v>
      </c>
      <c r="M25">
        <f t="shared" si="20"/>
        <v>0.84765625</v>
      </c>
      <c r="N25">
        <f t="shared" si="21"/>
        <v>0.849609375</v>
      </c>
      <c r="O25">
        <f t="shared" si="22"/>
        <v>5.0048828125E-3</v>
      </c>
      <c r="P25">
        <f t="shared" si="23"/>
        <v>-1.9989013671875E-2</v>
      </c>
      <c r="Q25">
        <f t="shared" si="24"/>
        <v>-7.49969482421875E-3</v>
      </c>
      <c r="R25">
        <f t="shared" si="25"/>
        <v>-3.7535093724727631E-5</v>
      </c>
      <c r="S25">
        <f t="shared" si="26"/>
        <v>1.953125E-3</v>
      </c>
      <c r="T25" s="20" t="b">
        <f t="shared" si="27"/>
        <v>0</v>
      </c>
    </row>
    <row r="26" spans="1:20" x14ac:dyDescent="0.25">
      <c r="A26" s="18">
        <v>10</v>
      </c>
      <c r="B26">
        <f t="shared" si="10"/>
        <v>-2.3515625</v>
      </c>
      <c r="C26">
        <f t="shared" si="11"/>
        <v>-2.349609375</v>
      </c>
      <c r="D26">
        <f t="shared" si="12"/>
        <v>-2.3505859375</v>
      </c>
      <c r="E26">
        <f t="shared" si="13"/>
        <v>5.0048828125E-3</v>
      </c>
      <c r="F26">
        <f t="shared" si="14"/>
        <v>-7.49969482421875E-3</v>
      </c>
      <c r="G26">
        <f t="shared" si="15"/>
        <v>-1.2493133544921875E-3</v>
      </c>
      <c r="H26">
        <f t="shared" si="16"/>
        <v>-6.2526669353246689E-6</v>
      </c>
      <c r="I26">
        <f t="shared" si="17"/>
        <v>9.765625E-4</v>
      </c>
      <c r="J26" s="20" t="b">
        <f t="shared" si="18"/>
        <v>0</v>
      </c>
      <c r="K26" s="18">
        <v>10</v>
      </c>
      <c r="L26">
        <f t="shared" si="19"/>
        <v>0.8515625</v>
      </c>
      <c r="M26">
        <f t="shared" si="20"/>
        <v>0.849609375</v>
      </c>
      <c r="N26">
        <f t="shared" si="21"/>
        <v>0.8505859375</v>
      </c>
      <c r="O26">
        <f t="shared" si="22"/>
        <v>5.0048828125E-3</v>
      </c>
      <c r="P26">
        <f t="shared" si="23"/>
        <v>-7.49969482421875E-3</v>
      </c>
      <c r="Q26">
        <f t="shared" si="24"/>
        <v>-1.2493133544921875E-3</v>
      </c>
      <c r="R26">
        <f t="shared" si="25"/>
        <v>-6.2526669353246689E-6</v>
      </c>
      <c r="S26">
        <f t="shared" si="26"/>
        <v>9.765625E-4</v>
      </c>
      <c r="T26" s="20" t="b">
        <f t="shared" si="27"/>
        <v>0</v>
      </c>
    </row>
    <row r="27" spans="1:20" x14ac:dyDescent="0.25">
      <c r="A27" s="18">
        <v>11</v>
      </c>
      <c r="B27">
        <f t="shared" ref="B27:B31" si="28">IF(H26&gt;0,D26,B26)</f>
        <v>-2.3515625</v>
      </c>
      <c r="C27">
        <f t="shared" ref="C27:C31" si="29">IF(H26&lt;0,D26,C26)</f>
        <v>-2.3505859375</v>
      </c>
      <c r="D27">
        <f t="shared" ref="D27:D31" si="30">(B27+C27)/2</f>
        <v>-2.35107421875</v>
      </c>
      <c r="E27">
        <f t="shared" ref="E27:E31" si="31">2*B27^2+3*B27-4</f>
        <v>5.0048828125E-3</v>
      </c>
      <c r="F27">
        <f t="shared" ref="F27:F31" si="32">2*C27^2+3*C27-4</f>
        <v>-1.2493133544921875E-3</v>
      </c>
      <c r="G27">
        <f t="shared" ref="G27:G31" si="33">2*D27^2+3*D27-4</f>
        <v>1.8773078918457031E-3</v>
      </c>
      <c r="H27">
        <f t="shared" ref="H27:H31" si="34">E27*G27</f>
        <v>9.3957060016691685E-6</v>
      </c>
      <c r="I27">
        <f t="shared" ref="I27:I31" si="35">ABS(D26-D27)</f>
        <v>4.8828125E-4</v>
      </c>
      <c r="J27" s="20" t="b">
        <f t="shared" si="18"/>
        <v>0</v>
      </c>
      <c r="K27" s="18">
        <v>11</v>
      </c>
      <c r="L27">
        <f t="shared" si="19"/>
        <v>0.8515625</v>
      </c>
      <c r="M27">
        <f t="shared" si="20"/>
        <v>0.8505859375</v>
      </c>
      <c r="N27">
        <f t="shared" si="21"/>
        <v>0.85107421875</v>
      </c>
      <c r="O27">
        <f t="shared" si="22"/>
        <v>5.0048828125E-3</v>
      </c>
      <c r="P27">
        <f t="shared" si="23"/>
        <v>-1.2493133544921875E-3</v>
      </c>
      <c r="Q27">
        <f t="shared" si="24"/>
        <v>1.8773078918457031E-3</v>
      </c>
      <c r="R27">
        <f t="shared" si="25"/>
        <v>9.3957060016691685E-6</v>
      </c>
      <c r="S27">
        <f t="shared" si="26"/>
        <v>4.8828125E-4</v>
      </c>
      <c r="T27" s="20" t="b">
        <f t="shared" si="27"/>
        <v>0</v>
      </c>
    </row>
    <row r="28" spans="1:20" x14ac:dyDescent="0.25">
      <c r="A28" s="18">
        <v>12</v>
      </c>
      <c r="B28">
        <f t="shared" si="28"/>
        <v>-2.35107421875</v>
      </c>
      <c r="C28">
        <f t="shared" si="29"/>
        <v>-2.3505859375</v>
      </c>
      <c r="D28">
        <f t="shared" si="30"/>
        <v>-2.350830078125</v>
      </c>
      <c r="E28">
        <f t="shared" si="31"/>
        <v>1.8773078918457031E-3</v>
      </c>
      <c r="F28">
        <f t="shared" si="32"/>
        <v>-1.2493133544921875E-3</v>
      </c>
      <c r="G28">
        <f t="shared" si="33"/>
        <v>3.1387805938720703E-4</v>
      </c>
      <c r="H28">
        <f t="shared" si="34"/>
        <v>5.8924575796481804E-7</v>
      </c>
      <c r="I28">
        <f t="shared" si="35"/>
        <v>2.44140625E-4</v>
      </c>
      <c r="J28" s="20" t="b">
        <f t="shared" si="18"/>
        <v>0</v>
      </c>
      <c r="K28" s="18">
        <v>12</v>
      </c>
      <c r="L28">
        <f t="shared" si="19"/>
        <v>0.85107421875</v>
      </c>
      <c r="M28">
        <f t="shared" si="20"/>
        <v>0.8505859375</v>
      </c>
      <c r="N28">
        <f t="shared" si="21"/>
        <v>0.850830078125</v>
      </c>
      <c r="O28">
        <f t="shared" si="22"/>
        <v>1.8773078918457031E-3</v>
      </c>
      <c r="P28">
        <f t="shared" si="23"/>
        <v>-1.2493133544921875E-3</v>
      </c>
      <c r="Q28">
        <f t="shared" si="24"/>
        <v>3.1387805938720703E-4</v>
      </c>
      <c r="R28">
        <f t="shared" si="25"/>
        <v>5.8924575796481804E-7</v>
      </c>
      <c r="S28">
        <f t="shared" si="26"/>
        <v>2.44140625E-4</v>
      </c>
      <c r="T28" s="20" t="b">
        <f t="shared" si="27"/>
        <v>0</v>
      </c>
    </row>
    <row r="29" spans="1:20" x14ac:dyDescent="0.25">
      <c r="A29" s="18">
        <v>13</v>
      </c>
      <c r="B29">
        <f t="shared" si="28"/>
        <v>-2.350830078125</v>
      </c>
      <c r="C29">
        <f t="shared" si="29"/>
        <v>-2.3505859375</v>
      </c>
      <c r="D29">
        <f t="shared" si="30"/>
        <v>-2.3507080078125</v>
      </c>
      <c r="E29">
        <f t="shared" si="31"/>
        <v>3.1387805938720703E-4</v>
      </c>
      <c r="F29">
        <f t="shared" si="32"/>
        <v>-1.2493133544921875E-3</v>
      </c>
      <c r="G29">
        <f t="shared" si="33"/>
        <v>-4.6774744987487793E-4</v>
      </c>
      <c r="H29">
        <f t="shared" si="34"/>
        <v>-1.4681566185004158E-7</v>
      </c>
      <c r="I29">
        <f t="shared" si="35"/>
        <v>1.220703125E-4</v>
      </c>
      <c r="J29" s="20" t="b">
        <f t="shared" si="18"/>
        <v>0</v>
      </c>
      <c r="K29" s="18">
        <v>13</v>
      </c>
      <c r="L29">
        <f t="shared" si="19"/>
        <v>0.850830078125</v>
      </c>
      <c r="M29">
        <f t="shared" si="20"/>
        <v>0.8505859375</v>
      </c>
      <c r="N29">
        <f t="shared" si="21"/>
        <v>0.8507080078125</v>
      </c>
      <c r="O29">
        <f t="shared" si="22"/>
        <v>3.1387805938720703E-4</v>
      </c>
      <c r="P29">
        <f t="shared" si="23"/>
        <v>-1.2493133544921875E-3</v>
      </c>
      <c r="Q29">
        <f t="shared" si="24"/>
        <v>-4.6774744987487793E-4</v>
      </c>
      <c r="R29">
        <f t="shared" si="25"/>
        <v>-1.4681566185004158E-7</v>
      </c>
      <c r="S29">
        <f t="shared" si="26"/>
        <v>1.220703125E-4</v>
      </c>
      <c r="T29" s="20" t="b">
        <f t="shared" si="27"/>
        <v>0</v>
      </c>
    </row>
    <row r="30" spans="1:20" x14ac:dyDescent="0.25">
      <c r="A30" s="18">
        <v>14</v>
      </c>
      <c r="B30">
        <f t="shared" si="28"/>
        <v>-2.350830078125</v>
      </c>
      <c r="C30">
        <f t="shared" si="29"/>
        <v>-2.3507080078125</v>
      </c>
      <c r="D30">
        <f t="shared" si="30"/>
        <v>-2.35076904296875</v>
      </c>
      <c r="E30">
        <f t="shared" si="31"/>
        <v>3.1387805938720703E-4</v>
      </c>
      <c r="F30">
        <f t="shared" si="32"/>
        <v>-4.6774744987487793E-4</v>
      </c>
      <c r="G30">
        <f t="shared" si="33"/>
        <v>-7.6942145824432373E-5</v>
      </c>
      <c r="H30">
        <f t="shared" si="34"/>
        <v>-2.4150451416460328E-8</v>
      </c>
      <c r="I30">
        <f t="shared" si="35"/>
        <v>6.103515625E-5</v>
      </c>
      <c r="J30" s="20" t="b">
        <f t="shared" si="18"/>
        <v>1</v>
      </c>
      <c r="K30" s="18">
        <v>14</v>
      </c>
      <c r="L30">
        <f t="shared" si="19"/>
        <v>0.850830078125</v>
      </c>
      <c r="M30">
        <f t="shared" si="20"/>
        <v>0.8507080078125</v>
      </c>
      <c r="N30">
        <f t="shared" si="21"/>
        <v>0.85076904296875</v>
      </c>
      <c r="O30">
        <f t="shared" si="22"/>
        <v>3.1387805938720703E-4</v>
      </c>
      <c r="P30">
        <f t="shared" si="23"/>
        <v>-4.6774744987487793E-4</v>
      </c>
      <c r="Q30">
        <f t="shared" si="24"/>
        <v>-7.6942145824432373E-5</v>
      </c>
      <c r="R30">
        <f t="shared" si="25"/>
        <v>-2.4150451416460328E-8</v>
      </c>
      <c r="S30">
        <f t="shared" si="26"/>
        <v>6.103515625E-5</v>
      </c>
      <c r="T30" s="20" t="b">
        <f t="shared" si="27"/>
        <v>1</v>
      </c>
    </row>
    <row r="31" spans="1:20" x14ac:dyDescent="0.25">
      <c r="A31" s="21">
        <v>15</v>
      </c>
      <c r="B31" s="22">
        <f t="shared" si="28"/>
        <v>-2.350830078125</v>
      </c>
      <c r="C31" s="22">
        <f t="shared" si="29"/>
        <v>-2.35076904296875</v>
      </c>
      <c r="D31" s="22">
        <f t="shared" si="30"/>
        <v>-2.350799560546875</v>
      </c>
      <c r="E31" s="22">
        <f t="shared" si="31"/>
        <v>3.1387805938720703E-4</v>
      </c>
      <c r="F31" s="22">
        <f t="shared" si="32"/>
        <v>-7.6942145824432373E-5</v>
      </c>
      <c r="G31" s="22">
        <f t="shared" si="33"/>
        <v>1.184660941362381E-4</v>
      </c>
      <c r="H31" s="22">
        <f t="shared" si="34"/>
        <v>3.71839077306646E-8</v>
      </c>
      <c r="I31" s="22">
        <f t="shared" si="35"/>
        <v>3.0517578125E-5</v>
      </c>
      <c r="J31" s="23" t="b">
        <f t="shared" si="18"/>
        <v>1</v>
      </c>
      <c r="K31" s="21">
        <v>15</v>
      </c>
      <c r="L31" s="22">
        <f t="shared" si="19"/>
        <v>0.850830078125</v>
      </c>
      <c r="M31" s="22">
        <f t="shared" si="20"/>
        <v>0.85076904296875</v>
      </c>
      <c r="N31" s="22">
        <f t="shared" si="21"/>
        <v>0.850799560546875</v>
      </c>
      <c r="O31" s="22">
        <f t="shared" si="22"/>
        <v>3.1387805938720703E-4</v>
      </c>
      <c r="P31" s="22">
        <f t="shared" si="23"/>
        <v>-7.6942145824432373E-5</v>
      </c>
      <c r="Q31" s="22">
        <f t="shared" si="24"/>
        <v>1.184660941362381E-4</v>
      </c>
      <c r="R31" s="22">
        <f t="shared" si="25"/>
        <v>3.71839077306646E-8</v>
      </c>
      <c r="S31" s="22">
        <f t="shared" si="26"/>
        <v>3.0517578125E-5</v>
      </c>
      <c r="T31" s="23" t="b">
        <f t="shared" si="27"/>
        <v>1</v>
      </c>
    </row>
  </sheetData>
  <mergeCells count="3">
    <mergeCell ref="A1:J1"/>
    <mergeCell ref="H6:H7"/>
    <mergeCell ref="H9:H10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AE2D-EC84-4BAC-852A-111664BF2158}">
  <dimension ref="A1:T31"/>
  <sheetViews>
    <sheetView topLeftCell="A8" workbookViewId="0">
      <selection activeCell="H18" sqref="H18"/>
    </sheetView>
  </sheetViews>
  <sheetFormatPr defaultRowHeight="15" x14ac:dyDescent="0.25"/>
  <cols>
    <col min="2" max="3" width="18.140625" bestFit="1" customWidth="1"/>
    <col min="6" max="8" width="12.7109375" bestFit="1" customWidth="1"/>
    <col min="9" max="9" width="18.140625" bestFit="1" customWidth="1"/>
    <col min="10" max="10" width="12" customWidth="1"/>
    <col min="11" max="11" width="21.5703125" bestFit="1" customWidth="1"/>
    <col min="17" max="18" width="12.7109375" bestFit="1" customWidth="1"/>
    <col min="19" max="19" width="12" bestFit="1" customWidth="1"/>
  </cols>
  <sheetData>
    <row r="1" spans="1:20" ht="18.75" x14ac:dyDescent="0.3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20" ht="18.75" x14ac:dyDescent="0.3">
      <c r="A3" s="1"/>
      <c r="D3" s="4" t="s">
        <v>1</v>
      </c>
      <c r="E3" s="4" t="s">
        <v>3</v>
      </c>
      <c r="F3" s="5" t="s">
        <v>2</v>
      </c>
      <c r="G3" s="12"/>
      <c r="K3" t="s">
        <v>28</v>
      </c>
    </row>
    <row r="4" spans="1:20" x14ac:dyDescent="0.25">
      <c r="D4" s="6">
        <v>1</v>
      </c>
      <c r="E4" s="6">
        <v>-5</v>
      </c>
      <c r="F4" s="6">
        <f>2*E4^2+3*E4-4</f>
        <v>31</v>
      </c>
    </row>
    <row r="5" spans="1:20" x14ac:dyDescent="0.25">
      <c r="D5" s="6">
        <v>2</v>
      </c>
      <c r="E5" s="6">
        <f>E4+1</f>
        <v>-4</v>
      </c>
      <c r="F5" s="6">
        <f t="shared" ref="F5:F13" si="0">2*E5^2+3*E5-4</f>
        <v>16</v>
      </c>
      <c r="H5" s="9"/>
    </row>
    <row r="6" spans="1:20" x14ac:dyDescent="0.25">
      <c r="A6" t="s">
        <v>29</v>
      </c>
      <c r="D6" s="7">
        <v>3</v>
      </c>
      <c r="E6" s="7">
        <f t="shared" ref="E6:E13" si="1">E5+1</f>
        <v>-3</v>
      </c>
      <c r="F6" s="7">
        <f t="shared" si="0"/>
        <v>5</v>
      </c>
      <c r="G6" s="13"/>
      <c r="H6" s="26" t="s">
        <v>8</v>
      </c>
      <c r="I6" t="s">
        <v>24</v>
      </c>
    </row>
    <row r="7" spans="1:20" x14ac:dyDescent="0.25">
      <c r="A7" t="s">
        <v>30</v>
      </c>
      <c r="D7" s="7">
        <v>4</v>
      </c>
      <c r="E7" s="7">
        <f t="shared" si="1"/>
        <v>-2</v>
      </c>
      <c r="F7" s="7">
        <f t="shared" si="0"/>
        <v>-2</v>
      </c>
      <c r="G7" s="13"/>
      <c r="H7" s="26"/>
      <c r="I7" t="s">
        <v>25</v>
      </c>
    </row>
    <row r="8" spans="1:20" x14ac:dyDescent="0.25">
      <c r="D8" s="6">
        <v>5</v>
      </c>
      <c r="E8" s="6">
        <f t="shared" si="1"/>
        <v>-1</v>
      </c>
      <c r="F8" s="6">
        <f t="shared" si="0"/>
        <v>-5</v>
      </c>
      <c r="H8" s="9"/>
    </row>
    <row r="9" spans="1:20" x14ac:dyDescent="0.25">
      <c r="D9" s="8">
        <v>6</v>
      </c>
      <c r="E9" s="8">
        <f t="shared" si="1"/>
        <v>0</v>
      </c>
      <c r="F9" s="8">
        <f t="shared" si="0"/>
        <v>-4</v>
      </c>
      <c r="G9" s="14"/>
      <c r="H9" s="26" t="s">
        <v>9</v>
      </c>
    </row>
    <row r="10" spans="1:20" x14ac:dyDescent="0.25">
      <c r="D10" s="8">
        <v>7</v>
      </c>
      <c r="E10" s="8">
        <f t="shared" si="1"/>
        <v>1</v>
      </c>
      <c r="F10" s="8">
        <f t="shared" si="0"/>
        <v>1</v>
      </c>
      <c r="G10" s="14"/>
      <c r="H10" s="26"/>
    </row>
    <row r="11" spans="1:20" x14ac:dyDescent="0.25">
      <c r="D11" s="6">
        <v>8</v>
      </c>
      <c r="E11" s="6">
        <f t="shared" si="1"/>
        <v>2</v>
      </c>
      <c r="F11" s="6">
        <f t="shared" si="0"/>
        <v>10</v>
      </c>
    </row>
    <row r="12" spans="1:20" x14ac:dyDescent="0.25">
      <c r="A12" t="s">
        <v>12</v>
      </c>
      <c r="D12" s="6">
        <v>9</v>
      </c>
      <c r="E12" s="6">
        <f t="shared" si="1"/>
        <v>3</v>
      </c>
      <c r="F12" s="6">
        <f t="shared" si="0"/>
        <v>23</v>
      </c>
    </row>
    <row r="13" spans="1:20" x14ac:dyDescent="0.25">
      <c r="D13" s="6">
        <v>10</v>
      </c>
      <c r="E13" s="6">
        <f t="shared" si="1"/>
        <v>4</v>
      </c>
      <c r="F13" s="6">
        <f t="shared" si="0"/>
        <v>40</v>
      </c>
    </row>
    <row r="15" spans="1:20" x14ac:dyDescent="0.25">
      <c r="A15" s="15"/>
      <c r="B15" s="16" t="s">
        <v>14</v>
      </c>
      <c r="C15" s="16" t="s">
        <v>15</v>
      </c>
      <c r="D15" s="16" t="s">
        <v>16</v>
      </c>
      <c r="E15" s="16"/>
      <c r="F15" s="16"/>
      <c r="G15" s="16"/>
      <c r="H15" s="16"/>
      <c r="I15" s="16"/>
      <c r="J15" s="16"/>
      <c r="K15" s="16"/>
      <c r="L15" s="16"/>
      <c r="M15" s="16" t="s">
        <v>14</v>
      </c>
      <c r="N15" s="16" t="s">
        <v>15</v>
      </c>
      <c r="O15" s="16" t="s">
        <v>16</v>
      </c>
      <c r="P15" s="16"/>
      <c r="Q15" s="16"/>
      <c r="R15" s="16"/>
      <c r="S15" s="16"/>
      <c r="T15" s="17"/>
    </row>
    <row r="16" spans="1:20" x14ac:dyDescent="0.25">
      <c r="A16" s="18" t="s">
        <v>7</v>
      </c>
      <c r="B16" t="s">
        <v>17</v>
      </c>
      <c r="C16" t="s">
        <v>18</v>
      </c>
      <c r="D16" t="s">
        <v>21</v>
      </c>
      <c r="E16" t="s">
        <v>19</v>
      </c>
      <c r="F16" t="s">
        <v>20</v>
      </c>
      <c r="G16" t="s">
        <v>26</v>
      </c>
      <c r="H16" t="s">
        <v>22</v>
      </c>
      <c r="I16" t="s">
        <v>23</v>
      </c>
      <c r="K16" t="s">
        <v>7</v>
      </c>
      <c r="L16" t="s">
        <v>17</v>
      </c>
      <c r="M16" t="s">
        <v>18</v>
      </c>
      <c r="N16" t="s">
        <v>21</v>
      </c>
      <c r="O16" t="s">
        <v>19</v>
      </c>
      <c r="P16" t="s">
        <v>20</v>
      </c>
      <c r="Q16" t="s">
        <v>26</v>
      </c>
      <c r="R16" t="s">
        <v>22</v>
      </c>
      <c r="S16" s="20" t="s">
        <v>23</v>
      </c>
    </row>
    <row r="17" spans="1:20" x14ac:dyDescent="0.25">
      <c r="A17" s="18" cm="1">
        <f t="array" ref="A17:A26">_xlfn.SEQUENCE(10)</f>
        <v>1</v>
      </c>
      <c r="B17">
        <v>-3</v>
      </c>
      <c r="C17">
        <v>-2</v>
      </c>
      <c r="D17">
        <f>((F17*B17)-(E17*C17))/(F17-E17)</f>
        <v>-2.2857142857142856</v>
      </c>
      <c r="E17" s="24">
        <f t="shared" ref="E17:G18" si="2">2*B17^2+3*B17-4</f>
        <v>5</v>
      </c>
      <c r="F17" s="24">
        <f t="shared" si="2"/>
        <v>-2</v>
      </c>
      <c r="G17" s="24">
        <f t="shared" si="2"/>
        <v>-0.4081632653061229</v>
      </c>
      <c r="K17" cm="1">
        <f t="array" ref="K17:K26">_xlfn.SEQUENCE(10)</f>
        <v>1</v>
      </c>
      <c r="L17">
        <v>1</v>
      </c>
      <c r="M17">
        <v>0</v>
      </c>
      <c r="N17">
        <f>((P17*L17)-(O17*M17))/(P17-O17)</f>
        <v>0.8</v>
      </c>
      <c r="O17" s="24">
        <f t="shared" ref="O17:Q18" si="3">2*L17^2+3*L17-4</f>
        <v>1</v>
      </c>
      <c r="P17" s="24">
        <f t="shared" si="3"/>
        <v>-4</v>
      </c>
      <c r="Q17" s="24">
        <f t="shared" si="3"/>
        <v>-0.3199999999999994</v>
      </c>
      <c r="T17" s="20"/>
    </row>
    <row r="18" spans="1:20" x14ac:dyDescent="0.25">
      <c r="A18" s="18">
        <v>2</v>
      </c>
      <c r="B18" s="19">
        <f>IF(E17*G17&lt;0,B17,D17)</f>
        <v>-3</v>
      </c>
      <c r="C18" s="19">
        <f>IF(F17*G17&lt;0,C17,D17)</f>
        <v>-2.2857142857142856</v>
      </c>
      <c r="D18">
        <f>((F18*B18)-(E18*C18))/(F18-E18)</f>
        <v>-2.3396226415094339</v>
      </c>
      <c r="E18" s="24">
        <f t="shared" si="2"/>
        <v>5</v>
      </c>
      <c r="F18" s="24">
        <f t="shared" si="2"/>
        <v>-0.4081632653061229</v>
      </c>
      <c r="G18" s="24">
        <f t="shared" si="2"/>
        <v>-7.1199715201139213E-2</v>
      </c>
      <c r="H18">
        <f>ABS(G17-G18)</f>
        <v>0.33696355010498369</v>
      </c>
      <c r="I18" t="b">
        <f>H18&lt;0.0001</f>
        <v>0</v>
      </c>
      <c r="K18">
        <v>2</v>
      </c>
      <c r="L18" s="19">
        <f>IF(O17*Q17&lt;0,L17,N17)</f>
        <v>1</v>
      </c>
      <c r="M18" s="19">
        <f>IF(P17*Q17&lt;0,M17,N17)</f>
        <v>0.8</v>
      </c>
      <c r="N18">
        <f>((P18*L18)-(O18*M18))/(P18-O18)</f>
        <v>0.8484848484848484</v>
      </c>
      <c r="O18" s="24">
        <f t="shared" si="3"/>
        <v>1</v>
      </c>
      <c r="P18" s="24">
        <f t="shared" si="3"/>
        <v>-0.3199999999999994</v>
      </c>
      <c r="Q18" s="24">
        <f t="shared" si="3"/>
        <v>-1.4692378328742706E-2</v>
      </c>
      <c r="R18">
        <f>ABS(Q17-Q18)</f>
        <v>0.30530762167125669</v>
      </c>
      <c r="S18" t="b">
        <f>R18&lt;0.0001</f>
        <v>0</v>
      </c>
      <c r="T18" s="20"/>
    </row>
    <row r="19" spans="1:20" x14ac:dyDescent="0.25">
      <c r="A19" s="18">
        <v>3</v>
      </c>
      <c r="B19" s="19">
        <f t="shared" ref="B19:B26" si="4">IF(E18*G18&lt;0,B18,D18)</f>
        <v>-3</v>
      </c>
      <c r="C19" s="19">
        <f t="shared" ref="C19:C26" si="5">IF(F18*G18&lt;0,C18,D18)</f>
        <v>-2.3396226415094339</v>
      </c>
      <c r="D19">
        <f t="shared" ref="D19:D26" si="6">((F19*B19)-(E19*C19))/(F19-E19)</f>
        <v>-2.348894348894349</v>
      </c>
      <c r="E19" s="24">
        <f t="shared" ref="E19:E26" si="7">2*B19^2+3*B19-4</f>
        <v>5</v>
      </c>
      <c r="F19" s="24">
        <f t="shared" ref="F19:F26" si="8">2*C19^2+3*C19-4</f>
        <v>-7.1199715201139213E-2</v>
      </c>
      <c r="G19" s="24">
        <f t="shared" ref="G19:G26" si="9">2*D19^2+3*D19-4</f>
        <v>-1.2073722147430743E-2</v>
      </c>
      <c r="H19">
        <f t="shared" ref="H19:H26" si="10">ABS(G18-G19)</f>
        <v>5.912599305370847E-2</v>
      </c>
      <c r="I19" t="b">
        <f t="shared" ref="I19:I26" si="11">H19&lt;0.0001</f>
        <v>0</v>
      </c>
      <c r="K19">
        <v>3</v>
      </c>
      <c r="L19" s="19">
        <f t="shared" ref="L19:L26" si="12">IF(O18*Q18&lt;0,L18,N18)</f>
        <v>1</v>
      </c>
      <c r="M19" s="19">
        <f t="shared" ref="M19:M26" si="13">IF(P18*Q18&lt;0,M18,N18)</f>
        <v>0.8484848484848484</v>
      </c>
      <c r="N19">
        <f t="shared" ref="N19:N26" si="14">((P19*L19)-(O19*M19))/(P19-O19)</f>
        <v>0.85067873303167418</v>
      </c>
      <c r="O19" s="24">
        <f t="shared" ref="O19:O26" si="15">2*L19^2+3*L19-4</f>
        <v>1</v>
      </c>
      <c r="P19" s="24">
        <f t="shared" ref="P19:P26" si="16">2*M19^2+3*M19-4</f>
        <v>-1.4692378328742706E-2</v>
      </c>
      <c r="Q19" s="24">
        <f t="shared" ref="Q19:Q26" si="17">2*N19^2+3*N19-4</f>
        <v>-6.5518724022872732E-4</v>
      </c>
      <c r="R19">
        <f t="shared" ref="R19:R26" si="18">ABS(Q18-Q19)</f>
        <v>1.4037191088513978E-2</v>
      </c>
      <c r="S19" t="b">
        <f t="shared" ref="S19:S26" si="19">R19&lt;0.0001</f>
        <v>0</v>
      </c>
      <c r="T19" s="20"/>
    </row>
    <row r="20" spans="1:20" x14ac:dyDescent="0.25">
      <c r="A20" s="18">
        <v>4</v>
      </c>
      <c r="B20" s="19">
        <f t="shared" si="4"/>
        <v>-3</v>
      </c>
      <c r="C20" s="19">
        <f t="shared" si="5"/>
        <v>-2.348894348894349</v>
      </c>
      <c r="D20">
        <f t="shared" si="6"/>
        <v>-2.3504628151931057</v>
      </c>
      <c r="E20" s="24">
        <f t="shared" si="7"/>
        <v>5</v>
      </c>
      <c r="F20" s="24">
        <f t="shared" si="8"/>
        <v>-1.2073722147430743E-2</v>
      </c>
      <c r="G20" s="24">
        <f t="shared" si="9"/>
        <v>-2.0375543683162078E-3</v>
      </c>
      <c r="H20">
        <f t="shared" si="10"/>
        <v>1.0036167779114535E-2</v>
      </c>
      <c r="I20" t="b">
        <f t="shared" si="11"/>
        <v>0</v>
      </c>
      <c r="K20">
        <v>4</v>
      </c>
      <c r="L20" s="19">
        <f t="shared" si="12"/>
        <v>1</v>
      </c>
      <c r="M20" s="19">
        <f t="shared" si="13"/>
        <v>0.85067873303167418</v>
      </c>
      <c r="N20">
        <f t="shared" si="14"/>
        <v>0.85077650236326807</v>
      </c>
      <c r="O20" s="24">
        <f t="shared" si="15"/>
        <v>1</v>
      </c>
      <c r="P20" s="24">
        <f t="shared" si="16"/>
        <v>-6.5518724022872732E-4</v>
      </c>
      <c r="Q20" s="24">
        <f t="shared" si="17"/>
        <v>-2.917896324383662E-5</v>
      </c>
      <c r="R20">
        <f t="shared" si="18"/>
        <v>6.260082769848907E-4</v>
      </c>
      <c r="S20" t="b">
        <f t="shared" si="19"/>
        <v>0</v>
      </c>
      <c r="T20" s="20"/>
    </row>
    <row r="21" spans="1:20" x14ac:dyDescent="0.25">
      <c r="A21" s="18">
        <v>5</v>
      </c>
      <c r="B21" s="19">
        <f t="shared" si="4"/>
        <v>-3</v>
      </c>
      <c r="C21" s="19">
        <f t="shared" si="5"/>
        <v>-2.3504628151931057</v>
      </c>
      <c r="D21">
        <f t="shared" si="6"/>
        <v>-2.3507274008372363</v>
      </c>
      <c r="E21" s="24">
        <f t="shared" si="7"/>
        <v>5</v>
      </c>
      <c r="F21" s="24">
        <f t="shared" si="8"/>
        <v>-2.0375543683162078E-3</v>
      </c>
      <c r="G21" s="24">
        <f t="shared" si="9"/>
        <v>-3.4357641773219427E-4</v>
      </c>
      <c r="H21">
        <f t="shared" si="10"/>
        <v>1.6939779505840136E-3</v>
      </c>
      <c r="I21" t="b">
        <f t="shared" si="11"/>
        <v>0</v>
      </c>
      <c r="K21">
        <v>5</v>
      </c>
      <c r="L21" s="19">
        <f t="shared" si="12"/>
        <v>1</v>
      </c>
      <c r="M21" s="19">
        <f t="shared" si="13"/>
        <v>0.85077650236326807</v>
      </c>
      <c r="N21">
        <f t="shared" si="14"/>
        <v>0.8507808564231738</v>
      </c>
      <c r="O21" s="24">
        <f t="shared" si="15"/>
        <v>1</v>
      </c>
      <c r="P21" s="24">
        <f t="shared" si="16"/>
        <v>-2.917896324383662E-5</v>
      </c>
      <c r="Q21" s="24">
        <f t="shared" si="17"/>
        <v>-1.2994181801673221E-6</v>
      </c>
      <c r="R21">
        <f t="shared" si="18"/>
        <v>2.7879545063669298E-5</v>
      </c>
      <c r="S21" t="b">
        <f t="shared" si="19"/>
        <v>1</v>
      </c>
      <c r="T21" s="20"/>
    </row>
    <row r="22" spans="1:20" x14ac:dyDescent="0.25">
      <c r="A22" s="18">
        <v>6</v>
      </c>
      <c r="B22" s="19">
        <f t="shared" si="4"/>
        <v>-3</v>
      </c>
      <c r="C22" s="19">
        <f t="shared" si="5"/>
        <v>-2.3507274008372363</v>
      </c>
      <c r="D22">
        <f t="shared" si="6"/>
        <v>-2.3507720127224685</v>
      </c>
      <c r="E22" s="24">
        <f t="shared" si="7"/>
        <v>5</v>
      </c>
      <c r="F22" s="24">
        <f t="shared" si="8"/>
        <v>-3.4357641773219427E-4</v>
      </c>
      <c r="G22" s="24">
        <f t="shared" si="9"/>
        <v>-5.7926568914901111E-5</v>
      </c>
      <c r="H22">
        <f t="shared" si="10"/>
        <v>2.8564984881729316E-4</v>
      </c>
      <c r="I22" t="b">
        <f t="shared" si="11"/>
        <v>0</v>
      </c>
      <c r="K22">
        <v>6</v>
      </c>
      <c r="L22" s="19">
        <f t="shared" si="12"/>
        <v>1</v>
      </c>
      <c r="M22" s="19">
        <f t="shared" si="13"/>
        <v>0.8507808564231738</v>
      </c>
      <c r="N22">
        <f t="shared" si="14"/>
        <v>0.85078105032098983</v>
      </c>
      <c r="O22" s="24">
        <f t="shared" si="15"/>
        <v>1</v>
      </c>
      <c r="P22" s="24">
        <f t="shared" si="16"/>
        <v>-1.2994181801673221E-6</v>
      </c>
      <c r="Q22" s="24">
        <f t="shared" si="17"/>
        <v>-5.7866456959487778E-8</v>
      </c>
      <c r="R22">
        <f t="shared" si="18"/>
        <v>1.2415517232078344E-6</v>
      </c>
      <c r="S22" t="b">
        <f t="shared" si="19"/>
        <v>1</v>
      </c>
      <c r="T22" s="20"/>
    </row>
    <row r="23" spans="1:20" x14ac:dyDescent="0.25">
      <c r="A23" s="18">
        <v>7</v>
      </c>
      <c r="B23" s="19">
        <f t="shared" si="4"/>
        <v>-3</v>
      </c>
      <c r="C23" s="19">
        <f t="shared" si="5"/>
        <v>-2.3507720127224685</v>
      </c>
      <c r="D23">
        <f t="shared" si="6"/>
        <v>-2.3507795341452802</v>
      </c>
      <c r="E23" s="24">
        <f t="shared" si="7"/>
        <v>5</v>
      </c>
      <c r="F23" s="24">
        <f t="shared" si="8"/>
        <v>-5.7926568914901111E-5</v>
      </c>
      <c r="G23" s="24">
        <f t="shared" si="9"/>
        <v>-9.7661232398849052E-6</v>
      </c>
      <c r="H23">
        <f t="shared" si="10"/>
        <v>4.8160445675016206E-5</v>
      </c>
      <c r="I23" t="b">
        <f t="shared" si="11"/>
        <v>1</v>
      </c>
      <c r="K23">
        <v>7</v>
      </c>
      <c r="L23" s="19">
        <f t="shared" si="12"/>
        <v>1</v>
      </c>
      <c r="M23" s="19">
        <f t="shared" si="13"/>
        <v>0.85078105032098983</v>
      </c>
      <c r="N23">
        <f t="shared" si="14"/>
        <v>0.85078105895576128</v>
      </c>
      <c r="O23" s="24">
        <f t="shared" si="15"/>
        <v>1</v>
      </c>
      <c r="P23" s="24">
        <f t="shared" si="16"/>
        <v>-5.7866456959487778E-8</v>
      </c>
      <c r="Q23" s="24">
        <f t="shared" si="17"/>
        <v>-2.5769431033495493E-9</v>
      </c>
      <c r="R23">
        <f t="shared" si="18"/>
        <v>5.5289513856138228E-8</v>
      </c>
      <c r="S23" t="b">
        <f t="shared" si="19"/>
        <v>1</v>
      </c>
      <c r="T23" s="20"/>
    </row>
    <row r="24" spans="1:20" x14ac:dyDescent="0.25">
      <c r="A24" s="18">
        <v>8</v>
      </c>
      <c r="B24" s="19">
        <f t="shared" si="4"/>
        <v>-3</v>
      </c>
      <c r="C24" s="19">
        <f t="shared" si="5"/>
        <v>-2.3507795341452802</v>
      </c>
      <c r="D24">
        <f t="shared" si="6"/>
        <v>-2.3507808022162191</v>
      </c>
      <c r="E24" s="24">
        <f t="shared" si="7"/>
        <v>5</v>
      </c>
      <c r="F24" s="24">
        <f t="shared" si="8"/>
        <v>-9.7661232398849052E-6</v>
      </c>
      <c r="G24" s="24">
        <f t="shared" si="9"/>
        <v>-1.6465119951902807E-6</v>
      </c>
      <c r="H24">
        <f t="shared" si="10"/>
        <v>8.1196112446946245E-6</v>
      </c>
      <c r="I24" t="b">
        <f t="shared" si="11"/>
        <v>1</v>
      </c>
      <c r="K24">
        <v>8</v>
      </c>
      <c r="L24" s="19">
        <f t="shared" si="12"/>
        <v>1</v>
      </c>
      <c r="M24" s="19">
        <f t="shared" si="13"/>
        <v>0.85078105895576128</v>
      </c>
      <c r="N24">
        <f t="shared" si="14"/>
        <v>0.85078105934029002</v>
      </c>
      <c r="O24" s="24">
        <f t="shared" si="15"/>
        <v>1</v>
      </c>
      <c r="P24" s="24">
        <f t="shared" si="16"/>
        <v>-2.5769431033495493E-9</v>
      </c>
      <c r="Q24" s="24">
        <f t="shared" si="17"/>
        <v>-1.1475798089577438E-10</v>
      </c>
      <c r="R24">
        <f t="shared" si="18"/>
        <v>2.462185122453775E-9</v>
      </c>
      <c r="S24" t="b">
        <f t="shared" si="19"/>
        <v>1</v>
      </c>
      <c r="T24" s="20"/>
    </row>
    <row r="25" spans="1:20" x14ac:dyDescent="0.25">
      <c r="A25" s="18">
        <v>9</v>
      </c>
      <c r="B25" s="19">
        <f t="shared" si="4"/>
        <v>-3</v>
      </c>
      <c r="C25" s="19">
        <f t="shared" si="5"/>
        <v>-2.3507808022162191</v>
      </c>
      <c r="D25">
        <f t="shared" si="6"/>
        <v>-2.350781016005588</v>
      </c>
      <c r="E25" s="24">
        <f t="shared" si="7"/>
        <v>5</v>
      </c>
      <c r="F25" s="24">
        <f t="shared" si="8"/>
        <v>-1.6465119951902807E-6</v>
      </c>
      <c r="G25" s="24">
        <f t="shared" si="9"/>
        <v>-2.7759223542034306E-7</v>
      </c>
      <c r="H25">
        <f t="shared" si="10"/>
        <v>1.3689197597699376E-6</v>
      </c>
      <c r="I25" t="b">
        <f t="shared" si="11"/>
        <v>1</v>
      </c>
      <c r="K25">
        <v>9</v>
      </c>
      <c r="L25" s="19">
        <f t="shared" si="12"/>
        <v>1</v>
      </c>
      <c r="M25" s="19">
        <f t="shared" si="13"/>
        <v>0.85078105934029002</v>
      </c>
      <c r="N25">
        <f t="shared" si="14"/>
        <v>0.8507810593574141</v>
      </c>
      <c r="O25" s="24">
        <f t="shared" si="15"/>
        <v>1</v>
      </c>
      <c r="P25" s="24">
        <f t="shared" si="16"/>
        <v>-1.1475798089577438E-10</v>
      </c>
      <c r="Q25" s="24">
        <f t="shared" si="17"/>
        <v>-5.1101345377446705E-12</v>
      </c>
      <c r="R25">
        <f t="shared" si="18"/>
        <v>1.0964784635802971E-10</v>
      </c>
      <c r="S25" t="b">
        <f t="shared" si="19"/>
        <v>1</v>
      </c>
      <c r="T25" s="20"/>
    </row>
    <row r="26" spans="1:20" x14ac:dyDescent="0.25">
      <c r="A26" s="18">
        <v>10</v>
      </c>
      <c r="B26" s="19">
        <f t="shared" si="4"/>
        <v>-3</v>
      </c>
      <c r="C26" s="19">
        <f t="shared" si="5"/>
        <v>-2.350781016005588</v>
      </c>
      <c r="D26">
        <f t="shared" si="6"/>
        <v>-2.3507810520492156</v>
      </c>
      <c r="E26" s="24">
        <f t="shared" si="7"/>
        <v>5</v>
      </c>
      <c r="F26" s="24">
        <f t="shared" si="8"/>
        <v>-2.7759223542034306E-7</v>
      </c>
      <c r="G26" s="24">
        <f t="shared" si="9"/>
        <v>-4.6800412434322425E-8</v>
      </c>
      <c r="H26">
        <f t="shared" si="10"/>
        <v>2.3079182298602063E-7</v>
      </c>
      <c r="I26" t="b">
        <f t="shared" si="11"/>
        <v>1</v>
      </c>
      <c r="K26">
        <v>10</v>
      </c>
      <c r="L26" s="19">
        <f t="shared" si="12"/>
        <v>1</v>
      </c>
      <c r="M26" s="19">
        <f t="shared" si="13"/>
        <v>0.8507810593574141</v>
      </c>
      <c r="N26">
        <f t="shared" si="14"/>
        <v>0.85078105935817661</v>
      </c>
      <c r="O26" s="24">
        <f t="shared" si="15"/>
        <v>1</v>
      </c>
      <c r="P26" s="24">
        <f t="shared" si="16"/>
        <v>-5.1101345377446705E-12</v>
      </c>
      <c r="Q26" s="24">
        <f t="shared" si="17"/>
        <v>-2.2781776465308212E-13</v>
      </c>
      <c r="R26">
        <f t="shared" si="18"/>
        <v>4.8823167730915884E-12</v>
      </c>
      <c r="S26" t="b">
        <f t="shared" si="19"/>
        <v>1</v>
      </c>
      <c r="T26" s="20"/>
    </row>
    <row r="27" spans="1:20" x14ac:dyDescent="0.25">
      <c r="A27" s="18"/>
      <c r="T27" s="20"/>
    </row>
    <row r="28" spans="1:20" x14ac:dyDescent="0.25">
      <c r="A28" s="18"/>
      <c r="T28" s="20"/>
    </row>
    <row r="29" spans="1:20" x14ac:dyDescent="0.25">
      <c r="A29" s="18"/>
      <c r="T29" s="20"/>
    </row>
    <row r="30" spans="1:20" x14ac:dyDescent="0.25">
      <c r="A30" s="18"/>
      <c r="T30" s="20"/>
    </row>
    <row r="31" spans="1:20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2"/>
      <c r="L31" s="22"/>
      <c r="M31" s="22"/>
      <c r="N31" s="22"/>
      <c r="O31" s="22"/>
      <c r="P31" s="22"/>
      <c r="Q31" s="22"/>
      <c r="R31" s="22"/>
      <c r="S31" s="22"/>
      <c r="T31" s="23"/>
    </row>
  </sheetData>
  <mergeCells count="3">
    <mergeCell ref="A1:K1"/>
    <mergeCell ref="H6:H7"/>
    <mergeCell ref="H9:H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384F-7A65-4B07-AC1D-8700DBFAD963}">
  <dimension ref="A1:I11"/>
  <sheetViews>
    <sheetView workbookViewId="0">
      <selection activeCell="A11" sqref="A11:I11"/>
    </sheetView>
  </sheetViews>
  <sheetFormatPr defaultRowHeight="15" x14ac:dyDescent="0.25"/>
  <sheetData>
    <row r="1" spans="1:9" x14ac:dyDescent="0.25">
      <c r="A1" t="s">
        <v>32</v>
      </c>
    </row>
    <row r="2" spans="1:9" x14ac:dyDescent="0.25">
      <c r="A2" t="s">
        <v>33</v>
      </c>
    </row>
    <row r="3" spans="1:9" x14ac:dyDescent="0.25">
      <c r="A3" t="s">
        <v>34</v>
      </c>
    </row>
    <row r="4" spans="1:9" x14ac:dyDescent="0.25">
      <c r="A4" t="s">
        <v>38</v>
      </c>
      <c r="H4">
        <v>4.2060569003997497</v>
      </c>
    </row>
    <row r="5" spans="1:9" x14ac:dyDescent="0.25">
      <c r="H5">
        <v>-7.9562499999999998</v>
      </c>
    </row>
    <row r="7" spans="1:9" x14ac:dyDescent="0.25">
      <c r="A7" t="s">
        <v>36</v>
      </c>
    </row>
    <row r="8" spans="1:9" x14ac:dyDescent="0.25">
      <c r="A8" t="s">
        <v>35</v>
      </c>
    </row>
    <row r="9" spans="1:9" x14ac:dyDescent="0.25">
      <c r="A9" t="s">
        <v>37</v>
      </c>
    </row>
    <row r="11" spans="1:9" x14ac:dyDescent="0.25">
      <c r="A11" s="18" t="s">
        <v>7</v>
      </c>
      <c r="B11" t="s">
        <v>17</v>
      </c>
      <c r="C11" t="s">
        <v>18</v>
      </c>
      <c r="D11" t="s">
        <v>21</v>
      </c>
      <c r="E11" t="s">
        <v>19</v>
      </c>
      <c r="F11" t="s">
        <v>20</v>
      </c>
      <c r="G11" t="s">
        <v>26</v>
      </c>
      <c r="H11" t="s">
        <v>22</v>
      </c>
      <c r="I11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1683-7640-41AE-930E-4DD24C0C1F97}">
  <dimension ref="A4:S30"/>
  <sheetViews>
    <sheetView topLeftCell="B15" workbookViewId="0">
      <selection activeCell="A20" sqref="A20:S30"/>
    </sheetView>
  </sheetViews>
  <sheetFormatPr defaultRowHeight="15" x14ac:dyDescent="0.25"/>
  <cols>
    <col min="9" max="9" width="18.140625" bestFit="1" customWidth="1"/>
    <col min="10" max="10" width="6.5703125" bestFit="1" customWidth="1"/>
    <col min="19" max="19" width="18.140625" bestFit="1" customWidth="1"/>
  </cols>
  <sheetData>
    <row r="4" spans="10:13" x14ac:dyDescent="0.25">
      <c r="J4" s="4" t="s">
        <v>1</v>
      </c>
      <c r="K4" s="4" t="s">
        <v>3</v>
      </c>
      <c r="L4" s="5" t="s">
        <v>2</v>
      </c>
    </row>
    <row r="5" spans="10:13" x14ac:dyDescent="0.25">
      <c r="J5" s="27" cm="1">
        <f t="array" ref="J5:J18">_xlfn.SEQUENCE(14)</f>
        <v>1</v>
      </c>
      <c r="K5" s="27">
        <v>6</v>
      </c>
      <c r="L5" s="27">
        <f>2*K5^2+3*K5-48</f>
        <v>42</v>
      </c>
    </row>
    <row r="6" spans="10:13" x14ac:dyDescent="0.25">
      <c r="J6" s="28">
        <v>2</v>
      </c>
      <c r="K6" s="28">
        <f>K5-1</f>
        <v>5</v>
      </c>
      <c r="L6" s="28">
        <f>2*K6^2+3*K6-48</f>
        <v>17</v>
      </c>
      <c r="M6" s="29" t="s">
        <v>14</v>
      </c>
    </row>
    <row r="7" spans="10:13" x14ac:dyDescent="0.25">
      <c r="J7" s="28">
        <v>3</v>
      </c>
      <c r="K7" s="28">
        <f>K6-1</f>
        <v>4</v>
      </c>
      <c r="L7" s="28">
        <f>2*K7^2+3*K7-48</f>
        <v>-4</v>
      </c>
      <c r="M7" s="29"/>
    </row>
    <row r="8" spans="10:13" x14ac:dyDescent="0.25">
      <c r="J8" s="27">
        <v>4</v>
      </c>
      <c r="K8" s="27">
        <f>K7-1</f>
        <v>3</v>
      </c>
      <c r="L8" s="27">
        <f>2*K8^2+3*K8-48</f>
        <v>-21</v>
      </c>
    </row>
    <row r="9" spans="10:13" x14ac:dyDescent="0.25">
      <c r="J9" s="27">
        <v>5</v>
      </c>
      <c r="K9" s="27">
        <f>K8-1</f>
        <v>2</v>
      </c>
      <c r="L9" s="27">
        <f>2*K9^2+3*K9-48</f>
        <v>-34</v>
      </c>
    </row>
    <row r="10" spans="10:13" x14ac:dyDescent="0.25">
      <c r="J10" s="27">
        <v>6</v>
      </c>
      <c r="K10" s="27">
        <f>K9-1</f>
        <v>1</v>
      </c>
      <c r="L10" s="27">
        <f>2*K10^2+3*K10-48</f>
        <v>-43</v>
      </c>
    </row>
    <row r="11" spans="10:13" x14ac:dyDescent="0.25">
      <c r="J11" s="27">
        <v>7</v>
      </c>
      <c r="K11" s="27">
        <f>K10-1</f>
        <v>0</v>
      </c>
      <c r="L11" s="27">
        <f>2*K11^2+3*K11-48</f>
        <v>-48</v>
      </c>
    </row>
    <row r="12" spans="10:13" x14ac:dyDescent="0.25">
      <c r="J12" s="27">
        <v>8</v>
      </c>
      <c r="K12" s="27">
        <f>K11-1</f>
        <v>-1</v>
      </c>
      <c r="L12" s="27">
        <f>2*K12^2+3*K12-48</f>
        <v>-49</v>
      </c>
    </row>
    <row r="13" spans="10:13" x14ac:dyDescent="0.25">
      <c r="J13" s="27">
        <v>9</v>
      </c>
      <c r="K13" s="27">
        <f>K12-1</f>
        <v>-2</v>
      </c>
      <c r="L13" s="27">
        <f>2*K13^2+3*K13-48</f>
        <v>-46</v>
      </c>
    </row>
    <row r="14" spans="10:13" x14ac:dyDescent="0.25">
      <c r="J14" s="27">
        <v>10</v>
      </c>
      <c r="K14" s="27">
        <f>K13-1</f>
        <v>-3</v>
      </c>
      <c r="L14" s="27">
        <f>2*K14^2+3*K14-48</f>
        <v>-39</v>
      </c>
    </row>
    <row r="15" spans="10:13" x14ac:dyDescent="0.25">
      <c r="J15" s="27">
        <v>11</v>
      </c>
      <c r="K15" s="27">
        <f>K14-1</f>
        <v>-4</v>
      </c>
      <c r="L15" s="27">
        <f>2*K15^2+3*K15-48</f>
        <v>-28</v>
      </c>
    </row>
    <row r="16" spans="10:13" x14ac:dyDescent="0.25">
      <c r="J16" s="28">
        <v>12</v>
      </c>
      <c r="K16" s="28">
        <f>K15-1</f>
        <v>-5</v>
      </c>
      <c r="L16" s="28">
        <f>2*K16^2+3*K16-48</f>
        <v>-13</v>
      </c>
      <c r="M16" s="29" t="s">
        <v>15</v>
      </c>
    </row>
    <row r="17" spans="1:19" x14ac:dyDescent="0.25">
      <c r="J17" s="28">
        <v>13</v>
      </c>
      <c r="K17" s="28">
        <f>K16-1</f>
        <v>-6</v>
      </c>
      <c r="L17" s="28">
        <f>2*K17^2+3*K17-48</f>
        <v>6</v>
      </c>
      <c r="M17" s="29"/>
    </row>
    <row r="18" spans="1:19" x14ac:dyDescent="0.25">
      <c r="J18" s="27">
        <v>14</v>
      </c>
      <c r="K18" s="27">
        <f>K17-1</f>
        <v>-7</v>
      </c>
      <c r="L18" s="27">
        <f>2*K18^2+3*K18-48</f>
        <v>29</v>
      </c>
    </row>
    <row r="20" spans="1:19" x14ac:dyDescent="0.25">
      <c r="A20" s="30" t="s">
        <v>7</v>
      </c>
      <c r="B20" s="30" t="s">
        <v>17</v>
      </c>
      <c r="C20" s="30" t="s">
        <v>18</v>
      </c>
      <c r="D20" s="30" t="s">
        <v>21</v>
      </c>
      <c r="E20" s="30" t="s">
        <v>19</v>
      </c>
      <c r="F20" s="30" t="s">
        <v>20</v>
      </c>
      <c r="G20" s="30" t="s">
        <v>26</v>
      </c>
      <c r="H20" s="30" t="s">
        <v>22</v>
      </c>
      <c r="I20" s="30" t="s">
        <v>23</v>
      </c>
      <c r="K20" s="30" t="s">
        <v>7</v>
      </c>
      <c r="L20" s="30" t="s">
        <v>17</v>
      </c>
      <c r="M20" s="30" t="s">
        <v>18</v>
      </c>
      <c r="N20" s="30" t="s">
        <v>21</v>
      </c>
      <c r="O20" s="30" t="s">
        <v>19</v>
      </c>
      <c r="P20" s="30" t="s">
        <v>20</v>
      </c>
      <c r="Q20" s="30" t="s">
        <v>26</v>
      </c>
      <c r="R20" s="30" t="s">
        <v>22</v>
      </c>
      <c r="S20" s="30" t="s">
        <v>23</v>
      </c>
    </row>
    <row r="21" spans="1:19" x14ac:dyDescent="0.25">
      <c r="A21" s="30" cm="1">
        <f t="array" ref="A21:A30">_xlfn.SEQUENCE(10)</f>
        <v>1</v>
      </c>
      <c r="B21" s="30">
        <v>5</v>
      </c>
      <c r="C21" s="30">
        <v>4</v>
      </c>
      <c r="D21" s="30">
        <f>((F21*B21)-(E21*C21))/(F21-E21)</f>
        <v>4.1904761904761907</v>
      </c>
      <c r="E21" s="31">
        <f>2*B21^2+3*B21-48</f>
        <v>17</v>
      </c>
      <c r="F21" s="30">
        <f>2*C21^2+3*C21-48</f>
        <v>-4</v>
      </c>
      <c r="G21" s="30">
        <f>2*D21^2+3*D21-48</f>
        <v>-0.3083900226757379</v>
      </c>
      <c r="H21" s="30"/>
      <c r="I21" s="30"/>
      <c r="K21" s="30" cm="1">
        <f t="array" ref="K21:K30">_xlfn.SEQUENCE(10)</f>
        <v>1</v>
      </c>
      <c r="L21" s="30">
        <v>-6</v>
      </c>
      <c r="M21" s="30">
        <v>-5</v>
      </c>
      <c r="N21" s="30">
        <f>((P21*L21)-(O21*M21))/(P21-O21)</f>
        <v>-5.6842105263157894</v>
      </c>
      <c r="O21" s="31">
        <f>2*L21^2+3*L21-48</f>
        <v>6</v>
      </c>
      <c r="P21" s="30">
        <f>2*M21^2+3*M21-48</f>
        <v>-13</v>
      </c>
      <c r="Q21" s="30">
        <f>2*N21^2+3*N21-48</f>
        <v>-0.43213296398891998</v>
      </c>
      <c r="R21" s="30"/>
      <c r="S21" s="30"/>
    </row>
    <row r="22" spans="1:19" x14ac:dyDescent="0.25">
      <c r="A22" s="30">
        <v>2</v>
      </c>
      <c r="B22" s="32">
        <f>IF(E21*G21&lt;0,B21,D21)</f>
        <v>5</v>
      </c>
      <c r="C22" s="32">
        <f>IF(F21*G21&lt;0,C21,D21)</f>
        <v>4.1904761904761907</v>
      </c>
      <c r="D22" s="30">
        <f>((F22*B22)-(E22*C22))/(F22-E22)</f>
        <v>4.2048997772828507</v>
      </c>
      <c r="E22" s="31">
        <f>2*B22^2+3*B22-48</f>
        <v>17</v>
      </c>
      <c r="F22" s="30">
        <f>2*C22^2+3*C22-48</f>
        <v>-0.3083900226757379</v>
      </c>
      <c r="G22" s="30">
        <f>2*D22^2+3*D22-48</f>
        <v>-2.2936394164716489E-2</v>
      </c>
      <c r="H22" s="30">
        <f>ABS(G21-G22)</f>
        <v>0.28545362851102141</v>
      </c>
      <c r="I22" s="30" t="b">
        <f>H22&lt;0.0001</f>
        <v>0</v>
      </c>
      <c r="K22" s="30">
        <v>2</v>
      </c>
      <c r="L22" s="32">
        <f>IF(O21*Q21&lt;0,L21,N21)</f>
        <v>-6</v>
      </c>
      <c r="M22" s="32">
        <f>IF(P21*Q21&lt;0,M21,N21)</f>
        <v>-5.6842105263157894</v>
      </c>
      <c r="N22" s="30">
        <f>((P22*L22)-(O22*M22))/(P22-O22)</f>
        <v>-5.7054263565891477</v>
      </c>
      <c r="O22" s="31">
        <f>2*L22^2+3*L22-48</f>
        <v>6</v>
      </c>
      <c r="P22" s="30">
        <f>2*M22^2+3*M22-48</f>
        <v>-0.43213296398891998</v>
      </c>
      <c r="Q22" s="30">
        <f>2*N22^2+3*N22-48</f>
        <v>-1.249924884321274E-2</v>
      </c>
      <c r="R22" s="30">
        <f>ABS(Q21-Q22)</f>
        <v>0.41963371514570724</v>
      </c>
      <c r="S22" s="30" t="b">
        <f>R22&lt;0.0001</f>
        <v>0</v>
      </c>
    </row>
    <row r="23" spans="1:19" x14ac:dyDescent="0.25">
      <c r="A23" s="30">
        <v>3</v>
      </c>
      <c r="B23" s="32">
        <f t="shared" ref="B23:B30" si="0">IF(E22*G22&lt;0,B22,D22)</f>
        <v>5</v>
      </c>
      <c r="C23" s="32">
        <f t="shared" ref="C23:C30" si="1">IF(F22*G22&lt;0,C22,D22)</f>
        <v>4.2048997772828507</v>
      </c>
      <c r="D23" s="30">
        <f t="shared" ref="D23:D30" si="2">((F23*B23)-(E23*C23))/(F23-E23)</f>
        <v>4.2059710808280455</v>
      </c>
      <c r="E23" s="31">
        <f t="shared" ref="E23:E30" si="3">2*B23^2+3*B23-48</f>
        <v>17</v>
      </c>
      <c r="F23" s="30">
        <f t="shared" ref="F23:F30" si="4">2*C23^2+3*C23-48</f>
        <v>-2.2936394164716489E-2</v>
      </c>
      <c r="G23" s="30">
        <f t="shared" ref="G23:G30" si="5">2*D23^2+3*D23-48</f>
        <v>-1.7012919921910452E-3</v>
      </c>
      <c r="H23" s="30">
        <f t="shared" ref="H23:H30" si="6">ABS(G22-G23)</f>
        <v>2.1235102172525444E-2</v>
      </c>
      <c r="I23" s="30" t="b">
        <f t="shared" ref="I23:I30" si="7">H23&lt;0.0001</f>
        <v>0</v>
      </c>
      <c r="K23" s="30">
        <v>3</v>
      </c>
      <c r="L23" s="32">
        <f t="shared" ref="L23:L30" si="8">IF(O22*Q22&lt;0,L22,N22)</f>
        <v>-6</v>
      </c>
      <c r="M23" s="32">
        <f t="shared" ref="M23:M30" si="9">IF(P22*Q22&lt;0,M22,N22)</f>
        <v>-5.7054263565891477</v>
      </c>
      <c r="N23" s="30">
        <f t="shared" ref="N23:N30" si="10">((P23*L23)-(O23*M23))/(P23-O23)</f>
        <v>-5.7060387390808964</v>
      </c>
      <c r="O23" s="31">
        <f t="shared" ref="O23:O30" si="11">2*L23^2+3*L23-48</f>
        <v>6</v>
      </c>
      <c r="P23" s="30">
        <f t="shared" ref="P23:P30" si="12">2*M23^2+3*M23-48</f>
        <v>-1.249924884321274E-2</v>
      </c>
      <c r="Q23" s="30">
        <f t="shared" ref="Q23:Q30" si="13">2*N23^2+3*N23-48</f>
        <v>-3.6003345887536398E-4</v>
      </c>
      <c r="R23" s="30">
        <f t="shared" ref="R23:R30" si="14">ABS(Q22-Q23)</f>
        <v>1.2139215384337376E-2</v>
      </c>
      <c r="S23" s="30" t="b">
        <f t="shared" ref="S23:S30" si="15">R23&lt;0.0001</f>
        <v>0</v>
      </c>
    </row>
    <row r="24" spans="1:19" x14ac:dyDescent="0.25">
      <c r="A24" s="30">
        <v>4</v>
      </c>
      <c r="B24" s="32">
        <f t="shared" si="0"/>
        <v>5</v>
      </c>
      <c r="C24" s="32">
        <f t="shared" si="1"/>
        <v>4.2059710808280455</v>
      </c>
      <c r="D24" s="30">
        <f t="shared" si="2"/>
        <v>4.2060505361142289</v>
      </c>
      <c r="E24" s="31">
        <f t="shared" si="3"/>
        <v>17</v>
      </c>
      <c r="F24" s="30">
        <f t="shared" si="4"/>
        <v>-1.7012919921910452E-3</v>
      </c>
      <c r="G24" s="30">
        <f t="shared" si="5"/>
        <v>-1.2616696373157765E-4</v>
      </c>
      <c r="H24" s="30">
        <f t="shared" si="6"/>
        <v>1.5751250284594676E-3</v>
      </c>
      <c r="I24" s="30" t="b">
        <f t="shared" si="7"/>
        <v>0</v>
      </c>
      <c r="K24" s="30">
        <v>4</v>
      </c>
      <c r="L24" s="32">
        <f t="shared" si="8"/>
        <v>-6</v>
      </c>
      <c r="M24" s="32">
        <f t="shared" si="9"/>
        <v>-5.7060387390808964</v>
      </c>
      <c r="N24" s="30">
        <f t="shared" si="10"/>
        <v>-5.7060563773374273</v>
      </c>
      <c r="O24" s="31">
        <f t="shared" si="11"/>
        <v>6</v>
      </c>
      <c r="P24" s="30">
        <f t="shared" si="12"/>
        <v>-3.6003345887536398E-4</v>
      </c>
      <c r="Q24" s="30">
        <f t="shared" si="13"/>
        <v>-1.036930603959263E-5</v>
      </c>
      <c r="R24" s="30">
        <f t="shared" si="14"/>
        <v>3.4966415283577135E-4</v>
      </c>
      <c r="S24" s="30" t="b">
        <f t="shared" si="15"/>
        <v>0</v>
      </c>
    </row>
    <row r="25" spans="1:19" x14ac:dyDescent="0.25">
      <c r="A25" s="30">
        <v>5</v>
      </c>
      <c r="B25" s="32">
        <f t="shared" si="0"/>
        <v>5</v>
      </c>
      <c r="C25" s="32">
        <f t="shared" si="1"/>
        <v>4.2060505361142289</v>
      </c>
      <c r="D25" s="30">
        <f t="shared" si="2"/>
        <v>4.2060564284348052</v>
      </c>
      <c r="E25" s="31">
        <f t="shared" si="3"/>
        <v>17</v>
      </c>
      <c r="F25" s="30">
        <f t="shared" si="4"/>
        <v>-1.2616696373157765E-4</v>
      </c>
      <c r="G25" s="30">
        <f t="shared" si="5"/>
        <v>-9.3563400866969459E-6</v>
      </c>
      <c r="H25" s="30">
        <f t="shared" si="6"/>
        <v>1.1681062364488071E-4</v>
      </c>
      <c r="I25" s="30" t="b">
        <f t="shared" si="7"/>
        <v>0</v>
      </c>
      <c r="K25" s="33">
        <v>5</v>
      </c>
      <c r="L25" s="34">
        <f t="shared" si="8"/>
        <v>-6</v>
      </c>
      <c r="M25" s="34">
        <f t="shared" si="9"/>
        <v>-5.7060563773374273</v>
      </c>
      <c r="N25" s="33">
        <f t="shared" si="10"/>
        <v>-5.7060568853351139</v>
      </c>
      <c r="O25" s="35">
        <f t="shared" si="11"/>
        <v>6</v>
      </c>
      <c r="P25" s="33">
        <f t="shared" si="12"/>
        <v>-1.036930603959263E-5</v>
      </c>
      <c r="Q25" s="33">
        <f t="shared" si="13"/>
        <v>-2.9864481376762342E-7</v>
      </c>
      <c r="R25" s="33">
        <f t="shared" si="14"/>
        <v>1.0070661225825006E-5</v>
      </c>
      <c r="S25" s="33" t="b">
        <f t="shared" si="15"/>
        <v>1</v>
      </c>
    </row>
    <row r="26" spans="1:19" x14ac:dyDescent="0.25">
      <c r="A26" s="33">
        <v>6</v>
      </c>
      <c r="B26" s="34">
        <f t="shared" si="0"/>
        <v>5</v>
      </c>
      <c r="C26" s="34">
        <f t="shared" si="1"/>
        <v>4.2060564284348052</v>
      </c>
      <c r="D26" s="33">
        <f t="shared" si="2"/>
        <v>4.2060568653996278</v>
      </c>
      <c r="E26" s="35">
        <f t="shared" si="3"/>
        <v>17</v>
      </c>
      <c r="F26" s="33">
        <f t="shared" si="4"/>
        <v>-9.3563400866969459E-6</v>
      </c>
      <c r="G26" s="33">
        <f t="shared" si="5"/>
        <v>-6.9385043843794847E-7</v>
      </c>
      <c r="H26" s="33">
        <f t="shared" si="6"/>
        <v>8.6624896482589975E-6</v>
      </c>
      <c r="I26" s="33" t="b">
        <f t="shared" si="7"/>
        <v>1</v>
      </c>
      <c r="K26" s="36">
        <v>6</v>
      </c>
      <c r="L26" s="37">
        <f t="shared" si="8"/>
        <v>-6</v>
      </c>
      <c r="M26" s="37">
        <f t="shared" si="9"/>
        <v>-5.7060568853351139</v>
      </c>
      <c r="N26" s="36">
        <f t="shared" si="10"/>
        <v>-5.7060568999658772</v>
      </c>
      <c r="O26" s="38">
        <f t="shared" si="11"/>
        <v>6</v>
      </c>
      <c r="P26" s="36">
        <f t="shared" si="12"/>
        <v>-2.9864481376762342E-7</v>
      </c>
      <c r="Q26" s="36">
        <f t="shared" si="13"/>
        <v>-8.6012335032137344E-9</v>
      </c>
      <c r="R26" s="36">
        <f t="shared" si="14"/>
        <v>2.9004358026440968E-7</v>
      </c>
      <c r="S26" s="36" t="b">
        <f t="shared" si="15"/>
        <v>1</v>
      </c>
    </row>
    <row r="27" spans="1:19" x14ac:dyDescent="0.25">
      <c r="A27" s="30">
        <v>7</v>
      </c>
      <c r="B27" s="32">
        <f t="shared" si="0"/>
        <v>5</v>
      </c>
      <c r="C27" s="32">
        <f t="shared" si="1"/>
        <v>4.2060568653996278</v>
      </c>
      <c r="D27" s="30">
        <f t="shared" si="2"/>
        <v>4.2060568978042028</v>
      </c>
      <c r="E27" s="31">
        <f t="shared" si="3"/>
        <v>17</v>
      </c>
      <c r="F27" s="30">
        <f t="shared" si="4"/>
        <v>-6.9385043843794847E-7</v>
      </c>
      <c r="G27" s="30">
        <f t="shared" si="5"/>
        <v>-5.1454762228786421E-8</v>
      </c>
      <c r="H27" s="30">
        <f t="shared" si="6"/>
        <v>6.4239567620916205E-7</v>
      </c>
      <c r="I27" s="30" t="b">
        <f t="shared" si="7"/>
        <v>1</v>
      </c>
      <c r="K27" s="30">
        <v>7</v>
      </c>
      <c r="L27" s="32">
        <f t="shared" si="8"/>
        <v>-6</v>
      </c>
      <c r="M27" s="32">
        <f t="shared" si="9"/>
        <v>-5.7060568999658772</v>
      </c>
      <c r="N27" s="30">
        <f t="shared" si="10"/>
        <v>-5.7060569003872565</v>
      </c>
      <c r="O27" s="31">
        <f t="shared" si="11"/>
        <v>6</v>
      </c>
      <c r="P27" s="30">
        <f t="shared" si="12"/>
        <v>-8.6012335032137344E-9</v>
      </c>
      <c r="Q27" s="30">
        <f t="shared" si="13"/>
        <v>-2.4772361939540133E-10</v>
      </c>
      <c r="R27" s="30">
        <f t="shared" si="14"/>
        <v>8.353509883818333E-9</v>
      </c>
      <c r="S27" s="30" t="b">
        <f t="shared" si="15"/>
        <v>1</v>
      </c>
    </row>
    <row r="28" spans="1:19" x14ac:dyDescent="0.25">
      <c r="A28" s="30">
        <v>8</v>
      </c>
      <c r="B28" s="32">
        <f t="shared" si="0"/>
        <v>5</v>
      </c>
      <c r="C28" s="32">
        <f t="shared" si="1"/>
        <v>4.2060568978042028</v>
      </c>
      <c r="D28" s="30">
        <f t="shared" si="2"/>
        <v>4.2060569002072707</v>
      </c>
      <c r="E28" s="31">
        <f t="shared" si="3"/>
        <v>17</v>
      </c>
      <c r="F28" s="30">
        <f t="shared" si="4"/>
        <v>-5.1454762228786421E-8</v>
      </c>
      <c r="G28" s="30">
        <f t="shared" si="5"/>
        <v>-3.8157992321430356E-9</v>
      </c>
      <c r="H28" s="30">
        <f t="shared" si="6"/>
        <v>4.7638962996643386E-8</v>
      </c>
      <c r="I28" s="30" t="b">
        <f t="shared" si="7"/>
        <v>1</v>
      </c>
      <c r="K28" s="30">
        <v>8</v>
      </c>
      <c r="L28" s="32">
        <f t="shared" si="8"/>
        <v>-6</v>
      </c>
      <c r="M28" s="32">
        <f t="shared" si="9"/>
        <v>-5.7060569003872565</v>
      </c>
      <c r="N28" s="30">
        <f t="shared" si="10"/>
        <v>-5.7060569003993926</v>
      </c>
      <c r="O28" s="31">
        <f t="shared" si="11"/>
        <v>6</v>
      </c>
      <c r="P28" s="30">
        <f t="shared" si="12"/>
        <v>-2.4772361939540133E-10</v>
      </c>
      <c r="Q28" s="30">
        <f t="shared" si="13"/>
        <v>-7.1338490670314059E-12</v>
      </c>
      <c r="R28" s="30">
        <f t="shared" si="14"/>
        <v>2.4058977032836992E-10</v>
      </c>
      <c r="S28" s="30" t="b">
        <f t="shared" si="15"/>
        <v>1</v>
      </c>
    </row>
    <row r="29" spans="1:19" x14ac:dyDescent="0.25">
      <c r="A29" s="30">
        <v>9</v>
      </c>
      <c r="B29" s="32">
        <f t="shared" si="0"/>
        <v>5</v>
      </c>
      <c r="C29" s="32">
        <f t="shared" si="1"/>
        <v>4.2060569002072707</v>
      </c>
      <c r="D29" s="30">
        <f t="shared" si="2"/>
        <v>4.2060569003854784</v>
      </c>
      <c r="E29" s="31">
        <f t="shared" si="3"/>
        <v>17</v>
      </c>
      <c r="F29" s="30">
        <f t="shared" si="4"/>
        <v>-3.8157992321430356E-9</v>
      </c>
      <c r="G29" s="30">
        <f t="shared" si="5"/>
        <v>-2.829665390891023E-10</v>
      </c>
      <c r="H29" s="30">
        <f t="shared" si="6"/>
        <v>3.5328326930539333E-9</v>
      </c>
      <c r="I29" s="30" t="b">
        <f t="shared" si="7"/>
        <v>1</v>
      </c>
      <c r="K29" s="30">
        <v>9</v>
      </c>
      <c r="L29" s="32">
        <f t="shared" si="8"/>
        <v>-6</v>
      </c>
      <c r="M29" s="32">
        <f t="shared" si="9"/>
        <v>-5.7060569003993926</v>
      </c>
      <c r="N29" s="30">
        <f t="shared" si="10"/>
        <v>-5.7060569003997417</v>
      </c>
      <c r="O29" s="31">
        <f t="shared" si="11"/>
        <v>6</v>
      </c>
      <c r="P29" s="30">
        <f t="shared" si="12"/>
        <v>-7.1338490670314059E-12</v>
      </c>
      <c r="Q29" s="30">
        <f t="shared" si="13"/>
        <v>-2.0605739337042905E-13</v>
      </c>
      <c r="R29" s="30">
        <f t="shared" si="14"/>
        <v>6.9277916736609768E-12</v>
      </c>
      <c r="S29" s="30" t="b">
        <f t="shared" si="15"/>
        <v>1</v>
      </c>
    </row>
    <row r="30" spans="1:19" x14ac:dyDescent="0.25">
      <c r="A30" s="30">
        <v>10</v>
      </c>
      <c r="B30" s="32">
        <f t="shared" si="0"/>
        <v>5</v>
      </c>
      <c r="C30" s="32">
        <f t="shared" si="1"/>
        <v>4.2060569003854784</v>
      </c>
      <c r="D30" s="30">
        <f t="shared" si="2"/>
        <v>4.2060569003986936</v>
      </c>
      <c r="E30" s="31">
        <f t="shared" si="3"/>
        <v>17</v>
      </c>
      <c r="F30" s="30">
        <f t="shared" si="4"/>
        <v>-2.829665390891023E-10</v>
      </c>
      <c r="G30" s="30">
        <f t="shared" si="5"/>
        <v>-2.0989432414353359E-11</v>
      </c>
      <c r="H30" s="30">
        <f t="shared" si="6"/>
        <v>2.6197710667474894E-10</v>
      </c>
      <c r="I30" s="30" t="b">
        <f t="shared" si="7"/>
        <v>1</v>
      </c>
      <c r="K30" s="30">
        <v>10</v>
      </c>
      <c r="L30" s="32">
        <f t="shared" si="8"/>
        <v>-6</v>
      </c>
      <c r="M30" s="32">
        <f t="shared" si="9"/>
        <v>-5.7060569003997417</v>
      </c>
      <c r="N30" s="30">
        <f t="shared" si="10"/>
        <v>-5.7060569003997523</v>
      </c>
      <c r="O30" s="31">
        <f t="shared" si="11"/>
        <v>6</v>
      </c>
      <c r="P30" s="30">
        <f t="shared" si="12"/>
        <v>-2.0605739337042905E-13</v>
      </c>
      <c r="Q30" s="30">
        <f t="shared" si="13"/>
        <v>0</v>
      </c>
      <c r="R30" s="30">
        <f t="shared" si="14"/>
        <v>2.0605739337042905E-13</v>
      </c>
      <c r="S30" s="30" t="b">
        <f t="shared" si="15"/>
        <v>1</v>
      </c>
    </row>
  </sheetData>
  <mergeCells count="2">
    <mergeCell ref="M6:M7"/>
    <mergeCell ref="M16:M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80E8-E47D-4DB4-8234-E8DB7BBFFEC6}">
  <dimension ref="A5:S35"/>
  <sheetViews>
    <sheetView showGridLines="0" tabSelected="1" workbookViewId="0">
      <selection activeCell="D27" sqref="D27"/>
    </sheetView>
  </sheetViews>
  <sheetFormatPr defaultRowHeight="15" x14ac:dyDescent="0.25"/>
  <sheetData>
    <row r="5" spans="8:11" x14ac:dyDescent="0.25">
      <c r="H5" s="4" t="s">
        <v>1</v>
      </c>
      <c r="I5" s="4" t="s">
        <v>3</v>
      </c>
      <c r="J5" s="5" t="s">
        <v>2</v>
      </c>
    </row>
    <row r="6" spans="8:11" x14ac:dyDescent="0.25">
      <c r="H6" s="27" cm="1">
        <f t="array" ref="H6:H19">_xlfn.SEQUENCE(14)</f>
        <v>1</v>
      </c>
      <c r="I6" s="27">
        <v>6</v>
      </c>
      <c r="J6" s="27">
        <f>2*I6^2+3*I6-48</f>
        <v>42</v>
      </c>
    </row>
    <row r="7" spans="8:11" x14ac:dyDescent="0.25">
      <c r="H7" s="28">
        <v>2</v>
      </c>
      <c r="I7" s="28">
        <f>I6-1</f>
        <v>5</v>
      </c>
      <c r="J7" s="28">
        <f>2*I7^2+3*I7-48</f>
        <v>17</v>
      </c>
      <c r="K7" s="29" t="s">
        <v>14</v>
      </c>
    </row>
    <row r="8" spans="8:11" x14ac:dyDescent="0.25">
      <c r="H8" s="28">
        <v>3</v>
      </c>
      <c r="I8" s="28">
        <f>I7-1</f>
        <v>4</v>
      </c>
      <c r="J8" s="28">
        <f>2*I8^2+3*I8-48</f>
        <v>-4</v>
      </c>
      <c r="K8" s="29"/>
    </row>
    <row r="9" spans="8:11" x14ac:dyDescent="0.25">
      <c r="H9" s="27">
        <v>4</v>
      </c>
      <c r="I9" s="27">
        <f>I8-1</f>
        <v>3</v>
      </c>
      <c r="J9" s="27">
        <f>2*I9^2+3*I9-48</f>
        <v>-21</v>
      </c>
    </row>
    <row r="10" spans="8:11" x14ac:dyDescent="0.25">
      <c r="H10" s="27">
        <v>5</v>
      </c>
      <c r="I10" s="27">
        <f>I9-1</f>
        <v>2</v>
      </c>
      <c r="J10" s="27">
        <f>2*I10^2+3*I10-48</f>
        <v>-34</v>
      </c>
    </row>
    <row r="11" spans="8:11" x14ac:dyDescent="0.25">
      <c r="H11" s="27">
        <v>6</v>
      </c>
      <c r="I11" s="27">
        <f>I10-1</f>
        <v>1</v>
      </c>
      <c r="J11" s="27">
        <f>2*I11^2+3*I11-48</f>
        <v>-43</v>
      </c>
    </row>
    <row r="12" spans="8:11" x14ac:dyDescent="0.25">
      <c r="H12" s="27">
        <v>7</v>
      </c>
      <c r="I12" s="27">
        <f>I11-1</f>
        <v>0</v>
      </c>
      <c r="J12" s="27">
        <f>2*I12^2+3*I12-48</f>
        <v>-48</v>
      </c>
    </row>
    <row r="13" spans="8:11" x14ac:dyDescent="0.25">
      <c r="H13" s="27">
        <v>8</v>
      </c>
      <c r="I13" s="27">
        <f>I12-1</f>
        <v>-1</v>
      </c>
      <c r="J13" s="27">
        <f>2*I13^2+3*I13-48</f>
        <v>-49</v>
      </c>
    </row>
    <row r="14" spans="8:11" x14ac:dyDescent="0.25">
      <c r="H14" s="27">
        <v>9</v>
      </c>
      <c r="I14" s="27">
        <f>I13-1</f>
        <v>-2</v>
      </c>
      <c r="J14" s="27">
        <f>2*I14^2+3*I14-48</f>
        <v>-46</v>
      </c>
    </row>
    <row r="15" spans="8:11" x14ac:dyDescent="0.25">
      <c r="H15" s="27">
        <v>10</v>
      </c>
      <c r="I15" s="27">
        <f>I14-1</f>
        <v>-3</v>
      </c>
      <c r="J15" s="27">
        <f>2*I15^2+3*I15-48</f>
        <v>-39</v>
      </c>
    </row>
    <row r="16" spans="8:11" x14ac:dyDescent="0.25">
      <c r="H16" s="27">
        <v>11</v>
      </c>
      <c r="I16" s="27">
        <f>I15-1</f>
        <v>-4</v>
      </c>
      <c r="J16" s="27">
        <f>2*I16^2+3*I16-48</f>
        <v>-28</v>
      </c>
    </row>
    <row r="17" spans="1:19" x14ac:dyDescent="0.25">
      <c r="H17" s="28">
        <v>12</v>
      </c>
      <c r="I17" s="28">
        <f>I16-1</f>
        <v>-5</v>
      </c>
      <c r="J17" s="28">
        <f>2*I17^2+3*I17-48</f>
        <v>-13</v>
      </c>
      <c r="K17" s="29" t="s">
        <v>15</v>
      </c>
    </row>
    <row r="18" spans="1:19" x14ac:dyDescent="0.25">
      <c r="H18" s="28">
        <v>13</v>
      </c>
      <c r="I18" s="28">
        <f>I17-1</f>
        <v>-6</v>
      </c>
      <c r="J18" s="28">
        <f>2*I18^2+3*I18-48</f>
        <v>6</v>
      </c>
      <c r="K18" s="29"/>
    </row>
    <row r="19" spans="1:19" x14ac:dyDescent="0.25">
      <c r="H19" s="27">
        <v>14</v>
      </c>
      <c r="I19" s="27">
        <f>I18-1</f>
        <v>-7</v>
      </c>
      <c r="J19" s="27">
        <f>2*I19^2+3*I19-48</f>
        <v>29</v>
      </c>
    </row>
    <row r="25" spans="1:19" ht="45" x14ac:dyDescent="0.25">
      <c r="A25" s="30" t="s">
        <v>7</v>
      </c>
      <c r="B25" s="30" t="s">
        <v>17</v>
      </c>
      <c r="C25" s="30" t="s">
        <v>18</v>
      </c>
      <c r="D25" s="30" t="s">
        <v>21</v>
      </c>
      <c r="E25" s="30" t="s">
        <v>19</v>
      </c>
      <c r="F25" s="30" t="s">
        <v>20</v>
      </c>
      <c r="G25" s="30" t="s">
        <v>26</v>
      </c>
      <c r="H25" s="30" t="s">
        <v>22</v>
      </c>
      <c r="I25" s="39" t="s">
        <v>23</v>
      </c>
      <c r="K25" s="30" t="s">
        <v>7</v>
      </c>
      <c r="L25" s="30" t="s">
        <v>17</v>
      </c>
      <c r="M25" s="30" t="s">
        <v>18</v>
      </c>
      <c r="N25" s="30" t="s">
        <v>21</v>
      </c>
      <c r="O25" s="30" t="s">
        <v>19</v>
      </c>
      <c r="P25" s="30" t="s">
        <v>20</v>
      </c>
      <c r="Q25" s="30" t="s">
        <v>26</v>
      </c>
      <c r="R25" s="30" t="s">
        <v>22</v>
      </c>
      <c r="S25" s="39" t="s">
        <v>23</v>
      </c>
    </row>
    <row r="26" spans="1:19" x14ac:dyDescent="0.25">
      <c r="A26" s="30" cm="1">
        <f t="array" ref="A26:A35">_xlfn.SEQUENCE(10)</f>
        <v>1</v>
      </c>
      <c r="B26" s="30">
        <v>5</v>
      </c>
      <c r="C26" s="30">
        <v>4</v>
      </c>
      <c r="D26" s="30">
        <f>((F26*B26)-(E26*C26))/(F26-E26)</f>
        <v>4.1904761904761907</v>
      </c>
      <c r="E26" s="31">
        <f>2*B26^2+3*B26-48</f>
        <v>17</v>
      </c>
      <c r="F26" s="30">
        <f>2*C26^2+3*C26-48</f>
        <v>-4</v>
      </c>
      <c r="G26" s="30">
        <f>2*D26^2+3*D26-48</f>
        <v>-0.3083900226757379</v>
      </c>
      <c r="H26" s="30"/>
      <c r="I26" s="30"/>
      <c r="K26" s="30" cm="1">
        <f t="array" ref="K26:K35">_xlfn.SEQUENCE(10)</f>
        <v>1</v>
      </c>
      <c r="L26" s="30">
        <v>-6</v>
      </c>
      <c r="M26" s="30">
        <v>-5</v>
      </c>
      <c r="N26" s="30">
        <f>((P26*L26)-(O26*M26))/(P26-O26)</f>
        <v>-5.6842105263157894</v>
      </c>
      <c r="O26" s="31">
        <f>2*L26^2+3*L26-48</f>
        <v>6</v>
      </c>
      <c r="P26" s="30">
        <f>2*M26^2+3*M26-48</f>
        <v>-13</v>
      </c>
      <c r="Q26" s="30">
        <f>2*N26^2+3*N26-48</f>
        <v>-0.43213296398891998</v>
      </c>
      <c r="R26" s="30"/>
      <c r="S26" s="30"/>
    </row>
    <row r="27" spans="1:19" x14ac:dyDescent="0.25">
      <c r="A27" s="30">
        <v>2</v>
      </c>
      <c r="B27" s="32">
        <f>IF(E26*G26&lt;0,B26,D26)</f>
        <v>5</v>
      </c>
      <c r="C27" s="32">
        <f>IF(F26*G26&lt;0,C26,D26)</f>
        <v>4.1904761904761907</v>
      </c>
      <c r="D27" s="30">
        <f>((F27*B27)-(E27*C27))/(F27-E27)</f>
        <v>4.2048997772828507</v>
      </c>
      <c r="E27" s="31">
        <f>2*B27^2+3*B27-48</f>
        <v>17</v>
      </c>
      <c r="F27" s="30">
        <f>2*C27^2+3*C27-48</f>
        <v>-0.3083900226757379</v>
      </c>
      <c r="G27" s="30">
        <f>2*D27^2+3*D27-48</f>
        <v>-2.2936394164716489E-2</v>
      </c>
      <c r="H27" s="30">
        <f>ABS(G26-G27)</f>
        <v>0.28545362851102141</v>
      </c>
      <c r="I27" s="30" t="b">
        <f>H27&lt;0.0001</f>
        <v>0</v>
      </c>
      <c r="K27" s="30">
        <v>2</v>
      </c>
      <c r="L27" s="32">
        <f>IF(O26*Q26&lt;0,L26,N26)</f>
        <v>-6</v>
      </c>
      <c r="M27" s="32">
        <f>IF(P26*Q26&lt;0,M26,N26)</f>
        <v>-5.6842105263157894</v>
      </c>
      <c r="N27" s="30">
        <f>((P27*L27)-(O27*M27))/(P27-O27)</f>
        <v>-5.7054263565891477</v>
      </c>
      <c r="O27" s="31">
        <f>2*L27^2+3*L27-48</f>
        <v>6</v>
      </c>
      <c r="P27" s="30">
        <f>2*M27^2+3*M27-48</f>
        <v>-0.43213296398891998</v>
      </c>
      <c r="Q27" s="30">
        <f>2*N27^2+3*N27-48</f>
        <v>-1.249924884321274E-2</v>
      </c>
      <c r="R27" s="30">
        <f>ABS(Q26-Q27)</f>
        <v>0.41963371514570724</v>
      </c>
      <c r="S27" s="30" t="b">
        <f>R27&lt;0.0001</f>
        <v>0</v>
      </c>
    </row>
    <row r="28" spans="1:19" x14ac:dyDescent="0.25">
      <c r="A28" s="30">
        <v>3</v>
      </c>
      <c r="B28" s="32">
        <f t="shared" ref="B28:B35" si="0">IF(E27*G27&lt;0,B27,D27)</f>
        <v>5</v>
      </c>
      <c r="C28" s="32">
        <f t="shared" ref="C28:C35" si="1">IF(F27*G27&lt;0,C27,D27)</f>
        <v>4.2048997772828507</v>
      </c>
      <c r="D28" s="30">
        <f t="shared" ref="D28:D35" si="2">((F28*B28)-(E28*C28))/(F28-E28)</f>
        <v>4.2059710808280455</v>
      </c>
      <c r="E28" s="31">
        <f t="shared" ref="E28:G35" si="3">2*B28^2+3*B28-48</f>
        <v>17</v>
      </c>
      <c r="F28" s="30">
        <f t="shared" si="3"/>
        <v>-2.2936394164716489E-2</v>
      </c>
      <c r="G28" s="30">
        <f t="shared" si="3"/>
        <v>-1.7012919921910452E-3</v>
      </c>
      <c r="H28" s="30">
        <f t="shared" ref="H28:H35" si="4">ABS(G27-G28)</f>
        <v>2.1235102172525444E-2</v>
      </c>
      <c r="I28" s="30" t="b">
        <f t="shared" ref="I28:I35" si="5">H28&lt;0.0001</f>
        <v>0</v>
      </c>
      <c r="K28" s="30">
        <v>3</v>
      </c>
      <c r="L28" s="32">
        <f t="shared" ref="L28:L35" si="6">IF(O27*Q27&lt;0,L27,N27)</f>
        <v>-6</v>
      </c>
      <c r="M28" s="32">
        <f t="shared" ref="M28:M35" si="7">IF(P27*Q27&lt;0,M27,N27)</f>
        <v>-5.7054263565891477</v>
      </c>
      <c r="N28" s="30">
        <f t="shared" ref="N28:N35" si="8">((P28*L28)-(O28*M28))/(P28-O28)</f>
        <v>-5.7060387390808964</v>
      </c>
      <c r="O28" s="31">
        <f t="shared" ref="O28:Q35" si="9">2*L28^2+3*L28-48</f>
        <v>6</v>
      </c>
      <c r="P28" s="30">
        <f t="shared" si="9"/>
        <v>-1.249924884321274E-2</v>
      </c>
      <c r="Q28" s="30">
        <f t="shared" si="9"/>
        <v>-3.6003345887536398E-4</v>
      </c>
      <c r="R28" s="30">
        <f t="shared" ref="R28:R35" si="10">ABS(Q27-Q28)</f>
        <v>1.2139215384337376E-2</v>
      </c>
      <c r="S28" s="30" t="b">
        <f t="shared" ref="S28:S35" si="11">R28&lt;0.0001</f>
        <v>0</v>
      </c>
    </row>
    <row r="29" spans="1:19" x14ac:dyDescent="0.25">
      <c r="A29" s="30">
        <v>4</v>
      </c>
      <c r="B29" s="32">
        <f t="shared" si="0"/>
        <v>5</v>
      </c>
      <c r="C29" s="32">
        <f t="shared" si="1"/>
        <v>4.2059710808280455</v>
      </c>
      <c r="D29" s="30">
        <f t="shared" si="2"/>
        <v>4.2060505361142289</v>
      </c>
      <c r="E29" s="31">
        <f t="shared" si="3"/>
        <v>17</v>
      </c>
      <c r="F29" s="30">
        <f t="shared" si="3"/>
        <v>-1.7012919921910452E-3</v>
      </c>
      <c r="G29" s="30">
        <f t="shared" si="3"/>
        <v>-1.2616696373157765E-4</v>
      </c>
      <c r="H29" s="30">
        <f t="shared" si="4"/>
        <v>1.5751250284594676E-3</v>
      </c>
      <c r="I29" s="30" t="b">
        <f t="shared" si="5"/>
        <v>0</v>
      </c>
      <c r="K29" s="30">
        <v>4</v>
      </c>
      <c r="L29" s="32">
        <f t="shared" si="6"/>
        <v>-6</v>
      </c>
      <c r="M29" s="32">
        <f t="shared" si="7"/>
        <v>-5.7060387390808964</v>
      </c>
      <c r="N29" s="30">
        <f t="shared" si="8"/>
        <v>-5.7060563773374273</v>
      </c>
      <c r="O29" s="31">
        <f t="shared" si="9"/>
        <v>6</v>
      </c>
      <c r="P29" s="30">
        <f t="shared" si="9"/>
        <v>-3.6003345887536398E-4</v>
      </c>
      <c r="Q29" s="30">
        <f t="shared" si="9"/>
        <v>-1.036930603959263E-5</v>
      </c>
      <c r="R29" s="30">
        <f t="shared" si="10"/>
        <v>3.4966415283577135E-4</v>
      </c>
      <c r="S29" s="30" t="b">
        <f t="shared" si="11"/>
        <v>0</v>
      </c>
    </row>
    <row r="30" spans="1:19" x14ac:dyDescent="0.25">
      <c r="A30" s="30">
        <v>5</v>
      </c>
      <c r="B30" s="32">
        <f t="shared" si="0"/>
        <v>5</v>
      </c>
      <c r="C30" s="32">
        <f t="shared" si="1"/>
        <v>4.2060505361142289</v>
      </c>
      <c r="D30" s="30">
        <f t="shared" si="2"/>
        <v>4.2060564284348052</v>
      </c>
      <c r="E30" s="31">
        <f t="shared" si="3"/>
        <v>17</v>
      </c>
      <c r="F30" s="30">
        <f t="shared" si="3"/>
        <v>-1.2616696373157765E-4</v>
      </c>
      <c r="G30" s="30">
        <f t="shared" si="3"/>
        <v>-9.3563400866969459E-6</v>
      </c>
      <c r="H30" s="30">
        <f t="shared" si="4"/>
        <v>1.1681062364488071E-4</v>
      </c>
      <c r="I30" s="30" t="b">
        <f t="shared" si="5"/>
        <v>0</v>
      </c>
      <c r="K30" s="33">
        <v>5</v>
      </c>
      <c r="L30" s="34">
        <f t="shared" si="6"/>
        <v>-6</v>
      </c>
      <c r="M30" s="34">
        <f t="shared" si="7"/>
        <v>-5.7060563773374273</v>
      </c>
      <c r="N30" s="33">
        <f t="shared" si="8"/>
        <v>-5.7060568853351139</v>
      </c>
      <c r="O30" s="35">
        <f t="shared" si="9"/>
        <v>6</v>
      </c>
      <c r="P30" s="33">
        <f t="shared" si="9"/>
        <v>-1.036930603959263E-5</v>
      </c>
      <c r="Q30" s="33">
        <f t="shared" si="9"/>
        <v>-2.9864481376762342E-7</v>
      </c>
      <c r="R30" s="33">
        <f t="shared" si="10"/>
        <v>1.0070661225825006E-5</v>
      </c>
      <c r="S30" s="33" t="b">
        <f t="shared" si="11"/>
        <v>1</v>
      </c>
    </row>
    <row r="31" spans="1:19" x14ac:dyDescent="0.25">
      <c r="A31" s="33">
        <v>6</v>
      </c>
      <c r="B31" s="34">
        <f t="shared" si="0"/>
        <v>5</v>
      </c>
      <c r="C31" s="34">
        <f t="shared" si="1"/>
        <v>4.2060564284348052</v>
      </c>
      <c r="D31" s="33">
        <f t="shared" si="2"/>
        <v>4.2060568653996278</v>
      </c>
      <c r="E31" s="35">
        <f t="shared" si="3"/>
        <v>17</v>
      </c>
      <c r="F31" s="33">
        <f t="shared" si="3"/>
        <v>-9.3563400866969459E-6</v>
      </c>
      <c r="G31" s="33">
        <f t="shared" si="3"/>
        <v>-6.9385043843794847E-7</v>
      </c>
      <c r="H31" s="33">
        <f t="shared" si="4"/>
        <v>8.6624896482589975E-6</v>
      </c>
      <c r="I31" s="33" t="b">
        <f t="shared" si="5"/>
        <v>1</v>
      </c>
      <c r="K31" s="36">
        <v>6</v>
      </c>
      <c r="L31" s="37">
        <f t="shared" si="6"/>
        <v>-6</v>
      </c>
      <c r="M31" s="37">
        <f t="shared" si="7"/>
        <v>-5.7060568853351139</v>
      </c>
      <c r="N31" s="36">
        <f t="shared" si="8"/>
        <v>-5.7060568999658772</v>
      </c>
      <c r="O31" s="38">
        <f t="shared" si="9"/>
        <v>6</v>
      </c>
      <c r="P31" s="36">
        <f t="shared" si="9"/>
        <v>-2.9864481376762342E-7</v>
      </c>
      <c r="Q31" s="36">
        <f t="shared" si="9"/>
        <v>-8.6012335032137344E-9</v>
      </c>
      <c r="R31" s="36">
        <f t="shared" si="10"/>
        <v>2.9004358026440968E-7</v>
      </c>
      <c r="S31" s="36" t="b">
        <f t="shared" si="11"/>
        <v>1</v>
      </c>
    </row>
    <row r="32" spans="1:19" x14ac:dyDescent="0.25">
      <c r="A32" s="30">
        <v>7</v>
      </c>
      <c r="B32" s="32">
        <f t="shared" si="0"/>
        <v>5</v>
      </c>
      <c r="C32" s="32">
        <f t="shared" si="1"/>
        <v>4.2060568653996278</v>
      </c>
      <c r="D32" s="30">
        <f t="shared" si="2"/>
        <v>4.2060568978042028</v>
      </c>
      <c r="E32" s="31">
        <f t="shared" si="3"/>
        <v>17</v>
      </c>
      <c r="F32" s="30">
        <f t="shared" si="3"/>
        <v>-6.9385043843794847E-7</v>
      </c>
      <c r="G32" s="30">
        <f t="shared" si="3"/>
        <v>-5.1454762228786421E-8</v>
      </c>
      <c r="H32" s="30">
        <f t="shared" si="4"/>
        <v>6.4239567620916205E-7</v>
      </c>
      <c r="I32" s="30" t="b">
        <f t="shared" si="5"/>
        <v>1</v>
      </c>
      <c r="K32" s="30">
        <v>7</v>
      </c>
      <c r="L32" s="32">
        <f t="shared" si="6"/>
        <v>-6</v>
      </c>
      <c r="M32" s="32">
        <f t="shared" si="7"/>
        <v>-5.7060568999658772</v>
      </c>
      <c r="N32" s="30">
        <f t="shared" si="8"/>
        <v>-5.7060569003872565</v>
      </c>
      <c r="O32" s="31">
        <f t="shared" si="9"/>
        <v>6</v>
      </c>
      <c r="P32" s="30">
        <f t="shared" si="9"/>
        <v>-8.6012335032137344E-9</v>
      </c>
      <c r="Q32" s="30">
        <f t="shared" si="9"/>
        <v>-2.4772361939540133E-10</v>
      </c>
      <c r="R32" s="30">
        <f t="shared" si="10"/>
        <v>8.353509883818333E-9</v>
      </c>
      <c r="S32" s="30" t="b">
        <f t="shared" si="11"/>
        <v>1</v>
      </c>
    </row>
    <row r="33" spans="1:19" x14ac:dyDescent="0.25">
      <c r="A33" s="30">
        <v>8</v>
      </c>
      <c r="B33" s="32">
        <f t="shared" si="0"/>
        <v>5</v>
      </c>
      <c r="C33" s="32">
        <f t="shared" si="1"/>
        <v>4.2060568978042028</v>
      </c>
      <c r="D33" s="30">
        <f t="shared" si="2"/>
        <v>4.2060569002072707</v>
      </c>
      <c r="E33" s="31">
        <f t="shared" si="3"/>
        <v>17</v>
      </c>
      <c r="F33" s="30">
        <f t="shared" si="3"/>
        <v>-5.1454762228786421E-8</v>
      </c>
      <c r="G33" s="30">
        <f t="shared" si="3"/>
        <v>-3.8157992321430356E-9</v>
      </c>
      <c r="H33" s="30">
        <f t="shared" si="4"/>
        <v>4.7638962996643386E-8</v>
      </c>
      <c r="I33" s="30" t="b">
        <f t="shared" si="5"/>
        <v>1</v>
      </c>
      <c r="K33" s="30">
        <v>8</v>
      </c>
      <c r="L33" s="32">
        <f t="shared" si="6"/>
        <v>-6</v>
      </c>
      <c r="M33" s="32">
        <f t="shared" si="7"/>
        <v>-5.7060569003872565</v>
      </c>
      <c r="N33" s="30">
        <f t="shared" si="8"/>
        <v>-5.7060569003993926</v>
      </c>
      <c r="O33" s="31">
        <f t="shared" si="9"/>
        <v>6</v>
      </c>
      <c r="P33" s="30">
        <f t="shared" si="9"/>
        <v>-2.4772361939540133E-10</v>
      </c>
      <c r="Q33" s="30">
        <f t="shared" si="9"/>
        <v>-7.1338490670314059E-12</v>
      </c>
      <c r="R33" s="30">
        <f t="shared" si="10"/>
        <v>2.4058977032836992E-10</v>
      </c>
      <c r="S33" s="30" t="b">
        <f t="shared" si="11"/>
        <v>1</v>
      </c>
    </row>
    <row r="34" spans="1:19" x14ac:dyDescent="0.25">
      <c r="A34" s="30">
        <v>9</v>
      </c>
      <c r="B34" s="32">
        <f t="shared" si="0"/>
        <v>5</v>
      </c>
      <c r="C34" s="32">
        <f t="shared" si="1"/>
        <v>4.2060569002072707</v>
      </c>
      <c r="D34" s="30">
        <f t="shared" si="2"/>
        <v>4.2060569003854784</v>
      </c>
      <c r="E34" s="31">
        <f t="shared" si="3"/>
        <v>17</v>
      </c>
      <c r="F34" s="30">
        <f t="shared" si="3"/>
        <v>-3.8157992321430356E-9</v>
      </c>
      <c r="G34" s="30">
        <f t="shared" si="3"/>
        <v>-2.829665390891023E-10</v>
      </c>
      <c r="H34" s="30">
        <f t="shared" si="4"/>
        <v>3.5328326930539333E-9</v>
      </c>
      <c r="I34" s="30" t="b">
        <f t="shared" si="5"/>
        <v>1</v>
      </c>
      <c r="K34" s="30">
        <v>9</v>
      </c>
      <c r="L34" s="32">
        <f t="shared" si="6"/>
        <v>-6</v>
      </c>
      <c r="M34" s="32">
        <f t="shared" si="7"/>
        <v>-5.7060569003993926</v>
      </c>
      <c r="N34" s="30">
        <f t="shared" si="8"/>
        <v>-5.7060569003997417</v>
      </c>
      <c r="O34" s="31">
        <f t="shared" si="9"/>
        <v>6</v>
      </c>
      <c r="P34" s="30">
        <f t="shared" si="9"/>
        <v>-7.1338490670314059E-12</v>
      </c>
      <c r="Q34" s="30">
        <f t="shared" si="9"/>
        <v>-2.0605739337042905E-13</v>
      </c>
      <c r="R34" s="30">
        <f t="shared" si="10"/>
        <v>6.9277916736609768E-12</v>
      </c>
      <c r="S34" s="30" t="b">
        <f t="shared" si="11"/>
        <v>1</v>
      </c>
    </row>
    <row r="35" spans="1:19" x14ac:dyDescent="0.25">
      <c r="A35" s="30">
        <v>10</v>
      </c>
      <c r="B35" s="32">
        <f t="shared" si="0"/>
        <v>5</v>
      </c>
      <c r="C35" s="32">
        <f t="shared" si="1"/>
        <v>4.2060569003854784</v>
      </c>
      <c r="D35" s="30">
        <f t="shared" si="2"/>
        <v>4.2060569003986936</v>
      </c>
      <c r="E35" s="31">
        <f t="shared" si="3"/>
        <v>17</v>
      </c>
      <c r="F35" s="30">
        <f t="shared" si="3"/>
        <v>-2.829665390891023E-10</v>
      </c>
      <c r="G35" s="30">
        <f t="shared" si="3"/>
        <v>-2.0989432414353359E-11</v>
      </c>
      <c r="H35" s="30">
        <f t="shared" si="4"/>
        <v>2.6197710667474894E-10</v>
      </c>
      <c r="I35" s="30" t="b">
        <f t="shared" si="5"/>
        <v>1</v>
      </c>
      <c r="K35" s="30">
        <v>10</v>
      </c>
      <c r="L35" s="32">
        <f t="shared" si="6"/>
        <v>-6</v>
      </c>
      <c r="M35" s="32">
        <f t="shared" si="7"/>
        <v>-5.7060569003997417</v>
      </c>
      <c r="N35" s="30">
        <f t="shared" si="8"/>
        <v>-5.7060569003997523</v>
      </c>
      <c r="O35" s="31">
        <f t="shared" si="9"/>
        <v>6</v>
      </c>
      <c r="P35" s="30">
        <f t="shared" si="9"/>
        <v>-2.0605739337042905E-13</v>
      </c>
      <c r="Q35" s="30">
        <f t="shared" si="9"/>
        <v>0</v>
      </c>
      <c r="R35" s="30">
        <f t="shared" si="10"/>
        <v>2.0605739337042905E-13</v>
      </c>
      <c r="S35" s="30" t="b">
        <f t="shared" si="11"/>
        <v>1</v>
      </c>
    </row>
  </sheetData>
  <mergeCells count="2">
    <mergeCell ref="K7:K8"/>
    <mergeCell ref="K17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Metode Tabel</vt:lpstr>
      <vt:lpstr>biseksi</vt:lpstr>
      <vt:lpstr>regula falsi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zuma46</dc:creator>
  <cp:lastModifiedBy>Ayiipp</cp:lastModifiedBy>
  <dcterms:created xsi:type="dcterms:W3CDTF">2022-10-14T16:53:37Z</dcterms:created>
  <dcterms:modified xsi:type="dcterms:W3CDTF">2022-10-29T14:22:09Z</dcterms:modified>
</cp:coreProperties>
</file>