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659879A6-9956-4391-BD89-994C518F7B88}" xr6:coauthVersionLast="47" xr6:coauthVersionMax="47" xr10:uidLastSave="{00000000-0000-0000-0000-000000000000}"/>
  <bookViews>
    <workbookView xWindow="-110" yWindow="-110" windowWidth="19420" windowHeight="10420" activeTab="1" xr2:uid="{7459712A-D3F9-49D2-AAA2-D2D682B88A46}"/>
  </bookViews>
  <sheets>
    <sheet name="Data Mentah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<sst xmlns="http://schemas.openxmlformats.org/spreadsheetml/2006/main" count="38" uniqueCount="14">
  <si>
    <t>Circumference (m)</t>
  </si>
  <si>
    <t>Douglas Fir</t>
  </si>
  <si>
    <t>White Pine</t>
  </si>
  <si>
    <t>Lingkar Batang (m)</t>
  </si>
  <si>
    <t>No.</t>
  </si>
  <si>
    <t>Tinggi (m)</t>
  </si>
  <si>
    <t>Jenis Pinus</t>
  </si>
  <si>
    <t>Jarak Ke C1</t>
  </si>
  <si>
    <t>Jarak Ke C2</t>
  </si>
  <si>
    <t>Cluster</t>
  </si>
  <si>
    <t>Jenis Asli</t>
  </si>
  <si>
    <t>Prediksi</t>
  </si>
  <si>
    <t>Evaluasi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</si>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</sst>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9" fontId="2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84801864"/>
        <c:axId val="584805104"/>
      </c:scatterChart>
      <c:valAx>
        <c:axId val="58480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5104"/>
        <c:crosses val="autoZero"/>
        <c:crossBetween val="midCat"/>
      </c:valAx>
      <c:valAx>
        <c:axId val="58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Visualisasi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Tinggi (m)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  <c:pt idx="19">
                  <c:v>0.3</c:v>
                </c:pt>
                <c:pt idx="20">
                  <c:v>0.18</c:v>
                </c:pt>
              </c:numCache>
            </c:numRef>
          </c:xVal>
          <c:yVal>
            <c:numRef>
              <c:f>Sheet2!$C$3:$C$23</c:f>
              <c:numCache>
                <c:formatCode>General</c:formatCode>
                <c:ptCount val="21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  <c:pt idx="19">
                  <c:v>26.1</c:v>
                </c:pt>
                <c:pt idx="20">
                  <c:v>21.51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4-4635-8750-7D0974E0E3EB}"/>
            </c:ext>
          </c:extLst>
        </c:ser>
        <c:ser>
          <c:idx val="6"/>
          <c:order val="1"/>
          <c:tx>
            <c:strRef>
              <c:f>Sheet2!$I$2</c:f>
              <c:strCache>
                <c:ptCount val="1"/>
                <c:pt idx="0">
                  <c:v>Prediksi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  <c:pt idx="19">
                  <c:v>0.3</c:v>
                </c:pt>
                <c:pt idx="20">
                  <c:v>0.18</c:v>
                </c:pt>
              </c:numCache>
            </c:numRef>
          </c:xVal>
          <c:yVal>
            <c:numRef>
              <c:f>Sheet2!$I$3:$I$23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84-4635-8750-7D0974E0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18912"/>
        <c:axId val="602718192"/>
      </c:scatterChart>
      <c:valAx>
        <c:axId val="6027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192"/>
        <c:crosses val="autoZero"/>
        <c:crossBetween val="midCat"/>
      </c:valAx>
      <c:valAx>
        <c:axId val="6027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1</xdr:row>
      <xdr:rowOff>38100</xdr:rowOff>
    </xdr:from>
    <xdr:to>
      <xdr:col>16</xdr:col>
      <xdr:colOff>146050</xdr:colOff>
      <xdr:row>12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656FC-7DE8-55CD-40DF-009D6964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369B-08A2-4E49-B93F-2DC0ED4E071C}">
  <dimension ref="A1:C20"/>
  <sheetViews>
    <sheetView zoomScale="42" zoomScaleNormal="42" workbookViewId="0">
      <selection activeCell="C2" sqref="C2"/>
    </sheetView>
  </sheetViews>
  <sheetFormatPr defaultRowHeight="14.5" x14ac:dyDescent="0.35"/>
  <cols>
    <col min="1" max="1" width="8.453125" bestFit="1" customWidth="1"/>
    <col min="2" max="3" width="9.81640625" bestFit="1" customWidth="1"/>
  </cols>
  <sheetData>
    <row r="1" spans="1:3" ht="94" x14ac:dyDescent="0.35">
      <c r="A1" s="1" t="s">
        <v>0</v>
      </c>
      <c r="B1" s="1" t="s">
        <v>1</v>
      </c>
      <c r="C1" s="1" t="s">
        <v>2</v>
      </c>
    </row>
    <row r="2" spans="1:3" ht="23.5" x14ac:dyDescent="0.55000000000000004">
      <c r="A2" s="2">
        <v>0.3</v>
      </c>
      <c r="B2" s="2">
        <v>7.21</v>
      </c>
      <c r="C2" s="2">
        <v>26.1</v>
      </c>
    </row>
    <row r="3" spans="1:3" ht="23.5" x14ac:dyDescent="0.55000000000000004">
      <c r="A3" s="2">
        <v>0.18</v>
      </c>
      <c r="B3" s="2">
        <v>5.12</v>
      </c>
      <c r="C3" s="2">
        <v>21.51</v>
      </c>
    </row>
    <row r="4" spans="1:3" ht="23.5" x14ac:dyDescent="0.55000000000000004">
      <c r="A4" s="2">
        <v>0.46</v>
      </c>
      <c r="B4" s="2">
        <v>8.83</v>
      </c>
      <c r="C4" s="2"/>
    </row>
    <row r="5" spans="1:3" ht="23.5" x14ac:dyDescent="0.55000000000000004">
      <c r="A5" s="2">
        <v>0.63</v>
      </c>
      <c r="B5" s="2">
        <v>12.08</v>
      </c>
      <c r="C5" s="2"/>
    </row>
    <row r="6" spans="1:3" ht="23.5" x14ac:dyDescent="0.55000000000000004">
      <c r="A6" s="2">
        <v>0.23</v>
      </c>
      <c r="B6" s="2">
        <v>5.81</v>
      </c>
      <c r="C6" s="2"/>
    </row>
    <row r="7" spans="1:3" ht="23.5" x14ac:dyDescent="0.55000000000000004">
      <c r="A7" s="2">
        <v>0.56000000000000005</v>
      </c>
      <c r="B7" s="2">
        <v>13.5</v>
      </c>
      <c r="C7" s="2"/>
    </row>
    <row r="8" spans="1:3" ht="23.5" x14ac:dyDescent="0.55000000000000004">
      <c r="A8" s="2">
        <v>0.39</v>
      </c>
      <c r="B8" s="2">
        <v>10.9</v>
      </c>
      <c r="C8" s="2"/>
    </row>
    <row r="9" spans="1:3" ht="23.5" x14ac:dyDescent="0.55000000000000004">
      <c r="A9" s="2">
        <v>0.41</v>
      </c>
      <c r="B9" s="2">
        <v>6.79</v>
      </c>
      <c r="C9" s="2"/>
    </row>
    <row r="10" spans="1:3" ht="23.5" x14ac:dyDescent="0.55000000000000004">
      <c r="A10" s="2">
        <v>0.62</v>
      </c>
      <c r="B10" s="2">
        <v>10.66</v>
      </c>
      <c r="C10" s="2"/>
    </row>
    <row r="11" spans="1:3" ht="23.5" x14ac:dyDescent="0.55000000000000004">
      <c r="A11" s="2">
        <v>0.43</v>
      </c>
      <c r="B11" s="2">
        <v>10.5</v>
      </c>
      <c r="C11" s="2"/>
    </row>
    <row r="12" spans="1:3" ht="23.5" x14ac:dyDescent="0.55000000000000004">
      <c r="A12" s="2">
        <v>0.15</v>
      </c>
      <c r="B12" s="2">
        <v>2.67</v>
      </c>
      <c r="C12" s="2"/>
    </row>
    <row r="13" spans="1:3" ht="23.5" x14ac:dyDescent="0.55000000000000004">
      <c r="A13" s="2">
        <v>0.19</v>
      </c>
      <c r="B13" s="2"/>
      <c r="C13" s="2">
        <v>20.34</v>
      </c>
    </row>
    <row r="14" spans="1:3" ht="23.5" x14ac:dyDescent="0.55000000000000004">
      <c r="A14" s="2">
        <v>0.17</v>
      </c>
      <c r="B14" s="2"/>
      <c r="C14" s="2">
        <v>19.72</v>
      </c>
    </row>
    <row r="15" spans="1:3" ht="23.5" x14ac:dyDescent="0.55000000000000004">
      <c r="A15" s="2">
        <v>0.17</v>
      </c>
      <c r="B15" s="2"/>
      <c r="C15" s="2">
        <v>19.8</v>
      </c>
    </row>
    <row r="16" spans="1:3" ht="23.5" x14ac:dyDescent="0.55000000000000004">
      <c r="A16" s="2">
        <v>0.22</v>
      </c>
      <c r="B16" s="2"/>
      <c r="C16" s="2">
        <v>23.7</v>
      </c>
    </row>
    <row r="17" spans="1:3" ht="23.5" x14ac:dyDescent="0.55000000000000004">
      <c r="A17" s="2">
        <v>0.45</v>
      </c>
      <c r="B17" s="2"/>
      <c r="C17" s="2">
        <v>32.51</v>
      </c>
    </row>
    <row r="18" spans="1:3" ht="23.5" x14ac:dyDescent="0.55000000000000004">
      <c r="A18" s="2">
        <v>0.39</v>
      </c>
      <c r="B18" s="2"/>
      <c r="C18" s="2">
        <v>26.23</v>
      </c>
    </row>
    <row r="19" spans="1:3" ht="23.5" x14ac:dyDescent="0.55000000000000004">
      <c r="A19" s="2">
        <v>0.42</v>
      </c>
      <c r="B19" s="2"/>
      <c r="C19" s="2">
        <v>32.51</v>
      </c>
    </row>
    <row r="20" spans="1:3" ht="23.5" x14ac:dyDescent="0.55000000000000004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N23"/>
  <sheetViews>
    <sheetView tabSelected="1" workbookViewId="0">
      <selection activeCell="I3" sqref="I3"/>
    </sheetView>
  </sheetViews>
  <sheetFormatPr defaultColWidth="9.1796875" defaultRowHeight="15.5" x14ac:dyDescent="0.35"/>
  <cols>
    <col min="1" max="1" width="5.1796875" style="3" customWidth="1"/>
    <col min="2" max="2" width="18.81640625" style="3" bestFit="1" customWidth="1"/>
    <col min="3" max="3" width="10.453125" style="3" bestFit="1" customWidth="1"/>
    <col min="4" max="4" width="12.7265625" style="3" customWidth="1"/>
    <col min="5" max="5" width="10.81640625" style="3" bestFit="1" customWidth="1"/>
    <col min="6" max="6" width="9.1796875" style="3"/>
    <col min="7" max="7" width="18.81640625" style="3" bestFit="1" customWidth="1"/>
    <col min="8" max="8" width="10.7265625" style="3" bestFit="1" customWidth="1"/>
    <col min="9" max="9" width="11.1796875" style="3" bestFit="1" customWidth="1"/>
    <col min="10" max="11" width="9.1796875" style="3"/>
    <col min="12" max="12" width="20.7265625" style="3" bestFit="1" customWidth="1"/>
    <col min="13" max="13" width="9.1796875" style="3"/>
    <col min="14" max="14" width="11.453125" style="3" bestFit="1" customWidth="1"/>
    <col min="15" max="16384" width="9.1796875" style="3"/>
  </cols>
  <sheetData>
    <row r="1" spans="1:14" x14ac:dyDescent="0.35">
      <c r="N1" s="3" t="s">
        <v>6</v>
      </c>
    </row>
    <row r="2" spans="1:14" x14ac:dyDescent="0.35">
      <c r="A2" s="4" t="s">
        <v>4</v>
      </c>
      <c r="B2" s="4" t="s">
        <v>3</v>
      </c>
      <c r="C2" s="4" t="s">
        <v>5</v>
      </c>
      <c r="D2" s="4" t="s">
        <v>7</v>
      </c>
      <c r="E2" s="4" t="s">
        <v>8</v>
      </c>
      <c r="F2" s="4" t="s">
        <v>9</v>
      </c>
      <c r="G2" s="4" t="s">
        <v>6</v>
      </c>
      <c r="H2" s="4" t="s">
        <v>10</v>
      </c>
      <c r="I2" s="4" t="s">
        <v>11</v>
      </c>
      <c r="J2" s="4" t="s">
        <v>12</v>
      </c>
      <c r="K2" s="4" t="s">
        <v>13</v>
      </c>
      <c r="N2" s="4" t="s">
        <v>1</v>
      </c>
    </row>
    <row r="3" spans="1:14" x14ac:dyDescent="0.35">
      <c r="A3" s="4">
        <v>1</v>
      </c>
      <c r="B3" s="5">
        <v>0.3</v>
      </c>
      <c r="C3" s="5">
        <v>7.21</v>
      </c>
      <c r="D3" s="4">
        <f>SQRT((B3 - $B$3)^2 + (C3 - $C$3)^2)</f>
        <v>0</v>
      </c>
      <c r="E3" s="4">
        <f>SQRT((B3 - $B$14)^2 + (C3 - $C$14)^2)</f>
        <v>13.130460768762077</v>
      </c>
      <c r="F3" s="4" t="str">
        <f>IF(D3 &lt; E3, "C1", "C2")</f>
        <v>C1</v>
      </c>
      <c r="G3" s="5" t="str">
        <f>IF(F2="C1", "Douglas Fir", "White Pine")</f>
        <v>White Pine</v>
      </c>
      <c r="H3" s="4" t="s">
        <v>1</v>
      </c>
      <c r="I3" s="4" t="str">
        <f>IF(F2="C1", "Douglas Fir", "White Pine")</f>
        <v>White Pine</v>
      </c>
      <c r="J3" s="4" t="str">
        <f>IF(H3=I3, "✓", "✗")</f>
        <v>✗</v>
      </c>
      <c r="K3" s="7">
        <f>COUNTIF(J3:J23,"✓")/COUNTA(J3:J23)</f>
        <v>0.90476190476190477</v>
      </c>
      <c r="L3" s="6"/>
      <c r="N3" s="4" t="s">
        <v>2</v>
      </c>
    </row>
    <row r="4" spans="1:14" x14ac:dyDescent="0.35">
      <c r="A4" s="4">
        <v>2</v>
      </c>
      <c r="B4" s="5">
        <v>0.18</v>
      </c>
      <c r="C4" s="5">
        <v>5.12</v>
      </c>
      <c r="D4" s="4">
        <f t="shared" ref="D4:D23" si="0">SQRT((B4 - $B$3)^2 + (C4 - $C$3)^2)</f>
        <v>2.093442141545832</v>
      </c>
      <c r="E4" s="4">
        <f t="shared" ref="E4:E23" si="1">SQRT((B4 - $B$14)^2 + (C4 - $C$14)^2)</f>
        <v>15.220003285150762</v>
      </c>
      <c r="F4" s="4" t="str">
        <f t="shared" ref="F4:F23" si="2">IF(D4 &lt; E4, "C1", "C2")</f>
        <v>C1</v>
      </c>
      <c r="G4" s="5" t="str">
        <f t="shared" ref="G4:G23" si="3">IF(F3="C1", "Douglas Fir", "White Pine")</f>
        <v>Douglas Fir</v>
      </c>
      <c r="H4" s="4" t="s">
        <v>1</v>
      </c>
      <c r="I4" s="4" t="str">
        <f t="shared" ref="I4:I23" si="4">IF(F3="C1", "Douglas Fir", "White Pine")</f>
        <v>Douglas Fir</v>
      </c>
      <c r="J4" s="4" t="str">
        <f t="shared" ref="J4:J23" si="5">IF(H4=I4, "✓", "✗")</f>
        <v>✓</v>
      </c>
      <c r="K4" s="7">
        <f t="shared" ref="K4:K23" si="6">COUNTIF(J4:J24,"✓")/COUNTA(J4:J24)</f>
        <v>0.95</v>
      </c>
      <c r="L4" s="6"/>
    </row>
    <row r="5" spans="1:14" x14ac:dyDescent="0.35">
      <c r="A5" s="4">
        <v>3</v>
      </c>
      <c r="B5" s="5">
        <v>0.46</v>
      </c>
      <c r="C5" s="5">
        <v>8.83</v>
      </c>
      <c r="D5" s="4">
        <f t="shared" si="0"/>
        <v>1.6278820596099708</v>
      </c>
      <c r="E5" s="4">
        <f t="shared" si="1"/>
        <v>11.513166375936725</v>
      </c>
      <c r="F5" s="4" t="str">
        <f t="shared" si="2"/>
        <v>C1</v>
      </c>
      <c r="G5" s="5" t="str">
        <f t="shared" si="3"/>
        <v>Douglas Fir</v>
      </c>
      <c r="H5" s="4" t="s">
        <v>1</v>
      </c>
      <c r="I5" s="4" t="str">
        <f t="shared" si="4"/>
        <v>Douglas Fir</v>
      </c>
      <c r="J5" s="4" t="str">
        <f t="shared" si="5"/>
        <v>✓</v>
      </c>
      <c r="K5" s="7">
        <f t="shared" si="6"/>
        <v>0.94736842105263153</v>
      </c>
      <c r="L5" s="6"/>
    </row>
    <row r="6" spans="1:14" x14ac:dyDescent="0.35">
      <c r="A6" s="4">
        <v>4</v>
      </c>
      <c r="B6" s="5">
        <v>0.63</v>
      </c>
      <c r="C6" s="5">
        <v>12.08</v>
      </c>
      <c r="D6" s="4">
        <f t="shared" si="0"/>
        <v>4.8811678930354363</v>
      </c>
      <c r="E6" s="4">
        <f t="shared" si="1"/>
        <v>8.2717108266669968</v>
      </c>
      <c r="F6" s="4" t="str">
        <f t="shared" si="2"/>
        <v>C1</v>
      </c>
      <c r="G6" s="5" t="str">
        <f t="shared" si="3"/>
        <v>Douglas Fir</v>
      </c>
      <c r="H6" s="4" t="s">
        <v>1</v>
      </c>
      <c r="I6" s="4" t="str">
        <f t="shared" si="4"/>
        <v>Douglas Fir</v>
      </c>
      <c r="J6" s="4" t="str">
        <f t="shared" si="5"/>
        <v>✓</v>
      </c>
      <c r="K6" s="7">
        <f t="shared" si="6"/>
        <v>0.94444444444444442</v>
      </c>
      <c r="L6" s="6"/>
    </row>
    <row r="7" spans="1:14" x14ac:dyDescent="0.35">
      <c r="A7" s="4">
        <v>5</v>
      </c>
      <c r="B7" s="5">
        <v>0.23</v>
      </c>
      <c r="C7" s="5">
        <v>5.81</v>
      </c>
      <c r="D7" s="4">
        <f t="shared" si="0"/>
        <v>1.4017489076150553</v>
      </c>
      <c r="E7" s="4">
        <f t="shared" si="1"/>
        <v>14.530055058395341</v>
      </c>
      <c r="F7" s="4" t="str">
        <f t="shared" si="2"/>
        <v>C1</v>
      </c>
      <c r="G7" s="5" t="str">
        <f t="shared" si="3"/>
        <v>Douglas Fir</v>
      </c>
      <c r="H7" s="4" t="s">
        <v>1</v>
      </c>
      <c r="I7" s="4" t="str">
        <f t="shared" si="4"/>
        <v>Douglas Fir</v>
      </c>
      <c r="J7" s="4" t="str">
        <f t="shared" si="5"/>
        <v>✓</v>
      </c>
      <c r="K7" s="7">
        <f t="shared" si="6"/>
        <v>0.94117647058823528</v>
      </c>
      <c r="L7" s="6"/>
    </row>
    <row r="8" spans="1:14" x14ac:dyDescent="0.35">
      <c r="A8" s="4">
        <v>6</v>
      </c>
      <c r="B8" s="5">
        <v>0.56000000000000005</v>
      </c>
      <c r="C8" s="5">
        <v>13.5</v>
      </c>
      <c r="D8" s="4">
        <f t="shared" si="0"/>
        <v>6.2953713154983957</v>
      </c>
      <c r="E8" s="4">
        <f t="shared" si="1"/>
        <v>6.85</v>
      </c>
      <c r="F8" s="4" t="str">
        <f t="shared" si="2"/>
        <v>C1</v>
      </c>
      <c r="G8" s="5" t="str">
        <f t="shared" si="3"/>
        <v>Douglas Fir</v>
      </c>
      <c r="H8" s="4" t="s">
        <v>1</v>
      </c>
      <c r="I8" s="4" t="str">
        <f t="shared" si="4"/>
        <v>Douglas Fir</v>
      </c>
      <c r="J8" s="4" t="str">
        <f t="shared" si="5"/>
        <v>✓</v>
      </c>
      <c r="K8" s="7">
        <f t="shared" si="6"/>
        <v>0.9375</v>
      </c>
      <c r="L8" s="6"/>
    </row>
    <row r="9" spans="1:14" x14ac:dyDescent="0.35">
      <c r="A9" s="4">
        <v>7</v>
      </c>
      <c r="B9" s="5">
        <v>0.39</v>
      </c>
      <c r="C9" s="5">
        <v>10.9</v>
      </c>
      <c r="D9" s="4">
        <f t="shared" si="0"/>
        <v>3.6910973977937784</v>
      </c>
      <c r="E9" s="4">
        <f t="shared" si="1"/>
        <v>9.4421184063747052</v>
      </c>
      <c r="F9" s="4" t="str">
        <f t="shared" si="2"/>
        <v>C1</v>
      </c>
      <c r="G9" s="5" t="str">
        <f t="shared" si="3"/>
        <v>Douglas Fir</v>
      </c>
      <c r="H9" s="4" t="s">
        <v>1</v>
      </c>
      <c r="I9" s="4" t="str">
        <f t="shared" si="4"/>
        <v>Douglas Fir</v>
      </c>
      <c r="J9" s="4" t="str">
        <f t="shared" si="5"/>
        <v>✓</v>
      </c>
      <c r="K9" s="7">
        <f t="shared" si="6"/>
        <v>0.93333333333333335</v>
      </c>
      <c r="L9" s="6"/>
    </row>
    <row r="10" spans="1:14" x14ac:dyDescent="0.35">
      <c r="A10" s="4">
        <v>8</v>
      </c>
      <c r="B10" s="5">
        <v>0.41</v>
      </c>
      <c r="C10" s="5">
        <v>6.79</v>
      </c>
      <c r="D10" s="4">
        <f t="shared" si="0"/>
        <v>0.43416586692184811</v>
      </c>
      <c r="E10" s="4">
        <f t="shared" si="1"/>
        <v>13.55178586017356</v>
      </c>
      <c r="F10" s="4" t="str">
        <f t="shared" si="2"/>
        <v>C1</v>
      </c>
      <c r="G10" s="5" t="str">
        <f t="shared" si="3"/>
        <v>Douglas Fir</v>
      </c>
      <c r="H10" s="4" t="s">
        <v>1</v>
      </c>
      <c r="I10" s="4" t="str">
        <f t="shared" si="4"/>
        <v>Douglas Fir</v>
      </c>
      <c r="J10" s="4" t="str">
        <f t="shared" si="5"/>
        <v>✓</v>
      </c>
      <c r="K10" s="7">
        <f t="shared" si="6"/>
        <v>0.9285714285714286</v>
      </c>
      <c r="L10" s="6"/>
    </row>
    <row r="11" spans="1:14" x14ac:dyDescent="0.35">
      <c r="A11" s="4">
        <v>9</v>
      </c>
      <c r="B11" s="5">
        <v>0.62</v>
      </c>
      <c r="C11" s="5">
        <v>10.66</v>
      </c>
      <c r="D11" s="4">
        <f t="shared" si="0"/>
        <v>3.4648087970333949</v>
      </c>
      <c r="E11" s="4">
        <f t="shared" si="1"/>
        <v>9.689545912993033</v>
      </c>
      <c r="F11" s="4" t="str">
        <f t="shared" si="2"/>
        <v>C1</v>
      </c>
      <c r="G11" s="5" t="str">
        <f t="shared" si="3"/>
        <v>Douglas Fir</v>
      </c>
      <c r="H11" s="4" t="s">
        <v>1</v>
      </c>
      <c r="I11" s="4" t="str">
        <f t="shared" si="4"/>
        <v>Douglas Fir</v>
      </c>
      <c r="J11" s="4" t="str">
        <f t="shared" si="5"/>
        <v>✓</v>
      </c>
      <c r="K11" s="7">
        <f t="shared" si="6"/>
        <v>0.92307692307692313</v>
      </c>
      <c r="L11" s="6"/>
    </row>
    <row r="12" spans="1:14" x14ac:dyDescent="0.35">
      <c r="A12" s="4">
        <v>10</v>
      </c>
      <c r="B12" s="5">
        <v>0.43</v>
      </c>
      <c r="C12" s="5">
        <v>10.5</v>
      </c>
      <c r="D12" s="4">
        <f t="shared" si="0"/>
        <v>3.292567387313432</v>
      </c>
      <c r="E12" s="4">
        <f t="shared" si="1"/>
        <v>9.8429263941167413</v>
      </c>
      <c r="F12" s="4" t="str">
        <f t="shared" si="2"/>
        <v>C1</v>
      </c>
      <c r="G12" s="5" t="str">
        <f t="shared" si="3"/>
        <v>Douglas Fir</v>
      </c>
      <c r="H12" s="4" t="s">
        <v>1</v>
      </c>
      <c r="I12" s="4" t="str">
        <f t="shared" si="4"/>
        <v>Douglas Fir</v>
      </c>
      <c r="J12" s="4" t="str">
        <f t="shared" si="5"/>
        <v>✓</v>
      </c>
      <c r="K12" s="7">
        <f t="shared" si="6"/>
        <v>0.91666666666666663</v>
      </c>
      <c r="L12" s="6"/>
    </row>
    <row r="13" spans="1:14" x14ac:dyDescent="0.35">
      <c r="A13" s="4">
        <v>11</v>
      </c>
      <c r="B13" s="5">
        <v>0.15</v>
      </c>
      <c r="C13" s="5">
        <v>2.67</v>
      </c>
      <c r="D13" s="4">
        <f t="shared" si="0"/>
        <v>4.5424772976868031</v>
      </c>
      <c r="E13" s="4">
        <f t="shared" si="1"/>
        <v>17.670045274418513</v>
      </c>
      <c r="F13" s="4" t="str">
        <f t="shared" si="2"/>
        <v>C1</v>
      </c>
      <c r="G13" s="5" t="str">
        <f t="shared" si="3"/>
        <v>Douglas Fir</v>
      </c>
      <c r="H13" s="4" t="s">
        <v>1</v>
      </c>
      <c r="I13" s="4" t="str">
        <f t="shared" si="4"/>
        <v>Douglas Fir</v>
      </c>
      <c r="J13" s="4" t="str">
        <f t="shared" si="5"/>
        <v>✓</v>
      </c>
      <c r="K13" s="7">
        <f t="shared" si="6"/>
        <v>0.90909090909090906</v>
      </c>
      <c r="L13" s="6"/>
    </row>
    <row r="14" spans="1:14" x14ac:dyDescent="0.35">
      <c r="A14" s="4">
        <v>12</v>
      </c>
      <c r="B14" s="5">
        <v>0.19</v>
      </c>
      <c r="C14" s="5">
        <v>20.34</v>
      </c>
      <c r="D14" s="4">
        <f t="shared" si="0"/>
        <v>13.130460768762077</v>
      </c>
      <c r="E14" s="4">
        <f t="shared" si="1"/>
        <v>0</v>
      </c>
      <c r="F14" s="4" t="str">
        <f t="shared" si="2"/>
        <v>C2</v>
      </c>
      <c r="G14" s="5" t="str">
        <f t="shared" si="3"/>
        <v>Douglas Fir</v>
      </c>
      <c r="H14" s="4" t="s">
        <v>2</v>
      </c>
      <c r="I14" s="4" t="str">
        <f t="shared" si="4"/>
        <v>Douglas Fir</v>
      </c>
      <c r="J14" s="4" t="str">
        <f t="shared" si="5"/>
        <v>✗</v>
      </c>
      <c r="K14" s="7">
        <f t="shared" si="6"/>
        <v>0.9</v>
      </c>
      <c r="L14" s="6"/>
    </row>
    <row r="15" spans="1:14" x14ac:dyDescent="0.35">
      <c r="A15" s="4">
        <v>13</v>
      </c>
      <c r="B15" s="5">
        <v>0.17</v>
      </c>
      <c r="C15" s="5">
        <v>19.72</v>
      </c>
      <c r="D15" s="4">
        <f t="shared" si="0"/>
        <v>12.510675441398035</v>
      </c>
      <c r="E15" s="4">
        <f t="shared" si="1"/>
        <v>0.62032249677083395</v>
      </c>
      <c r="F15" s="4" t="str">
        <f t="shared" si="2"/>
        <v>C2</v>
      </c>
      <c r="G15" s="5" t="str">
        <f t="shared" si="3"/>
        <v>White Pine</v>
      </c>
      <c r="H15" s="4" t="s">
        <v>2</v>
      </c>
      <c r="I15" s="4" t="str">
        <f t="shared" si="4"/>
        <v>White Pine</v>
      </c>
      <c r="J15" s="4" t="str">
        <f t="shared" si="5"/>
        <v>✓</v>
      </c>
      <c r="K15" s="7">
        <f t="shared" si="6"/>
        <v>1</v>
      </c>
      <c r="L15" s="6"/>
    </row>
    <row r="16" spans="1:14" x14ac:dyDescent="0.35">
      <c r="A16" s="4">
        <v>14</v>
      </c>
      <c r="B16" s="5">
        <v>0.17</v>
      </c>
      <c r="C16" s="5">
        <v>19.8</v>
      </c>
      <c r="D16" s="4">
        <f t="shared" si="0"/>
        <v>12.59067114970445</v>
      </c>
      <c r="E16" s="4">
        <f t="shared" si="1"/>
        <v>0.540370243444251</v>
      </c>
      <c r="F16" s="4" t="str">
        <f t="shared" si="2"/>
        <v>C2</v>
      </c>
      <c r="G16" s="5" t="str">
        <f t="shared" si="3"/>
        <v>White Pine</v>
      </c>
      <c r="H16" s="4" t="s">
        <v>2</v>
      </c>
      <c r="I16" s="4" t="str">
        <f t="shared" si="4"/>
        <v>White Pine</v>
      </c>
      <c r="J16" s="4" t="str">
        <f t="shared" si="5"/>
        <v>✓</v>
      </c>
      <c r="K16" s="7">
        <f t="shared" si="6"/>
        <v>1</v>
      </c>
      <c r="L16" s="6"/>
    </row>
    <row r="17" spans="1:12" x14ac:dyDescent="0.35">
      <c r="A17" s="4">
        <v>15</v>
      </c>
      <c r="B17" s="5">
        <v>0.22</v>
      </c>
      <c r="C17" s="5">
        <v>23.7</v>
      </c>
      <c r="D17" s="4">
        <f t="shared" si="0"/>
        <v>16.49019405586241</v>
      </c>
      <c r="E17" s="4">
        <f t="shared" si="1"/>
        <v>3.3601339259023586</v>
      </c>
      <c r="F17" s="4" t="str">
        <f t="shared" si="2"/>
        <v>C2</v>
      </c>
      <c r="G17" s="5" t="str">
        <f t="shared" si="3"/>
        <v>White Pine</v>
      </c>
      <c r="H17" s="4" t="s">
        <v>2</v>
      </c>
      <c r="I17" s="4" t="str">
        <f t="shared" si="4"/>
        <v>White Pine</v>
      </c>
      <c r="J17" s="4" t="str">
        <f t="shared" si="5"/>
        <v>✓</v>
      </c>
      <c r="K17" s="7">
        <f t="shared" si="6"/>
        <v>1</v>
      </c>
      <c r="L17" s="6"/>
    </row>
    <row r="18" spans="1:12" x14ac:dyDescent="0.35">
      <c r="A18" s="4">
        <v>16</v>
      </c>
      <c r="B18" s="5">
        <v>0.45</v>
      </c>
      <c r="C18" s="5">
        <v>32.51</v>
      </c>
      <c r="D18" s="4">
        <f t="shared" si="0"/>
        <v>25.300444660124057</v>
      </c>
      <c r="E18" s="4">
        <f t="shared" si="1"/>
        <v>12.172777004447257</v>
      </c>
      <c r="F18" s="4" t="str">
        <f t="shared" si="2"/>
        <v>C2</v>
      </c>
      <c r="G18" s="5" t="str">
        <f t="shared" si="3"/>
        <v>White Pine</v>
      </c>
      <c r="H18" s="4" t="s">
        <v>2</v>
      </c>
      <c r="I18" s="4" t="str">
        <f t="shared" si="4"/>
        <v>White Pine</v>
      </c>
      <c r="J18" s="4" t="str">
        <f t="shared" si="5"/>
        <v>✓</v>
      </c>
      <c r="K18" s="7">
        <f t="shared" si="6"/>
        <v>1</v>
      </c>
      <c r="L18" s="6"/>
    </row>
    <row r="19" spans="1:12" x14ac:dyDescent="0.35">
      <c r="A19" s="4">
        <v>17</v>
      </c>
      <c r="B19" s="5">
        <v>0.39</v>
      </c>
      <c r="C19" s="5">
        <v>26.23</v>
      </c>
      <c r="D19" s="4">
        <f t="shared" si="0"/>
        <v>19.020212932562032</v>
      </c>
      <c r="E19" s="4">
        <f t="shared" si="1"/>
        <v>5.8933946075245975</v>
      </c>
      <c r="F19" s="4" t="str">
        <f t="shared" si="2"/>
        <v>C2</v>
      </c>
      <c r="G19" s="5" t="str">
        <f t="shared" si="3"/>
        <v>White Pine</v>
      </c>
      <c r="H19" s="4" t="s">
        <v>2</v>
      </c>
      <c r="I19" s="4" t="str">
        <f t="shared" si="4"/>
        <v>White Pine</v>
      </c>
      <c r="J19" s="4" t="str">
        <f t="shared" si="5"/>
        <v>✓</v>
      </c>
      <c r="K19" s="7">
        <f t="shared" si="6"/>
        <v>1</v>
      </c>
      <c r="L19" s="6"/>
    </row>
    <row r="20" spans="1:12" x14ac:dyDescent="0.35">
      <c r="A20" s="4">
        <v>18</v>
      </c>
      <c r="B20" s="5">
        <v>0.42</v>
      </c>
      <c r="C20" s="5">
        <v>32.51</v>
      </c>
      <c r="D20" s="4">
        <f t="shared" si="0"/>
        <v>25.300284583379685</v>
      </c>
      <c r="E20" s="4">
        <f t="shared" si="1"/>
        <v>12.172173183125516</v>
      </c>
      <c r="F20" s="4" t="str">
        <f t="shared" si="2"/>
        <v>C2</v>
      </c>
      <c r="G20" s="5" t="str">
        <f t="shared" si="3"/>
        <v>White Pine</v>
      </c>
      <c r="H20" s="4" t="s">
        <v>2</v>
      </c>
      <c r="I20" s="4" t="str">
        <f t="shared" si="4"/>
        <v>White Pine</v>
      </c>
      <c r="J20" s="4" t="str">
        <f t="shared" si="5"/>
        <v>✓</v>
      </c>
      <c r="K20" s="7">
        <f t="shared" si="6"/>
        <v>1</v>
      </c>
      <c r="L20" s="6"/>
    </row>
    <row r="21" spans="1:12" x14ac:dyDescent="0.35">
      <c r="A21" s="4">
        <v>19</v>
      </c>
      <c r="B21" s="5">
        <v>0.38</v>
      </c>
      <c r="C21" s="5">
        <v>29.18</v>
      </c>
      <c r="D21" s="4">
        <f t="shared" si="0"/>
        <v>21.970145652680593</v>
      </c>
      <c r="E21" s="4">
        <f t="shared" si="1"/>
        <v>8.8420416194451388</v>
      </c>
      <c r="F21" s="4" t="str">
        <f t="shared" si="2"/>
        <v>C2</v>
      </c>
      <c r="G21" s="5" t="str">
        <f t="shared" si="3"/>
        <v>White Pine</v>
      </c>
      <c r="H21" s="4" t="s">
        <v>2</v>
      </c>
      <c r="I21" s="4" t="str">
        <f t="shared" si="4"/>
        <v>White Pine</v>
      </c>
      <c r="J21" s="4" t="str">
        <f t="shared" si="5"/>
        <v>✓</v>
      </c>
      <c r="K21" s="7">
        <f t="shared" si="6"/>
        <v>1</v>
      </c>
      <c r="L21" s="6"/>
    </row>
    <row r="22" spans="1:12" x14ac:dyDescent="0.35">
      <c r="A22" s="4">
        <v>20</v>
      </c>
      <c r="B22" s="5">
        <v>0.3</v>
      </c>
      <c r="C22" s="5">
        <v>26.1</v>
      </c>
      <c r="D22" s="4">
        <f t="shared" si="0"/>
        <v>18.89</v>
      </c>
      <c r="E22" s="4">
        <f t="shared" si="1"/>
        <v>5.761050251473252</v>
      </c>
      <c r="F22" s="4" t="str">
        <f t="shared" si="2"/>
        <v>C2</v>
      </c>
      <c r="G22" s="5" t="str">
        <f t="shared" si="3"/>
        <v>White Pine</v>
      </c>
      <c r="H22" s="4" t="s">
        <v>2</v>
      </c>
      <c r="I22" s="4" t="str">
        <f t="shared" si="4"/>
        <v>White Pine</v>
      </c>
      <c r="J22" s="4" t="str">
        <f t="shared" si="5"/>
        <v>✓</v>
      </c>
      <c r="K22" s="7">
        <f t="shared" si="6"/>
        <v>1</v>
      </c>
      <c r="L22" s="6"/>
    </row>
    <row r="23" spans="1:12" x14ac:dyDescent="0.35">
      <c r="A23" s="4">
        <v>21</v>
      </c>
      <c r="B23" s="5">
        <v>0.18</v>
      </c>
      <c r="C23" s="5">
        <v>21.51</v>
      </c>
      <c r="D23" s="4">
        <f t="shared" si="0"/>
        <v>14.300503487639867</v>
      </c>
      <c r="E23" s="4">
        <f t="shared" si="1"/>
        <v>1.1700427342623021</v>
      </c>
      <c r="F23" s="4" t="str">
        <f t="shared" si="2"/>
        <v>C2</v>
      </c>
      <c r="G23" s="5" t="str">
        <f t="shared" si="3"/>
        <v>White Pine</v>
      </c>
      <c r="H23" s="4" t="s">
        <v>2</v>
      </c>
      <c r="I23" s="4" t="str">
        <f t="shared" si="4"/>
        <v>White Pine</v>
      </c>
      <c r="J23" s="4" t="str">
        <f t="shared" si="5"/>
        <v>✓</v>
      </c>
      <c r="K23" s="7">
        <f t="shared" si="6"/>
        <v>1</v>
      </c>
      <c r="L2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Mentah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arif irawadi</cp:lastModifiedBy>
  <dcterms:created xsi:type="dcterms:W3CDTF">2025-06-02T23:53:54Z</dcterms:created>
  <dcterms:modified xsi:type="dcterms:W3CDTF">2025-07-10T02:17:18Z</dcterms:modified>
</cp:coreProperties>
</file>