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Food_Delivery\"/>
    </mc:Choice>
  </mc:AlternateContent>
  <xr:revisionPtr revIDLastSave="0" documentId="13_ncr:1_{A54113F9-5C3C-460F-BDE4-2550C9C0CD1B}" xr6:coauthVersionLast="47" xr6:coauthVersionMax="47" xr10:uidLastSave="{00000000-0000-0000-0000-000000000000}"/>
  <bookViews>
    <workbookView xWindow="-98" yWindow="-98" windowWidth="21795" windowHeight="11625" xr2:uid="{CF21652D-F214-4CE6-9E6F-6DF9FB272244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2" l="1"/>
  <c r="P21" i="2"/>
  <c r="P20" i="2"/>
  <c r="P16" i="2"/>
  <c r="B21" i="2"/>
  <c r="C20" i="2"/>
  <c r="C19" i="2"/>
  <c r="C18" i="2"/>
  <c r="C17" i="2"/>
  <c r="C16" i="2"/>
  <c r="C15" i="2"/>
  <c r="C21" i="2" s="1"/>
  <c r="P13" i="2"/>
  <c r="T10" i="2" s="1"/>
  <c r="U11" i="2"/>
  <c r="K11" i="2"/>
  <c r="U10" i="2"/>
  <c r="K10" i="2"/>
  <c r="U9" i="2"/>
  <c r="K9" i="2"/>
  <c r="U8" i="2"/>
  <c r="K8" i="2"/>
  <c r="K7" i="2"/>
  <c r="K6" i="2"/>
  <c r="K5" i="2"/>
  <c r="K4" i="2"/>
  <c r="K4" i="1"/>
  <c r="K13" i="1" s="1"/>
  <c r="U10" i="1"/>
  <c r="U9" i="1"/>
  <c r="U11" i="1"/>
  <c r="U8" i="1"/>
  <c r="P13" i="1"/>
  <c r="T11" i="1" s="1"/>
  <c r="B21" i="1"/>
  <c r="C20" i="1"/>
  <c r="C16" i="1"/>
  <c r="C17" i="1"/>
  <c r="C18" i="1"/>
  <c r="C19" i="1"/>
  <c r="C15" i="1"/>
  <c r="K5" i="1"/>
  <c r="K6" i="1"/>
  <c r="K7" i="1"/>
  <c r="K8" i="1"/>
  <c r="K9" i="1"/>
  <c r="K10" i="1"/>
  <c r="K11" i="1"/>
  <c r="C21" i="1" l="1"/>
  <c r="K13" i="2"/>
  <c r="L6" i="2"/>
  <c r="M6" i="2" s="1"/>
  <c r="L10" i="2"/>
  <c r="M10" i="2" s="1"/>
  <c r="L8" i="2"/>
  <c r="M8" i="2" s="1"/>
  <c r="L11" i="2"/>
  <c r="M11" i="2" s="1"/>
  <c r="L7" i="2"/>
  <c r="L5" i="2"/>
  <c r="L9" i="2"/>
  <c r="M9" i="2" s="1"/>
  <c r="L4" i="2"/>
  <c r="M4" i="2"/>
  <c r="M5" i="2"/>
  <c r="M7" i="2"/>
  <c r="T11" i="2"/>
  <c r="T10" i="1"/>
  <c r="L7" i="1" l="1"/>
  <c r="M7" i="1" s="1"/>
  <c r="L8" i="1"/>
  <c r="M8" i="1" s="1"/>
  <c r="L9" i="1"/>
  <c r="M9" i="1" s="1"/>
  <c r="L10" i="1"/>
  <c r="M10" i="1" s="1"/>
  <c r="L11" i="1"/>
  <c r="M11" i="1" s="1"/>
  <c r="L4" i="1"/>
  <c r="M4" i="1" s="1"/>
  <c r="L5" i="1"/>
  <c r="M5" i="1" s="1"/>
  <c r="L6" i="1"/>
  <c r="M6" i="1" s="1"/>
  <c r="M13" i="2"/>
  <c r="M13" i="1" l="1"/>
</calcChain>
</file>

<file path=xl/sharedStrings.xml><?xml version="1.0" encoding="utf-8"?>
<sst xmlns="http://schemas.openxmlformats.org/spreadsheetml/2006/main" count="99" uniqueCount="50">
  <si>
    <t>Sprint - Capacity Planning</t>
  </si>
  <si>
    <t>Team</t>
  </si>
  <si>
    <t>Allocation</t>
  </si>
  <si>
    <t>Standard hours</t>
  </si>
  <si>
    <t>tue</t>
  </si>
  <si>
    <t>mon</t>
  </si>
  <si>
    <t>wed</t>
  </si>
  <si>
    <t>thr</t>
  </si>
  <si>
    <t xml:space="preserve">fri </t>
  </si>
  <si>
    <t>sun</t>
  </si>
  <si>
    <t>sat</t>
  </si>
  <si>
    <t>1 week sprint</t>
  </si>
  <si>
    <t>Ideal total hours</t>
  </si>
  <si>
    <t>Ceremonies</t>
  </si>
  <si>
    <t>Net hours</t>
  </si>
  <si>
    <t>mins</t>
  </si>
  <si>
    <t>hours</t>
  </si>
  <si>
    <t>Ankur</t>
  </si>
  <si>
    <t>Puneeth</t>
  </si>
  <si>
    <t>abhishek</t>
  </si>
  <si>
    <t>krishna</t>
  </si>
  <si>
    <t>madhushree</t>
  </si>
  <si>
    <t>shalini</t>
  </si>
  <si>
    <t>darshan</t>
  </si>
  <si>
    <t>brunda</t>
  </si>
  <si>
    <t>Daily scrum meeting</t>
  </si>
  <si>
    <t>grooming</t>
  </si>
  <si>
    <t>sprint planning</t>
  </si>
  <si>
    <t>sprint review</t>
  </si>
  <si>
    <t>retrospect</t>
  </si>
  <si>
    <t>others</t>
  </si>
  <si>
    <t>velocity vs capcity</t>
  </si>
  <si>
    <t>Sprint</t>
  </si>
  <si>
    <t>velocity</t>
  </si>
  <si>
    <t>available capacity</t>
  </si>
  <si>
    <t>Team full capacity=</t>
  </si>
  <si>
    <t>average velocity</t>
  </si>
  <si>
    <t>Team full capacity</t>
  </si>
  <si>
    <t xml:space="preserve">forecast velocity </t>
  </si>
  <si>
    <t>?</t>
  </si>
  <si>
    <t>2 week sprint</t>
  </si>
  <si>
    <t>Formula:PBI's (size)/velocity=number of sprints(needed for release)</t>
  </si>
  <si>
    <t>Fixed scope release</t>
  </si>
  <si>
    <t>Fixed date release</t>
  </si>
  <si>
    <t>Fomula: number of sprints*velocity(lowest)=PBI's(needed for release)</t>
  </si>
  <si>
    <t>Fomula: number of sprints*velocity(avg)=PBI's(needed for release)</t>
  </si>
  <si>
    <t>Fomula: number of sprints*velocity(best)=PBI's(needed for release)</t>
  </si>
  <si>
    <t>1-98 assured</t>
  </si>
  <si>
    <t>99-115.5 may be</t>
  </si>
  <si>
    <t>116-133 not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</si>
</sst>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2" xfId="2" applyFont="1" applyAlignment="1">
      <alignment horizontal="center"/>
    </xf>
    <xf numFmtId="0" fontId="3" fillId="2" borderId="1" xfId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5229-037A-4F27-86E4-DD7DB4A369AA}">
  <dimension ref="A1:U21"/>
  <sheetViews>
    <sheetView tabSelected="1" topLeftCell="I7" zoomScale="109" zoomScaleNormal="91" workbookViewId="0">
      <selection activeCell="K14" sqref="K14"/>
    </sheetView>
  </sheetViews>
  <sheetFormatPr defaultColWidth="9.1328125" defaultRowHeight="14.25" x14ac:dyDescent="0.45"/>
  <cols>
    <col min="1" max="1" width="23.86328125" style="1" bestFit="1" customWidth="1"/>
    <col min="2" max="2" width="10" style="1" bestFit="1" customWidth="1"/>
    <col min="3" max="3" width="14.3984375" style="1" bestFit="1" customWidth="1"/>
    <col min="4" max="4" width="5" style="1" bestFit="1" customWidth="1"/>
    <col min="5" max="5" width="4" style="1" bestFit="1" customWidth="1"/>
    <col min="6" max="6" width="4.86328125" style="1" bestFit="1" customWidth="1"/>
    <col min="7" max="7" width="3.59765625" style="1" bestFit="1" customWidth="1"/>
    <col min="8" max="8" width="3.3984375" style="1" bestFit="1" customWidth="1"/>
    <col min="9" max="9" width="3.59765625" style="1" bestFit="1" customWidth="1"/>
    <col min="10" max="10" width="4.1328125" style="1" bestFit="1" customWidth="1"/>
    <col min="11" max="11" width="15.59765625" style="1" bestFit="1" customWidth="1"/>
    <col min="12" max="12" width="11.73046875" style="1" bestFit="1" customWidth="1"/>
    <col min="13" max="13" width="9.73046875" style="1" bestFit="1" customWidth="1"/>
    <col min="14" max="14" width="9.1328125" style="1"/>
    <col min="15" max="15" width="17" style="1" bestFit="1" customWidth="1"/>
    <col min="16" max="16" width="8" style="1" bestFit="1" customWidth="1"/>
    <col min="17" max="17" width="16.73046875" style="1" bestFit="1" customWidth="1"/>
    <col min="18" max="18" width="9.59765625" style="1" customWidth="1"/>
    <col min="19" max="19" width="17" style="1" bestFit="1" customWidth="1"/>
    <col min="20" max="20" width="8" style="1" bestFit="1" customWidth="1"/>
    <col min="21" max="21" width="16.73046875" style="1" bestFit="1" customWidth="1"/>
    <col min="22" max="22" width="18.1328125" style="1" bestFit="1" customWidth="1"/>
    <col min="23" max="16384" width="9.1328125" style="1"/>
  </cols>
  <sheetData>
    <row r="1" spans="1:21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1" x14ac:dyDescent="0.45">
      <c r="C2" s="8" t="s">
        <v>11</v>
      </c>
      <c r="D2" s="8"/>
      <c r="E2" s="8"/>
      <c r="F2" s="8"/>
      <c r="G2" s="8"/>
      <c r="H2" s="8"/>
      <c r="I2" s="8"/>
      <c r="J2" s="8"/>
    </row>
    <row r="3" spans="1:21" x14ac:dyDescent="0.45">
      <c r="A3" s="1" t="s">
        <v>1</v>
      </c>
      <c r="B3" s="1" t="s">
        <v>2</v>
      </c>
      <c r="C3" s="1" t="s">
        <v>3</v>
      </c>
      <c r="D3" s="1" t="s">
        <v>5</v>
      </c>
      <c r="E3" s="1" t="s">
        <v>4</v>
      </c>
      <c r="F3" s="1" t="s">
        <v>6</v>
      </c>
      <c r="G3" s="1" t="s">
        <v>7</v>
      </c>
      <c r="H3" s="2" t="s">
        <v>8</v>
      </c>
      <c r="I3" s="3" t="s">
        <v>10</v>
      </c>
      <c r="J3" s="3" t="s">
        <v>9</v>
      </c>
      <c r="K3" s="1" t="s">
        <v>12</v>
      </c>
      <c r="L3" s="1" t="s">
        <v>13</v>
      </c>
      <c r="M3" s="1" t="s">
        <v>14</v>
      </c>
      <c r="O3" s="8" t="s">
        <v>31</v>
      </c>
      <c r="P3" s="8"/>
      <c r="Q3" s="8"/>
      <c r="S3" s="8" t="s">
        <v>38</v>
      </c>
      <c r="T3" s="8"/>
      <c r="U3" s="8"/>
    </row>
    <row r="4" spans="1:21" x14ac:dyDescent="0.45">
      <c r="A4" s="1" t="s">
        <v>17</v>
      </c>
      <c r="B4" s="1">
        <v>100</v>
      </c>
      <c r="C4" s="1">
        <v>4</v>
      </c>
      <c r="D4" s="1">
        <v>2</v>
      </c>
      <c r="E4" s="1">
        <v>2</v>
      </c>
      <c r="F4" s="1">
        <v>2</v>
      </c>
      <c r="G4" s="1">
        <v>2</v>
      </c>
      <c r="H4" s="2">
        <v>0</v>
      </c>
      <c r="I4" s="3"/>
      <c r="J4" s="3"/>
      <c r="K4" s="1">
        <f>SUM(D4:H4)</f>
        <v>8</v>
      </c>
      <c r="L4" s="1">
        <f>$C$21</f>
        <v>3</v>
      </c>
      <c r="M4" s="1">
        <f>K4-L4</f>
        <v>5</v>
      </c>
    </row>
    <row r="5" spans="1:21" x14ac:dyDescent="0.45">
      <c r="A5" s="1" t="s">
        <v>18</v>
      </c>
      <c r="B5" s="1">
        <v>100</v>
      </c>
      <c r="C5" s="1">
        <v>4</v>
      </c>
      <c r="D5" s="1">
        <v>2</v>
      </c>
      <c r="E5" s="1">
        <v>2</v>
      </c>
      <c r="F5" s="1">
        <v>2</v>
      </c>
      <c r="G5" s="1">
        <v>2</v>
      </c>
      <c r="H5" s="2">
        <v>0</v>
      </c>
      <c r="I5" s="3"/>
      <c r="J5" s="3"/>
      <c r="K5" s="1">
        <f t="shared" ref="K5:K11" si="0">SUM(D5:H5)</f>
        <v>8</v>
      </c>
      <c r="L5" s="1">
        <f t="shared" ref="L5:L11" si="1">$C$21</f>
        <v>3</v>
      </c>
      <c r="M5" s="1">
        <f t="shared" ref="M5:M11" si="2">K5-L5</f>
        <v>5</v>
      </c>
      <c r="O5" s="1" t="s">
        <v>37</v>
      </c>
      <c r="Q5" s="1">
        <v>56</v>
      </c>
      <c r="S5" s="1" t="s">
        <v>37</v>
      </c>
      <c r="U5" s="1">
        <v>56</v>
      </c>
    </row>
    <row r="6" spans="1:21" x14ac:dyDescent="0.45">
      <c r="A6" s="1" t="s">
        <v>19</v>
      </c>
      <c r="B6" s="1">
        <v>100</v>
      </c>
      <c r="C6" s="1">
        <v>4</v>
      </c>
      <c r="D6" s="1">
        <v>2</v>
      </c>
      <c r="E6" s="1">
        <v>2</v>
      </c>
      <c r="F6" s="1">
        <v>2</v>
      </c>
      <c r="G6" s="1">
        <v>2</v>
      </c>
      <c r="H6" s="2">
        <v>0</v>
      </c>
      <c r="I6" s="3"/>
      <c r="J6" s="3"/>
      <c r="K6" s="1">
        <f t="shared" si="0"/>
        <v>8</v>
      </c>
      <c r="L6" s="1">
        <f t="shared" si="1"/>
        <v>3</v>
      </c>
      <c r="M6" s="1">
        <f t="shared" si="2"/>
        <v>5</v>
      </c>
    </row>
    <row r="7" spans="1:21" x14ac:dyDescent="0.45">
      <c r="A7" s="1" t="s">
        <v>20</v>
      </c>
      <c r="B7" s="1">
        <v>100</v>
      </c>
      <c r="C7" s="1">
        <v>4</v>
      </c>
      <c r="D7" s="1">
        <v>2</v>
      </c>
      <c r="E7" s="1">
        <v>2</v>
      </c>
      <c r="F7" s="1">
        <v>2</v>
      </c>
      <c r="G7" s="1">
        <v>2</v>
      </c>
      <c r="H7" s="2">
        <v>0</v>
      </c>
      <c r="I7" s="3"/>
      <c r="J7" s="3"/>
      <c r="K7" s="1">
        <f t="shared" si="0"/>
        <v>8</v>
      </c>
      <c r="L7" s="1">
        <f t="shared" si="1"/>
        <v>3</v>
      </c>
      <c r="M7" s="1">
        <f t="shared" si="2"/>
        <v>5</v>
      </c>
      <c r="O7" s="1" t="s">
        <v>32</v>
      </c>
      <c r="P7" s="1" t="s">
        <v>33</v>
      </c>
      <c r="Q7" s="1" t="s">
        <v>34</v>
      </c>
      <c r="S7" s="1" t="s">
        <v>32</v>
      </c>
      <c r="T7" s="1" t="s">
        <v>33</v>
      </c>
      <c r="U7" s="1" t="s">
        <v>34</v>
      </c>
    </row>
    <row r="8" spans="1:21" x14ac:dyDescent="0.45">
      <c r="A8" s="1" t="s">
        <v>21</v>
      </c>
      <c r="B8" s="1">
        <v>100</v>
      </c>
      <c r="C8" s="1">
        <v>4</v>
      </c>
      <c r="D8" s="1">
        <v>2</v>
      </c>
      <c r="E8" s="1">
        <v>2</v>
      </c>
      <c r="F8" s="1">
        <v>2</v>
      </c>
      <c r="G8" s="1">
        <v>2</v>
      </c>
      <c r="H8" s="2">
        <v>0</v>
      </c>
      <c r="I8" s="3"/>
      <c r="J8" s="3"/>
      <c r="K8" s="1">
        <f t="shared" si="0"/>
        <v>8</v>
      </c>
      <c r="L8" s="1">
        <f t="shared" si="1"/>
        <v>3</v>
      </c>
      <c r="M8" s="1">
        <f t="shared" si="2"/>
        <v>5</v>
      </c>
      <c r="O8" s="1">
        <v>1</v>
      </c>
      <c r="P8" s="1">
        <v>14</v>
      </c>
      <c r="Q8" s="1">
        <v>40</v>
      </c>
      <c r="S8" s="1">
        <v>1</v>
      </c>
      <c r="T8" s="1">
        <v>14</v>
      </c>
      <c r="U8" s="1">
        <f>Q8</f>
        <v>40</v>
      </c>
    </row>
    <row r="9" spans="1:21" x14ac:dyDescent="0.45">
      <c r="A9" s="1" t="s">
        <v>22</v>
      </c>
      <c r="B9" s="1">
        <v>100</v>
      </c>
      <c r="C9" s="1">
        <v>4</v>
      </c>
      <c r="D9" s="1">
        <v>2</v>
      </c>
      <c r="E9" s="1">
        <v>2</v>
      </c>
      <c r="F9" s="1">
        <v>2</v>
      </c>
      <c r="G9" s="1">
        <v>2</v>
      </c>
      <c r="H9" s="2">
        <v>0</v>
      </c>
      <c r="I9" s="3"/>
      <c r="J9" s="3"/>
      <c r="K9" s="1">
        <f t="shared" si="0"/>
        <v>8</v>
      </c>
      <c r="L9" s="1">
        <f t="shared" si="1"/>
        <v>3</v>
      </c>
      <c r="M9" s="1">
        <f t="shared" si="2"/>
        <v>5</v>
      </c>
      <c r="O9" s="1">
        <v>2</v>
      </c>
      <c r="P9" s="1">
        <v>19</v>
      </c>
      <c r="Q9" s="1">
        <v>56</v>
      </c>
      <c r="S9" s="1">
        <v>2</v>
      </c>
      <c r="T9" s="1">
        <v>19</v>
      </c>
      <c r="U9" s="1">
        <f t="shared" ref="U9:U11" si="3">Q9</f>
        <v>56</v>
      </c>
    </row>
    <row r="10" spans="1:21" x14ac:dyDescent="0.45">
      <c r="A10" s="1" t="s">
        <v>23</v>
      </c>
      <c r="B10" s="1">
        <v>100</v>
      </c>
      <c r="C10" s="1">
        <v>4</v>
      </c>
      <c r="D10" s="1">
        <v>2</v>
      </c>
      <c r="E10" s="1">
        <v>2</v>
      </c>
      <c r="F10" s="1">
        <v>2</v>
      </c>
      <c r="G10" s="1">
        <v>2</v>
      </c>
      <c r="H10" s="2">
        <v>0</v>
      </c>
      <c r="I10" s="3"/>
      <c r="J10" s="3"/>
      <c r="K10" s="1">
        <f t="shared" si="0"/>
        <v>8</v>
      </c>
      <c r="L10" s="1">
        <f t="shared" si="1"/>
        <v>3</v>
      </c>
      <c r="M10" s="1">
        <f t="shared" si="2"/>
        <v>5</v>
      </c>
      <c r="O10" s="1">
        <v>3</v>
      </c>
      <c r="P10" s="1" t="s">
        <v>39</v>
      </c>
      <c r="Q10" s="1">
        <v>56</v>
      </c>
      <c r="S10" s="1">
        <v>3</v>
      </c>
      <c r="T10" s="4">
        <f>$P$13*$Q$5/Q10</f>
        <v>16.5</v>
      </c>
      <c r="U10" s="1">
        <f t="shared" si="3"/>
        <v>56</v>
      </c>
    </row>
    <row r="11" spans="1:21" x14ac:dyDescent="0.45">
      <c r="A11" s="1" t="s">
        <v>24</v>
      </c>
      <c r="B11" s="1">
        <v>100</v>
      </c>
      <c r="C11" s="1">
        <v>4</v>
      </c>
      <c r="D11" s="1">
        <v>2</v>
      </c>
      <c r="E11" s="1">
        <v>2</v>
      </c>
      <c r="F11" s="1">
        <v>2</v>
      </c>
      <c r="G11" s="1">
        <v>2</v>
      </c>
      <c r="H11" s="2">
        <v>0</v>
      </c>
      <c r="I11" s="3"/>
      <c r="J11" s="3"/>
      <c r="K11" s="1">
        <f t="shared" si="0"/>
        <v>8</v>
      </c>
      <c r="L11" s="1">
        <f t="shared" si="1"/>
        <v>3</v>
      </c>
      <c r="M11" s="1">
        <f t="shared" si="2"/>
        <v>5</v>
      </c>
      <c r="O11" s="1">
        <v>4</v>
      </c>
      <c r="P11" s="1" t="s">
        <v>39</v>
      </c>
      <c r="Q11" s="1">
        <v>56</v>
      </c>
      <c r="S11" s="1">
        <v>4</v>
      </c>
      <c r="T11" s="4">
        <f>$P$13*$Q$5/Q11</f>
        <v>16.5</v>
      </c>
      <c r="U11" s="1">
        <f t="shared" si="3"/>
        <v>56</v>
      </c>
    </row>
    <row r="13" spans="1:21" x14ac:dyDescent="0.45">
      <c r="K13" s="1">
        <f>SUM(K4:K11)</f>
        <v>64</v>
      </c>
      <c r="M13" s="1">
        <f>SUM(M4:M11)</f>
        <v>40</v>
      </c>
      <c r="O13" s="1" t="s">
        <v>36</v>
      </c>
      <c r="P13" s="1">
        <f>AVERAGE(P7:P11)</f>
        <v>16.5</v>
      </c>
    </row>
    <row r="14" spans="1:21" x14ac:dyDescent="0.45">
      <c r="A14" s="1" t="s">
        <v>13</v>
      </c>
      <c r="B14" s="1" t="s">
        <v>15</v>
      </c>
      <c r="C14" s="1" t="s">
        <v>16</v>
      </c>
    </row>
    <row r="15" spans="1:21" x14ac:dyDescent="0.45">
      <c r="A15" s="1" t="s">
        <v>25</v>
      </c>
      <c r="B15" s="1">
        <v>60</v>
      </c>
      <c r="C15" s="1">
        <f>B15/60</f>
        <v>1</v>
      </c>
    </row>
    <row r="16" spans="1:21" x14ac:dyDescent="0.45">
      <c r="A16" s="1" t="s">
        <v>26</v>
      </c>
      <c r="B16" s="1">
        <v>0</v>
      </c>
      <c r="C16" s="1">
        <f t="shared" ref="C16:C20" si="4">B16/60</f>
        <v>0</v>
      </c>
    </row>
    <row r="17" spans="1:3" x14ac:dyDescent="0.45">
      <c r="A17" s="1" t="s">
        <v>27</v>
      </c>
      <c r="B17" s="1">
        <v>60</v>
      </c>
      <c r="C17" s="1">
        <f t="shared" si="4"/>
        <v>1</v>
      </c>
    </row>
    <row r="18" spans="1:3" x14ac:dyDescent="0.45">
      <c r="A18" s="1" t="s">
        <v>28</v>
      </c>
      <c r="B18" s="1">
        <v>30</v>
      </c>
      <c r="C18" s="1">
        <f t="shared" si="4"/>
        <v>0.5</v>
      </c>
    </row>
    <row r="19" spans="1:3" x14ac:dyDescent="0.45">
      <c r="A19" s="1" t="s">
        <v>29</v>
      </c>
      <c r="B19" s="1">
        <v>30</v>
      </c>
      <c r="C19" s="1">
        <f t="shared" si="4"/>
        <v>0.5</v>
      </c>
    </row>
    <row r="20" spans="1:3" x14ac:dyDescent="0.45">
      <c r="A20" s="1" t="s">
        <v>30</v>
      </c>
      <c r="B20" s="1">
        <v>0</v>
      </c>
      <c r="C20" s="1">
        <f t="shared" si="4"/>
        <v>0</v>
      </c>
    </row>
    <row r="21" spans="1:3" x14ac:dyDescent="0.45">
      <c r="B21" s="1">
        <f>SUM(B15:B20)</f>
        <v>180</v>
      </c>
      <c r="C21" s="1">
        <f>SUM(C15:C20)</f>
        <v>3</v>
      </c>
    </row>
  </sheetData>
  <mergeCells count="4">
    <mergeCell ref="S3:U3"/>
    <mergeCell ref="C2:J2"/>
    <mergeCell ref="A1:M1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0283-3E50-4FAD-8AC0-A8004D7D5995}">
  <dimension ref="A1:U22"/>
  <sheetViews>
    <sheetView topLeftCell="F1" zoomScale="137" zoomScaleNormal="145" workbookViewId="0">
      <selection activeCell="K13" sqref="K13"/>
    </sheetView>
  </sheetViews>
  <sheetFormatPr defaultColWidth="9.1328125" defaultRowHeight="14.25" x14ac:dyDescent="0.45"/>
  <cols>
    <col min="1" max="1" width="23.86328125" style="1" bestFit="1" customWidth="1"/>
    <col min="2" max="2" width="10" style="1" bestFit="1" customWidth="1"/>
    <col min="3" max="3" width="14.3984375" style="1" bestFit="1" customWidth="1"/>
    <col min="4" max="4" width="5" style="1" bestFit="1" customWidth="1"/>
    <col min="5" max="5" width="4" style="1" bestFit="1" customWidth="1"/>
    <col min="6" max="6" width="4.86328125" style="1" bestFit="1" customWidth="1"/>
    <col min="7" max="7" width="3.59765625" style="1" bestFit="1" customWidth="1"/>
    <col min="8" max="8" width="3.3984375" style="1" bestFit="1" customWidth="1"/>
    <col min="9" max="9" width="3.59765625" style="1" bestFit="1" customWidth="1"/>
    <col min="10" max="10" width="4.1328125" style="1" bestFit="1" customWidth="1"/>
    <col min="11" max="11" width="15.59765625" style="1" bestFit="1" customWidth="1"/>
    <col min="12" max="12" width="11.73046875" style="1" bestFit="1" customWidth="1"/>
    <col min="13" max="13" width="9.73046875" style="1" bestFit="1" customWidth="1"/>
    <col min="14" max="14" width="9.1328125" style="1"/>
    <col min="15" max="15" width="17" style="1" bestFit="1" customWidth="1"/>
    <col min="16" max="16" width="8" style="1" bestFit="1" customWidth="1"/>
    <col min="17" max="17" width="19.265625" style="1" bestFit="1" customWidth="1"/>
    <col min="18" max="18" width="9.59765625" style="1" customWidth="1"/>
    <col min="19" max="19" width="17" style="1" bestFit="1" customWidth="1"/>
    <col min="20" max="20" width="8" style="1" bestFit="1" customWidth="1"/>
    <col min="21" max="21" width="16.73046875" style="1" bestFit="1" customWidth="1"/>
    <col min="22" max="22" width="18.1328125" style="1" bestFit="1" customWidth="1"/>
    <col min="23" max="16384" width="9.1328125" style="1"/>
  </cols>
  <sheetData>
    <row r="1" spans="1:21" ht="15.75" x14ac:dyDescent="0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21" ht="15.75" x14ac:dyDescent="0.5">
      <c r="A2" s="7"/>
      <c r="B2" s="7"/>
      <c r="C2" s="10" t="s">
        <v>40</v>
      </c>
      <c r="D2" s="10"/>
      <c r="E2" s="10"/>
      <c r="F2" s="10"/>
      <c r="G2" s="10"/>
      <c r="H2" s="10"/>
      <c r="I2" s="10"/>
      <c r="J2" s="10"/>
      <c r="K2" s="7"/>
      <c r="L2" s="7"/>
      <c r="M2" s="7"/>
    </row>
    <row r="3" spans="1:21" x14ac:dyDescent="0.45">
      <c r="A3" s="5" t="s">
        <v>1</v>
      </c>
      <c r="B3" s="5" t="s">
        <v>2</v>
      </c>
      <c r="C3" s="5" t="s">
        <v>3</v>
      </c>
      <c r="D3" s="5" t="s">
        <v>5</v>
      </c>
      <c r="E3" s="5" t="s">
        <v>4</v>
      </c>
      <c r="F3" s="5" t="s">
        <v>6</v>
      </c>
      <c r="G3" s="5" t="s">
        <v>7</v>
      </c>
      <c r="H3" s="6" t="s">
        <v>8</v>
      </c>
      <c r="I3" s="3" t="s">
        <v>10</v>
      </c>
      <c r="J3" s="3" t="s">
        <v>9</v>
      </c>
      <c r="K3" s="5" t="s">
        <v>12</v>
      </c>
      <c r="L3" s="5" t="s">
        <v>13</v>
      </c>
      <c r="M3" s="5" t="s">
        <v>14</v>
      </c>
      <c r="O3" s="9" t="s">
        <v>31</v>
      </c>
      <c r="P3" s="9"/>
      <c r="Q3" s="9"/>
      <c r="R3" s="5"/>
      <c r="S3" s="9" t="s">
        <v>38</v>
      </c>
      <c r="T3" s="9"/>
      <c r="U3" s="9"/>
    </row>
    <row r="4" spans="1:21" x14ac:dyDescent="0.45">
      <c r="A4" s="1" t="s">
        <v>17</v>
      </c>
      <c r="B4" s="1">
        <v>100</v>
      </c>
      <c r="C4" s="1">
        <v>4</v>
      </c>
      <c r="D4" s="1">
        <v>2</v>
      </c>
      <c r="E4" s="1">
        <v>2</v>
      </c>
      <c r="F4" s="1">
        <v>2</v>
      </c>
      <c r="G4" s="1">
        <v>2</v>
      </c>
      <c r="H4">
        <v>2</v>
      </c>
      <c r="I4" s="3"/>
      <c r="J4" s="3"/>
      <c r="K4" s="1">
        <f>SUM(D4:H4)</f>
        <v>10</v>
      </c>
      <c r="L4" s="1">
        <f>$C$21</f>
        <v>3</v>
      </c>
      <c r="M4" s="1">
        <f>K4-L4</f>
        <v>7</v>
      </c>
    </row>
    <row r="5" spans="1:21" x14ac:dyDescent="0.45">
      <c r="A5" s="1" t="s">
        <v>18</v>
      </c>
      <c r="B5" s="1">
        <v>100</v>
      </c>
      <c r="C5" s="1">
        <v>4</v>
      </c>
      <c r="D5" s="1">
        <v>2</v>
      </c>
      <c r="E5" s="1">
        <v>2</v>
      </c>
      <c r="F5" s="1">
        <v>2</v>
      </c>
      <c r="G5" s="1">
        <v>2</v>
      </c>
      <c r="H5">
        <v>2</v>
      </c>
      <c r="I5" s="3"/>
      <c r="J5" s="3"/>
      <c r="K5" s="1">
        <f t="shared" ref="K5:K11" si="0">SUM(D5:H5)</f>
        <v>10</v>
      </c>
      <c r="L5" s="1">
        <f t="shared" ref="L5:L11" si="1">$C$21</f>
        <v>3</v>
      </c>
      <c r="M5" s="1">
        <f t="shared" ref="M5:M11" si="2">K5-L5</f>
        <v>7</v>
      </c>
      <c r="O5" s="9" t="s">
        <v>35</v>
      </c>
      <c r="P5" s="8"/>
      <c r="Q5" s="5">
        <v>56</v>
      </c>
      <c r="S5" s="5" t="s">
        <v>37</v>
      </c>
      <c r="T5" s="5"/>
      <c r="U5" s="5">
        <v>56</v>
      </c>
    </row>
    <row r="6" spans="1:21" x14ac:dyDescent="0.45">
      <c r="A6" s="1" t="s">
        <v>19</v>
      </c>
      <c r="B6" s="1">
        <v>100</v>
      </c>
      <c r="C6" s="1">
        <v>4</v>
      </c>
      <c r="D6" s="1">
        <v>2</v>
      </c>
      <c r="E6" s="1">
        <v>2</v>
      </c>
      <c r="F6" s="1">
        <v>2</v>
      </c>
      <c r="G6" s="1">
        <v>2</v>
      </c>
      <c r="H6">
        <v>2</v>
      </c>
      <c r="I6" s="3"/>
      <c r="J6" s="3"/>
      <c r="K6" s="1">
        <f t="shared" si="0"/>
        <v>10</v>
      </c>
      <c r="L6" s="1">
        <f t="shared" si="1"/>
        <v>3</v>
      </c>
      <c r="M6" s="1">
        <f t="shared" si="2"/>
        <v>7</v>
      </c>
      <c r="S6" s="5"/>
      <c r="T6" s="5"/>
      <c r="U6" s="5"/>
    </row>
    <row r="7" spans="1:21" x14ac:dyDescent="0.45">
      <c r="A7" s="1" t="s">
        <v>20</v>
      </c>
      <c r="B7" s="1">
        <v>100</v>
      </c>
      <c r="C7" s="1">
        <v>4</v>
      </c>
      <c r="D7" s="1">
        <v>2</v>
      </c>
      <c r="E7" s="1">
        <v>2</v>
      </c>
      <c r="F7" s="1">
        <v>2</v>
      </c>
      <c r="G7" s="1">
        <v>2</v>
      </c>
      <c r="H7">
        <v>2</v>
      </c>
      <c r="I7" s="3"/>
      <c r="J7" s="3"/>
      <c r="K7" s="1">
        <f t="shared" si="0"/>
        <v>10</v>
      </c>
      <c r="L7" s="1">
        <f t="shared" si="1"/>
        <v>3</v>
      </c>
      <c r="M7" s="1">
        <f t="shared" si="2"/>
        <v>7</v>
      </c>
      <c r="O7" s="5" t="s">
        <v>32</v>
      </c>
      <c r="P7" s="5" t="s">
        <v>33</v>
      </c>
      <c r="Q7" s="5" t="s">
        <v>34</v>
      </c>
      <c r="R7" s="5"/>
      <c r="S7" s="5" t="s">
        <v>32</v>
      </c>
      <c r="T7" s="5" t="s">
        <v>33</v>
      </c>
      <c r="U7" s="5" t="s">
        <v>34</v>
      </c>
    </row>
    <row r="8" spans="1:21" x14ac:dyDescent="0.45">
      <c r="A8" s="1" t="s">
        <v>21</v>
      </c>
      <c r="B8" s="1">
        <v>100</v>
      </c>
      <c r="C8" s="1">
        <v>4</v>
      </c>
      <c r="D8" s="1">
        <v>2</v>
      </c>
      <c r="E8" s="1">
        <v>2</v>
      </c>
      <c r="F8" s="1">
        <v>2</v>
      </c>
      <c r="G8" s="1">
        <v>2</v>
      </c>
      <c r="H8">
        <v>2</v>
      </c>
      <c r="I8" s="3"/>
      <c r="J8" s="3"/>
      <c r="K8" s="1">
        <f t="shared" si="0"/>
        <v>10</v>
      </c>
      <c r="L8" s="1">
        <f t="shared" si="1"/>
        <v>3</v>
      </c>
      <c r="M8" s="1">
        <f t="shared" si="2"/>
        <v>7</v>
      </c>
      <c r="O8" s="1">
        <v>1</v>
      </c>
      <c r="P8" s="1">
        <v>14</v>
      </c>
      <c r="Q8" s="1">
        <v>40</v>
      </c>
      <c r="S8" s="1">
        <v>1</v>
      </c>
      <c r="T8" s="1">
        <v>14</v>
      </c>
      <c r="U8" s="1">
        <f>Q8</f>
        <v>40</v>
      </c>
    </row>
    <row r="9" spans="1:21" x14ac:dyDescent="0.45">
      <c r="A9" s="1" t="s">
        <v>22</v>
      </c>
      <c r="B9" s="1">
        <v>100</v>
      </c>
      <c r="C9" s="1">
        <v>4</v>
      </c>
      <c r="D9" s="1">
        <v>2</v>
      </c>
      <c r="E9" s="1">
        <v>2</v>
      </c>
      <c r="F9" s="1">
        <v>2</v>
      </c>
      <c r="G9" s="1">
        <v>2</v>
      </c>
      <c r="H9">
        <v>2</v>
      </c>
      <c r="I9" s="3"/>
      <c r="J9" s="3"/>
      <c r="K9" s="1">
        <f t="shared" si="0"/>
        <v>10</v>
      </c>
      <c r="L9" s="1">
        <f t="shared" si="1"/>
        <v>3</v>
      </c>
      <c r="M9" s="1">
        <f t="shared" si="2"/>
        <v>7</v>
      </c>
      <c r="O9" s="1">
        <v>2</v>
      </c>
      <c r="P9" s="1">
        <v>19</v>
      </c>
      <c r="Q9" s="1">
        <v>56</v>
      </c>
      <c r="S9" s="1">
        <v>2</v>
      </c>
      <c r="T9" s="1">
        <v>19</v>
      </c>
      <c r="U9" s="1">
        <f t="shared" ref="U9:U11" si="3">Q9</f>
        <v>56</v>
      </c>
    </row>
    <row r="10" spans="1:21" x14ac:dyDescent="0.45">
      <c r="A10" s="1" t="s">
        <v>23</v>
      </c>
      <c r="B10" s="1">
        <v>100</v>
      </c>
      <c r="C10" s="1">
        <v>4</v>
      </c>
      <c r="D10" s="1">
        <v>2</v>
      </c>
      <c r="E10" s="1">
        <v>2</v>
      </c>
      <c r="F10" s="1">
        <v>2</v>
      </c>
      <c r="G10" s="1">
        <v>2</v>
      </c>
      <c r="H10">
        <v>2</v>
      </c>
      <c r="I10" s="3"/>
      <c r="J10" s="3"/>
      <c r="K10" s="1">
        <f t="shared" si="0"/>
        <v>10</v>
      </c>
      <c r="L10" s="1">
        <f t="shared" si="1"/>
        <v>3</v>
      </c>
      <c r="M10" s="1">
        <f t="shared" si="2"/>
        <v>7</v>
      </c>
      <c r="O10" s="1">
        <v>3</v>
      </c>
      <c r="P10" s="1" t="s">
        <v>39</v>
      </c>
      <c r="Q10" s="1">
        <v>56</v>
      </c>
      <c r="S10" s="1">
        <v>3</v>
      </c>
      <c r="T10" s="4">
        <f>$P$13*$Q$5/Q10</f>
        <v>16.5</v>
      </c>
      <c r="U10" s="1">
        <f t="shared" si="3"/>
        <v>56</v>
      </c>
    </row>
    <row r="11" spans="1:21" x14ac:dyDescent="0.45">
      <c r="A11" s="1" t="s">
        <v>24</v>
      </c>
      <c r="B11" s="1">
        <v>100</v>
      </c>
      <c r="C11" s="1">
        <v>4</v>
      </c>
      <c r="D11" s="1">
        <v>2</v>
      </c>
      <c r="E11" s="1">
        <v>2</v>
      </c>
      <c r="F11" s="1">
        <v>2</v>
      </c>
      <c r="G11" s="1">
        <v>2</v>
      </c>
      <c r="H11">
        <v>2</v>
      </c>
      <c r="I11" s="3"/>
      <c r="J11" s="3"/>
      <c r="K11" s="1">
        <f t="shared" si="0"/>
        <v>10</v>
      </c>
      <c r="L11" s="1">
        <f t="shared" si="1"/>
        <v>3</v>
      </c>
      <c r="M11" s="1">
        <f t="shared" si="2"/>
        <v>7</v>
      </c>
      <c r="O11" s="1">
        <v>4</v>
      </c>
      <c r="P11" s="1" t="s">
        <v>39</v>
      </c>
      <c r="Q11" s="1">
        <v>56</v>
      </c>
      <c r="S11" s="1">
        <v>4</v>
      </c>
      <c r="T11" s="4">
        <f>$P$13*$Q$5/Q11</f>
        <v>16.5</v>
      </c>
      <c r="U11" s="1">
        <f t="shared" si="3"/>
        <v>56</v>
      </c>
    </row>
    <row r="13" spans="1:21" x14ac:dyDescent="0.45">
      <c r="K13" s="1">
        <f>SUM(K4:K11)</f>
        <v>80</v>
      </c>
      <c r="M13" s="1">
        <f>SUM(M4:M11)</f>
        <v>56</v>
      </c>
      <c r="O13" s="5" t="s">
        <v>36</v>
      </c>
      <c r="P13" s="1">
        <f>AVERAGE(P7:P11)</f>
        <v>16.5</v>
      </c>
    </row>
    <row r="14" spans="1:21" x14ac:dyDescent="0.45">
      <c r="A14" s="5" t="s">
        <v>13</v>
      </c>
      <c r="B14" s="5" t="s">
        <v>15</v>
      </c>
      <c r="C14" s="5" t="s">
        <v>16</v>
      </c>
    </row>
    <row r="15" spans="1:21" x14ac:dyDescent="0.45">
      <c r="A15" s="1" t="s">
        <v>25</v>
      </c>
      <c r="B15" s="1">
        <v>60</v>
      </c>
      <c r="C15" s="1">
        <f>B15/60</f>
        <v>1</v>
      </c>
      <c r="L15" s="1" t="s">
        <v>42</v>
      </c>
    </row>
    <row r="16" spans="1:21" x14ac:dyDescent="0.45">
      <c r="A16" s="1" t="s">
        <v>26</v>
      </c>
      <c r="B16" s="1">
        <v>0</v>
      </c>
      <c r="C16" s="1">
        <f t="shared" ref="C16:C20" si="4">B16/60</f>
        <v>0</v>
      </c>
      <c r="I16"/>
      <c r="J16"/>
      <c r="K16" s="8" t="s">
        <v>41</v>
      </c>
      <c r="L16" s="8"/>
      <c r="M16" s="8"/>
      <c r="N16" s="8"/>
      <c r="O16" s="8"/>
      <c r="P16" s="1">
        <f>217/16.5</f>
        <v>13.151515151515152</v>
      </c>
    </row>
    <row r="17" spans="1:17" x14ac:dyDescent="0.45">
      <c r="A17" s="1" t="s">
        <v>27</v>
      </c>
      <c r="B17" s="1">
        <v>60</v>
      </c>
      <c r="C17" s="1">
        <f t="shared" si="4"/>
        <v>1</v>
      </c>
    </row>
    <row r="18" spans="1:17" x14ac:dyDescent="0.45">
      <c r="A18" s="1" t="s">
        <v>28</v>
      </c>
      <c r="B18" s="1">
        <v>30</v>
      </c>
      <c r="C18" s="1">
        <f t="shared" si="4"/>
        <v>0.5</v>
      </c>
    </row>
    <row r="19" spans="1:17" x14ac:dyDescent="0.45">
      <c r="A19" s="1" t="s">
        <v>29</v>
      </c>
      <c r="B19" s="1">
        <v>30</v>
      </c>
      <c r="C19" s="1">
        <f t="shared" si="4"/>
        <v>0.5</v>
      </c>
      <c r="L19" s="1" t="s">
        <v>43</v>
      </c>
    </row>
    <row r="20" spans="1:17" x14ac:dyDescent="0.45">
      <c r="A20" s="1" t="s">
        <v>30</v>
      </c>
      <c r="B20" s="1">
        <v>0</v>
      </c>
      <c r="C20" s="1">
        <f t="shared" si="4"/>
        <v>0</v>
      </c>
      <c r="K20" s="8" t="s">
        <v>44</v>
      </c>
      <c r="L20" s="8"/>
      <c r="M20" s="8"/>
      <c r="N20" s="8"/>
      <c r="O20" s="8"/>
      <c r="P20" s="1">
        <f>7*14</f>
        <v>98</v>
      </c>
      <c r="Q20" s="1" t="s">
        <v>47</v>
      </c>
    </row>
    <row r="21" spans="1:17" x14ac:dyDescent="0.45">
      <c r="B21" s="1">
        <f>SUM(B15:B20)</f>
        <v>180</v>
      </c>
      <c r="C21" s="1">
        <f>SUM(C15:C20)</f>
        <v>3</v>
      </c>
      <c r="K21" s="8" t="s">
        <v>45</v>
      </c>
      <c r="L21" s="8"/>
      <c r="M21" s="8"/>
      <c r="N21" s="8"/>
      <c r="O21" s="8"/>
      <c r="P21" s="1">
        <f>7*16.5</f>
        <v>115.5</v>
      </c>
      <c r="Q21" s="1" t="s">
        <v>48</v>
      </c>
    </row>
    <row r="22" spans="1:17" x14ac:dyDescent="0.45">
      <c r="K22" s="8" t="s">
        <v>46</v>
      </c>
      <c r="L22" s="8"/>
      <c r="M22" s="8"/>
      <c r="N22" s="8"/>
      <c r="O22" s="8"/>
      <c r="P22" s="1">
        <f>7*19</f>
        <v>133</v>
      </c>
      <c r="Q22" s="1" t="s">
        <v>49</v>
      </c>
    </row>
  </sheetData>
  <mergeCells count="9">
    <mergeCell ref="K22:O22"/>
    <mergeCell ref="A1:M1"/>
    <mergeCell ref="C2:J2"/>
    <mergeCell ref="O3:Q3"/>
    <mergeCell ref="S3:U3"/>
    <mergeCell ref="K16:O16"/>
    <mergeCell ref="O5:P5"/>
    <mergeCell ref="K20:O20"/>
    <mergeCell ref="K21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Arijeet kumar Das</cp:lastModifiedBy>
  <dcterms:created xsi:type="dcterms:W3CDTF">2025-06-28T00:58:46Z</dcterms:created>
  <dcterms:modified xsi:type="dcterms:W3CDTF">2025-07-02T11:31:59Z</dcterms:modified>
</cp:coreProperties>
</file>