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JIT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5" i="1"/>
  <c r="AA5" i="1"/>
  <c r="I26" i="1" l="1"/>
  <c r="I25" i="1"/>
  <c r="I24" i="1"/>
  <c r="I23" i="1"/>
  <c r="I22" i="1"/>
  <c r="I21" i="1"/>
  <c r="I20" i="1"/>
  <c r="I19" i="1"/>
  <c r="AB7" i="1"/>
  <c r="AB8" i="1"/>
  <c r="AB9" i="1"/>
  <c r="AB5" i="1"/>
  <c r="Z6" i="1"/>
  <c r="Z7" i="1"/>
  <c r="Z8" i="1"/>
  <c r="Z9" i="1"/>
  <c r="Z5" i="1"/>
  <c r="U7" i="1"/>
  <c r="U8" i="1"/>
  <c r="U9" i="1"/>
  <c r="U5" i="1"/>
  <c r="P6" i="1"/>
  <c r="P7" i="1"/>
  <c r="P9" i="1"/>
  <c r="P5" i="1"/>
  <c r="K6" i="1"/>
  <c r="K7" i="1"/>
  <c r="K8" i="1"/>
  <c r="K9" i="1"/>
  <c r="F5" i="1"/>
  <c r="K5" i="1"/>
  <c r="F6" i="1"/>
  <c r="F7" i="1"/>
  <c r="F8" i="1"/>
  <c r="Y6" i="1"/>
  <c r="Y7" i="1"/>
  <c r="Y8" i="1"/>
  <c r="Y9" i="1"/>
  <c r="Y5" i="1"/>
  <c r="T7" i="1"/>
  <c r="T8" i="1"/>
  <c r="T9" i="1"/>
  <c r="T5" i="1"/>
  <c r="O6" i="1"/>
  <c r="O7" i="1"/>
  <c r="O9" i="1"/>
  <c r="O5" i="1"/>
  <c r="J6" i="1"/>
  <c r="J7" i="1"/>
  <c r="J8" i="1"/>
  <c r="J9" i="1"/>
  <c r="J5" i="1"/>
  <c r="E5" i="1"/>
  <c r="E6" i="1"/>
  <c r="E7" i="1"/>
  <c r="E8" i="1"/>
  <c r="I7" i="1"/>
  <c r="X9" i="1" l="1"/>
  <c r="S9" i="1"/>
  <c r="N9" i="1"/>
  <c r="I9" i="1"/>
  <c r="D9" i="1"/>
  <c r="X8" i="1"/>
  <c r="S8" i="1"/>
  <c r="N8" i="1"/>
  <c r="D8" i="1"/>
  <c r="X7" i="1"/>
  <c r="N7" i="1"/>
  <c r="D7" i="1"/>
  <c r="X6" i="1"/>
  <c r="S6" i="1"/>
  <c r="N6" i="1"/>
  <c r="I6" i="1"/>
  <c r="D6" i="1"/>
  <c r="X5" i="1"/>
  <c r="S5" i="1"/>
  <c r="N5" i="1"/>
  <c r="I5" i="1"/>
  <c r="D5" i="1"/>
  <c r="T6" i="1" l="1"/>
  <c r="I18" i="1" s="1"/>
  <c r="U6" i="1"/>
  <c r="AA6" i="1" s="1"/>
  <c r="AB6" i="1" s="1"/>
  <c r="F9" i="1"/>
  <c r="AA9" i="1" s="1"/>
  <c r="E9" i="1"/>
  <c r="P8" i="1"/>
  <c r="AA8" i="1" s="1"/>
  <c r="O8" i="1"/>
  <c r="AA7" i="1"/>
  <c r="I17" i="1" l="1"/>
</calcChain>
</file>

<file path=xl/sharedStrings.xml><?xml version="1.0" encoding="utf-8"?>
<sst xmlns="http://schemas.openxmlformats.org/spreadsheetml/2006/main" count="51" uniqueCount="27">
  <si>
    <t>ROLL</t>
  </si>
  <si>
    <t>CSE 1101</t>
  </si>
  <si>
    <t>CREDIT</t>
  </si>
  <si>
    <t>CSE 1102</t>
  </si>
  <si>
    <t>CSE 1103</t>
  </si>
  <si>
    <t>CSE 1104</t>
  </si>
  <si>
    <t>COMMENTS</t>
  </si>
  <si>
    <t>CA(30)</t>
  </si>
  <si>
    <t>FINAL(70)</t>
  </si>
  <si>
    <t>TOTAL(100)</t>
  </si>
  <si>
    <t>LG</t>
  </si>
  <si>
    <t>GP</t>
  </si>
  <si>
    <t>MATH 1101</t>
  </si>
  <si>
    <t>PABNA UNIVERSITY OF SCIENCE AND TECHNOLOGY,PUST     CSE 2021-22 RESULT SHEET</t>
  </si>
  <si>
    <t>ECP (GP * CREDIT)</t>
  </si>
  <si>
    <t>SGP (ECP / Total CREDIT)</t>
  </si>
  <si>
    <t>A+</t>
  </si>
  <si>
    <t>A-</t>
  </si>
  <si>
    <t>A</t>
  </si>
  <si>
    <t>B+</t>
  </si>
  <si>
    <t>B</t>
  </si>
  <si>
    <t>B-</t>
  </si>
  <si>
    <t>C+</t>
  </si>
  <si>
    <t>C</t>
  </si>
  <si>
    <t>D</t>
  </si>
  <si>
    <t>F</t>
  </si>
  <si>
    <t>TOTAL NUMBER OF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</si>
</sst>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</a:t>
            </a:r>
            <a:r>
              <a:rPr lang="en-GB"/>
              <a:t>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54436817542397E-2"/>
          <c:y val="0.12742131681304042"/>
          <c:w val="0.88244778570593585"/>
          <c:h val="0.64846821862642523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Sheet1!$G$17:$G$26</c:f>
              <c:strCache>
                <c:ptCount val="10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Sheet1!$H$17:$H$26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Sheet1!$G$17:$G$26</c:f>
              <c:strCache>
                <c:ptCount val="10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Sheet1!$I$17:$I$26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1805152"/>
        <c:axId val="-11811680"/>
        <c:axId val="-2004108176"/>
      </c:bar3DChart>
      <c:catAx>
        <c:axId val="-1180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1680"/>
        <c:crosses val="autoZero"/>
        <c:auto val="1"/>
        <c:lblAlgn val="ctr"/>
        <c:lblOffset val="100"/>
        <c:noMultiLvlLbl val="0"/>
      </c:catAx>
      <c:valAx>
        <c:axId val="-11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05152"/>
        <c:crosses val="autoZero"/>
        <c:crossBetween val="between"/>
      </c:valAx>
      <c:serAx>
        <c:axId val="-2004108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181168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598714</xdr:colOff>
      <xdr:row>11</xdr:row>
      <xdr:rowOff>176894</xdr:rowOff>
    </xdr:from>
    <xdr:to>
      <xdr:col>20</xdr:col>
      <xdr:colOff>598714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topLeftCell="L1" zoomScale="70" zoomScaleNormal="70" workbookViewId="0">
      <selection activeCell="AA11" sqref="AA11"/>
    </sheetView>
  </sheetViews>
  <sheetFormatPr defaultRowHeight="15" x14ac:dyDescent="0.25"/>
  <cols>
    <col min="1" max="2" width="9.140625" style="3"/>
    <col min="3" max="3" width="10.140625" style="3" customWidth="1"/>
    <col min="4" max="4" width="11.140625" style="3" customWidth="1"/>
    <col min="5" max="7" width="9.140625" style="3"/>
    <col min="8" max="8" width="10.140625" style="3" customWidth="1"/>
    <col min="9" max="9" width="11.140625" style="3" customWidth="1"/>
    <col min="10" max="11" width="9.140625" style="3"/>
    <col min="12" max="12" width="9.28515625" style="3" customWidth="1"/>
    <col min="13" max="13" width="10.140625" style="3" customWidth="1"/>
    <col min="14" max="14" width="11.140625" style="3" customWidth="1"/>
    <col min="15" max="17" width="9.140625" style="3"/>
    <col min="18" max="18" width="10.140625" style="3" customWidth="1"/>
    <col min="19" max="19" width="11.140625" style="3" customWidth="1"/>
    <col min="20" max="22" width="9.140625" style="3"/>
    <col min="23" max="23" width="10.140625" style="3" customWidth="1"/>
    <col min="24" max="24" width="11.140625" style="3" customWidth="1"/>
    <col min="25" max="26" width="9.140625" style="3"/>
    <col min="27" max="27" width="21.7109375" style="3" customWidth="1"/>
    <col min="28" max="28" width="24.140625" style="3" customWidth="1"/>
    <col min="29" max="29" width="12.140625" style="3" customWidth="1"/>
    <col min="30" max="16384" width="9.140625" style="3"/>
  </cols>
  <sheetData>
    <row r="1" spans="1:49" ht="15" customHeight="1" x14ac:dyDescent="0.25">
      <c r="A1" s="6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5" t="s">
        <v>0</v>
      </c>
      <c r="B3" s="5" t="s">
        <v>1</v>
      </c>
      <c r="C3" s="5"/>
      <c r="D3" s="5" t="s">
        <v>2</v>
      </c>
      <c r="E3" s="5"/>
      <c r="F3" s="1">
        <v>3</v>
      </c>
      <c r="G3" s="5" t="s">
        <v>3</v>
      </c>
      <c r="H3" s="5"/>
      <c r="I3" s="5" t="s">
        <v>2</v>
      </c>
      <c r="J3" s="5"/>
      <c r="K3" s="1">
        <v>1.5</v>
      </c>
      <c r="L3" s="5" t="s">
        <v>4</v>
      </c>
      <c r="M3" s="5"/>
      <c r="N3" s="5" t="s">
        <v>2</v>
      </c>
      <c r="O3" s="5"/>
      <c r="P3" s="1">
        <v>3</v>
      </c>
      <c r="Q3" s="5" t="s">
        <v>5</v>
      </c>
      <c r="R3" s="5"/>
      <c r="S3" s="5" t="s">
        <v>2</v>
      </c>
      <c r="T3" s="5"/>
      <c r="U3" s="1">
        <v>1.5</v>
      </c>
      <c r="V3" s="5" t="s">
        <v>12</v>
      </c>
      <c r="W3" s="5"/>
      <c r="X3" s="5" t="s">
        <v>2</v>
      </c>
      <c r="Y3" s="5"/>
      <c r="Z3" s="1">
        <v>3</v>
      </c>
      <c r="AA3" s="5" t="s">
        <v>14</v>
      </c>
      <c r="AB3" s="5" t="s">
        <v>15</v>
      </c>
      <c r="AC3" s="5" t="s">
        <v>6</v>
      </c>
    </row>
    <row r="4" spans="1:49" x14ac:dyDescent="0.25">
      <c r="A4" s="5"/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7</v>
      </c>
      <c r="R4" s="1" t="s">
        <v>8</v>
      </c>
      <c r="S4" s="1" t="s">
        <v>9</v>
      </c>
      <c r="T4" s="1" t="s">
        <v>10</v>
      </c>
      <c r="U4" s="1" t="s">
        <v>11</v>
      </c>
      <c r="V4" s="1" t="s">
        <v>7</v>
      </c>
      <c r="W4" s="1" t="s">
        <v>8</v>
      </c>
      <c r="X4" s="1" t="s">
        <v>9</v>
      </c>
      <c r="Y4" s="1" t="s">
        <v>10</v>
      </c>
      <c r="Z4" s="1" t="s">
        <v>11</v>
      </c>
      <c r="AA4" s="5"/>
      <c r="AB4" s="5"/>
      <c r="AC4" s="5"/>
    </row>
    <row r="5" spans="1:49" x14ac:dyDescent="0.25">
      <c r="A5" s="1">
        <v>220111</v>
      </c>
      <c r="B5" s="1">
        <v>22</v>
      </c>
      <c r="C5" s="1">
        <v>31</v>
      </c>
      <c r="D5" s="1">
        <f>B5+C5</f>
        <v>53</v>
      </c>
      <c r="E5" s="1" t="str">
        <f>IF(D5&gt;=80,"A+",IF(D5&gt;=75,"A",IF(D5&gt;=70,"A-",IF(D5&gt;=65,"B+",IF(D5&gt;=60,"B",IF(D5&gt;=55,"B-",IF(D5&gt;=50,"C+",IF(D5&gt;=45,"C",IF(D5&gt;=40,"D",IF(D5&lt;40,"F"))))))))))</f>
        <v>C+</v>
      </c>
      <c r="F5" s="1">
        <f>IF(D5&gt;=80,4,IF(D5&gt;=75,3.75,IF(D5&gt;=70,3.5,IF(D5&gt;=65,3.25,IF(D5&gt;=60,3,IF(D5&gt;=55,2.75,IF(D5&gt;=50,2.5,IF(D5&gt;=45,2.25,IF(D5&gt;=40,2,IF(D5&lt;40,0))))))))))</f>
        <v>2.5</v>
      </c>
      <c r="G5" s="1">
        <v>23</v>
      </c>
      <c r="H5" s="1">
        <v>18</v>
      </c>
      <c r="I5" s="1">
        <f>G5+H5</f>
        <v>41</v>
      </c>
      <c r="J5" s="1" t="str">
        <f>IF(I5&gt;=80,"A+",IF(I5&gt;=75,"A",IF(I5&gt;=70,"A-",IF(I5&gt;=65,"B+",IF(I5&gt;=60,"B",IF(I5&gt;=55,"B-",IF(I5&gt;=50,"C+",IF(I5&gt;=45,"C",IF(I5&gt;=40,"D",IF(I5&lt;40,"F"))))))))))</f>
        <v>D</v>
      </c>
      <c r="K5" s="1">
        <f>IF(I5&gt;=80,4,IF(I5&gt;=75,3.75,IF(I5&gt;=70,3.5,IF(I5&gt;=65,3.25,IF(I5&gt;=60,3,IF(I5&gt;=55,2.75,IF(I5&gt;=50,2.5,IF(I5&gt;=45,2.25,IF(I5&gt;=40,2,IF(I5&lt;40,0))))))))))</f>
        <v>2</v>
      </c>
      <c r="L5" s="1">
        <v>24</v>
      </c>
      <c r="M5" s="1">
        <v>45</v>
      </c>
      <c r="N5" s="1">
        <f>L5+M5</f>
        <v>69</v>
      </c>
      <c r="O5" s="1" t="str">
        <f>IF(N5&gt;=80,"A+",IF(N5&gt;=75,"A",IF(N5&gt;=70,"A-",IF(N5&gt;=65,"B+",IF(N5&gt;=60,"B",IF(N5&gt;=55,"B-",IF(N5&gt;=50,"C+",IF(N5&gt;=45,"C",IF(N5&gt;=40,"D",IF(N5&lt;40,"F"))))))))))</f>
        <v>B+</v>
      </c>
      <c r="P5" s="1">
        <f>IF(N5&gt;=80,4,IF(N5&gt;=75,3.75,IF(N5&gt;=70,3.5,IF(N5&gt;=65,3.25,IF(N5&gt;=60,3,IF(N5&gt;=55,2.75,IF(N5&gt;=50,2.5,IF(N5&gt;=45,2.25,IF(N5&gt;=40,2,IF(N5&lt;40,0))))))))))</f>
        <v>3.25</v>
      </c>
      <c r="Q5" s="1">
        <v>23</v>
      </c>
      <c r="R5" s="1">
        <v>47</v>
      </c>
      <c r="S5" s="1">
        <f>Q5+R5</f>
        <v>70</v>
      </c>
      <c r="T5" s="1" t="str">
        <f>IF(S5&gt;=80,"A+",IF(S5&gt;=75,"A",IF(S5&gt;=70,"A-",IF(S5&gt;=65,"B+",IF(S5&gt;=60,"B",IF(S5&gt;=55,"B-",IF(S5&gt;=50,"C+",IF(S5&gt;=45,"C",IF(S5&gt;=40,"D",IF(S5&lt;40,"F"))))))))))</f>
        <v>A-</v>
      </c>
      <c r="U5" s="1">
        <f>IF(S5&gt;=80,4,IF(S5&gt;=75,3.75,IF(S5&gt;=70,3.5,IF(S5&gt;=65,3.25,IF(S5&gt;=60,3,IF(S5&gt;=55,2.75,IF(S5&gt;=50,2.5,IF(S5&gt;=45,2.25,IF(S5&gt;=40,2,IF(S5&lt;40,0))))))))))</f>
        <v>3.5</v>
      </c>
      <c r="V5" s="1">
        <v>19</v>
      </c>
      <c r="W5" s="1">
        <v>53</v>
      </c>
      <c r="X5" s="1">
        <f>V5+W5</f>
        <v>72</v>
      </c>
      <c r="Y5" s="1" t="str">
        <f>IF(X5&gt;=80,"A+",IF(X5&gt;=75,"A",IF(X5&gt;=70,"A-",IF(X5&gt;=65,"B+",IF(X5&gt;=60,"B",IF(X5&gt;=55,"B-",IF(X5&gt;=50,"C+",IF(X5&gt;=45,"C",IF(X5&gt;=40,"D",IF(X5&lt;40,"F"))))))))))</f>
        <v>A-</v>
      </c>
      <c r="Z5" s="1">
        <f>IF(X5&gt;=80,4,IF(X5&gt;=75,3.75,IF(X5&gt;=70,3.5,IF(X5&gt;=65,3.25,IF(X5&gt;=60,3,IF(X5&gt;=55,2.75,IF(X5&gt;=50,2.5,IF(X5&gt;=45,2.25,IF(X5&gt;=40,2,IF(X5&lt;40,0))))))))))</f>
        <v>3.5</v>
      </c>
      <c r="AA5" s="1">
        <f>(F5*3+K5*1.5+P5*3+U5*1.5+Z5*3)</f>
        <v>36</v>
      </c>
      <c r="AB5" s="1">
        <f>AA5/12</f>
        <v>3</v>
      </c>
      <c r="AC5" s="1" t="str">
        <f>IF(AND(AB5&gt;=2,U5&gt;=2,COUNTIF(E5:Z5,"F")&lt;3),"PASSED","FAILED")</f>
        <v>PASSED</v>
      </c>
    </row>
    <row r="6" spans="1:49" x14ac:dyDescent="0.25">
      <c r="A6" s="1">
        <v>220112</v>
      </c>
      <c r="B6" s="1">
        <v>23</v>
      </c>
      <c r="C6" s="1">
        <v>55</v>
      </c>
      <c r="D6" s="1">
        <f t="shared" ref="D6:D9" si="0">B6+C6</f>
        <v>78</v>
      </c>
      <c r="E6" s="1" t="str">
        <f t="shared" ref="E6:E9" si="1">IF(D6&gt;=80,"A+",IF(D6&gt;=75,"A",IF(D6&gt;=70,"A-",IF(D6&gt;=65,"B+",IF(D6&gt;=60,"B",IF(D6&gt;=55,"B-",IF(D6&gt;=50,"C+",IF(D6&gt;=45,"C",IF(D6&gt;=40,"D",IF(D6&lt;40,"F"))))))))))</f>
        <v>A</v>
      </c>
      <c r="F6" s="1">
        <f t="shared" ref="F6:F9" si="2">IF(D6&gt;=80,4,IF(D6&gt;=75,3.75,IF(D6&gt;=70,3.5,IF(D6&gt;=65,3.25,IF(D6&gt;=60,3,IF(D6&gt;=55,2.75,IF(D6&gt;=50,2.5,IF(D6&gt;=45,2.25,IF(D6&gt;=40,2,IF(D6&lt;40,0))))))))))</f>
        <v>3.75</v>
      </c>
      <c r="G6" s="1">
        <v>22</v>
      </c>
      <c r="H6" s="1">
        <v>54</v>
      </c>
      <c r="I6" s="1">
        <f t="shared" ref="I6:I9" si="3">G6+H6</f>
        <v>76</v>
      </c>
      <c r="J6" s="1" t="str">
        <f t="shared" ref="J6:J9" si="4">IF(I6&gt;=80,"A+",IF(I6&gt;=75,"A",IF(I6&gt;=70,"A-",IF(I6&gt;=65,"B+",IF(I6&gt;=60,"B",IF(I6&gt;=55,"B-",IF(I6&gt;=50,"C+",IF(I6&gt;=45,"C",IF(I6&gt;=40,"D",IF(I6&lt;40,"F"))))))))))</f>
        <v>A</v>
      </c>
      <c r="K6" s="1">
        <f t="shared" ref="K6:K9" si="5">IF(I6&gt;=80,4,IF(I6&gt;=75,3.75,IF(I6&gt;=70,3.5,IF(I6&gt;=65,3.25,IF(I6&gt;=60,3,IF(I6&gt;=55,2.75,IF(I6&gt;=50,2.5,IF(I6&gt;=45,2.25,IF(I6&gt;=40,2,IF(I6&lt;40,0))))))))))</f>
        <v>3.75</v>
      </c>
      <c r="L6" s="1">
        <v>21</v>
      </c>
      <c r="M6" s="1">
        <v>54</v>
      </c>
      <c r="N6" s="1">
        <f t="shared" ref="N6:N9" si="6">L6+M6</f>
        <v>75</v>
      </c>
      <c r="O6" s="1" t="str">
        <f t="shared" ref="O6:O9" si="7">IF(N6&gt;=80,"A+",IF(N6&gt;=75,"A",IF(N6&gt;=70,"A-",IF(N6&gt;=65,"B+",IF(N6&gt;=60,"B",IF(N6&gt;=55,"B-",IF(N6&gt;=50,"C+",IF(N6&gt;=45,"C",IF(N6&gt;=40,"D",IF(N6&lt;40,"F"))))))))))</f>
        <v>A</v>
      </c>
      <c r="P6" s="1">
        <f t="shared" ref="P6:P9" si="8">IF(N6&gt;=80,4,IF(N6&gt;=75,3.75,IF(N6&gt;=70,3.5,IF(N6&gt;=65,3.25,IF(N6&gt;=60,3,IF(N6&gt;=55,2.75,IF(N6&gt;=50,2.5,IF(N6&gt;=45,2.25,IF(N6&gt;=40,2,IF(N6&lt;40,0))))))))))</f>
        <v>3.75</v>
      </c>
      <c r="Q6" s="1">
        <v>27</v>
      </c>
      <c r="R6" s="1">
        <v>55</v>
      </c>
      <c r="S6" s="1">
        <f t="shared" ref="S6:S9" si="9">Q6+R6</f>
        <v>82</v>
      </c>
      <c r="T6" s="1" t="str">
        <f t="shared" ref="T6:T9" si="10">IF(S6&gt;=80,"A+",IF(S6&gt;=75,"A",IF(S6&gt;=70,"A-",IF(S6&gt;=65,"B+",IF(S6&gt;=60,"B",IF(S6&gt;=55,"B-",IF(S6&gt;=50,"C+",IF(S6&gt;=45,"C",IF(S6&gt;=40,"D",IF(S6&lt;40,"F"))))))))))</f>
        <v>A+</v>
      </c>
      <c r="U6" s="1">
        <f t="shared" ref="U6:U9" si="11">IF(S6&gt;=80,4,IF(S6&gt;=75,3.75,IF(S6&gt;=70,3.5,IF(S6&gt;=65,3.25,IF(S6&gt;=60,3,IF(S6&gt;=55,2.75,IF(S6&gt;=50,2.5,IF(S6&gt;=45,2.25,IF(S6&gt;=40,2,IF(S6&lt;40,0))))))))))</f>
        <v>4</v>
      </c>
      <c r="V6" s="1">
        <v>28</v>
      </c>
      <c r="W6" s="1">
        <v>55</v>
      </c>
      <c r="X6" s="1">
        <f t="shared" ref="X6:X9" si="12">V6+W6</f>
        <v>83</v>
      </c>
      <c r="Y6" s="1" t="str">
        <f t="shared" ref="Y6:Y9" si="13">IF(X6&gt;=80,"A+",IF(X6&gt;=75,"A",IF(X6&gt;=70,"A-",IF(X6&gt;=65,"B+",IF(X6&gt;=60,"B",IF(X6&gt;=55,"B-",IF(X6&gt;=50,"C+",IF(X6&gt;=45,"C",IF(X6&gt;=40,"D",IF(X6&lt;40,"F"))))))))))</f>
        <v>A+</v>
      </c>
      <c r="Z6" s="1">
        <f t="shared" ref="Z6:Z9" si="14">IF(X6&gt;=80,4,IF(X6&gt;=75,3.75,IF(X6&gt;=70,3.5,IF(X6&gt;=65,3.25,IF(X6&gt;=60,3,IF(X6&gt;=55,2.75,IF(X6&gt;=50,2.5,IF(X6&gt;=45,2.25,IF(X6&gt;=40,2,IF(X6&lt;40,0))))))))))</f>
        <v>4</v>
      </c>
      <c r="AA6" s="1">
        <f>(F6*3+K6*1.5+P6*3+U6*1.5+Z6*3)</f>
        <v>46.125</v>
      </c>
      <c r="AB6" s="1">
        <f t="shared" ref="AB6:AB9" si="15">AA6/12</f>
        <v>3.84375</v>
      </c>
      <c r="AC6" s="1" t="str">
        <f t="shared" ref="AC6:AC9" si="16">IF(AND(AB6&gt;=2,U6&gt;=2,COUNTIF(E6:Z6,"F")&lt;3),"PASSED","FAILED")</f>
        <v>PASSED</v>
      </c>
    </row>
    <row r="7" spans="1:49" x14ac:dyDescent="0.25">
      <c r="A7" s="1">
        <v>220113</v>
      </c>
      <c r="B7" s="1">
        <v>12</v>
      </c>
      <c r="C7" s="1">
        <v>34</v>
      </c>
      <c r="D7" s="1">
        <f t="shared" si="0"/>
        <v>46</v>
      </c>
      <c r="E7" s="1" t="str">
        <f t="shared" si="1"/>
        <v>C</v>
      </c>
      <c r="F7" s="1">
        <f t="shared" si="2"/>
        <v>2.25</v>
      </c>
      <c r="G7" s="1">
        <v>24</v>
      </c>
      <c r="H7" s="1">
        <v>21</v>
      </c>
      <c r="I7" s="1">
        <f t="shared" si="3"/>
        <v>45</v>
      </c>
      <c r="J7" s="1" t="str">
        <f t="shared" si="4"/>
        <v>C</v>
      </c>
      <c r="K7" s="1">
        <f t="shared" si="5"/>
        <v>2.25</v>
      </c>
      <c r="L7" s="1">
        <v>21</v>
      </c>
      <c r="M7" s="1">
        <v>56</v>
      </c>
      <c r="N7" s="1">
        <f t="shared" si="6"/>
        <v>77</v>
      </c>
      <c r="O7" s="1" t="str">
        <f t="shared" si="7"/>
        <v>A</v>
      </c>
      <c r="P7" s="1">
        <f t="shared" si="8"/>
        <v>3.75</v>
      </c>
      <c r="Q7" s="1">
        <v>17</v>
      </c>
      <c r="R7" s="1">
        <v>23</v>
      </c>
      <c r="S7" s="1">
        <v>12</v>
      </c>
      <c r="T7" s="1" t="str">
        <f t="shared" si="10"/>
        <v>F</v>
      </c>
      <c r="U7" s="1">
        <f t="shared" si="11"/>
        <v>0</v>
      </c>
      <c r="V7" s="1">
        <v>26</v>
      </c>
      <c r="W7" s="1">
        <v>47</v>
      </c>
      <c r="X7" s="1">
        <f t="shared" si="12"/>
        <v>73</v>
      </c>
      <c r="Y7" s="1" t="str">
        <f t="shared" si="13"/>
        <v>A-</v>
      </c>
      <c r="Z7" s="1">
        <f t="shared" si="14"/>
        <v>3.5</v>
      </c>
      <c r="AA7" s="1">
        <f t="shared" ref="AA7:AA9" si="17">(F7*3+K7*1.5+P7*3+U7*1.5+Z7*3)</f>
        <v>31.875</v>
      </c>
      <c r="AB7" s="1">
        <f t="shared" si="15"/>
        <v>2.65625</v>
      </c>
      <c r="AC7" s="1" t="str">
        <f t="shared" si="16"/>
        <v>FAILED</v>
      </c>
    </row>
    <row r="8" spans="1:49" x14ac:dyDescent="0.25">
      <c r="A8" s="1">
        <v>220114</v>
      </c>
      <c r="B8" s="1">
        <v>24</v>
      </c>
      <c r="C8" s="1">
        <v>43</v>
      </c>
      <c r="D8" s="1">
        <f t="shared" si="0"/>
        <v>67</v>
      </c>
      <c r="E8" s="1" t="str">
        <f t="shared" si="1"/>
        <v>B+</v>
      </c>
      <c r="F8" s="1">
        <f t="shared" si="2"/>
        <v>3.25</v>
      </c>
      <c r="G8" s="1">
        <v>21</v>
      </c>
      <c r="H8" s="1">
        <v>32</v>
      </c>
      <c r="I8" s="1">
        <v>12</v>
      </c>
      <c r="J8" s="1" t="str">
        <f t="shared" si="4"/>
        <v>F</v>
      </c>
      <c r="K8" s="1">
        <f t="shared" si="5"/>
        <v>0</v>
      </c>
      <c r="L8" s="1">
        <v>16</v>
      </c>
      <c r="M8" s="1">
        <v>33</v>
      </c>
      <c r="N8" s="1">
        <f t="shared" si="6"/>
        <v>49</v>
      </c>
      <c r="O8" s="1" t="str">
        <f t="shared" si="7"/>
        <v>C</v>
      </c>
      <c r="P8" s="1">
        <f t="shared" si="8"/>
        <v>2.25</v>
      </c>
      <c r="Q8" s="1">
        <v>16</v>
      </c>
      <c r="R8" s="1">
        <v>43</v>
      </c>
      <c r="S8" s="1">
        <f t="shared" si="9"/>
        <v>59</v>
      </c>
      <c r="T8" s="1" t="str">
        <f t="shared" si="10"/>
        <v>B-</v>
      </c>
      <c r="U8" s="1">
        <f t="shared" si="11"/>
        <v>2.75</v>
      </c>
      <c r="V8" s="1">
        <v>18</v>
      </c>
      <c r="W8" s="1">
        <v>50</v>
      </c>
      <c r="X8" s="1">
        <f t="shared" si="12"/>
        <v>68</v>
      </c>
      <c r="Y8" s="1" t="str">
        <f t="shared" si="13"/>
        <v>B+</v>
      </c>
      <c r="Z8" s="1">
        <f t="shared" si="14"/>
        <v>3.25</v>
      </c>
      <c r="AA8" s="1">
        <f t="shared" si="17"/>
        <v>30.375</v>
      </c>
      <c r="AB8" s="1">
        <f t="shared" si="15"/>
        <v>2.53125</v>
      </c>
      <c r="AC8" s="1" t="str">
        <f t="shared" si="16"/>
        <v>PASSED</v>
      </c>
    </row>
    <row r="9" spans="1:49" x14ac:dyDescent="0.25">
      <c r="A9" s="1">
        <v>220115</v>
      </c>
      <c r="B9" s="1">
        <v>21</v>
      </c>
      <c r="C9" s="1">
        <v>18</v>
      </c>
      <c r="D9" s="1">
        <f t="shared" si="0"/>
        <v>39</v>
      </c>
      <c r="E9" s="1" t="str">
        <f t="shared" si="1"/>
        <v>F</v>
      </c>
      <c r="F9" s="1">
        <f t="shared" si="2"/>
        <v>0</v>
      </c>
      <c r="G9" s="1">
        <v>17</v>
      </c>
      <c r="H9" s="1">
        <v>22</v>
      </c>
      <c r="I9" s="1">
        <f t="shared" si="3"/>
        <v>39</v>
      </c>
      <c r="J9" s="1" t="str">
        <f t="shared" si="4"/>
        <v>F</v>
      </c>
      <c r="K9" s="1">
        <f t="shared" si="5"/>
        <v>0</v>
      </c>
      <c r="L9" s="1">
        <v>19</v>
      </c>
      <c r="M9" s="1">
        <v>17</v>
      </c>
      <c r="N9" s="1">
        <f t="shared" si="6"/>
        <v>36</v>
      </c>
      <c r="O9" s="1" t="str">
        <f t="shared" si="7"/>
        <v>F</v>
      </c>
      <c r="P9" s="1">
        <f t="shared" si="8"/>
        <v>0</v>
      </c>
      <c r="Q9" s="1">
        <v>24</v>
      </c>
      <c r="R9" s="1">
        <v>55</v>
      </c>
      <c r="S9" s="1">
        <f t="shared" si="9"/>
        <v>79</v>
      </c>
      <c r="T9" s="1" t="str">
        <f t="shared" si="10"/>
        <v>A</v>
      </c>
      <c r="U9" s="1">
        <f t="shared" si="11"/>
        <v>3.75</v>
      </c>
      <c r="V9" s="1">
        <v>16</v>
      </c>
      <c r="W9" s="1">
        <v>45</v>
      </c>
      <c r="X9" s="1">
        <f t="shared" si="12"/>
        <v>61</v>
      </c>
      <c r="Y9" s="1" t="str">
        <f t="shared" si="13"/>
        <v>B</v>
      </c>
      <c r="Z9" s="1">
        <f t="shared" si="14"/>
        <v>3</v>
      </c>
      <c r="AA9" s="1">
        <f t="shared" si="17"/>
        <v>14.625</v>
      </c>
      <c r="AB9" s="1">
        <f t="shared" si="15"/>
        <v>1.21875</v>
      </c>
      <c r="AC9" s="1" t="str">
        <f t="shared" si="16"/>
        <v>FAILED</v>
      </c>
    </row>
    <row r="15" spans="1:49" x14ac:dyDescent="0.25">
      <c r="G15" s="4" t="s">
        <v>26</v>
      </c>
      <c r="H15" s="4"/>
      <c r="I15" s="4"/>
    </row>
    <row r="16" spans="1:49" x14ac:dyDescent="0.25">
      <c r="G16" s="4"/>
      <c r="H16" s="4"/>
      <c r="I16" s="4"/>
    </row>
    <row r="17" spans="7:9" x14ac:dyDescent="0.25">
      <c r="G17" s="4" t="s">
        <v>16</v>
      </c>
      <c r="H17" s="4"/>
      <c r="I17" s="3">
        <f>COUNTIF(E5:E9:J5:J9:O5:O9:T5:T9:Y5:Y9,"A+")</f>
        <v>2</v>
      </c>
    </row>
    <row r="18" spans="7:9" x14ac:dyDescent="0.25">
      <c r="G18" s="4" t="s">
        <v>18</v>
      </c>
      <c r="H18" s="4"/>
      <c r="I18" s="3">
        <f>COUNTIF(E5:E9:J5:J9:O5:O9:T5:T9:Y5:Y9,"A")</f>
        <v>5</v>
      </c>
    </row>
    <row r="19" spans="7:9" x14ac:dyDescent="0.25">
      <c r="G19" s="4" t="s">
        <v>17</v>
      </c>
      <c r="H19" s="4"/>
      <c r="I19" s="3">
        <f>COUNTIF(E5:E9:J5:J9:O5:O9:T5:T9:Y5:Y9,"A-")</f>
        <v>3</v>
      </c>
    </row>
    <row r="20" spans="7:9" x14ac:dyDescent="0.25">
      <c r="G20" s="4" t="s">
        <v>19</v>
      </c>
      <c r="H20" s="4"/>
      <c r="I20" s="3">
        <f>COUNTIF(E5:E9:J5:J9:O5:O9:T5:T9:Y5:Y9,"B+")</f>
        <v>3</v>
      </c>
    </row>
    <row r="21" spans="7:9" x14ac:dyDescent="0.25">
      <c r="G21" s="4" t="s">
        <v>20</v>
      </c>
      <c r="H21" s="4"/>
      <c r="I21" s="3">
        <f>COUNTIF(E5:E9:J5:J9:O5:O9:T5:T9:Y5:Y9,"B")</f>
        <v>1</v>
      </c>
    </row>
    <row r="22" spans="7:9" x14ac:dyDescent="0.25">
      <c r="G22" s="4" t="s">
        <v>21</v>
      </c>
      <c r="H22" s="4"/>
      <c r="I22" s="3">
        <f>COUNTIF(E5:E9:J5:J9:O5:O9:T5:T9:Y5:Y9,"B-")</f>
        <v>1</v>
      </c>
    </row>
    <row r="23" spans="7:9" x14ac:dyDescent="0.25">
      <c r="G23" s="4" t="s">
        <v>22</v>
      </c>
      <c r="H23" s="4"/>
      <c r="I23" s="3">
        <f>COUNTIF(E5:E9:J5:J9:O5:O9:T5:T9:Y5:Y9,"C+")</f>
        <v>1</v>
      </c>
    </row>
    <row r="24" spans="7:9" x14ac:dyDescent="0.25">
      <c r="G24" s="4" t="s">
        <v>23</v>
      </c>
      <c r="H24" s="4"/>
      <c r="I24" s="3">
        <f>COUNTIF(E5:E9:J5:J9:O5:O9:T5:T9:Y5:Y9,"C")</f>
        <v>3</v>
      </c>
    </row>
    <row r="25" spans="7:9" x14ac:dyDescent="0.25">
      <c r="G25" s="4" t="s">
        <v>24</v>
      </c>
      <c r="H25" s="4"/>
      <c r="I25" s="3">
        <f>COUNTIF(E5:E9:J5:J9:O5:O9:T5:T9:Y5:Y9,"D")</f>
        <v>1</v>
      </c>
    </row>
    <row r="26" spans="7:9" x14ac:dyDescent="0.25">
      <c r="G26" s="4" t="s">
        <v>25</v>
      </c>
      <c r="H26" s="4"/>
      <c r="I26" s="3">
        <f>COUNTIF(E5:E9:J5:J9:O5:O9:T5:T9:Y5:Y9,"F")</f>
        <v>5</v>
      </c>
    </row>
  </sheetData>
  <mergeCells count="26">
    <mergeCell ref="G19:H19"/>
    <mergeCell ref="AA3:AA4"/>
    <mergeCell ref="AB3:AB4"/>
    <mergeCell ref="V3:W3"/>
    <mergeCell ref="X3:Y3"/>
    <mergeCell ref="G3:H3"/>
    <mergeCell ref="I3:J3"/>
    <mergeCell ref="L3:M3"/>
    <mergeCell ref="N3:O3"/>
    <mergeCell ref="Q3:R3"/>
    <mergeCell ref="S3:T3"/>
    <mergeCell ref="AC3:AC4"/>
    <mergeCell ref="A1:AC2"/>
    <mergeCell ref="G15:I16"/>
    <mergeCell ref="G17:H17"/>
    <mergeCell ref="G18:H18"/>
    <mergeCell ref="A3:A4"/>
    <mergeCell ref="B3:C3"/>
    <mergeCell ref="D3:E3"/>
    <mergeCell ref="G26:H26"/>
    <mergeCell ref="G20:H20"/>
    <mergeCell ref="G21:H21"/>
    <mergeCell ref="G22:H22"/>
    <mergeCell ref="G23:H23"/>
    <mergeCell ref="G24:H24"/>
    <mergeCell ref="G25:H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Biswas</dc:creator>
  <cp:lastModifiedBy>Arijit Biswas</cp:lastModifiedBy>
  <dcterms:created xsi:type="dcterms:W3CDTF">2023-04-05T17:00:34Z</dcterms:created>
  <dcterms:modified xsi:type="dcterms:W3CDTF">2023-04-05T18:43:51Z</dcterms:modified>
</cp:coreProperties>
</file>