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" l="1"/>
  <c r="V34" i="1"/>
  <c r="V33" i="1"/>
  <c r="V32" i="1"/>
  <c r="V31" i="1"/>
  <c r="V30" i="1"/>
  <c r="V29" i="1"/>
  <c r="V28" i="1"/>
  <c r="V27" i="1"/>
  <c r="V26" i="1"/>
  <c r="BC19" i="1"/>
  <c r="BC11" i="1"/>
  <c r="BC12" i="1"/>
  <c r="BC13" i="1"/>
  <c r="BC14" i="1"/>
  <c r="BC15" i="1"/>
  <c r="BC16" i="1"/>
  <c r="BC17" i="1"/>
  <c r="BC18" i="1"/>
  <c r="BC10" i="1"/>
  <c r="AY11" i="1"/>
  <c r="AY12" i="1"/>
  <c r="AY13" i="1"/>
  <c r="AY14" i="1"/>
  <c r="AY15" i="1"/>
  <c r="AY16" i="1"/>
  <c r="AY17" i="1"/>
  <c r="AY18" i="1"/>
  <c r="AY10" i="1"/>
  <c r="AV11" i="1" l="1"/>
  <c r="AV12" i="1"/>
  <c r="AV13" i="1"/>
  <c r="AV14" i="1"/>
  <c r="AV15" i="1"/>
  <c r="AV16" i="1"/>
  <c r="AV17" i="1"/>
  <c r="AV18" i="1"/>
  <c r="AV10" i="1"/>
  <c r="AN10" i="1"/>
  <c r="AO10" i="1"/>
  <c r="AP10" i="1"/>
  <c r="AS10" i="1"/>
  <c r="AT10" i="1" s="1"/>
  <c r="AN11" i="1"/>
  <c r="AO11" i="1"/>
  <c r="AP11" i="1"/>
  <c r="AS11" i="1"/>
  <c r="AT11" i="1"/>
  <c r="AU11" i="1"/>
  <c r="AN12" i="1"/>
  <c r="AO12" i="1"/>
  <c r="AP12" i="1"/>
  <c r="AS12" i="1"/>
  <c r="AT12" i="1" s="1"/>
  <c r="AN13" i="1"/>
  <c r="AP13" i="1" s="1"/>
  <c r="AO13" i="1"/>
  <c r="AS13" i="1"/>
  <c r="AT13" i="1"/>
  <c r="AU13" i="1"/>
  <c r="AN14" i="1"/>
  <c r="AO14" i="1"/>
  <c r="AP14" i="1"/>
  <c r="AS14" i="1"/>
  <c r="AT14" i="1"/>
  <c r="AU14" i="1"/>
  <c r="AN15" i="1"/>
  <c r="AP15" i="1" s="1"/>
  <c r="AO15" i="1"/>
  <c r="AS15" i="1"/>
  <c r="AT15" i="1"/>
  <c r="AU15" i="1"/>
  <c r="AN16" i="1"/>
  <c r="AP16" i="1" s="1"/>
  <c r="AO16" i="1"/>
  <c r="AS16" i="1"/>
  <c r="AT16" i="1"/>
  <c r="AU16" i="1"/>
  <c r="AN17" i="1"/>
  <c r="AO17" i="1"/>
  <c r="AP17" i="1"/>
  <c r="AS17" i="1"/>
  <c r="AT17" i="1"/>
  <c r="AU17" i="1"/>
  <c r="AN18" i="1"/>
  <c r="AO18" i="1"/>
  <c r="AP18" i="1"/>
  <c r="AS18" i="1"/>
  <c r="AT18" i="1"/>
  <c r="AU18" i="1"/>
  <c r="AN19" i="1"/>
  <c r="AO19" i="1" s="1"/>
  <c r="AS19" i="1"/>
  <c r="AT19" i="1"/>
  <c r="AU19" i="1"/>
  <c r="AI10" i="1"/>
  <c r="AJ10" i="1"/>
  <c r="AK10" i="1"/>
  <c r="AI11" i="1"/>
  <c r="AJ11" i="1"/>
  <c r="AK11" i="1"/>
  <c r="AI12" i="1"/>
  <c r="AJ12" i="1" s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D10" i="1"/>
  <c r="AE10" i="1" s="1"/>
  <c r="AD11" i="1"/>
  <c r="AF11" i="1" s="1"/>
  <c r="AE11" i="1"/>
  <c r="AD12" i="1"/>
  <c r="AE12" i="1"/>
  <c r="AF12" i="1"/>
  <c r="AD13" i="1"/>
  <c r="AE13" i="1"/>
  <c r="AF13" i="1"/>
  <c r="AD14" i="1"/>
  <c r="AE14" i="1"/>
  <c r="AF14" i="1"/>
  <c r="AD15" i="1"/>
  <c r="AE15" i="1" s="1"/>
  <c r="AF15" i="1"/>
  <c r="AD16" i="1"/>
  <c r="AE16" i="1" s="1"/>
  <c r="AD17" i="1"/>
  <c r="AE17" i="1" s="1"/>
  <c r="AD18" i="1"/>
  <c r="AE18" i="1" s="1"/>
  <c r="AD19" i="1"/>
  <c r="AE19" i="1" s="1"/>
  <c r="Y10" i="1"/>
  <c r="Z10" i="1"/>
  <c r="AA10" i="1"/>
  <c r="Y11" i="1"/>
  <c r="Z11" i="1" s="1"/>
  <c r="Y12" i="1"/>
  <c r="Z12" i="1"/>
  <c r="AA12" i="1"/>
  <c r="Y13" i="1"/>
  <c r="Z13" i="1"/>
  <c r="AA13" i="1"/>
  <c r="Y14" i="1"/>
  <c r="Z14" i="1"/>
  <c r="AA14" i="1"/>
  <c r="Y15" i="1"/>
  <c r="Z15" i="1" s="1"/>
  <c r="Y16" i="1"/>
  <c r="AA16" i="1" s="1"/>
  <c r="Z16" i="1"/>
  <c r="Y17" i="1"/>
  <c r="Z17" i="1" s="1"/>
  <c r="AA17" i="1"/>
  <c r="Y18" i="1"/>
  <c r="Z18" i="1"/>
  <c r="AA18" i="1"/>
  <c r="Y19" i="1"/>
  <c r="Z19" i="1"/>
  <c r="AA19" i="1"/>
  <c r="T11" i="1"/>
  <c r="T12" i="1"/>
  <c r="T13" i="1"/>
  <c r="T14" i="1"/>
  <c r="U14" i="1" s="1"/>
  <c r="T15" i="1"/>
  <c r="U15" i="1" s="1"/>
  <c r="T16" i="1"/>
  <c r="U16" i="1" s="1"/>
  <c r="T17" i="1"/>
  <c r="U17" i="1" s="1"/>
  <c r="T18" i="1"/>
  <c r="V18" i="1" s="1"/>
  <c r="T19" i="1"/>
  <c r="U19" i="1" s="1"/>
  <c r="T10" i="1"/>
  <c r="U10" i="1" s="1"/>
  <c r="V10" i="1"/>
  <c r="V11" i="1"/>
  <c r="U12" i="1"/>
  <c r="V12" i="1"/>
  <c r="U13" i="1"/>
  <c r="V13" i="1"/>
  <c r="J10" i="1"/>
  <c r="L10" i="1" s="1"/>
  <c r="K10" i="1"/>
  <c r="O10" i="1"/>
  <c r="P10" i="1"/>
  <c r="Q10" i="1"/>
  <c r="J11" i="1"/>
  <c r="K11" i="1"/>
  <c r="L11" i="1"/>
  <c r="O11" i="1"/>
  <c r="P11" i="1"/>
  <c r="Q11" i="1"/>
  <c r="K12" i="1"/>
  <c r="L12" i="1"/>
  <c r="P12" i="1"/>
  <c r="Q12" i="1"/>
  <c r="J13" i="1"/>
  <c r="L13" i="1" s="1"/>
  <c r="O13" i="1"/>
  <c r="P13" i="1"/>
  <c r="Q13" i="1"/>
  <c r="J14" i="1"/>
  <c r="K14" i="1"/>
  <c r="L14" i="1"/>
  <c r="O14" i="1"/>
  <c r="P14" i="1"/>
  <c r="Q14" i="1"/>
  <c r="J15" i="1"/>
  <c r="K15" i="1" s="1"/>
  <c r="L15" i="1"/>
  <c r="O15" i="1"/>
  <c r="P15" i="1"/>
  <c r="Q15" i="1"/>
  <c r="J16" i="1"/>
  <c r="L16" i="1" s="1"/>
  <c r="O16" i="1"/>
  <c r="P16" i="1"/>
  <c r="Q16" i="1"/>
  <c r="J17" i="1"/>
  <c r="K17" i="1"/>
  <c r="L17" i="1"/>
  <c r="O17" i="1"/>
  <c r="P17" i="1"/>
  <c r="Q17" i="1"/>
  <c r="J18" i="1"/>
  <c r="K18" i="1"/>
  <c r="L18" i="1"/>
  <c r="O18" i="1"/>
  <c r="P18" i="1" s="1"/>
  <c r="J19" i="1"/>
  <c r="K19" i="1" s="1"/>
  <c r="O19" i="1"/>
  <c r="P19" i="1"/>
  <c r="Q19" i="1"/>
  <c r="G11" i="1"/>
  <c r="G12" i="1"/>
  <c r="G13" i="1"/>
  <c r="G14" i="1"/>
  <c r="G15" i="1"/>
  <c r="G16" i="1"/>
  <c r="G17" i="1"/>
  <c r="G18" i="1"/>
  <c r="G19" i="1"/>
  <c r="G10" i="1"/>
  <c r="F10" i="1"/>
  <c r="F11" i="1"/>
  <c r="F12" i="1"/>
  <c r="E11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0" i="1"/>
  <c r="L19" i="1" l="1"/>
  <c r="AV19" i="1" s="1"/>
  <c r="AY19" i="1" s="1"/>
  <c r="AP19" i="1"/>
  <c r="AU10" i="1"/>
  <c r="AU12" i="1"/>
  <c r="AK12" i="1"/>
  <c r="AF18" i="1"/>
  <c r="AF17" i="1"/>
  <c r="AF10" i="1"/>
  <c r="AF19" i="1"/>
  <c r="AF16" i="1"/>
  <c r="AA11" i="1"/>
  <c r="AA15" i="1"/>
  <c r="U18" i="1"/>
  <c r="V19" i="1"/>
  <c r="V16" i="1"/>
  <c r="V15" i="1"/>
  <c r="V14" i="1"/>
  <c r="U11" i="1"/>
  <c r="V17" i="1"/>
  <c r="K16" i="1"/>
  <c r="K13" i="1"/>
  <c r="Q18" i="1"/>
</calcChain>
</file>

<file path=xl/sharedStrings.xml><?xml version="1.0" encoding="utf-8"?>
<sst xmlns="http://schemas.openxmlformats.org/spreadsheetml/2006/main" count="79" uniqueCount="31">
  <si>
    <t>PABNA UNIVERSITY of SCIENCE and TECHNOLOGY,  CSE 2021-22 Result Sheet</t>
  </si>
  <si>
    <t>ROLL</t>
  </si>
  <si>
    <t>CSE 1101</t>
  </si>
  <si>
    <t>CREDIT</t>
  </si>
  <si>
    <t>LG</t>
  </si>
  <si>
    <t>GP</t>
  </si>
  <si>
    <t>CSE 1102</t>
  </si>
  <si>
    <t>CSE 1103</t>
  </si>
  <si>
    <t>CSE 1104</t>
  </si>
  <si>
    <t>MATH 1101</t>
  </si>
  <si>
    <t>PHY 1101</t>
  </si>
  <si>
    <t>HUM 1101</t>
  </si>
  <si>
    <t>HUM 1102</t>
  </si>
  <si>
    <t>CSE 1150</t>
  </si>
  <si>
    <t>CA(30%)</t>
  </si>
  <si>
    <t>FINAL(70%)</t>
  </si>
  <si>
    <t>TOTAL(100%)</t>
  </si>
  <si>
    <t>ECP (GP * CREDIT)</t>
  </si>
  <si>
    <t>SGP (ECP / TOTAL CREDIT)</t>
  </si>
  <si>
    <t>COMMENTS</t>
  </si>
  <si>
    <t>TOTAL NUMBER OF GRADES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</si>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</sst>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Sheet1!$T$25:$T$35</c:f>
              <c:strCache>
                <c:ptCount val="11"/>
                <c:pt idx="0">
                  <c:v>TOTAL NUMBER OF GRADES</c:v>
                </c:pt>
                <c:pt idx="1">
                  <c:v>A+</c:v>
                </c:pt>
                <c:pt idx="2">
                  <c:v>A</c:v>
                </c:pt>
                <c:pt idx="3">
                  <c:v>A-</c:v>
                </c:pt>
                <c:pt idx="4">
                  <c:v>B+</c:v>
                </c:pt>
                <c:pt idx="5">
                  <c:v>B</c:v>
                </c:pt>
                <c:pt idx="6">
                  <c:v>B-</c:v>
                </c:pt>
                <c:pt idx="7">
                  <c:v>C+</c:v>
                </c:pt>
                <c:pt idx="8">
                  <c:v>C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Sheet1!$U$25:$U$35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Sheet1!$T$25:$T$35</c:f>
              <c:strCache>
                <c:ptCount val="11"/>
                <c:pt idx="0">
                  <c:v>TOTAL NUMBER OF GRADES</c:v>
                </c:pt>
                <c:pt idx="1">
                  <c:v>A+</c:v>
                </c:pt>
                <c:pt idx="2">
                  <c:v>A</c:v>
                </c:pt>
                <c:pt idx="3">
                  <c:v>A-</c:v>
                </c:pt>
                <c:pt idx="4">
                  <c:v>B+</c:v>
                </c:pt>
                <c:pt idx="5">
                  <c:v>B</c:v>
                </c:pt>
                <c:pt idx="6">
                  <c:v>B-</c:v>
                </c:pt>
                <c:pt idx="7">
                  <c:v>C+</c:v>
                </c:pt>
                <c:pt idx="8">
                  <c:v>C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Sheet1!$V$25:$V$35</c:f>
              <c:numCache>
                <c:formatCode>General</c:formatCode>
                <c:ptCount val="11"/>
                <c:pt idx="1">
                  <c:v>6</c:v>
                </c:pt>
                <c:pt idx="2">
                  <c:v>9</c:v>
                </c:pt>
                <c:pt idx="3">
                  <c:v>19</c:v>
                </c:pt>
                <c:pt idx="4">
                  <c:v>18</c:v>
                </c:pt>
                <c:pt idx="5">
                  <c:v>12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934891104"/>
        <c:axId val="-934881856"/>
        <c:axId val="0"/>
      </c:bar3DChart>
      <c:catAx>
        <c:axId val="-9348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881856"/>
        <c:crosses val="autoZero"/>
        <c:auto val="1"/>
        <c:lblAlgn val="ctr"/>
        <c:lblOffset val="100"/>
        <c:noMultiLvlLbl val="0"/>
      </c:catAx>
      <c:valAx>
        <c:axId val="-934881856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93489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3708</xdr:colOff>
      <xdr:row>21</xdr:row>
      <xdr:rowOff>2164</xdr:rowOff>
    </xdr:from>
    <xdr:to>
      <xdr:col>31</xdr:col>
      <xdr:colOff>555810</xdr:colOff>
      <xdr:row>39</xdr:row>
      <xdr:rowOff>177131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abSelected="1" topLeftCell="U17" zoomScaleNormal="100" workbookViewId="0">
      <selection activeCell="AH31" sqref="AH31"/>
    </sheetView>
  </sheetViews>
  <sheetFormatPr defaultRowHeight="14.4" x14ac:dyDescent="0.3"/>
  <cols>
    <col min="3" max="3" width="11.33203125" customWidth="1"/>
    <col min="4" max="4" width="11.77734375" customWidth="1"/>
    <col min="5" max="5" width="13.44140625" customWidth="1"/>
    <col min="6" max="6" width="9" customWidth="1"/>
    <col min="7" max="7" width="11.77734375" customWidth="1"/>
    <col min="8" max="8" width="13.44140625" customWidth="1"/>
    <col min="9" max="9" width="11.77734375" customWidth="1"/>
    <col min="10" max="10" width="11.6640625" customWidth="1"/>
    <col min="11" max="11" width="13.44140625" customWidth="1"/>
    <col min="13" max="13" width="11.77734375" customWidth="1"/>
    <col min="14" max="14" width="13.33203125" customWidth="1"/>
    <col min="15" max="15" width="12.77734375" customWidth="1"/>
    <col min="16" max="16" width="11.77734375" customWidth="1"/>
    <col min="17" max="17" width="13.44140625" customWidth="1"/>
    <col min="19" max="19" width="11.77734375" customWidth="1"/>
    <col min="20" max="20" width="13.44140625" customWidth="1"/>
    <col min="22" max="22" width="11.77734375" customWidth="1"/>
    <col min="23" max="23" width="13.44140625" customWidth="1"/>
    <col min="24" max="24" width="11" customWidth="1"/>
    <col min="25" max="25" width="12.77734375" customWidth="1"/>
    <col min="26" max="26" width="13.44140625" customWidth="1"/>
    <col min="28" max="28" width="11.77734375" customWidth="1"/>
    <col min="29" max="29" width="13.44140625" customWidth="1"/>
    <col min="30" max="30" width="12.77734375" customWidth="1"/>
    <col min="31" max="31" width="11.77734375" customWidth="1"/>
    <col min="32" max="32" width="13.44140625" customWidth="1"/>
    <col min="34" max="34" width="11.77734375" customWidth="1"/>
    <col min="35" max="35" width="13.44140625" customWidth="1"/>
    <col min="37" max="37" width="11.77734375" customWidth="1"/>
    <col min="38" max="38" width="13.44140625" customWidth="1"/>
    <col min="39" max="39" width="11" customWidth="1"/>
    <col min="40" max="40" width="11.77734375" customWidth="1"/>
    <col min="41" max="41" width="13.44140625" customWidth="1"/>
    <col min="43" max="43" width="11.77734375" customWidth="1"/>
    <col min="44" max="44" width="13.44140625" customWidth="1"/>
    <col min="45" max="45" width="12.77734375" customWidth="1"/>
    <col min="46" max="46" width="11.77734375" customWidth="1"/>
    <col min="47" max="47" width="13.44140625" customWidth="1"/>
  </cols>
  <sheetData>
    <row r="1" spans="1:56" ht="14.4" customHeigh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spans="1:56" ht="14.4" customHeight="1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r="3" spans="1:56" ht="14.4" customHeight="1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r="4" spans="1:56" ht="14.4" customHeight="1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</row>
    <row r="5" spans="1:56" ht="14.4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</row>
    <row r="6" spans="1:56" ht="14.4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4.4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56" ht="18" customHeight="1" x14ac:dyDescent="0.3">
      <c r="A8" s="14" t="s">
        <v>1</v>
      </c>
      <c r="B8" s="14"/>
      <c r="C8" s="14" t="s">
        <v>2</v>
      </c>
      <c r="D8" s="14"/>
      <c r="E8" s="14" t="s">
        <v>3</v>
      </c>
      <c r="F8" s="14"/>
      <c r="G8" s="5">
        <v>3</v>
      </c>
      <c r="H8" s="14" t="s">
        <v>6</v>
      </c>
      <c r="I8" s="14"/>
      <c r="J8" s="14" t="s">
        <v>3</v>
      </c>
      <c r="K8" s="14"/>
      <c r="L8" s="5">
        <v>1.5</v>
      </c>
      <c r="M8" s="14" t="s">
        <v>7</v>
      </c>
      <c r="N8" s="14"/>
      <c r="O8" s="14" t="s">
        <v>3</v>
      </c>
      <c r="P8" s="14"/>
      <c r="Q8" s="5">
        <v>3</v>
      </c>
      <c r="R8" s="14" t="s">
        <v>8</v>
      </c>
      <c r="S8" s="14"/>
      <c r="T8" s="14" t="s">
        <v>3</v>
      </c>
      <c r="U8" s="14"/>
      <c r="V8" s="5">
        <v>1.5</v>
      </c>
      <c r="W8" s="14" t="s">
        <v>9</v>
      </c>
      <c r="X8" s="14"/>
      <c r="Y8" s="14" t="s">
        <v>3</v>
      </c>
      <c r="Z8" s="14"/>
      <c r="AA8" s="5">
        <v>3</v>
      </c>
      <c r="AB8" s="14" t="s">
        <v>10</v>
      </c>
      <c r="AC8" s="14"/>
      <c r="AD8" s="14" t="s">
        <v>3</v>
      </c>
      <c r="AE8" s="14"/>
      <c r="AF8" s="5">
        <v>3</v>
      </c>
      <c r="AG8" s="14" t="s">
        <v>11</v>
      </c>
      <c r="AH8" s="14"/>
      <c r="AI8" s="14" t="s">
        <v>3</v>
      </c>
      <c r="AJ8" s="14"/>
      <c r="AK8" s="5">
        <v>3</v>
      </c>
      <c r="AL8" s="14" t="s">
        <v>12</v>
      </c>
      <c r="AM8" s="14"/>
      <c r="AN8" s="14" t="s">
        <v>3</v>
      </c>
      <c r="AO8" s="14"/>
      <c r="AP8" s="5">
        <v>0.75</v>
      </c>
      <c r="AQ8" s="14" t="s">
        <v>13</v>
      </c>
      <c r="AR8" s="14"/>
      <c r="AS8" s="14" t="s">
        <v>3</v>
      </c>
      <c r="AT8" s="14"/>
      <c r="AU8" s="5">
        <v>0.75</v>
      </c>
      <c r="AV8" s="12" t="s">
        <v>17</v>
      </c>
      <c r="AW8" s="11"/>
      <c r="AX8" s="11"/>
      <c r="AY8" s="12" t="s">
        <v>18</v>
      </c>
      <c r="AZ8" s="12"/>
      <c r="BA8" s="12"/>
      <c r="BB8" s="12"/>
      <c r="BC8" s="12" t="s">
        <v>19</v>
      </c>
      <c r="BD8" s="12"/>
    </row>
    <row r="9" spans="1:56" ht="23.4" customHeight="1" x14ac:dyDescent="0.3">
      <c r="A9" s="14"/>
      <c r="B9" s="14"/>
      <c r="C9" s="6" t="s">
        <v>14</v>
      </c>
      <c r="D9" s="6" t="s">
        <v>15</v>
      </c>
      <c r="E9" s="6" t="s">
        <v>16</v>
      </c>
      <c r="F9" s="6" t="s">
        <v>4</v>
      </c>
      <c r="G9" s="6" t="s">
        <v>5</v>
      </c>
      <c r="H9" s="6" t="s">
        <v>14</v>
      </c>
      <c r="I9" s="6" t="s">
        <v>15</v>
      </c>
      <c r="J9" s="6" t="s">
        <v>16</v>
      </c>
      <c r="K9" s="6" t="s">
        <v>4</v>
      </c>
      <c r="L9" s="6" t="s">
        <v>5</v>
      </c>
      <c r="M9" s="6" t="s">
        <v>14</v>
      </c>
      <c r="N9" s="6" t="s">
        <v>15</v>
      </c>
      <c r="O9" s="6" t="s">
        <v>16</v>
      </c>
      <c r="P9" s="6" t="s">
        <v>4</v>
      </c>
      <c r="Q9" s="6" t="s">
        <v>5</v>
      </c>
      <c r="R9" s="6" t="s">
        <v>14</v>
      </c>
      <c r="S9" s="6" t="s">
        <v>15</v>
      </c>
      <c r="T9" s="6" t="s">
        <v>16</v>
      </c>
      <c r="U9" s="6" t="s">
        <v>4</v>
      </c>
      <c r="V9" s="6" t="s">
        <v>5</v>
      </c>
      <c r="W9" s="6" t="s">
        <v>14</v>
      </c>
      <c r="X9" s="6" t="s">
        <v>15</v>
      </c>
      <c r="Y9" s="6" t="s">
        <v>16</v>
      </c>
      <c r="Z9" s="6" t="s">
        <v>4</v>
      </c>
      <c r="AA9" s="6" t="s">
        <v>5</v>
      </c>
      <c r="AB9" s="6" t="s">
        <v>14</v>
      </c>
      <c r="AC9" s="6" t="s">
        <v>15</v>
      </c>
      <c r="AD9" s="6" t="s">
        <v>16</v>
      </c>
      <c r="AE9" s="6" t="s">
        <v>4</v>
      </c>
      <c r="AF9" s="6" t="s">
        <v>5</v>
      </c>
      <c r="AG9" s="6" t="s">
        <v>14</v>
      </c>
      <c r="AH9" s="6" t="s">
        <v>15</v>
      </c>
      <c r="AI9" s="6" t="s">
        <v>16</v>
      </c>
      <c r="AJ9" s="6" t="s">
        <v>4</v>
      </c>
      <c r="AK9" s="6" t="s">
        <v>5</v>
      </c>
      <c r="AL9" s="6" t="s">
        <v>14</v>
      </c>
      <c r="AM9" s="6" t="s">
        <v>15</v>
      </c>
      <c r="AN9" s="6" t="s">
        <v>16</v>
      </c>
      <c r="AO9" s="6" t="s">
        <v>4</v>
      </c>
      <c r="AP9" s="6" t="s">
        <v>5</v>
      </c>
      <c r="AQ9" s="6" t="s">
        <v>14</v>
      </c>
      <c r="AR9" s="6" t="s">
        <v>15</v>
      </c>
      <c r="AS9" s="6" t="s">
        <v>16</v>
      </c>
      <c r="AT9" s="6" t="s">
        <v>4</v>
      </c>
      <c r="AU9" s="6" t="s">
        <v>5</v>
      </c>
      <c r="AV9" s="11"/>
      <c r="AW9" s="11"/>
      <c r="AX9" s="11"/>
      <c r="AY9" s="12"/>
      <c r="AZ9" s="12"/>
      <c r="BA9" s="12"/>
      <c r="BB9" s="12"/>
      <c r="BC9" s="12"/>
      <c r="BD9" s="12"/>
    </row>
    <row r="10" spans="1:56" x14ac:dyDescent="0.3">
      <c r="A10" s="13">
        <v>220101</v>
      </c>
      <c r="B10" s="13"/>
      <c r="C10" s="7">
        <v>6</v>
      </c>
      <c r="D10" s="7">
        <v>45</v>
      </c>
      <c r="E10" s="7">
        <f>SUM(C10+D10)</f>
        <v>51</v>
      </c>
      <c r="F10" s="7" t="str">
        <f>IF(C10&gt;=6,IF(E10&gt;=80,"A+",IF(E10&gt;=75,"A",IF(E10&gt;=70,"A-",IF(E10&gt;=65,"B+",IF(E10&gt;=60,"B",IF(E10&gt;=55,"B-",IF(E10&gt;=50,"C+",IF(E10&gt;=45,"C",IF(E10&gt;=40,"D",IF(E10&gt;=0,"F")))))))))))</f>
        <v>C+</v>
      </c>
      <c r="G10" s="7">
        <f>IF(C10&gt;=6,IF(E10&gt;=80,4,IF(E10&gt;=75,3.75,IF(E10&gt;=70,3.5,IF(E10&gt;=65,3.25,IF(E10&gt;=60,3,IF(E10&gt;=55,2.75,IF(E10&gt;=50,2.5,IF(E10&gt;=45,2.25,IF(E10&gt;=40,2,IF(E10&gt;=0,0)))))))))))</f>
        <v>2.5</v>
      </c>
      <c r="H10" s="7">
        <v>7</v>
      </c>
      <c r="I10" s="7">
        <v>51</v>
      </c>
      <c r="J10" s="7">
        <f t="shared" ref="J10:J11" si="0">SUM(H10+I10)</f>
        <v>58</v>
      </c>
      <c r="K10" s="7" t="str">
        <f t="shared" ref="K10:K19" si="1">IF(H10&gt;=6,IF(J10&gt;=80,"A+",IF(J10&gt;=75,"A",IF(J10&gt;=70,"A-",IF(J10&gt;=65,"B+",IF(J10&gt;=60,"B",IF(J10&gt;=55,"B-",IF(J10&gt;=50,"C+",IF(J10&gt;=45,"C",IF(J10&gt;=40,"D",IF(J10&gt;=0,"F")))))))))))</f>
        <v>B-</v>
      </c>
      <c r="L10" s="7">
        <f t="shared" ref="L10:L19" si="2">IF(H10&gt;=6,IF(J10&gt;=80,4,IF(J10&gt;=75,3.75,IF(J10&gt;=70,3.5,IF(J10&gt;=65,3.25,IF(J10&gt;=60,3,IF(J10&gt;=55,2.75,IF(J10&gt;=50,2.5,IF(J10&gt;=45,2.25,IF(J10&gt;=40,2,IF(J10&gt;=0,0)))))))))))</f>
        <v>2.75</v>
      </c>
      <c r="M10" s="7">
        <v>6</v>
      </c>
      <c r="N10" s="7">
        <v>45</v>
      </c>
      <c r="O10" s="7">
        <f t="shared" ref="O10:O11" si="3">SUM(M10+N10)</f>
        <v>51</v>
      </c>
      <c r="P10" s="7" t="str">
        <f t="shared" ref="P10:P19" si="4">IF(M10&gt;=6,IF(O10&gt;=80,"A+",IF(O10&gt;=75,"A",IF(O10&gt;=70,"A-",IF(O10&gt;=65,"B+",IF(O10&gt;=60,"B",IF(O10&gt;=55,"B-",IF(O10&gt;=50,"C+",IF(O10&gt;=45,"C",IF(O10&gt;=40,"D",IF(O10&gt;=0,"F")))))))))))</f>
        <v>C+</v>
      </c>
      <c r="Q10" s="7">
        <f t="shared" ref="Q10:Q19" si="5">IF(M10&gt;=6,IF(O10&gt;=80,4,IF(O10&gt;=75,3.75,IF(O10&gt;=70,3.5,IF(O10&gt;=65,3.25,IF(O10&gt;=60,3,IF(O10&gt;=55,2.75,IF(O10&gt;=50,2.5,IF(O10&gt;=45,2.25,IF(O10&gt;=40,2,IF(O10&gt;=0,0)))))))))))</f>
        <v>2.5</v>
      </c>
      <c r="R10" s="7">
        <v>12</v>
      </c>
      <c r="S10" s="7">
        <v>33</v>
      </c>
      <c r="T10" s="7">
        <f t="shared" ref="T10:T19" si="6">SUM(R10+S10)</f>
        <v>45</v>
      </c>
      <c r="U10" s="7" t="str">
        <f t="shared" ref="U10:U19" si="7">IF(R10&gt;=6,IF(T10&gt;=80,"A+",IF(T10&gt;=75,"A",IF(T10&gt;=70,"A-",IF(T10&gt;=65,"B+",IF(T10&gt;=60,"B",IF(T10&gt;=55,"B-",IF(T10&gt;=50,"C+",IF(T10&gt;=45,"C",IF(T10&gt;=40,"D",IF(T10&gt;=0,"F")))))))))))</f>
        <v>C</v>
      </c>
      <c r="V10" s="7">
        <f t="shared" ref="V10:V19" si="8">IF(R10&gt;=6,IF(T10&gt;=80,4,IF(T10&gt;=75,3.75,IF(T10&gt;=70,3.5,IF(T10&gt;=65,3.25,IF(T10&gt;=60,3,IF(T10&gt;=55,2.75,IF(T10&gt;=50,2.5,IF(T10&gt;=45,2.25,IF(T10&gt;=40,2,IF(T10&gt;=0,0)))))))))))</f>
        <v>2.25</v>
      </c>
      <c r="W10" s="7">
        <v>12</v>
      </c>
      <c r="X10" s="7">
        <v>47</v>
      </c>
      <c r="Y10" s="7">
        <f t="shared" ref="Y10:Y19" si="9">SUM(W10+X10)</f>
        <v>59</v>
      </c>
      <c r="Z10" s="7" t="str">
        <f t="shared" ref="Z10:Z19" si="10">IF(W10&gt;=6,IF(Y10&gt;=80,"A+",IF(Y10&gt;=75,"A",IF(Y10&gt;=70,"A-",IF(Y10&gt;=65,"B+",IF(Y10&gt;=60,"B",IF(Y10&gt;=55,"B-",IF(Y10&gt;=50,"C+",IF(Y10&gt;=45,"C",IF(Y10&gt;=40,"D",IF(Y10&gt;=0,"F")))))))))))</f>
        <v>B-</v>
      </c>
      <c r="AA10" s="7">
        <f t="shared" ref="AA10:AA19" si="11">IF(W10&gt;=6,IF(Y10&gt;=80,4,IF(Y10&gt;=75,3.75,IF(Y10&gt;=70,3.5,IF(Y10&gt;=65,3.25,IF(Y10&gt;=60,3,IF(Y10&gt;=55,2.75,IF(Y10&gt;=50,2.5,IF(Y10&gt;=45,2.25,IF(Y10&gt;=40,2,IF(Y10&gt;=0,0)))))))))))</f>
        <v>2.75</v>
      </c>
      <c r="AB10" s="7">
        <v>13</v>
      </c>
      <c r="AC10" s="7">
        <v>57</v>
      </c>
      <c r="AD10" s="7">
        <f t="shared" ref="AD10:AD19" si="12">SUM(AB10+AC10)</f>
        <v>70</v>
      </c>
      <c r="AE10" s="7" t="str">
        <f t="shared" ref="AE10:AE19" si="13">IF(AB10&gt;=6,IF(AD10&gt;=80,"A+",IF(AD10&gt;=75,"A",IF(AD10&gt;=70,"A-",IF(AD10&gt;=65,"B+",IF(AD10&gt;=60,"B",IF(AD10&gt;=55,"B-",IF(AD10&gt;=50,"C+",IF(AD10&gt;=45,"C",IF(AD10&gt;=40,"D",IF(AD10&gt;=0,"F")))))))))))</f>
        <v>A-</v>
      </c>
      <c r="AF10" s="7">
        <f t="shared" ref="AF10:AF19" si="14">IF(AB10&gt;=6,IF(AD10&gt;=80,4,IF(AD10&gt;=75,3.75,IF(AD10&gt;=70,3.5,IF(AD10&gt;=65,3.25,IF(AD10&gt;=60,3,IF(AD10&gt;=55,2.75,IF(AD10&gt;=50,2.5,IF(AD10&gt;=45,2.25,IF(AD10&gt;=40,2,IF(AD10&gt;=0,0)))))))))))</f>
        <v>3.5</v>
      </c>
      <c r="AG10" s="7">
        <v>13</v>
      </c>
      <c r="AH10" s="7">
        <v>59</v>
      </c>
      <c r="AI10" s="7">
        <f t="shared" ref="AI10:AI19" si="15">SUM(AG10+AH10)</f>
        <v>72</v>
      </c>
      <c r="AJ10" s="7" t="str">
        <f t="shared" ref="AJ10:AJ19" si="16">IF(AG10&gt;=6,IF(AI10&gt;=80,"A+",IF(AI10&gt;=75,"A",IF(AI10&gt;=70,"A-",IF(AI10&gt;=65,"B+",IF(AI10&gt;=60,"B",IF(AI10&gt;=55,"B-",IF(AI10&gt;=50,"C+",IF(AI10&gt;=45,"C",IF(AI10&gt;=40,"D",IF(AI10&gt;=0,"F")))))))))))</f>
        <v>A-</v>
      </c>
      <c r="AK10" s="7">
        <f t="shared" ref="AK10:AK19" si="17">IF(AG10&gt;=6,IF(AI10&gt;=80,4,IF(AI10&gt;=75,3.75,IF(AI10&gt;=70,3.5,IF(AI10&gt;=65,3.25,IF(AI10&gt;=60,3,IF(AI10&gt;=55,2.75,IF(AI10&gt;=50,2.5,IF(AI10&gt;=45,2.25,IF(AI10&gt;=40,2,IF(AI10&gt;=0,0)))))))))))</f>
        <v>3.5</v>
      </c>
      <c r="AL10" s="7">
        <v>24</v>
      </c>
      <c r="AM10" s="7">
        <v>59</v>
      </c>
      <c r="AN10" s="7">
        <f t="shared" ref="AN10:AN19" si="18">SUM(AL10+AM10)</f>
        <v>83</v>
      </c>
      <c r="AO10" s="7" t="str">
        <f t="shared" ref="AO10:AO19" si="19">IF(AL10&gt;=6,IF(AN10&gt;=80,"A+",IF(AN10&gt;=75,"A",IF(AN10&gt;=70,"A-",IF(AN10&gt;=65,"B+",IF(AN10&gt;=60,"B",IF(AN10&gt;=55,"B-",IF(AN10&gt;=50,"C+",IF(AN10&gt;=45,"C",IF(AN10&gt;=40,"D",IF(AN10&gt;=0,"F")))))))))))</f>
        <v>A+</v>
      </c>
      <c r="AP10" s="7">
        <f t="shared" ref="AP10:AP19" si="20">IF(AL10&gt;=6,IF(AN10&gt;=80,4,IF(AN10&gt;=75,3.75,IF(AN10&gt;=70,3.5,IF(AN10&gt;=65,3.25,IF(AN10&gt;=60,3,IF(AN10&gt;=55,2.75,IF(AN10&gt;=50,2.5,IF(AN10&gt;=45,2.25,IF(AN10&gt;=40,2,IF(AN10&gt;=0,0)))))))))))</f>
        <v>4</v>
      </c>
      <c r="AQ10" s="7">
        <v>13</v>
      </c>
      <c r="AR10" s="7">
        <v>59</v>
      </c>
      <c r="AS10" s="7">
        <f t="shared" ref="AS10:AS19" si="21">SUM(AQ10+AR10)</f>
        <v>72</v>
      </c>
      <c r="AT10" s="7" t="str">
        <f t="shared" ref="AT10:AT19" si="22">IF(AQ10&gt;=6,IF(AS10&gt;=80,"A+",IF(AS10&gt;=75,"A",IF(AS10&gt;=70,"A-",IF(AS10&gt;=65,"B+",IF(AS10&gt;=60,"B",IF(AS10&gt;=55,"B-",IF(AS10&gt;=50,"C+",IF(AS10&gt;=45,"C",IF(AS10&gt;=40,"D",IF(AS10&gt;=0,"F")))))))))))</f>
        <v>A-</v>
      </c>
      <c r="AU10" s="7">
        <f t="shared" ref="AU10:AU19" si="23">IF(AQ10&gt;=6,IF(AS10&gt;=80,4,IF(AS10&gt;=75,3.75,IF(AS10&gt;=70,3.5,IF(AS10&gt;=65,3.25,IF(AS10&gt;=60,3,IF(AS10&gt;=55,2.75,IF(AS10&gt;=50,2.5,IF(AS10&gt;=45,2.25,IF(AS10&gt;=40,2,IF(AS10&gt;=0,0)))))))))))</f>
        <v>3.5</v>
      </c>
      <c r="AV10" s="11">
        <f>SUM(G10*$G$8+L10*$L$8+Q10*$Q$8+V10*$V$8+AA10*$AA$8+AF10*$AF$8+AK10*$AK$8+AP10*$AP$8+AU10*$AU$8)</f>
        <v>57.375</v>
      </c>
      <c r="AW10" s="11"/>
      <c r="AX10" s="11"/>
      <c r="AY10" s="11">
        <f>AV10  / SUM($G$8+$L$8+$Q$8+$V$8+$AA$8+$AF$8+$AK$8+$AP$8+$AU$8)</f>
        <v>2.9423076923076925</v>
      </c>
      <c r="AZ10" s="11"/>
      <c r="BA10" s="11"/>
      <c r="BB10" s="11"/>
      <c r="BC10" s="11" t="str">
        <f>IF(AND(AY10&gt;=2,V10&gt;=2,COUNTIF(F10:AT10,"F")&lt;3),"PASSED","FAILED")</f>
        <v>PASSED</v>
      </c>
      <c r="BD10" s="11"/>
    </row>
    <row r="11" spans="1:56" x14ac:dyDescent="0.3">
      <c r="A11" s="13">
        <v>220102</v>
      </c>
      <c r="B11" s="13"/>
      <c r="C11" s="7">
        <v>13</v>
      </c>
      <c r="D11" s="7">
        <v>48</v>
      </c>
      <c r="E11" s="7">
        <f t="shared" ref="E11:E19" si="24">SUM(C11+D11)</f>
        <v>61</v>
      </c>
      <c r="F11" s="7" t="str">
        <f t="shared" ref="F11:F19" si="25">IF(C11&gt;=6,IF(E11&gt;=80,"A+",IF(E11&gt;=75,"A",IF(E11&gt;=70,"A-",IF(E11&gt;=65,"B+",IF(E11&gt;=60,"B",IF(E11&gt;=55,"B-",IF(E11&gt;=50,"C+",IF(E11&gt;=45,"C",IF(E11&gt;=40,"D",IF(E11&gt;=0,"F")))))))))))</f>
        <v>B</v>
      </c>
      <c r="G11" s="7">
        <f t="shared" ref="G11:G19" si="26">IF(C11&gt;=6,IF(E11&gt;=80,4,IF(E11&gt;=75,3.75,IF(E11&gt;=70,3.5,IF(E11&gt;=65,3.25,IF(E11&gt;=60,3,IF(E11&gt;=55,2.75,IF(E11&gt;=50,2.5,IF(E11&gt;=45,2.25,IF(E11&gt;=40,2,IF(E11&gt;=0,0)))))))))))</f>
        <v>3</v>
      </c>
      <c r="H11" s="7">
        <v>13</v>
      </c>
      <c r="I11" s="7">
        <v>55</v>
      </c>
      <c r="J11" s="7">
        <f t="shared" si="0"/>
        <v>68</v>
      </c>
      <c r="K11" s="7" t="str">
        <f t="shared" si="1"/>
        <v>B+</v>
      </c>
      <c r="L11" s="7">
        <f t="shared" si="2"/>
        <v>3.25</v>
      </c>
      <c r="M11" s="7">
        <v>13</v>
      </c>
      <c r="N11" s="7">
        <v>48</v>
      </c>
      <c r="O11" s="7">
        <f t="shared" si="3"/>
        <v>61</v>
      </c>
      <c r="P11" s="7" t="str">
        <f t="shared" si="4"/>
        <v>B</v>
      </c>
      <c r="Q11" s="7">
        <f t="shared" si="5"/>
        <v>3</v>
      </c>
      <c r="R11" s="7">
        <v>21</v>
      </c>
      <c r="S11" s="7">
        <v>51</v>
      </c>
      <c r="T11" s="7">
        <f t="shared" si="6"/>
        <v>72</v>
      </c>
      <c r="U11" s="7" t="str">
        <f t="shared" si="7"/>
        <v>A-</v>
      </c>
      <c r="V11" s="7">
        <f t="shared" si="8"/>
        <v>3.5</v>
      </c>
      <c r="W11" s="7">
        <v>13</v>
      </c>
      <c r="X11" s="7">
        <v>42</v>
      </c>
      <c r="Y11" s="7">
        <f t="shared" si="9"/>
        <v>55</v>
      </c>
      <c r="Z11" s="7" t="str">
        <f t="shared" si="10"/>
        <v>B-</v>
      </c>
      <c r="AA11" s="7">
        <f t="shared" si="11"/>
        <v>2.75</v>
      </c>
      <c r="AB11" s="7">
        <v>16</v>
      </c>
      <c r="AC11" s="7">
        <v>52</v>
      </c>
      <c r="AD11" s="7">
        <f t="shared" si="12"/>
        <v>68</v>
      </c>
      <c r="AE11" s="7" t="str">
        <f t="shared" si="13"/>
        <v>B+</v>
      </c>
      <c r="AF11" s="7">
        <f t="shared" si="14"/>
        <v>3.25</v>
      </c>
      <c r="AG11" s="7">
        <v>14</v>
      </c>
      <c r="AH11" s="7">
        <v>61</v>
      </c>
      <c r="AI11" s="7">
        <f t="shared" si="15"/>
        <v>75</v>
      </c>
      <c r="AJ11" s="7" t="str">
        <f t="shared" si="16"/>
        <v>A</v>
      </c>
      <c r="AK11" s="7">
        <f t="shared" si="17"/>
        <v>3.75</v>
      </c>
      <c r="AL11" s="7">
        <v>18</v>
      </c>
      <c r="AM11" s="7">
        <v>61</v>
      </c>
      <c r="AN11" s="7">
        <f t="shared" si="18"/>
        <v>79</v>
      </c>
      <c r="AO11" s="7" t="str">
        <f t="shared" si="19"/>
        <v>A</v>
      </c>
      <c r="AP11" s="7">
        <f t="shared" si="20"/>
        <v>3.75</v>
      </c>
      <c r="AQ11" s="7">
        <v>14</v>
      </c>
      <c r="AR11" s="7">
        <v>61</v>
      </c>
      <c r="AS11" s="7">
        <f t="shared" si="21"/>
        <v>75</v>
      </c>
      <c r="AT11" s="7" t="str">
        <f t="shared" si="22"/>
        <v>A</v>
      </c>
      <c r="AU11" s="7">
        <f t="shared" si="23"/>
        <v>3.75</v>
      </c>
      <c r="AV11" s="11">
        <f t="shared" ref="AV11:AV19" si="27">SUM(G11*$G$8+L11*$L$8+Q11*$Q$8+V11*$V$8+AA11*$AA$8+AF11*$AF$8+AK11*$AK$8+AP11*$AP$8+AU11*$AU$8)</f>
        <v>63</v>
      </c>
      <c r="AW11" s="11"/>
      <c r="AX11" s="11"/>
      <c r="AY11" s="11">
        <f t="shared" ref="AY11:AY19" si="28">AV11  / SUM($G$8+$L$8+$Q$8+$V$8+$AA$8+$AF$8+$AK$8+$AP$8+$AU$8)</f>
        <v>3.2307692307692308</v>
      </c>
      <c r="AZ11" s="11"/>
      <c r="BA11" s="11"/>
      <c r="BB11" s="11"/>
      <c r="BC11" s="11" t="str">
        <f t="shared" ref="BC11:BC18" si="29">IF(AND(AY11&gt;=2,V11&gt;=2,COUNTIF(F11:AT11,"F")&lt;3),"PASSED","FAILED")</f>
        <v>PASSED</v>
      </c>
      <c r="BD11" s="11"/>
    </row>
    <row r="12" spans="1:56" x14ac:dyDescent="0.3">
      <c r="A12" s="13">
        <v>220103</v>
      </c>
      <c r="B12" s="13"/>
      <c r="C12" s="7">
        <v>17</v>
      </c>
      <c r="D12" s="7">
        <v>54</v>
      </c>
      <c r="E12" s="7">
        <v>74</v>
      </c>
      <c r="F12" s="7" t="str">
        <f t="shared" si="25"/>
        <v>A-</v>
      </c>
      <c r="G12" s="7">
        <f t="shared" si="26"/>
        <v>3.5</v>
      </c>
      <c r="H12" s="7">
        <v>16</v>
      </c>
      <c r="I12" s="7">
        <v>61</v>
      </c>
      <c r="J12" s="7">
        <v>74</v>
      </c>
      <c r="K12" s="7" t="str">
        <f t="shared" si="1"/>
        <v>A-</v>
      </c>
      <c r="L12" s="7">
        <f t="shared" si="2"/>
        <v>3.5</v>
      </c>
      <c r="M12" s="7">
        <v>17</v>
      </c>
      <c r="N12" s="7">
        <v>54</v>
      </c>
      <c r="O12" s="7">
        <v>74</v>
      </c>
      <c r="P12" s="7" t="str">
        <f t="shared" si="4"/>
        <v>A-</v>
      </c>
      <c r="Q12" s="7">
        <f t="shared" si="5"/>
        <v>3.5</v>
      </c>
      <c r="R12" s="7">
        <v>9</v>
      </c>
      <c r="S12" s="7">
        <v>29</v>
      </c>
      <c r="T12" s="7">
        <f t="shared" si="6"/>
        <v>38</v>
      </c>
      <c r="U12" s="7" t="str">
        <f t="shared" si="7"/>
        <v>F</v>
      </c>
      <c r="V12" s="7">
        <f t="shared" si="8"/>
        <v>0</v>
      </c>
      <c r="W12" s="7">
        <v>15</v>
      </c>
      <c r="X12" s="7">
        <v>33</v>
      </c>
      <c r="Y12" s="7">
        <f t="shared" si="9"/>
        <v>48</v>
      </c>
      <c r="Z12" s="7" t="str">
        <f t="shared" si="10"/>
        <v>C</v>
      </c>
      <c r="AA12" s="7">
        <f t="shared" si="11"/>
        <v>2.25</v>
      </c>
      <c r="AB12" s="7">
        <v>13</v>
      </c>
      <c r="AC12" s="7">
        <v>49</v>
      </c>
      <c r="AD12" s="7">
        <f t="shared" si="12"/>
        <v>62</v>
      </c>
      <c r="AE12" s="7" t="str">
        <f t="shared" si="13"/>
        <v>B</v>
      </c>
      <c r="AF12" s="7">
        <f t="shared" si="14"/>
        <v>3</v>
      </c>
      <c r="AG12" s="7">
        <v>21</v>
      </c>
      <c r="AH12" s="7">
        <v>47</v>
      </c>
      <c r="AI12" s="7">
        <f t="shared" si="15"/>
        <v>68</v>
      </c>
      <c r="AJ12" s="7" t="str">
        <f t="shared" si="16"/>
        <v>B+</v>
      </c>
      <c r="AK12" s="7">
        <f t="shared" si="17"/>
        <v>3.25</v>
      </c>
      <c r="AL12" s="7">
        <v>21</v>
      </c>
      <c r="AM12" s="7">
        <v>47</v>
      </c>
      <c r="AN12" s="7">
        <f t="shared" si="18"/>
        <v>68</v>
      </c>
      <c r="AO12" s="7" t="str">
        <f t="shared" si="19"/>
        <v>B+</v>
      </c>
      <c r="AP12" s="7">
        <f t="shared" si="20"/>
        <v>3.25</v>
      </c>
      <c r="AQ12" s="7">
        <v>21</v>
      </c>
      <c r="AR12" s="7">
        <v>47</v>
      </c>
      <c r="AS12" s="7">
        <f t="shared" si="21"/>
        <v>68</v>
      </c>
      <c r="AT12" s="7" t="str">
        <f t="shared" si="22"/>
        <v>B+</v>
      </c>
      <c r="AU12" s="7">
        <f t="shared" si="23"/>
        <v>3.25</v>
      </c>
      <c r="AV12" s="11">
        <f t="shared" si="27"/>
        <v>56.625</v>
      </c>
      <c r="AW12" s="11"/>
      <c r="AX12" s="11"/>
      <c r="AY12" s="11">
        <f t="shared" si="28"/>
        <v>2.9038461538461537</v>
      </c>
      <c r="AZ12" s="11"/>
      <c r="BA12" s="11"/>
      <c r="BB12" s="11"/>
      <c r="BC12" s="11" t="str">
        <f t="shared" si="29"/>
        <v>FAILED</v>
      </c>
      <c r="BD12" s="11"/>
    </row>
    <row r="13" spans="1:56" x14ac:dyDescent="0.3">
      <c r="A13" s="13">
        <v>220104</v>
      </c>
      <c r="B13" s="13"/>
      <c r="C13" s="7">
        <v>21</v>
      </c>
      <c r="D13" s="7">
        <v>61</v>
      </c>
      <c r="E13" s="7">
        <f t="shared" si="24"/>
        <v>82</v>
      </c>
      <c r="F13" s="7" t="str">
        <f t="shared" si="25"/>
        <v>A+</v>
      </c>
      <c r="G13" s="7">
        <f t="shared" si="26"/>
        <v>4</v>
      </c>
      <c r="H13" s="7">
        <v>23</v>
      </c>
      <c r="I13" s="7">
        <v>58</v>
      </c>
      <c r="J13" s="7">
        <f t="shared" ref="J13:J19" si="30">SUM(H13+I13)</f>
        <v>81</v>
      </c>
      <c r="K13" s="7" t="str">
        <f t="shared" si="1"/>
        <v>A+</v>
      </c>
      <c r="L13" s="7">
        <f t="shared" si="2"/>
        <v>4</v>
      </c>
      <c r="M13" s="7">
        <v>7</v>
      </c>
      <c r="N13" s="7">
        <v>31</v>
      </c>
      <c r="O13" s="7">
        <f t="shared" ref="O13:O19" si="31">SUM(M13+N13)</f>
        <v>38</v>
      </c>
      <c r="P13" s="7" t="str">
        <f t="shared" si="4"/>
        <v>F</v>
      </c>
      <c r="Q13" s="7">
        <f t="shared" si="5"/>
        <v>0</v>
      </c>
      <c r="R13" s="7">
        <v>18</v>
      </c>
      <c r="S13" s="7">
        <v>54</v>
      </c>
      <c r="T13" s="7">
        <f t="shared" si="6"/>
        <v>72</v>
      </c>
      <c r="U13" s="7" t="str">
        <f t="shared" si="7"/>
        <v>A-</v>
      </c>
      <c r="V13" s="7">
        <f t="shared" si="8"/>
        <v>3.5</v>
      </c>
      <c r="W13" s="7">
        <v>17</v>
      </c>
      <c r="X13" s="7">
        <v>57</v>
      </c>
      <c r="Y13" s="7">
        <f t="shared" si="9"/>
        <v>74</v>
      </c>
      <c r="Z13" s="7" t="str">
        <f t="shared" si="10"/>
        <v>A-</v>
      </c>
      <c r="AA13" s="7">
        <f t="shared" si="11"/>
        <v>3.5</v>
      </c>
      <c r="AB13" s="7">
        <v>12</v>
      </c>
      <c r="AC13" s="7">
        <v>34</v>
      </c>
      <c r="AD13" s="7">
        <f t="shared" si="12"/>
        <v>46</v>
      </c>
      <c r="AE13" s="7" t="str">
        <f t="shared" si="13"/>
        <v>C</v>
      </c>
      <c r="AF13" s="7">
        <f t="shared" si="14"/>
        <v>2.25</v>
      </c>
      <c r="AG13" s="7">
        <v>13</v>
      </c>
      <c r="AH13" s="7">
        <v>49</v>
      </c>
      <c r="AI13" s="7">
        <f t="shared" si="15"/>
        <v>62</v>
      </c>
      <c r="AJ13" s="7" t="str">
        <f t="shared" si="16"/>
        <v>B</v>
      </c>
      <c r="AK13" s="7">
        <f t="shared" si="17"/>
        <v>3</v>
      </c>
      <c r="AL13" s="7">
        <v>16</v>
      </c>
      <c r="AM13" s="7">
        <v>21</v>
      </c>
      <c r="AN13" s="7">
        <f t="shared" si="18"/>
        <v>37</v>
      </c>
      <c r="AO13" s="7" t="str">
        <f t="shared" si="19"/>
        <v>F</v>
      </c>
      <c r="AP13" s="7">
        <f t="shared" si="20"/>
        <v>0</v>
      </c>
      <c r="AQ13" s="7">
        <v>13</v>
      </c>
      <c r="AR13" s="7">
        <v>49</v>
      </c>
      <c r="AS13" s="7">
        <f t="shared" si="21"/>
        <v>62</v>
      </c>
      <c r="AT13" s="7" t="str">
        <f t="shared" si="22"/>
        <v>B</v>
      </c>
      <c r="AU13" s="7">
        <f t="shared" si="23"/>
        <v>3</v>
      </c>
      <c r="AV13" s="11">
        <f t="shared" si="27"/>
        <v>51.75</v>
      </c>
      <c r="AW13" s="11"/>
      <c r="AX13" s="11"/>
      <c r="AY13" s="11">
        <f t="shared" si="28"/>
        <v>2.6538461538461537</v>
      </c>
      <c r="AZ13" s="11"/>
      <c r="BA13" s="11"/>
      <c r="BB13" s="11"/>
      <c r="BC13" s="11" t="str">
        <f t="shared" si="29"/>
        <v>PASSED</v>
      </c>
      <c r="BD13" s="11"/>
    </row>
    <row r="14" spans="1:56" x14ac:dyDescent="0.3">
      <c r="A14" s="13">
        <v>220105</v>
      </c>
      <c r="B14" s="13"/>
      <c r="C14" s="7">
        <v>18</v>
      </c>
      <c r="D14" s="7">
        <v>58</v>
      </c>
      <c r="E14" s="7">
        <f t="shared" si="24"/>
        <v>76</v>
      </c>
      <c r="F14" s="7" t="str">
        <f t="shared" si="25"/>
        <v>A</v>
      </c>
      <c r="G14" s="7">
        <f t="shared" si="26"/>
        <v>3.75</v>
      </c>
      <c r="H14" s="7">
        <v>21</v>
      </c>
      <c r="I14" s="7">
        <v>49</v>
      </c>
      <c r="J14" s="7">
        <f t="shared" si="30"/>
        <v>70</v>
      </c>
      <c r="K14" s="7" t="str">
        <f t="shared" si="1"/>
        <v>A-</v>
      </c>
      <c r="L14" s="7">
        <f t="shared" si="2"/>
        <v>3.5</v>
      </c>
      <c r="M14" s="7">
        <v>11</v>
      </c>
      <c r="N14" s="7">
        <v>44</v>
      </c>
      <c r="O14" s="7">
        <f t="shared" si="31"/>
        <v>55</v>
      </c>
      <c r="P14" s="7" t="str">
        <f t="shared" si="4"/>
        <v>B-</v>
      </c>
      <c r="Q14" s="7">
        <f t="shared" si="5"/>
        <v>2.75</v>
      </c>
      <c r="R14" s="7">
        <v>13</v>
      </c>
      <c r="S14" s="7">
        <v>39</v>
      </c>
      <c r="T14" s="7">
        <f t="shared" si="6"/>
        <v>52</v>
      </c>
      <c r="U14" s="7" t="str">
        <f t="shared" si="7"/>
        <v>C+</v>
      </c>
      <c r="V14" s="7">
        <f t="shared" si="8"/>
        <v>2.5</v>
      </c>
      <c r="W14" s="7">
        <v>21</v>
      </c>
      <c r="X14" s="7">
        <v>51</v>
      </c>
      <c r="Y14" s="7">
        <f t="shared" si="9"/>
        <v>72</v>
      </c>
      <c r="Z14" s="7" t="str">
        <f t="shared" si="10"/>
        <v>A-</v>
      </c>
      <c r="AA14" s="7">
        <f t="shared" si="11"/>
        <v>3.5</v>
      </c>
      <c r="AB14" s="7">
        <v>11</v>
      </c>
      <c r="AC14" s="7">
        <v>27</v>
      </c>
      <c r="AD14" s="7">
        <f t="shared" si="12"/>
        <v>38</v>
      </c>
      <c r="AE14" s="7" t="str">
        <f t="shared" si="13"/>
        <v>F</v>
      </c>
      <c r="AF14" s="7">
        <f t="shared" si="14"/>
        <v>0</v>
      </c>
      <c r="AG14" s="7">
        <v>16</v>
      </c>
      <c r="AH14" s="7">
        <v>51</v>
      </c>
      <c r="AI14" s="7">
        <f t="shared" si="15"/>
        <v>67</v>
      </c>
      <c r="AJ14" s="7" t="str">
        <f t="shared" si="16"/>
        <v>B+</v>
      </c>
      <c r="AK14" s="7">
        <f t="shared" si="17"/>
        <v>3.25</v>
      </c>
      <c r="AL14" s="7">
        <v>21</v>
      </c>
      <c r="AM14" s="7">
        <v>51</v>
      </c>
      <c r="AN14" s="7">
        <f t="shared" si="18"/>
        <v>72</v>
      </c>
      <c r="AO14" s="7" t="str">
        <f t="shared" si="19"/>
        <v>A-</v>
      </c>
      <c r="AP14" s="7">
        <f t="shared" si="20"/>
        <v>3.5</v>
      </c>
      <c r="AQ14" s="7">
        <v>16</v>
      </c>
      <c r="AR14" s="7">
        <v>51</v>
      </c>
      <c r="AS14" s="7">
        <f t="shared" si="21"/>
        <v>67</v>
      </c>
      <c r="AT14" s="7" t="str">
        <f t="shared" si="22"/>
        <v>B+</v>
      </c>
      <c r="AU14" s="7">
        <f t="shared" si="23"/>
        <v>3.25</v>
      </c>
      <c r="AV14" s="11">
        <f t="shared" si="27"/>
        <v>53.8125</v>
      </c>
      <c r="AW14" s="11"/>
      <c r="AX14" s="11"/>
      <c r="AY14" s="11">
        <f t="shared" si="28"/>
        <v>2.7596153846153846</v>
      </c>
      <c r="AZ14" s="11"/>
      <c r="BA14" s="11"/>
      <c r="BB14" s="11"/>
      <c r="BC14" s="11" t="str">
        <f t="shared" si="29"/>
        <v>PASSED</v>
      </c>
      <c r="BD14" s="11"/>
    </row>
    <row r="15" spans="1:56" x14ac:dyDescent="0.3">
      <c r="A15" s="13">
        <v>220106</v>
      </c>
      <c r="B15" s="13"/>
      <c r="C15" s="7">
        <v>20</v>
      </c>
      <c r="D15" s="7">
        <v>49</v>
      </c>
      <c r="E15" s="7">
        <f t="shared" si="24"/>
        <v>69</v>
      </c>
      <c r="F15" s="7" t="str">
        <f t="shared" si="25"/>
        <v>B+</v>
      </c>
      <c r="G15" s="7">
        <f t="shared" si="26"/>
        <v>3.25</v>
      </c>
      <c r="H15" s="7">
        <v>20</v>
      </c>
      <c r="I15" s="7">
        <v>61</v>
      </c>
      <c r="J15" s="7">
        <f t="shared" si="30"/>
        <v>81</v>
      </c>
      <c r="K15" s="7" t="str">
        <f t="shared" si="1"/>
        <v>A+</v>
      </c>
      <c r="L15" s="7">
        <f t="shared" si="2"/>
        <v>4</v>
      </c>
      <c r="M15" s="7">
        <v>20</v>
      </c>
      <c r="N15" s="7">
        <v>49</v>
      </c>
      <c r="O15" s="7">
        <f t="shared" si="31"/>
        <v>69</v>
      </c>
      <c r="P15" s="7" t="str">
        <f t="shared" si="4"/>
        <v>B+</v>
      </c>
      <c r="Q15" s="7">
        <f t="shared" si="5"/>
        <v>3.25</v>
      </c>
      <c r="R15" s="7">
        <v>13</v>
      </c>
      <c r="S15" s="7">
        <v>27</v>
      </c>
      <c r="T15" s="7">
        <f t="shared" si="6"/>
        <v>40</v>
      </c>
      <c r="U15" s="7" t="str">
        <f t="shared" si="7"/>
        <v>D</v>
      </c>
      <c r="V15" s="7">
        <f t="shared" si="8"/>
        <v>2</v>
      </c>
      <c r="W15" s="7">
        <v>6</v>
      </c>
      <c r="X15" s="7">
        <v>33</v>
      </c>
      <c r="Y15" s="7">
        <f t="shared" si="9"/>
        <v>39</v>
      </c>
      <c r="Z15" s="7" t="str">
        <f t="shared" si="10"/>
        <v>F</v>
      </c>
      <c r="AA15" s="7">
        <f t="shared" si="11"/>
        <v>0</v>
      </c>
      <c r="AB15" s="7">
        <v>16</v>
      </c>
      <c r="AC15" s="7">
        <v>44</v>
      </c>
      <c r="AD15" s="7">
        <f t="shared" si="12"/>
        <v>60</v>
      </c>
      <c r="AE15" s="7" t="str">
        <f t="shared" si="13"/>
        <v>B</v>
      </c>
      <c r="AF15" s="7">
        <f t="shared" si="14"/>
        <v>3</v>
      </c>
      <c r="AG15" s="7">
        <v>22</v>
      </c>
      <c r="AH15" s="7">
        <v>52</v>
      </c>
      <c r="AI15" s="7">
        <f t="shared" si="15"/>
        <v>74</v>
      </c>
      <c r="AJ15" s="7" t="str">
        <f t="shared" si="16"/>
        <v>A-</v>
      </c>
      <c r="AK15" s="7">
        <f t="shared" si="17"/>
        <v>3.5</v>
      </c>
      <c r="AL15" s="7">
        <v>24</v>
      </c>
      <c r="AM15" s="7">
        <v>52</v>
      </c>
      <c r="AN15" s="7">
        <f t="shared" si="18"/>
        <v>76</v>
      </c>
      <c r="AO15" s="7" t="str">
        <f t="shared" si="19"/>
        <v>A</v>
      </c>
      <c r="AP15" s="7">
        <f t="shared" si="20"/>
        <v>3.75</v>
      </c>
      <c r="AQ15" s="7">
        <v>22</v>
      </c>
      <c r="AR15" s="7">
        <v>52</v>
      </c>
      <c r="AS15" s="7">
        <f t="shared" si="21"/>
        <v>74</v>
      </c>
      <c r="AT15" s="7" t="str">
        <f t="shared" si="22"/>
        <v>A-</v>
      </c>
      <c r="AU15" s="7">
        <f t="shared" si="23"/>
        <v>3.5</v>
      </c>
      <c r="AV15" s="11">
        <f t="shared" si="27"/>
        <v>53.4375</v>
      </c>
      <c r="AW15" s="11"/>
      <c r="AX15" s="11"/>
      <c r="AY15" s="11">
        <f t="shared" si="28"/>
        <v>2.7403846153846154</v>
      </c>
      <c r="AZ15" s="11"/>
      <c r="BA15" s="11"/>
      <c r="BB15" s="11"/>
      <c r="BC15" s="11" t="str">
        <f t="shared" si="29"/>
        <v>PASSED</v>
      </c>
      <c r="BD15" s="11"/>
    </row>
    <row r="16" spans="1:56" x14ac:dyDescent="0.3">
      <c r="A16" s="13">
        <v>220107</v>
      </c>
      <c r="B16" s="13"/>
      <c r="C16" s="7">
        <v>22</v>
      </c>
      <c r="D16" s="7">
        <v>59</v>
      </c>
      <c r="E16" s="7">
        <f t="shared" si="24"/>
        <v>81</v>
      </c>
      <c r="F16" s="7" t="str">
        <f t="shared" si="25"/>
        <v>A+</v>
      </c>
      <c r="G16" s="7">
        <f t="shared" si="26"/>
        <v>4</v>
      </c>
      <c r="H16" s="7">
        <v>22</v>
      </c>
      <c r="I16" s="7">
        <v>42</v>
      </c>
      <c r="J16" s="7">
        <f t="shared" si="30"/>
        <v>64</v>
      </c>
      <c r="K16" s="7" t="str">
        <f t="shared" si="1"/>
        <v>B</v>
      </c>
      <c r="L16" s="7">
        <f t="shared" si="2"/>
        <v>3</v>
      </c>
      <c r="M16" s="7">
        <v>22</v>
      </c>
      <c r="N16" s="7">
        <v>59</v>
      </c>
      <c r="O16" s="7">
        <f t="shared" si="31"/>
        <v>81</v>
      </c>
      <c r="P16" s="7" t="str">
        <f t="shared" si="4"/>
        <v>A+</v>
      </c>
      <c r="Q16" s="7">
        <f t="shared" si="5"/>
        <v>4</v>
      </c>
      <c r="R16" s="7">
        <v>14</v>
      </c>
      <c r="S16" s="7">
        <v>55</v>
      </c>
      <c r="T16" s="7">
        <f t="shared" si="6"/>
        <v>69</v>
      </c>
      <c r="U16" s="7" t="str">
        <f t="shared" si="7"/>
        <v>B+</v>
      </c>
      <c r="V16" s="7">
        <f t="shared" si="8"/>
        <v>3.25</v>
      </c>
      <c r="W16" s="7">
        <v>19</v>
      </c>
      <c r="X16" s="7">
        <v>48</v>
      </c>
      <c r="Y16" s="7">
        <f t="shared" si="9"/>
        <v>67</v>
      </c>
      <c r="Z16" s="7" t="str">
        <f t="shared" si="10"/>
        <v>B+</v>
      </c>
      <c r="AA16" s="7">
        <f t="shared" si="11"/>
        <v>3.25</v>
      </c>
      <c r="AB16" s="7">
        <v>14</v>
      </c>
      <c r="AC16" s="7">
        <v>57</v>
      </c>
      <c r="AD16" s="7">
        <f t="shared" si="12"/>
        <v>71</v>
      </c>
      <c r="AE16" s="7" t="str">
        <f t="shared" si="13"/>
        <v>A-</v>
      </c>
      <c r="AF16" s="7">
        <f t="shared" si="14"/>
        <v>3.5</v>
      </c>
      <c r="AG16" s="7">
        <v>14</v>
      </c>
      <c r="AH16" s="7">
        <v>39</v>
      </c>
      <c r="AI16" s="7">
        <f t="shared" si="15"/>
        <v>53</v>
      </c>
      <c r="AJ16" s="7" t="str">
        <f t="shared" si="16"/>
        <v>C+</v>
      </c>
      <c r="AK16" s="7">
        <f t="shared" si="17"/>
        <v>2.5</v>
      </c>
      <c r="AL16" s="7">
        <v>21</v>
      </c>
      <c r="AM16" s="7">
        <v>39</v>
      </c>
      <c r="AN16" s="7">
        <f t="shared" si="18"/>
        <v>60</v>
      </c>
      <c r="AO16" s="7" t="str">
        <f t="shared" si="19"/>
        <v>B</v>
      </c>
      <c r="AP16" s="7">
        <f t="shared" si="20"/>
        <v>3</v>
      </c>
      <c r="AQ16" s="7">
        <v>14</v>
      </c>
      <c r="AR16" s="7">
        <v>39</v>
      </c>
      <c r="AS16" s="7">
        <f t="shared" si="21"/>
        <v>53</v>
      </c>
      <c r="AT16" s="7" t="str">
        <f t="shared" si="22"/>
        <v>C+</v>
      </c>
      <c r="AU16" s="7">
        <f t="shared" si="23"/>
        <v>2.5</v>
      </c>
      <c r="AV16" s="11">
        <f t="shared" si="27"/>
        <v>65.25</v>
      </c>
      <c r="AW16" s="11"/>
      <c r="AX16" s="11"/>
      <c r="AY16" s="11">
        <f t="shared" si="28"/>
        <v>3.3461538461538463</v>
      </c>
      <c r="AZ16" s="11"/>
      <c r="BA16" s="11"/>
      <c r="BB16" s="11"/>
      <c r="BC16" s="11" t="str">
        <f t="shared" si="29"/>
        <v>PASSED</v>
      </c>
      <c r="BD16" s="11"/>
    </row>
    <row r="17" spans="1:56" x14ac:dyDescent="0.3">
      <c r="A17" s="13">
        <v>220108</v>
      </c>
      <c r="B17" s="13"/>
      <c r="C17" s="7">
        <v>17</v>
      </c>
      <c r="D17" s="7">
        <v>62</v>
      </c>
      <c r="E17" s="7">
        <f t="shared" si="24"/>
        <v>79</v>
      </c>
      <c r="F17" s="7" t="str">
        <f t="shared" si="25"/>
        <v>A</v>
      </c>
      <c r="G17" s="7">
        <f t="shared" si="26"/>
        <v>3.75</v>
      </c>
      <c r="H17" s="7">
        <v>17</v>
      </c>
      <c r="I17" s="7">
        <v>53</v>
      </c>
      <c r="J17" s="7">
        <f t="shared" si="30"/>
        <v>70</v>
      </c>
      <c r="K17" s="7" t="str">
        <f t="shared" si="1"/>
        <v>A-</v>
      </c>
      <c r="L17" s="7">
        <f t="shared" si="2"/>
        <v>3.5</v>
      </c>
      <c r="M17" s="7">
        <v>7</v>
      </c>
      <c r="N17" s="7">
        <v>62</v>
      </c>
      <c r="O17" s="7">
        <f t="shared" si="31"/>
        <v>69</v>
      </c>
      <c r="P17" s="7" t="str">
        <f t="shared" si="4"/>
        <v>B+</v>
      </c>
      <c r="Q17" s="7">
        <f t="shared" si="5"/>
        <v>3.25</v>
      </c>
      <c r="R17" s="7">
        <v>8</v>
      </c>
      <c r="S17" s="7">
        <v>33</v>
      </c>
      <c r="T17" s="7">
        <f t="shared" si="6"/>
        <v>41</v>
      </c>
      <c r="U17" s="7" t="str">
        <f t="shared" si="7"/>
        <v>D</v>
      </c>
      <c r="V17" s="7">
        <f t="shared" si="8"/>
        <v>2</v>
      </c>
      <c r="W17" s="7">
        <v>13</v>
      </c>
      <c r="X17" s="7">
        <v>55</v>
      </c>
      <c r="Y17" s="7">
        <f t="shared" si="9"/>
        <v>68</v>
      </c>
      <c r="Z17" s="7" t="str">
        <f t="shared" si="10"/>
        <v>B+</v>
      </c>
      <c r="AA17" s="7">
        <f t="shared" si="11"/>
        <v>3.25</v>
      </c>
      <c r="AB17" s="7">
        <v>15</v>
      </c>
      <c r="AC17" s="7">
        <v>51</v>
      </c>
      <c r="AD17" s="7">
        <f t="shared" si="12"/>
        <v>66</v>
      </c>
      <c r="AE17" s="7" t="str">
        <f t="shared" si="13"/>
        <v>B+</v>
      </c>
      <c r="AF17" s="7">
        <f t="shared" si="14"/>
        <v>3.25</v>
      </c>
      <c r="AG17" s="7">
        <v>15</v>
      </c>
      <c r="AH17" s="7">
        <v>55</v>
      </c>
      <c r="AI17" s="7">
        <f t="shared" si="15"/>
        <v>70</v>
      </c>
      <c r="AJ17" s="7" t="str">
        <f t="shared" si="16"/>
        <v>A-</v>
      </c>
      <c r="AK17" s="7">
        <f t="shared" si="17"/>
        <v>3.5</v>
      </c>
      <c r="AL17" s="7">
        <v>19</v>
      </c>
      <c r="AM17" s="7">
        <v>55</v>
      </c>
      <c r="AN17" s="7">
        <f t="shared" si="18"/>
        <v>74</v>
      </c>
      <c r="AO17" s="7" t="str">
        <f t="shared" si="19"/>
        <v>A-</v>
      </c>
      <c r="AP17" s="7">
        <f t="shared" si="20"/>
        <v>3.5</v>
      </c>
      <c r="AQ17" s="7">
        <v>15</v>
      </c>
      <c r="AR17" s="7">
        <v>55</v>
      </c>
      <c r="AS17" s="7">
        <f t="shared" si="21"/>
        <v>70</v>
      </c>
      <c r="AT17" s="7" t="str">
        <f t="shared" si="22"/>
        <v>A-</v>
      </c>
      <c r="AU17" s="7">
        <f t="shared" si="23"/>
        <v>3.5</v>
      </c>
      <c r="AV17" s="11">
        <f t="shared" si="27"/>
        <v>64.5</v>
      </c>
      <c r="AW17" s="11"/>
      <c r="AX17" s="11"/>
      <c r="AY17" s="11">
        <f t="shared" si="28"/>
        <v>3.3076923076923075</v>
      </c>
      <c r="AZ17" s="11"/>
      <c r="BA17" s="11"/>
      <c r="BB17" s="11"/>
      <c r="BC17" s="11" t="str">
        <f t="shared" si="29"/>
        <v>PASSED</v>
      </c>
      <c r="BD17" s="11"/>
    </row>
    <row r="18" spans="1:56" x14ac:dyDescent="0.3">
      <c r="A18" s="13">
        <v>220109</v>
      </c>
      <c r="B18" s="13"/>
      <c r="C18" s="7">
        <v>16</v>
      </c>
      <c r="D18" s="7">
        <v>63</v>
      </c>
      <c r="E18" s="7">
        <f t="shared" si="24"/>
        <v>79</v>
      </c>
      <c r="F18" s="7" t="str">
        <f t="shared" si="25"/>
        <v>A</v>
      </c>
      <c r="G18" s="7">
        <f t="shared" si="26"/>
        <v>3.75</v>
      </c>
      <c r="H18" s="7">
        <v>16</v>
      </c>
      <c r="I18" s="7">
        <v>21</v>
      </c>
      <c r="J18" s="7">
        <f t="shared" si="30"/>
        <v>37</v>
      </c>
      <c r="K18" s="7" t="str">
        <f t="shared" si="1"/>
        <v>F</v>
      </c>
      <c r="L18" s="7">
        <f t="shared" si="2"/>
        <v>0</v>
      </c>
      <c r="M18" s="7">
        <v>16</v>
      </c>
      <c r="N18" s="7">
        <v>63</v>
      </c>
      <c r="O18" s="7">
        <f t="shared" si="31"/>
        <v>79</v>
      </c>
      <c r="P18" s="7" t="str">
        <f t="shared" si="4"/>
        <v>A</v>
      </c>
      <c r="Q18" s="7">
        <f t="shared" si="5"/>
        <v>3.75</v>
      </c>
      <c r="R18" s="7">
        <v>6</v>
      </c>
      <c r="S18" s="7">
        <v>34</v>
      </c>
      <c r="T18" s="7">
        <f t="shared" si="6"/>
        <v>40</v>
      </c>
      <c r="U18" s="7" t="str">
        <f t="shared" si="7"/>
        <v>D</v>
      </c>
      <c r="V18" s="7">
        <f t="shared" si="8"/>
        <v>2</v>
      </c>
      <c r="W18" s="7">
        <v>16</v>
      </c>
      <c r="X18" s="7">
        <v>48</v>
      </c>
      <c r="Y18" s="7">
        <f t="shared" si="9"/>
        <v>64</v>
      </c>
      <c r="Z18" s="7" t="str">
        <f t="shared" si="10"/>
        <v>B</v>
      </c>
      <c r="AA18" s="7">
        <f t="shared" si="11"/>
        <v>3</v>
      </c>
      <c r="AB18" s="7">
        <v>21</v>
      </c>
      <c r="AC18" s="7">
        <v>45</v>
      </c>
      <c r="AD18" s="7">
        <f t="shared" si="12"/>
        <v>66</v>
      </c>
      <c r="AE18" s="7" t="str">
        <f t="shared" si="13"/>
        <v>B+</v>
      </c>
      <c r="AF18" s="7">
        <f t="shared" si="14"/>
        <v>3.25</v>
      </c>
      <c r="AG18" s="7">
        <v>21</v>
      </c>
      <c r="AH18" s="7">
        <v>47</v>
      </c>
      <c r="AI18" s="7">
        <f t="shared" si="15"/>
        <v>68</v>
      </c>
      <c r="AJ18" s="7" t="str">
        <f t="shared" si="16"/>
        <v>B+</v>
      </c>
      <c r="AK18" s="7">
        <f t="shared" si="17"/>
        <v>3.25</v>
      </c>
      <c r="AL18" s="7">
        <v>21</v>
      </c>
      <c r="AM18" s="7">
        <v>47</v>
      </c>
      <c r="AN18" s="7">
        <f t="shared" si="18"/>
        <v>68</v>
      </c>
      <c r="AO18" s="7" t="str">
        <f t="shared" si="19"/>
        <v>B+</v>
      </c>
      <c r="AP18" s="7">
        <f t="shared" si="20"/>
        <v>3.25</v>
      </c>
      <c r="AQ18" s="7">
        <v>21</v>
      </c>
      <c r="AR18" s="7">
        <v>47</v>
      </c>
      <c r="AS18" s="7">
        <f t="shared" si="21"/>
        <v>68</v>
      </c>
      <c r="AT18" s="7" t="str">
        <f t="shared" si="22"/>
        <v>B+</v>
      </c>
      <c r="AU18" s="7">
        <f t="shared" si="23"/>
        <v>3.25</v>
      </c>
      <c r="AV18" s="11">
        <f t="shared" si="27"/>
        <v>58.875</v>
      </c>
      <c r="AW18" s="11"/>
      <c r="AX18" s="11"/>
      <c r="AY18" s="11">
        <f t="shared" si="28"/>
        <v>3.0192307692307692</v>
      </c>
      <c r="AZ18" s="11"/>
      <c r="BA18" s="11"/>
      <c r="BB18" s="11"/>
      <c r="BC18" s="11" t="str">
        <f t="shared" si="29"/>
        <v>PASSED</v>
      </c>
      <c r="BD18" s="11"/>
    </row>
    <row r="19" spans="1:56" x14ac:dyDescent="0.3">
      <c r="A19" s="13">
        <v>220110</v>
      </c>
      <c r="B19" s="13"/>
      <c r="C19" s="7">
        <v>7</v>
      </c>
      <c r="D19" s="7">
        <v>21</v>
      </c>
      <c r="E19" s="7">
        <f t="shared" si="24"/>
        <v>28</v>
      </c>
      <c r="F19" s="7" t="str">
        <f t="shared" si="25"/>
        <v>F</v>
      </c>
      <c r="G19" s="7">
        <f t="shared" si="26"/>
        <v>0</v>
      </c>
      <c r="H19" s="7">
        <v>6</v>
      </c>
      <c r="I19" s="7">
        <v>33</v>
      </c>
      <c r="J19" s="7">
        <f t="shared" si="30"/>
        <v>39</v>
      </c>
      <c r="K19" s="7" t="str">
        <f t="shared" si="1"/>
        <v>F</v>
      </c>
      <c r="L19" s="7">
        <f t="shared" si="2"/>
        <v>0</v>
      </c>
      <c r="M19" s="7">
        <v>11</v>
      </c>
      <c r="N19" s="7">
        <v>43</v>
      </c>
      <c r="O19" s="7">
        <f t="shared" si="31"/>
        <v>54</v>
      </c>
      <c r="P19" s="7" t="str">
        <f t="shared" si="4"/>
        <v>C+</v>
      </c>
      <c r="Q19" s="7">
        <f t="shared" si="5"/>
        <v>2.5</v>
      </c>
      <c r="R19" s="7">
        <v>15</v>
      </c>
      <c r="S19" s="7">
        <v>41</v>
      </c>
      <c r="T19" s="7">
        <f t="shared" si="6"/>
        <v>56</v>
      </c>
      <c r="U19" s="7" t="str">
        <f t="shared" si="7"/>
        <v>B-</v>
      </c>
      <c r="V19" s="7">
        <f t="shared" si="8"/>
        <v>2.75</v>
      </c>
      <c r="W19" s="7">
        <v>9</v>
      </c>
      <c r="X19" s="7">
        <v>13</v>
      </c>
      <c r="Y19" s="7">
        <f t="shared" si="9"/>
        <v>22</v>
      </c>
      <c r="Z19" s="7" t="str">
        <f t="shared" si="10"/>
        <v>F</v>
      </c>
      <c r="AA19" s="7">
        <f t="shared" si="11"/>
        <v>0</v>
      </c>
      <c r="AB19" s="7">
        <v>14</v>
      </c>
      <c r="AC19" s="7">
        <v>48</v>
      </c>
      <c r="AD19" s="7">
        <f t="shared" si="12"/>
        <v>62</v>
      </c>
      <c r="AE19" s="7" t="str">
        <f t="shared" si="13"/>
        <v>B</v>
      </c>
      <c r="AF19" s="7">
        <f t="shared" si="14"/>
        <v>3</v>
      </c>
      <c r="AG19" s="7">
        <v>14</v>
      </c>
      <c r="AH19" s="7">
        <v>48</v>
      </c>
      <c r="AI19" s="7">
        <f t="shared" si="15"/>
        <v>62</v>
      </c>
      <c r="AJ19" s="7" t="str">
        <f t="shared" si="16"/>
        <v>B</v>
      </c>
      <c r="AK19" s="7">
        <f t="shared" si="17"/>
        <v>3</v>
      </c>
      <c r="AL19" s="7">
        <v>18</v>
      </c>
      <c r="AM19" s="7">
        <v>59</v>
      </c>
      <c r="AN19" s="7">
        <f t="shared" si="18"/>
        <v>77</v>
      </c>
      <c r="AO19" s="7" t="str">
        <f t="shared" si="19"/>
        <v>A</v>
      </c>
      <c r="AP19" s="7">
        <f t="shared" si="20"/>
        <v>3.75</v>
      </c>
      <c r="AQ19" s="7">
        <v>14</v>
      </c>
      <c r="AR19" s="7">
        <v>48</v>
      </c>
      <c r="AS19" s="7">
        <f t="shared" si="21"/>
        <v>62</v>
      </c>
      <c r="AT19" s="7" t="str">
        <f t="shared" si="22"/>
        <v>B</v>
      </c>
      <c r="AU19" s="7">
        <f t="shared" si="23"/>
        <v>3</v>
      </c>
      <c r="AV19" s="11">
        <f t="shared" si="27"/>
        <v>34.6875</v>
      </c>
      <c r="AW19" s="11"/>
      <c r="AX19" s="11"/>
      <c r="AY19" s="11">
        <f t="shared" si="28"/>
        <v>1.7788461538461537</v>
      </c>
      <c r="AZ19" s="11"/>
      <c r="BA19" s="11"/>
      <c r="BB19" s="11"/>
      <c r="BC19" s="11" t="str">
        <f t="shared" ref="BC19" si="32">IF(AND(AY19&gt;=2,V19&gt;=2,COUNTIF(F19:AT19,"F")&lt;3),"PASSED","FAILED")</f>
        <v>FAILED</v>
      </c>
      <c r="BD19" s="11"/>
    </row>
    <row r="20" spans="1:56" x14ac:dyDescent="0.3">
      <c r="A20" s="1"/>
      <c r="B20" s="1"/>
      <c r="J20" s="2"/>
    </row>
    <row r="25" spans="1:56" ht="18" x14ac:dyDescent="0.3">
      <c r="T25" s="9" t="s">
        <v>20</v>
      </c>
      <c r="U25" s="9"/>
      <c r="V25" s="9"/>
    </row>
    <row r="26" spans="1:56" x14ac:dyDescent="0.3">
      <c r="T26" s="10" t="s">
        <v>21</v>
      </c>
      <c r="U26" s="10"/>
      <c r="V26" s="3">
        <f>COUNTIF(F10:AT10:F11:AT11:F12:AT12:F13:AT13:F14:AT14:F15:AT15:F16:AT16:F17:AT17:F18:AT18:F19:AT19,"A+")</f>
        <v>6</v>
      </c>
    </row>
    <row r="27" spans="1:56" x14ac:dyDescent="0.3">
      <c r="T27" s="10" t="s">
        <v>22</v>
      </c>
      <c r="U27" s="10"/>
      <c r="V27" s="3">
        <f>COUNTIF(F10:AT10:F11:AT11:F12:AT12:F13:AT13:F14:AT14:F15:AT15:F16:AT16:F17:AT17:F18:AT18:F19:AT19,"A")</f>
        <v>9</v>
      </c>
    </row>
    <row r="28" spans="1:56" x14ac:dyDescent="0.3">
      <c r="T28" s="10" t="s">
        <v>23</v>
      </c>
      <c r="U28" s="10"/>
      <c r="V28" s="3">
        <f>COUNTIF(F10:AT10:F11:AT11:F12:AT12:F13:AT13:F14:AT14:F15:AT15:F16:AT16:F17:AT17:F18:AT18:F19:AT19,"A-")</f>
        <v>19</v>
      </c>
    </row>
    <row r="29" spans="1:56" x14ac:dyDescent="0.3">
      <c r="T29" s="10" t="s">
        <v>24</v>
      </c>
      <c r="U29" s="10"/>
      <c r="V29" s="3">
        <f>COUNTIF(F10:AT10:F11:AT11:F12:AT12:F13:AT13:F14:AT14:F15:AT15:F16:AT16:F17:AT17:F18:AT18:F19:AT19,"B+")</f>
        <v>18</v>
      </c>
    </row>
    <row r="30" spans="1:56" x14ac:dyDescent="0.3">
      <c r="T30" s="10" t="s">
        <v>25</v>
      </c>
      <c r="U30" s="10"/>
      <c r="V30" s="3">
        <f>COUNTIF(F10:AT10:F11:AT11:F12:AT12:F13:AT13:F14:AT14:F15:AT15:F16:AT16:F17:AT17:F18:AT18:F19:AT19,"B")</f>
        <v>12</v>
      </c>
    </row>
    <row r="31" spans="1:56" x14ac:dyDescent="0.3">
      <c r="T31" s="10" t="s">
        <v>26</v>
      </c>
      <c r="U31" s="10"/>
      <c r="V31" s="3">
        <f>COUNTIF(F10:AT10:F11:AT11:F12:AT12:F13:AT13:F14:AT14:F15:AT15:F16:AT16:F17:AT17:F18:AT18:F19:AT19,"B-")</f>
        <v>5</v>
      </c>
    </row>
    <row r="32" spans="1:56" x14ac:dyDescent="0.3">
      <c r="T32" s="10" t="s">
        <v>27</v>
      </c>
      <c r="U32" s="10"/>
      <c r="V32" s="3">
        <f>COUNTIF(F10:AT10:F11:AT11:F12:AT12:F13:AT13:F14:AT14:F15:AT15:F16:AT16:F17:AT17:F18:AT18:F19:AT19,"C+")</f>
        <v>6</v>
      </c>
    </row>
    <row r="33" spans="20:22" x14ac:dyDescent="0.3">
      <c r="T33" s="10" t="s">
        <v>28</v>
      </c>
      <c r="U33" s="10"/>
      <c r="V33" s="3">
        <f>COUNTIF(F10:AT10:F11:AT11:F12:AT12:F13:AT13:F14:AT14:F15:AT15:F16:AT16:F17:AT17:F18:AT18:F19:AT19,"C")</f>
        <v>3</v>
      </c>
    </row>
    <row r="34" spans="20:22" x14ac:dyDescent="0.3">
      <c r="T34" s="8" t="s">
        <v>29</v>
      </c>
      <c r="U34" s="8"/>
      <c r="V34" s="3">
        <f>COUNTIF(F10:AT10:F11:AT11:F12:AT12:F13:AT13:F14:AT14:F15:AT15:F16:AT16:F17:AT17:F18:AT18:F19:AT19,"D")</f>
        <v>3</v>
      </c>
    </row>
    <row r="35" spans="20:22" x14ac:dyDescent="0.3">
      <c r="T35" s="8" t="s">
        <v>30</v>
      </c>
      <c r="U35" s="8"/>
      <c r="V35" s="3">
        <f>COUNTIF(F10:AT10:F11:AT11:F12:AT12:F13:AT13:F14:AT14:F15:AT15:F16:AT16:F17:AT17:F18:AT18:F19:AT19,"F")</f>
        <v>9</v>
      </c>
    </row>
  </sheetData>
  <mergeCells count="74">
    <mergeCell ref="AV18:AX18"/>
    <mergeCell ref="AV19:AX19"/>
    <mergeCell ref="AV8:AX9"/>
    <mergeCell ref="AV10:AX10"/>
    <mergeCell ref="AV11:AX11"/>
    <mergeCell ref="AV12:AX12"/>
    <mergeCell ref="AV13:AX13"/>
    <mergeCell ref="AV14:AX14"/>
    <mergeCell ref="AV15:AX15"/>
    <mergeCell ref="AV16:AX16"/>
    <mergeCell ref="AV17:AX17"/>
    <mergeCell ref="A8:B9"/>
    <mergeCell ref="A1:BD6"/>
    <mergeCell ref="AI8:AJ8"/>
    <mergeCell ref="AL8:AM8"/>
    <mergeCell ref="AN8:AO8"/>
    <mergeCell ref="AQ8:AR8"/>
    <mergeCell ref="AS8:AT8"/>
    <mergeCell ref="AG8:AH8"/>
    <mergeCell ref="C8:D8"/>
    <mergeCell ref="E8:F8"/>
    <mergeCell ref="H8:I8"/>
    <mergeCell ref="J8:K8"/>
    <mergeCell ref="M8:N8"/>
    <mergeCell ref="O8:P8"/>
    <mergeCell ref="R8:S8"/>
    <mergeCell ref="T8:U8"/>
    <mergeCell ref="W8:X8"/>
    <mergeCell ref="Y8:Z8"/>
    <mergeCell ref="AB8:AC8"/>
    <mergeCell ref="AD8:AE8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Y16:BB16"/>
    <mergeCell ref="AY17:BB17"/>
    <mergeCell ref="AY8:BB9"/>
    <mergeCell ref="AY10:BB10"/>
    <mergeCell ref="AY11:BB11"/>
    <mergeCell ref="AY12:BB12"/>
    <mergeCell ref="AY18:BB18"/>
    <mergeCell ref="AY19:BB19"/>
    <mergeCell ref="BC8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AY13:BB13"/>
    <mergeCell ref="AY14:BB14"/>
    <mergeCell ref="AY15:BB15"/>
    <mergeCell ref="T34:U34"/>
    <mergeCell ref="T35:U35"/>
    <mergeCell ref="T25:V25"/>
    <mergeCell ref="T26:U26"/>
    <mergeCell ref="T27:U27"/>
    <mergeCell ref="T28:U28"/>
    <mergeCell ref="T29:U29"/>
    <mergeCell ref="T30:U30"/>
    <mergeCell ref="T31:U31"/>
    <mergeCell ref="T32:U32"/>
    <mergeCell ref="T33:U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Biswas</dc:creator>
  <cp:lastModifiedBy>Arijit Biswas</cp:lastModifiedBy>
  <dcterms:created xsi:type="dcterms:W3CDTF">2023-06-02T15:40:13Z</dcterms:created>
  <dcterms:modified xsi:type="dcterms:W3CDTF">2023-06-02T20:05:22Z</dcterms:modified>
</cp:coreProperties>
</file>