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Data Analytics Course\Excel Assignment\"/>
    </mc:Choice>
  </mc:AlternateContent>
  <xr:revisionPtr revIDLastSave="0" documentId="13_ncr:1_{A2AE4B0A-0595-48E6-AD4A-FA73F3C20282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Q.1." sheetId="5" r:id="rId1"/>
    <sheet name="Q.2." sheetId="6" r:id="rId2"/>
    <sheet name="Q.3" sheetId="7" r:id="rId3"/>
    <sheet name="Q4" sheetId="8" r:id="rId4"/>
    <sheet name="Q5" sheetId="9" r:id="rId5"/>
  </sheets>
  <definedNames>
    <definedName name="_xlnm._FilterDatabase" localSheetId="4" hidden="1">'Q5'!$A$1:$M$31</definedName>
  </definedNames>
  <calcPr calcId="191029"/>
  <pivotCaches>
    <pivotCache cacheId="8" r:id="rId6"/>
  </pivotCaches>
</workbook>
</file>

<file path=xl/calcChain.xml><?xml version="1.0" encoding="utf-8"?>
<calcChain xmlns="http://schemas.openxmlformats.org/spreadsheetml/2006/main">
  <c r="AA4" i="9" l="1"/>
  <c r="AB4" i="9" s="1"/>
  <c r="Z4" i="9"/>
  <c r="Y4" i="9"/>
  <c r="X4" i="9"/>
  <c r="AA3" i="9"/>
  <c r="AB3" i="9" s="1"/>
  <c r="Z3" i="9"/>
  <c r="Y3" i="9"/>
  <c r="X3" i="9"/>
  <c r="AA2" i="9"/>
  <c r="AB2" i="9" s="1"/>
  <c r="Z2" i="9"/>
  <c r="Y2" i="9"/>
  <c r="X2" i="9"/>
  <c r="M25" i="9"/>
  <c r="L2" i="9"/>
  <c r="M2" i="9" s="1"/>
  <c r="K2" i="9"/>
  <c r="J2" i="9"/>
  <c r="I2" i="9"/>
  <c r="L10" i="9"/>
  <c r="K10" i="9"/>
  <c r="J10" i="9"/>
  <c r="I10" i="9"/>
  <c r="L31" i="9"/>
  <c r="M31" i="9" s="1"/>
  <c r="K31" i="9"/>
  <c r="J31" i="9"/>
  <c r="I31" i="9"/>
  <c r="L3" i="9"/>
  <c r="K3" i="9"/>
  <c r="J3" i="9"/>
  <c r="M3" i="9" s="1"/>
  <c r="I3" i="9"/>
  <c r="L26" i="9"/>
  <c r="M26" i="9" s="1"/>
  <c r="K26" i="9"/>
  <c r="J26" i="9"/>
  <c r="I26" i="9"/>
  <c r="L4" i="9"/>
  <c r="M4" i="9" s="1"/>
  <c r="K4" i="9"/>
  <c r="J4" i="9"/>
  <c r="I4" i="9"/>
  <c r="L28" i="9"/>
  <c r="K28" i="9"/>
  <c r="J28" i="9"/>
  <c r="I28" i="9"/>
  <c r="L23" i="9"/>
  <c r="M23" i="9" s="1"/>
  <c r="K23" i="9"/>
  <c r="J23" i="9"/>
  <c r="I23" i="9"/>
  <c r="L27" i="9"/>
  <c r="M27" i="9" s="1"/>
  <c r="K27" i="9"/>
  <c r="J27" i="9"/>
  <c r="I27" i="9"/>
  <c r="L18" i="9"/>
  <c r="K18" i="9"/>
  <c r="J18" i="9"/>
  <c r="I18" i="9"/>
  <c r="L7" i="9"/>
  <c r="M7" i="9" s="1"/>
  <c r="K7" i="9"/>
  <c r="J7" i="9"/>
  <c r="I7" i="9"/>
  <c r="L13" i="9"/>
  <c r="K13" i="9"/>
  <c r="J13" i="9"/>
  <c r="M13" i="9" s="1"/>
  <c r="I13" i="9"/>
  <c r="L16" i="9"/>
  <c r="M16" i="9" s="1"/>
  <c r="K16" i="9"/>
  <c r="J16" i="9"/>
  <c r="I16" i="9"/>
  <c r="L17" i="9"/>
  <c r="M17" i="9" s="1"/>
  <c r="K17" i="9"/>
  <c r="J17" i="9"/>
  <c r="I17" i="9"/>
  <c r="L8" i="9"/>
  <c r="M8" i="9" s="1"/>
  <c r="K8" i="9"/>
  <c r="J8" i="9"/>
  <c r="I8" i="9"/>
  <c r="L19" i="9"/>
  <c r="M19" i="9" s="1"/>
  <c r="K19" i="9"/>
  <c r="J19" i="9"/>
  <c r="I19" i="9"/>
  <c r="L6" i="9"/>
  <c r="M6" i="9" s="1"/>
  <c r="K6" i="9"/>
  <c r="J6" i="9"/>
  <c r="I6" i="9"/>
  <c r="L9" i="9"/>
  <c r="K9" i="9"/>
  <c r="J9" i="9"/>
  <c r="I9" i="9"/>
  <c r="L24" i="9"/>
  <c r="M24" i="9" s="1"/>
  <c r="K24" i="9"/>
  <c r="J24" i="9"/>
  <c r="I24" i="9"/>
  <c r="L30" i="9"/>
  <c r="K30" i="9"/>
  <c r="J30" i="9"/>
  <c r="M30" i="9" s="1"/>
  <c r="I30" i="9"/>
  <c r="L22" i="9"/>
  <c r="M22" i="9" s="1"/>
  <c r="K22" i="9"/>
  <c r="J22" i="9"/>
  <c r="I22" i="9"/>
  <c r="L11" i="9"/>
  <c r="M11" i="9" s="1"/>
  <c r="K11" i="9"/>
  <c r="J11" i="9"/>
  <c r="I11" i="9"/>
  <c r="L15" i="9"/>
  <c r="M15" i="9" s="1"/>
  <c r="K15" i="9"/>
  <c r="J15" i="9"/>
  <c r="I15" i="9"/>
  <c r="L12" i="9"/>
  <c r="M12" i="9" s="1"/>
  <c r="K12" i="9"/>
  <c r="J12" i="9"/>
  <c r="I12" i="9"/>
  <c r="L14" i="9"/>
  <c r="M14" i="9" s="1"/>
  <c r="K14" i="9"/>
  <c r="J14" i="9"/>
  <c r="I14" i="9"/>
  <c r="L20" i="9"/>
  <c r="K20" i="9"/>
  <c r="J20" i="9"/>
  <c r="I20" i="9"/>
  <c r="L29" i="9"/>
  <c r="M29" i="9" s="1"/>
  <c r="K29" i="9"/>
  <c r="J29" i="9"/>
  <c r="I29" i="9"/>
  <c r="L21" i="9"/>
  <c r="K21" i="9"/>
  <c r="J21" i="9"/>
  <c r="I21" i="9"/>
  <c r="L5" i="9"/>
  <c r="M5" i="9" s="1"/>
  <c r="K5" i="9"/>
  <c r="J5" i="9"/>
  <c r="I5" i="9"/>
  <c r="L25" i="9"/>
  <c r="K25" i="9"/>
  <c r="J25" i="9"/>
  <c r="I25" i="9"/>
  <c r="L31" i="8"/>
  <c r="K31" i="8"/>
  <c r="J31" i="8"/>
  <c r="I31" i="8"/>
  <c r="L30" i="8"/>
  <c r="K30" i="8"/>
  <c r="J30" i="8"/>
  <c r="I30" i="8"/>
  <c r="L29" i="8"/>
  <c r="K29" i="8"/>
  <c r="J29" i="8"/>
  <c r="I29" i="8"/>
  <c r="L28" i="8"/>
  <c r="K28" i="8"/>
  <c r="J28" i="8"/>
  <c r="I28" i="8"/>
  <c r="L27" i="8"/>
  <c r="K27" i="8"/>
  <c r="J27" i="8"/>
  <c r="I27" i="8"/>
  <c r="L26" i="8"/>
  <c r="K26" i="8"/>
  <c r="J26" i="8"/>
  <c r="I26" i="8"/>
  <c r="L25" i="8"/>
  <c r="K25" i="8"/>
  <c r="J25" i="8"/>
  <c r="I25" i="8"/>
  <c r="L24" i="8"/>
  <c r="K24" i="8"/>
  <c r="J24" i="8"/>
  <c r="I24" i="8"/>
  <c r="L23" i="8"/>
  <c r="K23" i="8"/>
  <c r="J23" i="8"/>
  <c r="I23" i="8"/>
  <c r="L22" i="8"/>
  <c r="K22" i="8"/>
  <c r="J22" i="8"/>
  <c r="I22" i="8"/>
  <c r="L21" i="8"/>
  <c r="K21" i="8"/>
  <c r="J21" i="8"/>
  <c r="I21" i="8"/>
  <c r="L20" i="8"/>
  <c r="K20" i="8"/>
  <c r="J20" i="8"/>
  <c r="I20" i="8"/>
  <c r="L19" i="8"/>
  <c r="K19" i="8"/>
  <c r="J19" i="8"/>
  <c r="I19" i="8"/>
  <c r="L18" i="8"/>
  <c r="K18" i="8"/>
  <c r="J18" i="8"/>
  <c r="I18" i="8"/>
  <c r="L17" i="8"/>
  <c r="K17" i="8"/>
  <c r="J17" i="8"/>
  <c r="I17" i="8"/>
  <c r="L16" i="8"/>
  <c r="K16" i="8"/>
  <c r="J16" i="8"/>
  <c r="I16" i="8"/>
  <c r="L15" i="8"/>
  <c r="K15" i="8"/>
  <c r="J15" i="8"/>
  <c r="I15" i="8"/>
  <c r="L14" i="8"/>
  <c r="K14" i="8"/>
  <c r="J14" i="8"/>
  <c r="I14" i="8"/>
  <c r="L13" i="8"/>
  <c r="K13" i="8"/>
  <c r="J13" i="8"/>
  <c r="I13" i="8"/>
  <c r="L12" i="8"/>
  <c r="K12" i="8"/>
  <c r="J12" i="8"/>
  <c r="I12" i="8"/>
  <c r="L11" i="8"/>
  <c r="K11" i="8"/>
  <c r="J11" i="8"/>
  <c r="I11" i="8"/>
  <c r="L10" i="8"/>
  <c r="K10" i="8"/>
  <c r="J10" i="8"/>
  <c r="I10" i="8"/>
  <c r="L9" i="8"/>
  <c r="K9" i="8"/>
  <c r="J9" i="8"/>
  <c r="I9" i="8"/>
  <c r="L8" i="8"/>
  <c r="K8" i="8"/>
  <c r="J8" i="8"/>
  <c r="I8" i="8"/>
  <c r="L7" i="8"/>
  <c r="K7" i="8"/>
  <c r="J7" i="8"/>
  <c r="I7" i="8"/>
  <c r="L6" i="8"/>
  <c r="K6" i="8"/>
  <c r="J6" i="8"/>
  <c r="I6" i="8"/>
  <c r="L5" i="8"/>
  <c r="K5" i="8"/>
  <c r="J5" i="8"/>
  <c r="I5" i="8"/>
  <c r="L4" i="8"/>
  <c r="K4" i="8"/>
  <c r="J4" i="8"/>
  <c r="I4" i="8"/>
  <c r="L3" i="8"/>
  <c r="K3" i="8"/>
  <c r="J3" i="8"/>
  <c r="I3" i="8"/>
  <c r="L2" i="8"/>
  <c r="K2" i="8"/>
  <c r="J2" i="8"/>
  <c r="I2" i="8"/>
  <c r="N3" i="7"/>
  <c r="N2" i="7"/>
  <c r="M3" i="7"/>
  <c r="M2" i="7"/>
  <c r="L31" i="7"/>
  <c r="K31" i="7"/>
  <c r="J31" i="7"/>
  <c r="I31" i="7"/>
  <c r="L30" i="7"/>
  <c r="K30" i="7"/>
  <c r="J30" i="7"/>
  <c r="I30" i="7"/>
  <c r="L29" i="7"/>
  <c r="K29" i="7"/>
  <c r="J29" i="7"/>
  <c r="I29" i="7"/>
  <c r="L28" i="7"/>
  <c r="K28" i="7"/>
  <c r="J28" i="7"/>
  <c r="I28" i="7"/>
  <c r="L27" i="7"/>
  <c r="K27" i="7"/>
  <c r="J27" i="7"/>
  <c r="I27" i="7"/>
  <c r="L26" i="7"/>
  <c r="K26" i="7"/>
  <c r="J26" i="7"/>
  <c r="I26" i="7"/>
  <c r="L25" i="7"/>
  <c r="K25" i="7"/>
  <c r="J25" i="7"/>
  <c r="I25" i="7"/>
  <c r="L24" i="7"/>
  <c r="K24" i="7"/>
  <c r="J24" i="7"/>
  <c r="I24" i="7"/>
  <c r="L23" i="7"/>
  <c r="K23" i="7"/>
  <c r="J23" i="7"/>
  <c r="I23" i="7"/>
  <c r="L22" i="7"/>
  <c r="K22" i="7"/>
  <c r="J22" i="7"/>
  <c r="I22" i="7"/>
  <c r="L21" i="7"/>
  <c r="K21" i="7"/>
  <c r="J21" i="7"/>
  <c r="I21" i="7"/>
  <c r="L20" i="7"/>
  <c r="K20" i="7"/>
  <c r="J20" i="7"/>
  <c r="I20" i="7"/>
  <c r="L19" i="7"/>
  <c r="K19" i="7"/>
  <c r="J19" i="7"/>
  <c r="I19" i="7"/>
  <c r="L18" i="7"/>
  <c r="K18" i="7"/>
  <c r="J18" i="7"/>
  <c r="I18" i="7"/>
  <c r="L17" i="7"/>
  <c r="K17" i="7"/>
  <c r="J17" i="7"/>
  <c r="I17" i="7"/>
  <c r="L16" i="7"/>
  <c r="K16" i="7"/>
  <c r="J16" i="7"/>
  <c r="I16" i="7"/>
  <c r="L15" i="7"/>
  <c r="K15" i="7"/>
  <c r="J15" i="7"/>
  <c r="I15" i="7"/>
  <c r="L14" i="7"/>
  <c r="K14" i="7"/>
  <c r="J14" i="7"/>
  <c r="I14" i="7"/>
  <c r="L13" i="7"/>
  <c r="K13" i="7"/>
  <c r="J13" i="7"/>
  <c r="I13" i="7"/>
  <c r="L12" i="7"/>
  <c r="K12" i="7"/>
  <c r="J12" i="7"/>
  <c r="I12" i="7"/>
  <c r="L11" i="7"/>
  <c r="K11" i="7"/>
  <c r="J11" i="7"/>
  <c r="I11" i="7"/>
  <c r="L10" i="7"/>
  <c r="K10" i="7"/>
  <c r="J10" i="7"/>
  <c r="I10" i="7"/>
  <c r="L9" i="7"/>
  <c r="K9" i="7"/>
  <c r="J9" i="7"/>
  <c r="I9" i="7"/>
  <c r="L8" i="7"/>
  <c r="K8" i="7"/>
  <c r="J8" i="7"/>
  <c r="I8" i="7"/>
  <c r="L7" i="7"/>
  <c r="K7" i="7"/>
  <c r="J7" i="7"/>
  <c r="I7" i="7"/>
  <c r="L6" i="7"/>
  <c r="K6" i="7"/>
  <c r="J6" i="7"/>
  <c r="I6" i="7"/>
  <c r="L5" i="7"/>
  <c r="K5" i="7"/>
  <c r="J5" i="7"/>
  <c r="I5" i="7"/>
  <c r="L4" i="7"/>
  <c r="K4" i="7"/>
  <c r="J4" i="7"/>
  <c r="I4" i="7"/>
  <c r="L3" i="7"/>
  <c r="K3" i="7"/>
  <c r="J3" i="7"/>
  <c r="I3" i="7"/>
  <c r="L2" i="7"/>
  <c r="K2" i="7"/>
  <c r="J2" i="7"/>
  <c r="I2" i="7"/>
  <c r="L31" i="6"/>
  <c r="K31" i="6"/>
  <c r="J31" i="6"/>
  <c r="I31" i="6"/>
  <c r="L30" i="6"/>
  <c r="K30" i="6"/>
  <c r="J30" i="6"/>
  <c r="I30" i="6"/>
  <c r="L29" i="6"/>
  <c r="K29" i="6"/>
  <c r="J29" i="6"/>
  <c r="I29" i="6"/>
  <c r="L28" i="6"/>
  <c r="K28" i="6"/>
  <c r="J28" i="6"/>
  <c r="I28" i="6"/>
  <c r="L27" i="6"/>
  <c r="K27" i="6"/>
  <c r="J27" i="6"/>
  <c r="I27" i="6"/>
  <c r="L26" i="6"/>
  <c r="K26" i="6"/>
  <c r="J26" i="6"/>
  <c r="I26" i="6"/>
  <c r="L25" i="6"/>
  <c r="K25" i="6"/>
  <c r="J25" i="6"/>
  <c r="I25" i="6"/>
  <c r="L24" i="6"/>
  <c r="K24" i="6"/>
  <c r="J24" i="6"/>
  <c r="I24" i="6"/>
  <c r="L23" i="6"/>
  <c r="K23" i="6"/>
  <c r="J23" i="6"/>
  <c r="I23" i="6"/>
  <c r="L22" i="6"/>
  <c r="K22" i="6"/>
  <c r="J22" i="6"/>
  <c r="I22" i="6"/>
  <c r="L21" i="6"/>
  <c r="K21" i="6"/>
  <c r="J21" i="6"/>
  <c r="I21" i="6"/>
  <c r="L20" i="6"/>
  <c r="K20" i="6"/>
  <c r="J20" i="6"/>
  <c r="I20" i="6"/>
  <c r="L19" i="6"/>
  <c r="K19" i="6"/>
  <c r="J19" i="6"/>
  <c r="I19" i="6"/>
  <c r="L18" i="6"/>
  <c r="K18" i="6"/>
  <c r="J18" i="6"/>
  <c r="I18" i="6"/>
  <c r="L17" i="6"/>
  <c r="K17" i="6"/>
  <c r="J17" i="6"/>
  <c r="I17" i="6"/>
  <c r="L16" i="6"/>
  <c r="K16" i="6"/>
  <c r="J16" i="6"/>
  <c r="I16" i="6"/>
  <c r="L15" i="6"/>
  <c r="K15" i="6"/>
  <c r="J15" i="6"/>
  <c r="I15" i="6"/>
  <c r="L14" i="6"/>
  <c r="K14" i="6"/>
  <c r="J14" i="6"/>
  <c r="I14" i="6"/>
  <c r="L13" i="6"/>
  <c r="K13" i="6"/>
  <c r="J13" i="6"/>
  <c r="I13" i="6"/>
  <c r="L12" i="6"/>
  <c r="K12" i="6"/>
  <c r="J12" i="6"/>
  <c r="I12" i="6"/>
  <c r="L11" i="6"/>
  <c r="K11" i="6"/>
  <c r="J11" i="6"/>
  <c r="I11" i="6"/>
  <c r="L10" i="6"/>
  <c r="K10" i="6"/>
  <c r="J10" i="6"/>
  <c r="I10" i="6"/>
  <c r="L9" i="6"/>
  <c r="K9" i="6"/>
  <c r="J9" i="6"/>
  <c r="I9" i="6"/>
  <c r="L8" i="6"/>
  <c r="K8" i="6"/>
  <c r="J8" i="6"/>
  <c r="I8" i="6"/>
  <c r="L7" i="6"/>
  <c r="K7" i="6"/>
  <c r="J7" i="6"/>
  <c r="I7" i="6"/>
  <c r="L6" i="6"/>
  <c r="K6" i="6"/>
  <c r="J6" i="6"/>
  <c r="I6" i="6"/>
  <c r="L5" i="6"/>
  <c r="K5" i="6"/>
  <c r="J5" i="6"/>
  <c r="I5" i="6"/>
  <c r="L4" i="6"/>
  <c r="K4" i="6"/>
  <c r="J4" i="6"/>
  <c r="I4" i="6"/>
  <c r="L3" i="6"/>
  <c r="K3" i="6"/>
  <c r="J3" i="6"/>
  <c r="I3" i="6"/>
  <c r="L2" i="6"/>
  <c r="K2" i="6"/>
  <c r="J2" i="6"/>
  <c r="I2" i="6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2" i="5"/>
  <c r="R4" i="6"/>
  <c r="R5" i="6"/>
  <c r="R6" i="6"/>
  <c r="M21" i="9" l="1"/>
  <c r="M20" i="9"/>
  <c r="M9" i="9"/>
  <c r="M18" i="9"/>
  <c r="M10" i="9"/>
  <c r="M28" i="9"/>
</calcChain>
</file>

<file path=xl/sharedStrings.xml><?xml version="1.0" encoding="utf-8"?>
<sst xmlns="http://schemas.openxmlformats.org/spreadsheetml/2006/main" count="637" uniqueCount="79">
  <si>
    <t>Order_ID</t>
  </si>
  <si>
    <t>Product</t>
  </si>
  <si>
    <t>Category</t>
  </si>
  <si>
    <t>Quantity</t>
  </si>
  <si>
    <t>Price_Per_Unit</t>
  </si>
  <si>
    <t>Total_Amount</t>
  </si>
  <si>
    <t>Customer_Region</t>
  </si>
  <si>
    <t>Order_Date</t>
  </si>
  <si>
    <t>Wireless Mouse</t>
  </si>
  <si>
    <t>Electronics</t>
  </si>
  <si>
    <t>North</t>
  </si>
  <si>
    <t>Yoga Mat</t>
  </si>
  <si>
    <t>Fitness</t>
  </si>
  <si>
    <t>South</t>
  </si>
  <si>
    <t>Coffee Maker</t>
  </si>
  <si>
    <t>Kitchenware</t>
  </si>
  <si>
    <t>East</t>
  </si>
  <si>
    <t>Bluetooth Speaker</t>
  </si>
  <si>
    <t>West</t>
  </si>
  <si>
    <t>Running Shoes</t>
  </si>
  <si>
    <t>Footwear</t>
  </si>
  <si>
    <t>Smart Watch</t>
  </si>
  <si>
    <t>NULL</t>
  </si>
  <si>
    <t>Treadmill</t>
  </si>
  <si>
    <t>Air Fryer</t>
  </si>
  <si>
    <t>Vacuum Cleaner</t>
  </si>
  <si>
    <t>Appliances</t>
  </si>
  <si>
    <t>Dumbbells</t>
  </si>
  <si>
    <t>Laptop Stand</t>
  </si>
  <si>
    <t>Toaster</t>
  </si>
  <si>
    <t>Air Purifier</t>
  </si>
  <si>
    <t>13-03-2025</t>
  </si>
  <si>
    <t>Resistance Bands</t>
  </si>
  <si>
    <t>14-03-2025</t>
  </si>
  <si>
    <t>Hair Dryer</t>
  </si>
  <si>
    <t>15-03-2025</t>
  </si>
  <si>
    <t>Electric Kettle</t>
  </si>
  <si>
    <t>16-03-2025</t>
  </si>
  <si>
    <t>Office Chair</t>
  </si>
  <si>
    <t>Furniture</t>
  </si>
  <si>
    <t>17-03-2025</t>
  </si>
  <si>
    <t>Adjustable Dumbbells</t>
  </si>
  <si>
    <t>18-03-2025</t>
  </si>
  <si>
    <t>Soundbar</t>
  </si>
  <si>
    <t>19-03-2025</t>
  </si>
  <si>
    <t>Yoga Block</t>
  </si>
  <si>
    <t>20-03-2025</t>
  </si>
  <si>
    <t>Rice Cooker</t>
  </si>
  <si>
    <t>21-03-2025</t>
  </si>
  <si>
    <t>Monitor</t>
  </si>
  <si>
    <t>22-03-2025</t>
  </si>
  <si>
    <t>Iron</t>
  </si>
  <si>
    <t>23-03-2025</t>
  </si>
  <si>
    <t>24-03-2025</t>
  </si>
  <si>
    <t>Smart TV</t>
  </si>
  <si>
    <t>25-03-2025</t>
  </si>
  <si>
    <t>Water Bottle</t>
  </si>
  <si>
    <t>26-03-2025</t>
  </si>
  <si>
    <t>Sofa Set</t>
  </si>
  <si>
    <t>27-03-2025</t>
  </si>
  <si>
    <t>28-03-2025</t>
  </si>
  <si>
    <t>Microwave Oven</t>
  </si>
  <si>
    <t>29-03-2025</t>
  </si>
  <si>
    <t>Laptop</t>
  </si>
  <si>
    <t>30-03-2025</t>
  </si>
  <si>
    <t>Grand Total</t>
  </si>
  <si>
    <t>Customer_Region_updated</t>
  </si>
  <si>
    <t>Quantity_Ipdated</t>
  </si>
  <si>
    <t>Price_Per_Unit_updated</t>
  </si>
  <si>
    <t>Total_Amount_Updated</t>
  </si>
  <si>
    <t>Row Labels</t>
  </si>
  <si>
    <t>EAST</t>
  </si>
  <si>
    <t>NORTH</t>
  </si>
  <si>
    <t>SOUTH</t>
  </si>
  <si>
    <t>WEST</t>
  </si>
  <si>
    <t>Sum of Total_Amount</t>
  </si>
  <si>
    <t>Maximum</t>
  </si>
  <si>
    <t xml:space="preserve">  
Use the  
VLOOKUP
 function to find the Total_Amount for 
INDEX/MATCH
 Order_ID = 1015
 functions together to retrieve the Category for 
Order_ID = 1027</t>
  </si>
  <si>
    <t>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</si>
</sst>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-dd\-yyyy"/>
  </numFmts>
  <fonts count="5" x14ac:knownFonts="1">
    <font>
      <sz val="10"/>
      <color rgb="FF000000"/>
      <name val="Arial"/>
      <scheme val="minor"/>
    </font>
    <font>
      <sz val="11"/>
      <color rgb="FF000000"/>
      <name val="Calibri"/>
    </font>
    <font>
      <b/>
      <sz val="11"/>
      <name val="Calibri"/>
      <family val="2"/>
    </font>
    <font>
      <sz val="10"/>
      <color rgb="FF000000"/>
      <name val="Arial"/>
      <family val="2"/>
      <scheme val="minor"/>
    </font>
    <font>
      <b/>
      <i/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0" fillId="0" borderId="0" xfId="0" applyFill="1"/>
    <xf numFmtId="0" fontId="2" fillId="0" borderId="1" xfId="0" applyFont="1" applyFill="1" applyBorder="1" applyAlignment="1">
      <alignment horizontal="center" wrapText="1"/>
    </xf>
    <xf numFmtId="0" fontId="2" fillId="0" borderId="2" xfId="0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 wrapText="1"/>
    </xf>
    <xf numFmtId="0" fontId="0" fillId="0" borderId="3" xfId="0" applyFill="1" applyBorder="1" applyAlignment="1">
      <alignment horizontal="center"/>
    </xf>
    <xf numFmtId="0" fontId="2" fillId="2" borderId="3" xfId="0" applyFont="1" applyFill="1" applyBorder="1" applyAlignment="1">
      <alignment horizontal="center" wrapText="1"/>
    </xf>
    <xf numFmtId="0" fontId="0" fillId="2" borderId="3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2" fillId="2" borderId="2" xfId="0" applyFont="1" applyFill="1" applyBorder="1" applyAlignment="1">
      <alignment horizontal="center" wrapText="1"/>
    </xf>
    <xf numFmtId="164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2" borderId="0" xfId="0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3" fillId="0" borderId="0" xfId="0" applyFont="1"/>
    <xf numFmtId="0" fontId="4" fillId="3" borderId="0" xfId="0" applyFont="1" applyFill="1" applyAlignment="1">
      <alignment wrapText="1"/>
    </xf>
    <xf numFmtId="0" fontId="4" fillId="3" borderId="0" xfId="0" applyFont="1" applyFill="1"/>
    <xf numFmtId="0" fontId="0" fillId="4" borderId="0" xfId="0" applyFill="1"/>
  </cellXfs>
  <cellStyles count="1">
    <cellStyle name="Normal" xfId="0" builtinId="0"/>
  </cellStyles>
  <dxfs count="32">
    <dxf>
      <fill>
        <patternFill patternType="darkTrellis">
          <fgColor rgb="FF92D050"/>
        </patternFill>
      </fill>
    </dxf>
    <dxf>
      <fill>
        <patternFill>
          <bgColor rgb="FF00B0F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rgb="FF00B0F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darkTrellis">
          <fgColor rgb="FF92D050"/>
        </patternFill>
      </fill>
    </dxf>
    <dxf>
      <fill>
        <patternFill>
          <bgColor rgb="FF00B0F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rgb="FF00B0F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rgb="FF00B0F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rgb="FF00B0F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rgb="FF00B0F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rgb="FF00B0F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rgb="FF00B0F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rgb="FF00B0F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rgb="FF00B0F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>
          <bgColor rgb="FF00B0F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series Chart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'Q4'!$L$1</c:f>
              <c:strCache>
                <c:ptCount val="1"/>
                <c:pt idx="0">
                  <c:v>Total_Amount_Updated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'Q4'!$H$2:$H$31</c:f>
              <c:strCache>
                <c:ptCount val="30"/>
                <c:pt idx="0">
                  <c:v>01-03-2025</c:v>
                </c:pt>
                <c:pt idx="1">
                  <c:v>02-03-2025</c:v>
                </c:pt>
                <c:pt idx="2">
                  <c:v>03-03-2025</c:v>
                </c:pt>
                <c:pt idx="3">
                  <c:v>04-03-2025</c:v>
                </c:pt>
                <c:pt idx="4">
                  <c:v>05-03-2025</c:v>
                </c:pt>
                <c:pt idx="5">
                  <c:v>06-03-2025</c:v>
                </c:pt>
                <c:pt idx="6">
                  <c:v>07-03-2025</c:v>
                </c:pt>
                <c:pt idx="7">
                  <c:v>08-03-2025</c:v>
                </c:pt>
                <c:pt idx="8">
                  <c:v>09-03-2025</c:v>
                </c:pt>
                <c:pt idx="9">
                  <c:v>10-03-2025</c:v>
                </c:pt>
                <c:pt idx="10">
                  <c:v>11-03-2025</c:v>
                </c:pt>
                <c:pt idx="11">
                  <c:v>12-03-2025</c:v>
                </c:pt>
                <c:pt idx="12">
                  <c:v>13-03-2025</c:v>
                </c:pt>
                <c:pt idx="13">
                  <c:v>14-03-2025</c:v>
                </c:pt>
                <c:pt idx="14">
                  <c:v>15-03-2025</c:v>
                </c:pt>
                <c:pt idx="15">
                  <c:v>16-03-2025</c:v>
                </c:pt>
                <c:pt idx="16">
                  <c:v>17-03-2025</c:v>
                </c:pt>
                <c:pt idx="17">
                  <c:v>18-03-2025</c:v>
                </c:pt>
                <c:pt idx="18">
                  <c:v>19-03-2025</c:v>
                </c:pt>
                <c:pt idx="19">
                  <c:v>20-03-2025</c:v>
                </c:pt>
                <c:pt idx="20">
                  <c:v>21-03-2025</c:v>
                </c:pt>
                <c:pt idx="21">
                  <c:v>22-03-2025</c:v>
                </c:pt>
                <c:pt idx="22">
                  <c:v>23-03-2025</c:v>
                </c:pt>
                <c:pt idx="23">
                  <c:v>24-03-2025</c:v>
                </c:pt>
                <c:pt idx="24">
                  <c:v>25-03-2025</c:v>
                </c:pt>
                <c:pt idx="25">
                  <c:v>26-03-2025</c:v>
                </c:pt>
                <c:pt idx="26">
                  <c:v>27-03-2025</c:v>
                </c:pt>
                <c:pt idx="27">
                  <c:v>28-03-2025</c:v>
                </c:pt>
                <c:pt idx="28">
                  <c:v>29-03-2025</c:v>
                </c:pt>
                <c:pt idx="29">
                  <c:v>30-03-2025</c:v>
                </c:pt>
              </c:strCache>
            </c:strRef>
          </c:cat>
          <c:val>
            <c:numRef>
              <c:f>'Q4'!$L$2:$L$31</c:f>
              <c:numCache>
                <c:formatCode>General</c:formatCode>
                <c:ptCount val="30"/>
                <c:pt idx="0">
                  <c:v>1500</c:v>
                </c:pt>
                <c:pt idx="1">
                  <c:v>16400</c:v>
                </c:pt>
                <c:pt idx="2">
                  <c:v>16845</c:v>
                </c:pt>
                <c:pt idx="3">
                  <c:v>16400</c:v>
                </c:pt>
                <c:pt idx="4">
                  <c:v>5000</c:v>
                </c:pt>
                <c:pt idx="5">
                  <c:v>14000</c:v>
                </c:pt>
                <c:pt idx="6">
                  <c:v>16400</c:v>
                </c:pt>
                <c:pt idx="7">
                  <c:v>13500</c:v>
                </c:pt>
                <c:pt idx="8">
                  <c:v>16400</c:v>
                </c:pt>
                <c:pt idx="9">
                  <c:v>3000</c:v>
                </c:pt>
                <c:pt idx="10">
                  <c:v>16400</c:v>
                </c:pt>
                <c:pt idx="11">
                  <c:v>2200</c:v>
                </c:pt>
                <c:pt idx="12">
                  <c:v>24000</c:v>
                </c:pt>
                <c:pt idx="13">
                  <c:v>16400</c:v>
                </c:pt>
                <c:pt idx="14">
                  <c:v>5400</c:v>
                </c:pt>
                <c:pt idx="15">
                  <c:v>16400</c:v>
                </c:pt>
                <c:pt idx="16">
                  <c:v>8000</c:v>
                </c:pt>
                <c:pt idx="17">
                  <c:v>11000</c:v>
                </c:pt>
                <c:pt idx="18">
                  <c:v>20000</c:v>
                </c:pt>
                <c:pt idx="19">
                  <c:v>16400</c:v>
                </c:pt>
                <c:pt idx="20">
                  <c:v>8000</c:v>
                </c:pt>
                <c:pt idx="21">
                  <c:v>16400</c:v>
                </c:pt>
                <c:pt idx="22">
                  <c:v>2500</c:v>
                </c:pt>
                <c:pt idx="23">
                  <c:v>16400</c:v>
                </c:pt>
                <c:pt idx="24">
                  <c:v>40000</c:v>
                </c:pt>
                <c:pt idx="25">
                  <c:v>1000</c:v>
                </c:pt>
                <c:pt idx="26">
                  <c:v>55000</c:v>
                </c:pt>
                <c:pt idx="27">
                  <c:v>16400</c:v>
                </c:pt>
                <c:pt idx="28">
                  <c:v>24000</c:v>
                </c:pt>
                <c:pt idx="29">
                  <c:v>70000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23-4A6D-880E-721DCF75DA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8589855"/>
        <c:axId val="1373926943"/>
      </c:lineChart>
      <c:catAx>
        <c:axId val="13685898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26943"/>
        <c:crosses val="autoZero"/>
        <c:auto val="1"/>
        <c:lblAlgn val="ctr"/>
        <c:lblOffset val="100"/>
        <c:noMultiLvlLbl val="0"/>
      </c:catAx>
      <c:valAx>
        <c:axId val="137392694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589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536574</xdr:colOff>
      <xdr:row>0</xdr:row>
      <xdr:rowOff>571500</xdr:rowOff>
    </xdr:from>
    <xdr:to>
      <xdr:col>16</xdr:col>
      <xdr:colOff>209549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392BB3-F665-00CF-1614-C702994B7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rijit" refreshedDate="45815.604059953701" createdVersion="8" refreshedVersion="8" minRefreshableVersion="3" recordCount="30" xr:uid="{1B7F5860-11CC-4B47-9EF7-3098BA5F3DA0}">
  <cacheSource type="worksheet">
    <worksheetSource ref="A1:L31" sheet="Q.2."/>
  </cacheSource>
  <cacheFields count="12">
    <cacheField name="Order_ID" numFmtId="0">
      <sharedItems containsSemiMixedTypes="0" containsString="0" containsNumber="1" containsInteger="1" minValue="1001" maxValue="1030"/>
    </cacheField>
    <cacheField name="Product" numFmtId="0">
      <sharedItems/>
    </cacheField>
    <cacheField name="Category" numFmtId="0">
      <sharedItems/>
    </cacheField>
    <cacheField name="Quantity" numFmtId="0">
      <sharedItems containsString="0" containsBlank="1" containsNumber="1" containsInteger="1" minValue="1" maxValue="5"/>
    </cacheField>
    <cacheField name="Price_Per_Unit" numFmtId="0">
      <sharedItems containsString="0" containsBlank="1" containsNumber="1" containsInteger="1" minValue="200" maxValue="70000"/>
    </cacheField>
    <cacheField name="Total_Amount" numFmtId="0">
      <sharedItems containsString="0" containsBlank="1" containsNumber="1" containsInteger="1" minValue="1000" maxValue="70000"/>
    </cacheField>
    <cacheField name="Customer_Region" numFmtId="0">
      <sharedItems/>
    </cacheField>
    <cacheField name="Order_Date" numFmtId="0">
      <sharedItems containsDate="1" containsMixedTypes="1" minDate="2025-01-03T00:00:00" maxDate="2025-12-04T00:00:00"/>
    </cacheField>
    <cacheField name="Customer_Region_updated" numFmtId="0">
      <sharedItems count="5">
        <s v="NORTH"/>
        <s v="SOUTH"/>
        <s v="EAST"/>
        <s v="WEST"/>
        <s v="NULL"/>
      </sharedItems>
    </cacheField>
    <cacheField name="Quantity_Ipdated" numFmtId="0">
      <sharedItems containsSemiMixedTypes="0" containsString="0" containsNumber="1" containsInteger="1" minValue="1" maxValue="5"/>
    </cacheField>
    <cacheField name="Price_Per_Unit_updated" numFmtId="0">
      <sharedItems containsSemiMixedTypes="0" containsString="0" containsNumber="1" containsInteger="1" minValue="200" maxValue="70000"/>
    </cacheField>
    <cacheField name="Total_Amount_Updated" numFmtId="0">
      <sharedItems containsSemiMixedTypes="0" containsString="0" containsNumber="1" containsInteger="1" minValue="1000" maxValue="7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n v="1001"/>
    <s v="Wireless Mouse"/>
    <s v="Electronics"/>
    <n v="3"/>
    <n v="500"/>
    <n v="1500"/>
    <s v="North"/>
    <d v="2025-01-03T00:00:00"/>
    <x v="0"/>
    <n v="3"/>
    <n v="500"/>
    <n v="1500"/>
  </r>
  <r>
    <n v="1002"/>
    <s v="Yoga Mat"/>
    <s v="Fitness"/>
    <n v="2"/>
    <n v="800"/>
    <n v="16400"/>
    <s v="South"/>
    <d v="2025-02-03T00:00:00"/>
    <x v="1"/>
    <n v="2"/>
    <n v="800"/>
    <n v="16400"/>
  </r>
  <r>
    <n v="1003"/>
    <s v="Coffee Maker"/>
    <s v="Kitchenware"/>
    <m/>
    <m/>
    <m/>
    <s v="East"/>
    <d v="2025-03-03T00:00:00"/>
    <x v="2"/>
    <n v="2"/>
    <n v="12934"/>
    <n v="16845"/>
  </r>
  <r>
    <n v="1004"/>
    <s v="Bluetooth Speaker"/>
    <s v="Electronics"/>
    <n v="4"/>
    <n v="12619"/>
    <n v="16400"/>
    <s v="West"/>
    <d v="2025-04-03T00:00:00"/>
    <x v="3"/>
    <n v="4"/>
    <n v="12619"/>
    <n v="16400"/>
  </r>
  <r>
    <n v="1005"/>
    <s v="Running Shoes"/>
    <s v="Footwear"/>
    <n v="2"/>
    <n v="2500"/>
    <n v="5000"/>
    <s v="North"/>
    <d v="2025-05-03T00:00:00"/>
    <x v="0"/>
    <n v="2"/>
    <n v="2500"/>
    <n v="5000"/>
  </r>
  <r>
    <n v="1006"/>
    <s v="Smart Watch"/>
    <s v="Electronics"/>
    <n v="2"/>
    <n v="7000"/>
    <n v="14000"/>
    <s v="NULL"/>
    <d v="2025-06-03T00:00:00"/>
    <x v="4"/>
    <n v="2"/>
    <n v="7000"/>
    <n v="14000"/>
  </r>
  <r>
    <n v="1007"/>
    <s v="Treadmill"/>
    <s v="Fitness"/>
    <n v="1"/>
    <n v="12619"/>
    <n v="16400"/>
    <s v="South"/>
    <d v="2025-07-03T00:00:00"/>
    <x v="1"/>
    <n v="1"/>
    <n v="12619"/>
    <n v="16400"/>
  </r>
  <r>
    <n v="1008"/>
    <s v="Air Fryer"/>
    <s v="Kitchenware"/>
    <n v="3"/>
    <n v="4500"/>
    <n v="13500"/>
    <s v="East"/>
    <d v="2025-08-03T00:00:00"/>
    <x v="2"/>
    <n v="3"/>
    <n v="4500"/>
    <n v="13500"/>
  </r>
  <r>
    <n v="1009"/>
    <s v="Vacuum Cleaner"/>
    <s v="Appliances"/>
    <n v="2"/>
    <n v="6000"/>
    <n v="16400"/>
    <s v="North"/>
    <d v="2025-09-03T00:00:00"/>
    <x v="0"/>
    <n v="2"/>
    <n v="6000"/>
    <n v="16400"/>
  </r>
  <r>
    <n v="1010"/>
    <s v="Dumbbells"/>
    <s v="Fitness"/>
    <n v="2"/>
    <n v="1500"/>
    <n v="3000"/>
    <s v="West"/>
    <d v="2025-10-03T00:00:00"/>
    <x v="3"/>
    <n v="2"/>
    <n v="1500"/>
    <n v="3000"/>
  </r>
  <r>
    <n v="1011"/>
    <s v="Laptop Stand"/>
    <s v="Electronics"/>
    <n v="5"/>
    <n v="12619"/>
    <n v="16400"/>
    <s v="East"/>
    <d v="2025-11-03T00:00:00"/>
    <x v="2"/>
    <n v="5"/>
    <n v="12619"/>
    <n v="16400"/>
  </r>
  <r>
    <n v="1012"/>
    <s v="Toaster"/>
    <s v="Kitchenware"/>
    <n v="1"/>
    <n v="2200"/>
    <n v="2200"/>
    <s v="South"/>
    <d v="2025-12-03T00:00:00"/>
    <x v="1"/>
    <n v="1"/>
    <n v="2200"/>
    <n v="2200"/>
  </r>
  <r>
    <n v="1013"/>
    <s v="Air Purifier"/>
    <s v="Appliances"/>
    <n v="2"/>
    <n v="12000"/>
    <n v="24000"/>
    <s v="West"/>
    <s v="13-03-2025"/>
    <x v="3"/>
    <n v="2"/>
    <n v="12000"/>
    <n v="24000"/>
  </r>
  <r>
    <n v="1014"/>
    <s v="Resistance Bands"/>
    <s v="Fitness"/>
    <n v="2"/>
    <n v="900"/>
    <n v="16400"/>
    <s v="North"/>
    <s v="14-03-2025"/>
    <x v="0"/>
    <n v="2"/>
    <n v="900"/>
    <n v="16400"/>
  </r>
  <r>
    <n v="1015"/>
    <s v="Hair Dryer"/>
    <s v="Appliances"/>
    <n v="3"/>
    <n v="1800"/>
    <n v="5400"/>
    <s v="East"/>
    <s v="15-03-2025"/>
    <x v="2"/>
    <n v="3"/>
    <n v="1800"/>
    <n v="5400"/>
  </r>
  <r>
    <n v="1016"/>
    <s v="Electric Kettle"/>
    <s v="Kitchenware"/>
    <n v="2"/>
    <n v="1500"/>
    <n v="16400"/>
    <s v="South"/>
    <s v="16-03-2025"/>
    <x v="1"/>
    <n v="2"/>
    <n v="1500"/>
    <n v="16400"/>
  </r>
  <r>
    <n v="1017"/>
    <s v="Office Chair"/>
    <s v="Furniture"/>
    <n v="1"/>
    <n v="8000"/>
    <n v="8000"/>
    <s v="West"/>
    <s v="17-03-2025"/>
    <x v="3"/>
    <n v="1"/>
    <n v="8000"/>
    <n v="8000"/>
  </r>
  <r>
    <n v="1018"/>
    <s v="Adjustable Dumbbells"/>
    <s v="Fitness"/>
    <n v="2"/>
    <n v="5500"/>
    <n v="11000"/>
    <s v="North"/>
    <s v="18-03-2025"/>
    <x v="0"/>
    <n v="2"/>
    <n v="5500"/>
    <n v="11000"/>
  </r>
  <r>
    <n v="1019"/>
    <s v="Soundbar"/>
    <s v="Electronics"/>
    <n v="1"/>
    <n v="20000"/>
    <n v="20000"/>
    <s v="East"/>
    <s v="19-03-2025"/>
    <x v="2"/>
    <n v="1"/>
    <n v="20000"/>
    <n v="20000"/>
  </r>
  <r>
    <n v="1020"/>
    <s v="Yoga Block"/>
    <s v="Fitness"/>
    <n v="2"/>
    <n v="1200"/>
    <n v="16400"/>
    <s v="South"/>
    <s v="20-03-2025"/>
    <x v="1"/>
    <n v="2"/>
    <n v="1200"/>
    <n v="16400"/>
  </r>
  <r>
    <n v="1021"/>
    <s v="Rice Cooker"/>
    <s v="Kitchenware"/>
    <n v="2"/>
    <n v="4000"/>
    <n v="8000"/>
    <s v="West"/>
    <s v="21-03-2025"/>
    <x v="3"/>
    <n v="2"/>
    <n v="4000"/>
    <n v="8000"/>
  </r>
  <r>
    <n v="1022"/>
    <s v="Monitor"/>
    <s v="Electronics"/>
    <n v="2"/>
    <n v="15000"/>
    <n v="16400"/>
    <s v="North"/>
    <s v="22-03-2025"/>
    <x v="0"/>
    <n v="2"/>
    <n v="15000"/>
    <n v="16400"/>
  </r>
  <r>
    <n v="1023"/>
    <s v="Iron"/>
    <s v="Appliances"/>
    <n v="1"/>
    <n v="2500"/>
    <n v="2500"/>
    <s v="East"/>
    <s v="23-03-2025"/>
    <x v="2"/>
    <n v="1"/>
    <n v="2500"/>
    <n v="2500"/>
  </r>
  <r>
    <n v="1024"/>
    <s v="Resistance Bands"/>
    <s v="Fitness"/>
    <n v="3"/>
    <n v="12619"/>
    <n v="16400"/>
    <s v="South"/>
    <s v="24-03-2025"/>
    <x v="1"/>
    <n v="3"/>
    <n v="12619"/>
    <n v="16400"/>
  </r>
  <r>
    <n v="1025"/>
    <s v="Smart TV"/>
    <s v="Electronics"/>
    <n v="1"/>
    <n v="40000"/>
    <n v="40000"/>
    <s v="West"/>
    <s v="25-03-2025"/>
    <x v="3"/>
    <n v="1"/>
    <n v="40000"/>
    <n v="40000"/>
  </r>
  <r>
    <n v="1026"/>
    <s v="Water Bottle"/>
    <s v="Kitchenware"/>
    <n v="5"/>
    <n v="200"/>
    <n v="1000"/>
    <s v="North"/>
    <s v="26-03-2025"/>
    <x v="0"/>
    <n v="5"/>
    <n v="200"/>
    <n v="1000"/>
  </r>
  <r>
    <n v="1027"/>
    <s v="Sofa Set"/>
    <s v="Furniture"/>
    <n v="1"/>
    <n v="55000"/>
    <n v="55000"/>
    <s v="East"/>
    <s v="27-03-2025"/>
    <x v="2"/>
    <n v="1"/>
    <n v="55000"/>
    <n v="55000"/>
  </r>
  <r>
    <n v="1028"/>
    <s v="Treadmill"/>
    <s v="Fitness"/>
    <n v="2"/>
    <n v="50000"/>
    <n v="16400"/>
    <s v="South"/>
    <s v="28-03-2025"/>
    <x v="1"/>
    <n v="2"/>
    <n v="50000"/>
    <n v="16400"/>
  </r>
  <r>
    <n v="1029"/>
    <s v="Microwave Oven"/>
    <s v="Appliances"/>
    <n v="2"/>
    <n v="12000"/>
    <n v="24000"/>
    <s v="West"/>
    <s v="29-03-2025"/>
    <x v="3"/>
    <n v="2"/>
    <n v="12000"/>
    <n v="24000"/>
  </r>
  <r>
    <n v="1030"/>
    <s v="Laptop"/>
    <s v="Electronics"/>
    <n v="1"/>
    <n v="70000"/>
    <n v="70000"/>
    <s v="North"/>
    <s v="30-03-2025"/>
    <x v="0"/>
    <n v="1"/>
    <n v="70000"/>
    <n v="7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A884F67-7551-47AA-8704-E363185B3E73}" name="PivotTable1" cacheId="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P1:Q7" firstHeaderRow="1" firstDataRow="1" firstDataCol="1"/>
  <pivotFields count="12"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6">
        <item x="2"/>
        <item x="0"/>
        <item x="4"/>
        <item x="1"/>
        <item x="3"/>
        <item t="default"/>
      </items>
    </pivotField>
    <pivotField showAll="0"/>
    <pivotField showAll="0"/>
    <pivotField showAll="0"/>
  </pivotFields>
  <rowFields count="1">
    <field x="8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Total_Amount" fld="5" baseField="0" baseItem="0"/>
  </dataFields>
  <conditionalFormats count="1"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8" count="5">
              <x v="0"/>
              <x v="1"/>
              <x v="2"/>
              <x v="3"/>
              <x v="4"/>
            </reference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874C6-5F99-4AEE-95A2-0B343307B4C8}">
  <dimension ref="A1:L31"/>
  <sheetViews>
    <sheetView tabSelected="1" workbookViewId="0"/>
  </sheetViews>
  <sheetFormatPr defaultRowHeight="12.5" x14ac:dyDescent="0.25"/>
  <cols>
    <col min="2" max="2" width="19.1796875" bestFit="1" customWidth="1"/>
    <col min="3" max="3" width="11.08984375" bestFit="1" customWidth="1"/>
    <col min="5" max="5" width="14.26953125" customWidth="1"/>
    <col min="6" max="6" width="13.453125" customWidth="1"/>
    <col min="7" max="7" width="15.54296875" customWidth="1"/>
    <col min="8" max="8" width="10.7265625" bestFit="1" customWidth="1"/>
    <col min="9" max="9" width="15.453125" style="16" customWidth="1"/>
    <col min="10" max="10" width="14.90625" style="12" customWidth="1"/>
    <col min="11" max="11" width="14.7265625" style="12" customWidth="1"/>
    <col min="12" max="12" width="16.54296875" style="12" customWidth="1"/>
  </cols>
  <sheetData>
    <row r="1" spans="1:12" s="3" customFormat="1" ht="29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13" t="s">
        <v>66</v>
      </c>
      <c r="J1" s="10" t="s">
        <v>67</v>
      </c>
      <c r="K1" s="10" t="s">
        <v>68</v>
      </c>
      <c r="L1" s="10" t="s">
        <v>69</v>
      </c>
    </row>
    <row r="2" spans="1:12" s="3" customFormat="1" ht="14.5" x14ac:dyDescent="0.35">
      <c r="A2" s="1">
        <v>1001</v>
      </c>
      <c r="B2" s="1" t="s">
        <v>8</v>
      </c>
      <c r="C2" s="1" t="s">
        <v>9</v>
      </c>
      <c r="D2" s="1">
        <v>3</v>
      </c>
      <c r="E2" s="1">
        <v>500</v>
      </c>
      <c r="F2" s="1">
        <v>1500</v>
      </c>
      <c r="G2" s="1" t="s">
        <v>10</v>
      </c>
      <c r="H2" s="2">
        <v>45660</v>
      </c>
      <c r="I2" s="14" t="str">
        <f>UPPER(TRIM(G2))</f>
        <v>NORTH</v>
      </c>
      <c r="J2" s="11">
        <f>ROUND(IF(D2="",AVERAGE($D$2:$D$31),D2),0)</f>
        <v>3</v>
      </c>
      <c r="K2" s="11">
        <f>ROUND(IF(E2="",AVERAGE($E$2:$E$31),E2),0)</f>
        <v>500</v>
      </c>
      <c r="L2" s="11">
        <f>ROUND(IF(F2="",AVERAGE($F$2:$F$31),F2),0)</f>
        <v>1500</v>
      </c>
    </row>
    <row r="3" spans="1:12" s="3" customFormat="1" ht="14.5" x14ac:dyDescent="0.35">
      <c r="A3" s="1">
        <v>1002</v>
      </c>
      <c r="B3" s="1" t="s">
        <v>11</v>
      </c>
      <c r="C3" s="1" t="s">
        <v>12</v>
      </c>
      <c r="D3" s="1">
        <v>2</v>
      </c>
      <c r="E3" s="1">
        <v>800</v>
      </c>
      <c r="F3" s="1">
        <v>16400</v>
      </c>
      <c r="G3" s="1" t="s">
        <v>13</v>
      </c>
      <c r="H3" s="2">
        <v>45691</v>
      </c>
      <c r="I3" s="14" t="str">
        <f t="shared" ref="I3:I31" si="0">UPPER(TRIM(G3))</f>
        <v>SOUTH</v>
      </c>
      <c r="J3" s="11">
        <f t="shared" ref="J3:J31" si="1">ROUND(IF(D3="",AVERAGE($D$2:$D$31),D3),0)</f>
        <v>2</v>
      </c>
      <c r="K3" s="11">
        <f t="shared" ref="K3:K31" si="2">ROUND(IF(E3="",AVERAGE($E$2:$E$31),E3),0)</f>
        <v>800</v>
      </c>
      <c r="L3" s="11">
        <f t="shared" ref="L3:L31" si="3">ROUND(IF(F3="",AVERAGE($F$2:$F$31),F3),0)</f>
        <v>16400</v>
      </c>
    </row>
    <row r="4" spans="1:12" s="3" customFormat="1" ht="14.5" x14ac:dyDescent="0.35">
      <c r="A4" s="1">
        <v>1003</v>
      </c>
      <c r="B4" s="1" t="s">
        <v>14</v>
      </c>
      <c r="C4" s="1" t="s">
        <v>15</v>
      </c>
      <c r="D4" s="1"/>
      <c r="E4" s="1"/>
      <c r="F4" s="1"/>
      <c r="G4" s="1" t="s">
        <v>16</v>
      </c>
      <c r="H4" s="2">
        <v>45719</v>
      </c>
      <c r="I4" s="14" t="str">
        <f t="shared" si="0"/>
        <v>EAST</v>
      </c>
      <c r="J4" s="11">
        <f t="shared" si="1"/>
        <v>2</v>
      </c>
      <c r="K4" s="11">
        <f t="shared" si="2"/>
        <v>12934</v>
      </c>
      <c r="L4" s="11">
        <f t="shared" si="3"/>
        <v>16845</v>
      </c>
    </row>
    <row r="5" spans="1:12" s="3" customFormat="1" ht="14.5" x14ac:dyDescent="0.35">
      <c r="A5" s="1">
        <v>1004</v>
      </c>
      <c r="B5" s="1" t="s">
        <v>17</v>
      </c>
      <c r="C5" s="1" t="s">
        <v>9</v>
      </c>
      <c r="D5" s="1">
        <v>4</v>
      </c>
      <c r="E5" s="1">
        <v>12619</v>
      </c>
      <c r="F5" s="1">
        <v>16400</v>
      </c>
      <c r="G5" s="1" t="s">
        <v>18</v>
      </c>
      <c r="H5" s="2">
        <v>45750</v>
      </c>
      <c r="I5" s="14" t="str">
        <f t="shared" si="0"/>
        <v>WEST</v>
      </c>
      <c r="J5" s="11">
        <f t="shared" si="1"/>
        <v>4</v>
      </c>
      <c r="K5" s="11">
        <f t="shared" si="2"/>
        <v>12619</v>
      </c>
      <c r="L5" s="11">
        <f t="shared" si="3"/>
        <v>16400</v>
      </c>
    </row>
    <row r="6" spans="1:12" s="3" customFormat="1" ht="14.5" x14ac:dyDescent="0.35">
      <c r="A6" s="1">
        <v>1005</v>
      </c>
      <c r="B6" s="1" t="s">
        <v>19</v>
      </c>
      <c r="C6" s="1" t="s">
        <v>20</v>
      </c>
      <c r="D6" s="1">
        <v>2</v>
      </c>
      <c r="E6" s="1">
        <v>2500</v>
      </c>
      <c r="F6" s="1">
        <v>5000</v>
      </c>
      <c r="G6" s="1" t="s">
        <v>10</v>
      </c>
      <c r="H6" s="2">
        <v>45780</v>
      </c>
      <c r="I6" s="14" t="str">
        <f t="shared" si="0"/>
        <v>NORTH</v>
      </c>
      <c r="J6" s="11">
        <f t="shared" si="1"/>
        <v>2</v>
      </c>
      <c r="K6" s="11">
        <f t="shared" si="2"/>
        <v>2500</v>
      </c>
      <c r="L6" s="11">
        <f t="shared" si="3"/>
        <v>5000</v>
      </c>
    </row>
    <row r="7" spans="1:12" s="3" customFormat="1" ht="14.5" x14ac:dyDescent="0.35">
      <c r="A7" s="1">
        <v>1006</v>
      </c>
      <c r="B7" s="1" t="s">
        <v>21</v>
      </c>
      <c r="C7" s="1" t="s">
        <v>9</v>
      </c>
      <c r="D7" s="1">
        <v>2</v>
      </c>
      <c r="E7" s="1">
        <v>7000</v>
      </c>
      <c r="F7" s="1">
        <v>14000</v>
      </c>
      <c r="G7" s="1" t="s">
        <v>22</v>
      </c>
      <c r="H7" s="2">
        <v>45811</v>
      </c>
      <c r="I7" s="14" t="str">
        <f t="shared" si="0"/>
        <v>NULL</v>
      </c>
      <c r="J7" s="11">
        <f t="shared" si="1"/>
        <v>2</v>
      </c>
      <c r="K7" s="11">
        <f t="shared" si="2"/>
        <v>7000</v>
      </c>
      <c r="L7" s="11">
        <f t="shared" si="3"/>
        <v>14000</v>
      </c>
    </row>
    <row r="8" spans="1:12" s="3" customFormat="1" ht="14.5" x14ac:dyDescent="0.35">
      <c r="A8" s="1">
        <v>1007</v>
      </c>
      <c r="B8" s="1" t="s">
        <v>23</v>
      </c>
      <c r="C8" s="1" t="s">
        <v>12</v>
      </c>
      <c r="D8" s="1">
        <v>1</v>
      </c>
      <c r="E8" s="1">
        <v>12619</v>
      </c>
      <c r="F8" s="1">
        <v>16400</v>
      </c>
      <c r="G8" s="1" t="s">
        <v>13</v>
      </c>
      <c r="H8" s="2">
        <v>45841</v>
      </c>
      <c r="I8" s="14" t="str">
        <f t="shared" si="0"/>
        <v>SOUTH</v>
      </c>
      <c r="J8" s="11">
        <f t="shared" si="1"/>
        <v>1</v>
      </c>
      <c r="K8" s="11">
        <f t="shared" si="2"/>
        <v>12619</v>
      </c>
      <c r="L8" s="11">
        <f t="shared" si="3"/>
        <v>16400</v>
      </c>
    </row>
    <row r="9" spans="1:12" s="3" customFormat="1" ht="14.5" x14ac:dyDescent="0.35">
      <c r="A9" s="1">
        <v>1008</v>
      </c>
      <c r="B9" s="1" t="s">
        <v>24</v>
      </c>
      <c r="C9" s="1" t="s">
        <v>15</v>
      </c>
      <c r="D9" s="1">
        <v>3</v>
      </c>
      <c r="E9" s="1">
        <v>4500</v>
      </c>
      <c r="F9" s="1">
        <v>13500</v>
      </c>
      <c r="G9" s="1" t="s">
        <v>16</v>
      </c>
      <c r="H9" s="2">
        <v>45872</v>
      </c>
      <c r="I9" s="14" t="str">
        <f t="shared" si="0"/>
        <v>EAST</v>
      </c>
      <c r="J9" s="11">
        <f t="shared" si="1"/>
        <v>3</v>
      </c>
      <c r="K9" s="11">
        <f t="shared" si="2"/>
        <v>4500</v>
      </c>
      <c r="L9" s="11">
        <f t="shared" si="3"/>
        <v>13500</v>
      </c>
    </row>
    <row r="10" spans="1:12" s="3" customFormat="1" ht="14.5" x14ac:dyDescent="0.35">
      <c r="A10" s="1">
        <v>1009</v>
      </c>
      <c r="B10" s="1" t="s">
        <v>25</v>
      </c>
      <c r="C10" s="1" t="s">
        <v>26</v>
      </c>
      <c r="D10" s="1">
        <v>2</v>
      </c>
      <c r="E10" s="1">
        <v>6000</v>
      </c>
      <c r="F10" s="1">
        <v>16400</v>
      </c>
      <c r="G10" s="1" t="s">
        <v>10</v>
      </c>
      <c r="H10" s="2">
        <v>45903</v>
      </c>
      <c r="I10" s="14" t="str">
        <f t="shared" si="0"/>
        <v>NORTH</v>
      </c>
      <c r="J10" s="11">
        <f t="shared" si="1"/>
        <v>2</v>
      </c>
      <c r="K10" s="11">
        <f t="shared" si="2"/>
        <v>6000</v>
      </c>
      <c r="L10" s="11">
        <f t="shared" si="3"/>
        <v>16400</v>
      </c>
    </row>
    <row r="11" spans="1:12" s="3" customFormat="1" ht="14.5" x14ac:dyDescent="0.35">
      <c r="A11" s="1">
        <v>1010</v>
      </c>
      <c r="B11" s="1" t="s">
        <v>27</v>
      </c>
      <c r="C11" s="1" t="s">
        <v>12</v>
      </c>
      <c r="D11" s="1">
        <v>2</v>
      </c>
      <c r="E11" s="1">
        <v>1500</v>
      </c>
      <c r="F11" s="1">
        <v>3000</v>
      </c>
      <c r="G11" s="1" t="s">
        <v>18</v>
      </c>
      <c r="H11" s="2">
        <v>45933</v>
      </c>
      <c r="I11" s="14" t="str">
        <f t="shared" si="0"/>
        <v>WEST</v>
      </c>
      <c r="J11" s="11">
        <f t="shared" si="1"/>
        <v>2</v>
      </c>
      <c r="K11" s="11">
        <f t="shared" si="2"/>
        <v>1500</v>
      </c>
      <c r="L11" s="11">
        <f t="shared" si="3"/>
        <v>3000</v>
      </c>
    </row>
    <row r="12" spans="1:12" s="3" customFormat="1" ht="14.5" x14ac:dyDescent="0.35">
      <c r="A12" s="1">
        <v>1011</v>
      </c>
      <c r="B12" s="1" t="s">
        <v>28</v>
      </c>
      <c r="C12" s="1" t="s">
        <v>9</v>
      </c>
      <c r="D12" s="1">
        <v>5</v>
      </c>
      <c r="E12" s="1">
        <v>12619</v>
      </c>
      <c r="F12" s="1">
        <v>16400</v>
      </c>
      <c r="G12" s="1" t="s">
        <v>16</v>
      </c>
      <c r="H12" s="2">
        <v>45964</v>
      </c>
      <c r="I12" s="14" t="str">
        <f t="shared" si="0"/>
        <v>EAST</v>
      </c>
      <c r="J12" s="11">
        <f t="shared" si="1"/>
        <v>5</v>
      </c>
      <c r="K12" s="11">
        <f t="shared" si="2"/>
        <v>12619</v>
      </c>
      <c r="L12" s="11">
        <f t="shared" si="3"/>
        <v>16400</v>
      </c>
    </row>
    <row r="13" spans="1:12" s="3" customFormat="1" ht="14.5" x14ac:dyDescent="0.35">
      <c r="A13" s="1">
        <v>1012</v>
      </c>
      <c r="B13" s="1" t="s">
        <v>29</v>
      </c>
      <c r="C13" s="1" t="s">
        <v>15</v>
      </c>
      <c r="D13" s="1">
        <v>1</v>
      </c>
      <c r="E13" s="1">
        <v>2200</v>
      </c>
      <c r="F13" s="1">
        <v>2200</v>
      </c>
      <c r="G13" s="1" t="s">
        <v>13</v>
      </c>
      <c r="H13" s="2">
        <v>45994</v>
      </c>
      <c r="I13" s="14" t="str">
        <f t="shared" si="0"/>
        <v>SOUTH</v>
      </c>
      <c r="J13" s="11">
        <f t="shared" si="1"/>
        <v>1</v>
      </c>
      <c r="K13" s="11">
        <f t="shared" si="2"/>
        <v>2200</v>
      </c>
      <c r="L13" s="11">
        <f t="shared" si="3"/>
        <v>2200</v>
      </c>
    </row>
    <row r="14" spans="1:12" s="3" customFormat="1" ht="14.5" x14ac:dyDescent="0.35">
      <c r="A14" s="1">
        <v>1013</v>
      </c>
      <c r="B14" s="1" t="s">
        <v>30</v>
      </c>
      <c r="C14" s="1" t="s">
        <v>26</v>
      </c>
      <c r="D14" s="1">
        <v>2</v>
      </c>
      <c r="E14" s="1">
        <v>12000</v>
      </c>
      <c r="F14" s="1">
        <v>24000</v>
      </c>
      <c r="G14" s="1" t="s">
        <v>18</v>
      </c>
      <c r="H14" s="1" t="s">
        <v>31</v>
      </c>
      <c r="I14" s="15" t="str">
        <f t="shared" si="0"/>
        <v>WEST</v>
      </c>
      <c r="J14" s="11">
        <f t="shared" si="1"/>
        <v>2</v>
      </c>
      <c r="K14" s="11">
        <f t="shared" si="2"/>
        <v>12000</v>
      </c>
      <c r="L14" s="11">
        <f t="shared" si="3"/>
        <v>24000</v>
      </c>
    </row>
    <row r="15" spans="1:12" s="3" customFormat="1" ht="14.5" x14ac:dyDescent="0.35">
      <c r="A15" s="1">
        <v>1014</v>
      </c>
      <c r="B15" s="1" t="s">
        <v>32</v>
      </c>
      <c r="C15" s="1" t="s">
        <v>12</v>
      </c>
      <c r="D15" s="1">
        <v>2</v>
      </c>
      <c r="E15" s="1">
        <v>900</v>
      </c>
      <c r="F15" s="1">
        <v>16400</v>
      </c>
      <c r="G15" s="1" t="s">
        <v>10</v>
      </c>
      <c r="H15" s="1" t="s">
        <v>33</v>
      </c>
      <c r="I15" s="15" t="str">
        <f t="shared" si="0"/>
        <v>NORTH</v>
      </c>
      <c r="J15" s="11">
        <f t="shared" si="1"/>
        <v>2</v>
      </c>
      <c r="K15" s="11">
        <f t="shared" si="2"/>
        <v>900</v>
      </c>
      <c r="L15" s="11">
        <f t="shared" si="3"/>
        <v>16400</v>
      </c>
    </row>
    <row r="16" spans="1:12" s="3" customFormat="1" ht="14.5" x14ac:dyDescent="0.35">
      <c r="A16" s="1">
        <v>1015</v>
      </c>
      <c r="B16" s="1" t="s">
        <v>34</v>
      </c>
      <c r="C16" s="1" t="s">
        <v>26</v>
      </c>
      <c r="D16" s="1">
        <v>3</v>
      </c>
      <c r="E16" s="1">
        <v>1800</v>
      </c>
      <c r="F16" s="1">
        <v>5400</v>
      </c>
      <c r="G16" s="1" t="s">
        <v>16</v>
      </c>
      <c r="H16" s="1" t="s">
        <v>35</v>
      </c>
      <c r="I16" s="15" t="str">
        <f t="shared" si="0"/>
        <v>EAST</v>
      </c>
      <c r="J16" s="11">
        <f t="shared" si="1"/>
        <v>3</v>
      </c>
      <c r="K16" s="11">
        <f t="shared" si="2"/>
        <v>1800</v>
      </c>
      <c r="L16" s="11">
        <f t="shared" si="3"/>
        <v>5400</v>
      </c>
    </row>
    <row r="17" spans="1:12" s="3" customFormat="1" ht="14.5" x14ac:dyDescent="0.35">
      <c r="A17" s="1">
        <v>1016</v>
      </c>
      <c r="B17" s="1" t="s">
        <v>36</v>
      </c>
      <c r="C17" s="1" t="s">
        <v>15</v>
      </c>
      <c r="D17" s="1">
        <v>2</v>
      </c>
      <c r="E17" s="1">
        <v>1500</v>
      </c>
      <c r="F17" s="1">
        <v>16400</v>
      </c>
      <c r="G17" s="1" t="s">
        <v>13</v>
      </c>
      <c r="H17" s="1" t="s">
        <v>37</v>
      </c>
      <c r="I17" s="15" t="str">
        <f t="shared" si="0"/>
        <v>SOUTH</v>
      </c>
      <c r="J17" s="11">
        <f t="shared" si="1"/>
        <v>2</v>
      </c>
      <c r="K17" s="11">
        <f t="shared" si="2"/>
        <v>1500</v>
      </c>
      <c r="L17" s="11">
        <f t="shared" si="3"/>
        <v>16400</v>
      </c>
    </row>
    <row r="18" spans="1:12" s="3" customFormat="1" ht="14.5" x14ac:dyDescent="0.35">
      <c r="A18" s="1">
        <v>1017</v>
      </c>
      <c r="B18" s="1" t="s">
        <v>38</v>
      </c>
      <c r="C18" s="1" t="s">
        <v>39</v>
      </c>
      <c r="D18" s="1">
        <v>1</v>
      </c>
      <c r="E18" s="1">
        <v>8000</v>
      </c>
      <c r="F18" s="1">
        <v>8000</v>
      </c>
      <c r="G18" s="1" t="s">
        <v>18</v>
      </c>
      <c r="H18" s="1" t="s">
        <v>40</v>
      </c>
      <c r="I18" s="15" t="str">
        <f t="shared" si="0"/>
        <v>WEST</v>
      </c>
      <c r="J18" s="11">
        <f t="shared" si="1"/>
        <v>1</v>
      </c>
      <c r="K18" s="11">
        <f t="shared" si="2"/>
        <v>8000</v>
      </c>
      <c r="L18" s="11">
        <f t="shared" si="3"/>
        <v>8000</v>
      </c>
    </row>
    <row r="19" spans="1:12" s="3" customFormat="1" ht="14.5" x14ac:dyDescent="0.35">
      <c r="A19" s="1">
        <v>1018</v>
      </c>
      <c r="B19" s="1" t="s">
        <v>41</v>
      </c>
      <c r="C19" s="1" t="s">
        <v>12</v>
      </c>
      <c r="D19" s="1">
        <v>2</v>
      </c>
      <c r="E19" s="1">
        <v>5500</v>
      </c>
      <c r="F19" s="1">
        <v>11000</v>
      </c>
      <c r="G19" s="1" t="s">
        <v>10</v>
      </c>
      <c r="H19" s="1" t="s">
        <v>42</v>
      </c>
      <c r="I19" s="15" t="str">
        <f t="shared" si="0"/>
        <v>NORTH</v>
      </c>
      <c r="J19" s="11">
        <f t="shared" si="1"/>
        <v>2</v>
      </c>
      <c r="K19" s="11">
        <f t="shared" si="2"/>
        <v>5500</v>
      </c>
      <c r="L19" s="11">
        <f t="shared" si="3"/>
        <v>11000</v>
      </c>
    </row>
    <row r="20" spans="1:12" s="3" customFormat="1" ht="14.5" x14ac:dyDescent="0.35">
      <c r="A20" s="1">
        <v>1019</v>
      </c>
      <c r="B20" s="1" t="s">
        <v>43</v>
      </c>
      <c r="C20" s="1" t="s">
        <v>9</v>
      </c>
      <c r="D20" s="1">
        <v>1</v>
      </c>
      <c r="E20" s="1">
        <v>20000</v>
      </c>
      <c r="F20" s="1">
        <v>20000</v>
      </c>
      <c r="G20" s="1" t="s">
        <v>16</v>
      </c>
      <c r="H20" s="1" t="s">
        <v>44</v>
      </c>
      <c r="I20" s="15" t="str">
        <f t="shared" si="0"/>
        <v>EAST</v>
      </c>
      <c r="J20" s="11">
        <f t="shared" si="1"/>
        <v>1</v>
      </c>
      <c r="K20" s="11">
        <f t="shared" si="2"/>
        <v>20000</v>
      </c>
      <c r="L20" s="11">
        <f t="shared" si="3"/>
        <v>20000</v>
      </c>
    </row>
    <row r="21" spans="1:12" s="3" customFormat="1" ht="14.5" x14ac:dyDescent="0.35">
      <c r="A21" s="1">
        <v>1020</v>
      </c>
      <c r="B21" s="1" t="s">
        <v>45</v>
      </c>
      <c r="C21" s="1" t="s">
        <v>12</v>
      </c>
      <c r="D21" s="1">
        <v>2</v>
      </c>
      <c r="E21" s="1">
        <v>1200</v>
      </c>
      <c r="F21" s="1">
        <v>16400</v>
      </c>
      <c r="G21" s="1" t="s">
        <v>13</v>
      </c>
      <c r="H21" s="1" t="s">
        <v>46</v>
      </c>
      <c r="I21" s="15" t="str">
        <f t="shared" si="0"/>
        <v>SOUTH</v>
      </c>
      <c r="J21" s="11">
        <f t="shared" si="1"/>
        <v>2</v>
      </c>
      <c r="K21" s="11">
        <f t="shared" si="2"/>
        <v>1200</v>
      </c>
      <c r="L21" s="11">
        <f t="shared" si="3"/>
        <v>16400</v>
      </c>
    </row>
    <row r="22" spans="1:12" s="3" customFormat="1" ht="14.5" x14ac:dyDescent="0.35">
      <c r="A22" s="1">
        <v>1021</v>
      </c>
      <c r="B22" s="1" t="s">
        <v>47</v>
      </c>
      <c r="C22" s="1" t="s">
        <v>15</v>
      </c>
      <c r="D22" s="1">
        <v>2</v>
      </c>
      <c r="E22" s="1">
        <v>4000</v>
      </c>
      <c r="F22" s="1">
        <v>8000</v>
      </c>
      <c r="G22" s="1" t="s">
        <v>18</v>
      </c>
      <c r="H22" s="1" t="s">
        <v>48</v>
      </c>
      <c r="I22" s="15" t="str">
        <f t="shared" si="0"/>
        <v>WEST</v>
      </c>
      <c r="J22" s="11">
        <f t="shared" si="1"/>
        <v>2</v>
      </c>
      <c r="K22" s="11">
        <f t="shared" si="2"/>
        <v>4000</v>
      </c>
      <c r="L22" s="11">
        <f t="shared" si="3"/>
        <v>8000</v>
      </c>
    </row>
    <row r="23" spans="1:12" s="3" customFormat="1" ht="14.5" x14ac:dyDescent="0.35">
      <c r="A23" s="1">
        <v>1022</v>
      </c>
      <c r="B23" s="1" t="s">
        <v>49</v>
      </c>
      <c r="C23" s="1" t="s">
        <v>9</v>
      </c>
      <c r="D23" s="1">
        <v>2</v>
      </c>
      <c r="E23" s="1">
        <v>15000</v>
      </c>
      <c r="F23" s="1">
        <v>16400</v>
      </c>
      <c r="G23" s="1" t="s">
        <v>10</v>
      </c>
      <c r="H23" s="1" t="s">
        <v>50</v>
      </c>
      <c r="I23" s="15" t="str">
        <f t="shared" si="0"/>
        <v>NORTH</v>
      </c>
      <c r="J23" s="11">
        <f t="shared" si="1"/>
        <v>2</v>
      </c>
      <c r="K23" s="11">
        <f t="shared" si="2"/>
        <v>15000</v>
      </c>
      <c r="L23" s="11">
        <f t="shared" si="3"/>
        <v>16400</v>
      </c>
    </row>
    <row r="24" spans="1:12" s="3" customFormat="1" ht="14.5" x14ac:dyDescent="0.35">
      <c r="A24" s="1">
        <v>1023</v>
      </c>
      <c r="B24" s="1" t="s">
        <v>51</v>
      </c>
      <c r="C24" s="1" t="s">
        <v>26</v>
      </c>
      <c r="D24" s="1">
        <v>1</v>
      </c>
      <c r="E24" s="1">
        <v>2500</v>
      </c>
      <c r="F24" s="1">
        <v>2500</v>
      </c>
      <c r="G24" s="1" t="s">
        <v>16</v>
      </c>
      <c r="H24" s="1" t="s">
        <v>52</v>
      </c>
      <c r="I24" s="15" t="str">
        <f t="shared" si="0"/>
        <v>EAST</v>
      </c>
      <c r="J24" s="11">
        <f t="shared" si="1"/>
        <v>1</v>
      </c>
      <c r="K24" s="11">
        <f t="shared" si="2"/>
        <v>2500</v>
      </c>
      <c r="L24" s="11">
        <f t="shared" si="3"/>
        <v>2500</v>
      </c>
    </row>
    <row r="25" spans="1:12" s="3" customFormat="1" ht="14.5" x14ac:dyDescent="0.35">
      <c r="A25" s="1">
        <v>1024</v>
      </c>
      <c r="B25" s="1" t="s">
        <v>32</v>
      </c>
      <c r="C25" s="1" t="s">
        <v>12</v>
      </c>
      <c r="D25" s="1">
        <v>3</v>
      </c>
      <c r="E25" s="1">
        <v>12619</v>
      </c>
      <c r="F25" s="1">
        <v>16400</v>
      </c>
      <c r="G25" s="1" t="s">
        <v>13</v>
      </c>
      <c r="H25" s="1" t="s">
        <v>53</v>
      </c>
      <c r="I25" s="15" t="str">
        <f t="shared" si="0"/>
        <v>SOUTH</v>
      </c>
      <c r="J25" s="11">
        <f t="shared" si="1"/>
        <v>3</v>
      </c>
      <c r="K25" s="11">
        <f t="shared" si="2"/>
        <v>12619</v>
      </c>
      <c r="L25" s="11">
        <f t="shared" si="3"/>
        <v>16400</v>
      </c>
    </row>
    <row r="26" spans="1:12" s="3" customFormat="1" ht="14.5" x14ac:dyDescent="0.35">
      <c r="A26" s="1">
        <v>1025</v>
      </c>
      <c r="B26" s="1" t="s">
        <v>54</v>
      </c>
      <c r="C26" s="1" t="s">
        <v>9</v>
      </c>
      <c r="D26" s="1">
        <v>1</v>
      </c>
      <c r="E26" s="1">
        <v>40000</v>
      </c>
      <c r="F26" s="1">
        <v>40000</v>
      </c>
      <c r="G26" s="1" t="s">
        <v>18</v>
      </c>
      <c r="H26" s="1" t="s">
        <v>55</v>
      </c>
      <c r="I26" s="15" t="str">
        <f t="shared" si="0"/>
        <v>WEST</v>
      </c>
      <c r="J26" s="11">
        <f t="shared" si="1"/>
        <v>1</v>
      </c>
      <c r="K26" s="11">
        <f t="shared" si="2"/>
        <v>40000</v>
      </c>
      <c r="L26" s="11">
        <f t="shared" si="3"/>
        <v>40000</v>
      </c>
    </row>
    <row r="27" spans="1:12" s="3" customFormat="1" ht="14.5" x14ac:dyDescent="0.35">
      <c r="A27" s="1">
        <v>1026</v>
      </c>
      <c r="B27" s="1" t="s">
        <v>56</v>
      </c>
      <c r="C27" s="1" t="s">
        <v>15</v>
      </c>
      <c r="D27" s="1">
        <v>5</v>
      </c>
      <c r="E27" s="1">
        <v>200</v>
      </c>
      <c r="F27" s="1">
        <v>1000</v>
      </c>
      <c r="G27" s="1" t="s">
        <v>10</v>
      </c>
      <c r="H27" s="1" t="s">
        <v>57</v>
      </c>
      <c r="I27" s="15" t="str">
        <f t="shared" si="0"/>
        <v>NORTH</v>
      </c>
      <c r="J27" s="11">
        <f t="shared" si="1"/>
        <v>5</v>
      </c>
      <c r="K27" s="11">
        <f t="shared" si="2"/>
        <v>200</v>
      </c>
      <c r="L27" s="11">
        <f t="shared" si="3"/>
        <v>1000</v>
      </c>
    </row>
    <row r="28" spans="1:12" s="3" customFormat="1" ht="14.5" x14ac:dyDescent="0.35">
      <c r="A28" s="1">
        <v>1027</v>
      </c>
      <c r="B28" s="1" t="s">
        <v>58</v>
      </c>
      <c r="C28" s="1" t="s">
        <v>39</v>
      </c>
      <c r="D28" s="1">
        <v>1</v>
      </c>
      <c r="E28" s="1">
        <v>55000</v>
      </c>
      <c r="F28" s="1">
        <v>55000</v>
      </c>
      <c r="G28" s="1" t="s">
        <v>16</v>
      </c>
      <c r="H28" s="1" t="s">
        <v>59</v>
      </c>
      <c r="I28" s="15" t="str">
        <f t="shared" si="0"/>
        <v>EAST</v>
      </c>
      <c r="J28" s="11">
        <f t="shared" si="1"/>
        <v>1</v>
      </c>
      <c r="K28" s="11">
        <f t="shared" si="2"/>
        <v>55000</v>
      </c>
      <c r="L28" s="11">
        <f t="shared" si="3"/>
        <v>55000</v>
      </c>
    </row>
    <row r="29" spans="1:12" s="3" customFormat="1" ht="14.5" x14ac:dyDescent="0.35">
      <c r="A29" s="1">
        <v>1028</v>
      </c>
      <c r="B29" s="1" t="s">
        <v>23</v>
      </c>
      <c r="C29" s="1" t="s">
        <v>12</v>
      </c>
      <c r="D29" s="1">
        <v>2</v>
      </c>
      <c r="E29" s="1">
        <v>50000</v>
      </c>
      <c r="F29" s="1">
        <v>16400</v>
      </c>
      <c r="G29" s="1" t="s">
        <v>13</v>
      </c>
      <c r="H29" s="1" t="s">
        <v>60</v>
      </c>
      <c r="I29" s="15" t="str">
        <f t="shared" si="0"/>
        <v>SOUTH</v>
      </c>
      <c r="J29" s="11">
        <f t="shared" si="1"/>
        <v>2</v>
      </c>
      <c r="K29" s="11">
        <f t="shared" si="2"/>
        <v>50000</v>
      </c>
      <c r="L29" s="11">
        <f t="shared" si="3"/>
        <v>16400</v>
      </c>
    </row>
    <row r="30" spans="1:12" s="3" customFormat="1" ht="14.5" x14ac:dyDescent="0.35">
      <c r="A30" s="1">
        <v>1029</v>
      </c>
      <c r="B30" s="1" t="s">
        <v>61</v>
      </c>
      <c r="C30" s="1" t="s">
        <v>26</v>
      </c>
      <c r="D30" s="1">
        <v>2</v>
      </c>
      <c r="E30" s="1">
        <v>12000</v>
      </c>
      <c r="F30" s="1">
        <v>24000</v>
      </c>
      <c r="G30" s="1" t="s">
        <v>18</v>
      </c>
      <c r="H30" s="1" t="s">
        <v>62</v>
      </c>
      <c r="I30" s="15" t="str">
        <f t="shared" si="0"/>
        <v>WEST</v>
      </c>
      <c r="J30" s="11">
        <f t="shared" si="1"/>
        <v>2</v>
      </c>
      <c r="K30" s="11">
        <f t="shared" si="2"/>
        <v>12000</v>
      </c>
      <c r="L30" s="11">
        <f t="shared" si="3"/>
        <v>24000</v>
      </c>
    </row>
    <row r="31" spans="1:12" s="3" customFormat="1" ht="14.5" x14ac:dyDescent="0.35">
      <c r="A31" s="1">
        <v>1030</v>
      </c>
      <c r="B31" s="1" t="s">
        <v>63</v>
      </c>
      <c r="C31" s="1" t="s">
        <v>9</v>
      </c>
      <c r="D31" s="1">
        <v>1</v>
      </c>
      <c r="E31" s="1">
        <v>70000</v>
      </c>
      <c r="F31" s="1">
        <v>70000</v>
      </c>
      <c r="G31" s="1" t="s">
        <v>10</v>
      </c>
      <c r="H31" s="1" t="s">
        <v>64</v>
      </c>
      <c r="I31" s="15" t="str">
        <f t="shared" si="0"/>
        <v>NORTH</v>
      </c>
      <c r="J31" s="11">
        <f t="shared" si="1"/>
        <v>1</v>
      </c>
      <c r="K31" s="11">
        <f t="shared" si="2"/>
        <v>70000</v>
      </c>
      <c r="L31" s="11">
        <f t="shared" si="3"/>
        <v>70000</v>
      </c>
    </row>
  </sheetData>
  <conditionalFormatting sqref="D1:D31">
    <cfRule type="expression" dxfId="31" priority="6">
      <formula>NOT(ISERROR(SEARCH(("NULL"),(D1))))</formula>
    </cfRule>
  </conditionalFormatting>
  <conditionalFormatting sqref="E2:F31">
    <cfRule type="expression" dxfId="30" priority="7">
      <formula>NOT(ISERROR(SEARCH(("NULL"),(E2))))</formula>
    </cfRule>
  </conditionalFormatting>
  <conditionalFormatting sqref="D2:F31">
    <cfRule type="containsBlanks" dxfId="29" priority="5">
      <formula>LEN(TRIM(D2))=0</formula>
    </cfRule>
  </conditionalFormatting>
  <conditionalFormatting sqref="J1">
    <cfRule type="expression" dxfId="28" priority="2">
      <formula>NOT(ISERROR(SEARCH(("NULL"),(J1))))</formula>
    </cfRule>
  </conditionalFormatting>
  <conditionalFormatting sqref="J1:L1">
    <cfRule type="containsBlanks" dxfId="27" priority="1">
      <formula>LEN(TRIM(J1))=0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596F9-2AAA-42E9-8998-7F321F6162A1}">
  <dimension ref="A1:R31"/>
  <sheetViews>
    <sheetView topLeftCell="O1" workbookViewId="0">
      <selection activeCell="R4" sqref="R4"/>
    </sheetView>
  </sheetViews>
  <sheetFormatPr defaultRowHeight="12.5" x14ac:dyDescent="0.25"/>
  <cols>
    <col min="8" max="8" width="10.08984375" bestFit="1" customWidth="1"/>
    <col min="16" max="16" width="13" bestFit="1" customWidth="1"/>
    <col min="17" max="17" width="19.6328125" bestFit="1" customWidth="1"/>
  </cols>
  <sheetData>
    <row r="1" spans="1:18" ht="58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13" t="s">
        <v>66</v>
      </c>
      <c r="J1" s="10" t="s">
        <v>67</v>
      </c>
      <c r="K1" s="10" t="s">
        <v>68</v>
      </c>
      <c r="L1" s="10" t="s">
        <v>69</v>
      </c>
      <c r="P1" s="17" t="s">
        <v>70</v>
      </c>
      <c r="Q1" t="s">
        <v>75</v>
      </c>
    </row>
    <row r="2" spans="1:18" ht="14.5" x14ac:dyDescent="0.35">
      <c r="A2" s="1">
        <v>1001</v>
      </c>
      <c r="B2" s="1" t="s">
        <v>8</v>
      </c>
      <c r="C2" s="1" t="s">
        <v>9</v>
      </c>
      <c r="D2" s="1">
        <v>3</v>
      </c>
      <c r="E2" s="1">
        <v>500</v>
      </c>
      <c r="F2" s="1">
        <v>1500</v>
      </c>
      <c r="G2" s="1" t="s">
        <v>10</v>
      </c>
      <c r="H2" s="2">
        <v>45660</v>
      </c>
      <c r="I2" s="14" t="str">
        <f>UPPER(TRIM(G2))</f>
        <v>NORTH</v>
      </c>
      <c r="J2" s="11">
        <f>ROUND(IF(D2="",AVERAGE($D$2:$D$31),D2),0)</f>
        <v>3</v>
      </c>
      <c r="K2" s="11">
        <f>ROUND(IF(E2="",AVERAGE($E$2:$E$31),E2),0)</f>
        <v>500</v>
      </c>
      <c r="L2" s="11">
        <f>ROUND(IF(F2="",AVERAGE($F$2:$F$31),F2),0)</f>
        <v>1500</v>
      </c>
      <c r="P2" s="18" t="s">
        <v>71</v>
      </c>
      <c r="Q2" s="19">
        <v>112800</v>
      </c>
    </row>
    <row r="3" spans="1:18" ht="14.5" x14ac:dyDescent="0.35">
      <c r="A3" s="1">
        <v>1002</v>
      </c>
      <c r="B3" s="1" t="s">
        <v>11</v>
      </c>
      <c r="C3" s="1" t="s">
        <v>12</v>
      </c>
      <c r="D3" s="1">
        <v>2</v>
      </c>
      <c r="E3" s="1">
        <v>800</v>
      </c>
      <c r="F3" s="1">
        <v>16400</v>
      </c>
      <c r="G3" s="1" t="s">
        <v>13</v>
      </c>
      <c r="H3" s="2">
        <v>45691</v>
      </c>
      <c r="I3" s="14" t="str">
        <f t="shared" ref="I3:I31" si="0">UPPER(TRIM(G3))</f>
        <v>SOUTH</v>
      </c>
      <c r="J3" s="11">
        <f t="shared" ref="J3:J31" si="1">ROUND(IF(D3="",AVERAGE($D$2:$D$31),D3),0)</f>
        <v>2</v>
      </c>
      <c r="K3" s="11">
        <f t="shared" ref="K3:K31" si="2">ROUND(IF(E3="",AVERAGE($E$2:$E$31),E3),0)</f>
        <v>800</v>
      </c>
      <c r="L3" s="11">
        <f t="shared" ref="L3:L31" si="3">ROUND(IF(F3="",AVERAGE($F$2:$F$31),F3),0)</f>
        <v>16400</v>
      </c>
      <c r="P3" s="18" t="s">
        <v>72</v>
      </c>
      <c r="Q3" s="19">
        <v>137700</v>
      </c>
      <c r="R3" s="20" t="s">
        <v>76</v>
      </c>
    </row>
    <row r="4" spans="1:18" ht="14.5" x14ac:dyDescent="0.35">
      <c r="A4" s="1">
        <v>1003</v>
      </c>
      <c r="B4" s="1" t="s">
        <v>14</v>
      </c>
      <c r="C4" s="1" t="s">
        <v>15</v>
      </c>
      <c r="D4" s="1"/>
      <c r="E4" s="1"/>
      <c r="F4" s="1"/>
      <c r="G4" s="1" t="s">
        <v>16</v>
      </c>
      <c r="H4" s="2">
        <v>45719</v>
      </c>
      <c r="I4" s="14" t="str">
        <f t="shared" si="0"/>
        <v>EAST</v>
      </c>
      <c r="J4" s="11">
        <f t="shared" si="1"/>
        <v>2</v>
      </c>
      <c r="K4" s="11">
        <f t="shared" si="2"/>
        <v>12934</v>
      </c>
      <c r="L4" s="11">
        <f t="shared" si="3"/>
        <v>16845</v>
      </c>
      <c r="P4" s="18" t="s">
        <v>22</v>
      </c>
      <c r="Q4" s="19">
        <v>14000</v>
      </c>
      <c r="R4" t="str">
        <f t="shared" ref="R3:R6" si="4">IF(GETPIVOTDATA("Total_Amount",$P$1,"Customer_Region_updated","EAST")=MAX($Q$2:$Q$6),"Maximun Revenure region"," ")</f>
        <v xml:space="preserve"> </v>
      </c>
    </row>
    <row r="5" spans="1:18" ht="14.5" x14ac:dyDescent="0.35">
      <c r="A5" s="1">
        <v>1004</v>
      </c>
      <c r="B5" s="1" t="s">
        <v>17</v>
      </c>
      <c r="C5" s="1" t="s">
        <v>9</v>
      </c>
      <c r="D5" s="1">
        <v>4</v>
      </c>
      <c r="E5" s="1">
        <v>12619</v>
      </c>
      <c r="F5" s="1">
        <v>16400</v>
      </c>
      <c r="G5" s="1" t="s">
        <v>18</v>
      </c>
      <c r="H5" s="2">
        <v>45750</v>
      </c>
      <c r="I5" s="14" t="str">
        <f t="shared" si="0"/>
        <v>WEST</v>
      </c>
      <c r="J5" s="11">
        <f t="shared" si="1"/>
        <v>4</v>
      </c>
      <c r="K5" s="11">
        <f t="shared" si="2"/>
        <v>12619</v>
      </c>
      <c r="L5" s="11">
        <f t="shared" si="3"/>
        <v>16400</v>
      </c>
      <c r="P5" s="18" t="s">
        <v>73</v>
      </c>
      <c r="Q5" s="19">
        <v>100600</v>
      </c>
      <c r="R5" t="str">
        <f t="shared" si="4"/>
        <v xml:space="preserve"> </v>
      </c>
    </row>
    <row r="6" spans="1:18" ht="14.5" x14ac:dyDescent="0.35">
      <c r="A6" s="1">
        <v>1005</v>
      </c>
      <c r="B6" s="1" t="s">
        <v>19</v>
      </c>
      <c r="C6" s="1" t="s">
        <v>20</v>
      </c>
      <c r="D6" s="1">
        <v>2</v>
      </c>
      <c r="E6" s="1">
        <v>2500</v>
      </c>
      <c r="F6" s="1">
        <v>5000</v>
      </c>
      <c r="G6" s="1" t="s">
        <v>10</v>
      </c>
      <c r="H6" s="2">
        <v>45780</v>
      </c>
      <c r="I6" s="14" t="str">
        <f t="shared" si="0"/>
        <v>NORTH</v>
      </c>
      <c r="J6" s="11">
        <f t="shared" si="1"/>
        <v>2</v>
      </c>
      <c r="K6" s="11">
        <f t="shared" si="2"/>
        <v>2500</v>
      </c>
      <c r="L6" s="11">
        <f t="shared" si="3"/>
        <v>5000</v>
      </c>
      <c r="P6" s="18" t="s">
        <v>74</v>
      </c>
      <c r="Q6" s="19">
        <v>123400</v>
      </c>
      <c r="R6" t="str">
        <f t="shared" si="4"/>
        <v xml:space="preserve"> </v>
      </c>
    </row>
    <row r="7" spans="1:18" ht="14.5" x14ac:dyDescent="0.35">
      <c r="A7" s="1">
        <v>1006</v>
      </c>
      <c r="B7" s="1" t="s">
        <v>21</v>
      </c>
      <c r="C7" s="1" t="s">
        <v>9</v>
      </c>
      <c r="D7" s="1">
        <v>2</v>
      </c>
      <c r="E7" s="1">
        <v>7000</v>
      </c>
      <c r="F7" s="1">
        <v>14000</v>
      </c>
      <c r="G7" s="1" t="s">
        <v>22</v>
      </c>
      <c r="H7" s="2">
        <v>45811</v>
      </c>
      <c r="I7" s="14" t="str">
        <f t="shared" si="0"/>
        <v>NULL</v>
      </c>
      <c r="J7" s="11">
        <f t="shared" si="1"/>
        <v>2</v>
      </c>
      <c r="K7" s="11">
        <f t="shared" si="2"/>
        <v>7000</v>
      </c>
      <c r="L7" s="11">
        <f t="shared" si="3"/>
        <v>14000</v>
      </c>
      <c r="P7" s="18" t="s">
        <v>65</v>
      </c>
      <c r="Q7" s="19">
        <v>488500</v>
      </c>
    </row>
    <row r="8" spans="1:18" ht="14.5" x14ac:dyDescent="0.35">
      <c r="A8" s="1">
        <v>1007</v>
      </c>
      <c r="B8" s="1" t="s">
        <v>23</v>
      </c>
      <c r="C8" s="1" t="s">
        <v>12</v>
      </c>
      <c r="D8" s="1">
        <v>1</v>
      </c>
      <c r="E8" s="1">
        <v>12619</v>
      </c>
      <c r="F8" s="1">
        <v>16400</v>
      </c>
      <c r="G8" s="1" t="s">
        <v>13</v>
      </c>
      <c r="H8" s="2">
        <v>45841</v>
      </c>
      <c r="I8" s="14" t="str">
        <f t="shared" si="0"/>
        <v>SOUTH</v>
      </c>
      <c r="J8" s="11">
        <f t="shared" si="1"/>
        <v>1</v>
      </c>
      <c r="K8" s="11">
        <f t="shared" si="2"/>
        <v>12619</v>
      </c>
      <c r="L8" s="11">
        <f t="shared" si="3"/>
        <v>16400</v>
      </c>
    </row>
    <row r="9" spans="1:18" ht="14.5" x14ac:dyDescent="0.35">
      <c r="A9" s="1">
        <v>1008</v>
      </c>
      <c r="B9" s="1" t="s">
        <v>24</v>
      </c>
      <c r="C9" s="1" t="s">
        <v>15</v>
      </c>
      <c r="D9" s="1">
        <v>3</v>
      </c>
      <c r="E9" s="1">
        <v>4500</v>
      </c>
      <c r="F9" s="1">
        <v>13500</v>
      </c>
      <c r="G9" s="1" t="s">
        <v>16</v>
      </c>
      <c r="H9" s="2">
        <v>45872</v>
      </c>
      <c r="I9" s="14" t="str">
        <f t="shared" si="0"/>
        <v>EAST</v>
      </c>
      <c r="J9" s="11">
        <f t="shared" si="1"/>
        <v>3</v>
      </c>
      <c r="K9" s="11">
        <f t="shared" si="2"/>
        <v>4500</v>
      </c>
      <c r="L9" s="11">
        <f t="shared" si="3"/>
        <v>13500</v>
      </c>
    </row>
    <row r="10" spans="1:18" ht="14.5" x14ac:dyDescent="0.35">
      <c r="A10" s="1">
        <v>1009</v>
      </c>
      <c r="B10" s="1" t="s">
        <v>25</v>
      </c>
      <c r="C10" s="1" t="s">
        <v>26</v>
      </c>
      <c r="D10" s="1">
        <v>2</v>
      </c>
      <c r="E10" s="1">
        <v>6000</v>
      </c>
      <c r="F10" s="1">
        <v>16400</v>
      </c>
      <c r="G10" s="1" t="s">
        <v>10</v>
      </c>
      <c r="H10" s="2">
        <v>45903</v>
      </c>
      <c r="I10" s="14" t="str">
        <f t="shared" si="0"/>
        <v>NORTH</v>
      </c>
      <c r="J10" s="11">
        <f t="shared" si="1"/>
        <v>2</v>
      </c>
      <c r="K10" s="11">
        <f t="shared" si="2"/>
        <v>6000</v>
      </c>
      <c r="L10" s="11">
        <f t="shared" si="3"/>
        <v>16400</v>
      </c>
    </row>
    <row r="11" spans="1:18" ht="14.5" x14ac:dyDescent="0.35">
      <c r="A11" s="1">
        <v>1010</v>
      </c>
      <c r="B11" s="1" t="s">
        <v>27</v>
      </c>
      <c r="C11" s="1" t="s">
        <v>12</v>
      </c>
      <c r="D11" s="1">
        <v>2</v>
      </c>
      <c r="E11" s="1">
        <v>1500</v>
      </c>
      <c r="F11" s="1">
        <v>3000</v>
      </c>
      <c r="G11" s="1" t="s">
        <v>18</v>
      </c>
      <c r="H11" s="2">
        <v>45933</v>
      </c>
      <c r="I11" s="14" t="str">
        <f t="shared" si="0"/>
        <v>WEST</v>
      </c>
      <c r="J11" s="11">
        <f t="shared" si="1"/>
        <v>2</v>
      </c>
      <c r="K11" s="11">
        <f t="shared" si="2"/>
        <v>1500</v>
      </c>
      <c r="L11" s="11">
        <f t="shared" si="3"/>
        <v>3000</v>
      </c>
    </row>
    <row r="12" spans="1:18" ht="14.5" x14ac:dyDescent="0.35">
      <c r="A12" s="1">
        <v>1011</v>
      </c>
      <c r="B12" s="1" t="s">
        <v>28</v>
      </c>
      <c r="C12" s="1" t="s">
        <v>9</v>
      </c>
      <c r="D12" s="1">
        <v>5</v>
      </c>
      <c r="E12" s="1">
        <v>12619</v>
      </c>
      <c r="F12" s="1">
        <v>16400</v>
      </c>
      <c r="G12" s="1" t="s">
        <v>16</v>
      </c>
      <c r="H12" s="2">
        <v>45964</v>
      </c>
      <c r="I12" s="14" t="str">
        <f t="shared" si="0"/>
        <v>EAST</v>
      </c>
      <c r="J12" s="11">
        <f t="shared" si="1"/>
        <v>5</v>
      </c>
      <c r="K12" s="11">
        <f t="shared" si="2"/>
        <v>12619</v>
      </c>
      <c r="L12" s="11">
        <f t="shared" si="3"/>
        <v>16400</v>
      </c>
    </row>
    <row r="13" spans="1:18" ht="14.5" x14ac:dyDescent="0.35">
      <c r="A13" s="1">
        <v>1012</v>
      </c>
      <c r="B13" s="1" t="s">
        <v>29</v>
      </c>
      <c r="C13" s="1" t="s">
        <v>15</v>
      </c>
      <c r="D13" s="1">
        <v>1</v>
      </c>
      <c r="E13" s="1">
        <v>2200</v>
      </c>
      <c r="F13" s="1">
        <v>2200</v>
      </c>
      <c r="G13" s="1" t="s">
        <v>13</v>
      </c>
      <c r="H13" s="2">
        <v>45994</v>
      </c>
      <c r="I13" s="14" t="str">
        <f t="shared" si="0"/>
        <v>SOUTH</v>
      </c>
      <c r="J13" s="11">
        <f t="shared" si="1"/>
        <v>1</v>
      </c>
      <c r="K13" s="11">
        <f t="shared" si="2"/>
        <v>2200</v>
      </c>
      <c r="L13" s="11">
        <f t="shared" si="3"/>
        <v>2200</v>
      </c>
    </row>
    <row r="14" spans="1:18" ht="14.5" x14ac:dyDescent="0.35">
      <c r="A14" s="1">
        <v>1013</v>
      </c>
      <c r="B14" s="1" t="s">
        <v>30</v>
      </c>
      <c r="C14" s="1" t="s">
        <v>26</v>
      </c>
      <c r="D14" s="1">
        <v>2</v>
      </c>
      <c r="E14" s="1">
        <v>12000</v>
      </c>
      <c r="F14" s="1">
        <v>24000</v>
      </c>
      <c r="G14" s="1" t="s">
        <v>18</v>
      </c>
      <c r="H14" s="1" t="s">
        <v>31</v>
      </c>
      <c r="I14" s="15" t="str">
        <f t="shared" si="0"/>
        <v>WEST</v>
      </c>
      <c r="J14" s="11">
        <f t="shared" si="1"/>
        <v>2</v>
      </c>
      <c r="K14" s="11">
        <f t="shared" si="2"/>
        <v>12000</v>
      </c>
      <c r="L14" s="11">
        <f t="shared" si="3"/>
        <v>24000</v>
      </c>
    </row>
    <row r="15" spans="1:18" ht="14.5" x14ac:dyDescent="0.35">
      <c r="A15" s="1">
        <v>1014</v>
      </c>
      <c r="B15" s="1" t="s">
        <v>32</v>
      </c>
      <c r="C15" s="1" t="s">
        <v>12</v>
      </c>
      <c r="D15" s="1">
        <v>2</v>
      </c>
      <c r="E15" s="1">
        <v>900</v>
      </c>
      <c r="F15" s="1">
        <v>16400</v>
      </c>
      <c r="G15" s="1" t="s">
        <v>10</v>
      </c>
      <c r="H15" s="1" t="s">
        <v>33</v>
      </c>
      <c r="I15" s="15" t="str">
        <f t="shared" si="0"/>
        <v>NORTH</v>
      </c>
      <c r="J15" s="11">
        <f t="shared" si="1"/>
        <v>2</v>
      </c>
      <c r="K15" s="11">
        <f t="shared" si="2"/>
        <v>900</v>
      </c>
      <c r="L15" s="11">
        <f t="shared" si="3"/>
        <v>16400</v>
      </c>
    </row>
    <row r="16" spans="1:18" ht="14.5" x14ac:dyDescent="0.35">
      <c r="A16" s="1">
        <v>1015</v>
      </c>
      <c r="B16" s="1" t="s">
        <v>34</v>
      </c>
      <c r="C16" s="1" t="s">
        <v>26</v>
      </c>
      <c r="D16" s="1">
        <v>3</v>
      </c>
      <c r="E16" s="1">
        <v>1800</v>
      </c>
      <c r="F16" s="1">
        <v>5400</v>
      </c>
      <c r="G16" s="1" t="s">
        <v>16</v>
      </c>
      <c r="H16" s="1" t="s">
        <v>35</v>
      </c>
      <c r="I16" s="15" t="str">
        <f t="shared" si="0"/>
        <v>EAST</v>
      </c>
      <c r="J16" s="11">
        <f t="shared" si="1"/>
        <v>3</v>
      </c>
      <c r="K16" s="11">
        <f t="shared" si="2"/>
        <v>1800</v>
      </c>
      <c r="L16" s="11">
        <f t="shared" si="3"/>
        <v>5400</v>
      </c>
    </row>
    <row r="17" spans="1:12" ht="14.5" x14ac:dyDescent="0.35">
      <c r="A17" s="1">
        <v>1016</v>
      </c>
      <c r="B17" s="1" t="s">
        <v>36</v>
      </c>
      <c r="C17" s="1" t="s">
        <v>15</v>
      </c>
      <c r="D17" s="1">
        <v>2</v>
      </c>
      <c r="E17" s="1">
        <v>1500</v>
      </c>
      <c r="F17" s="1">
        <v>16400</v>
      </c>
      <c r="G17" s="1" t="s">
        <v>13</v>
      </c>
      <c r="H17" s="1" t="s">
        <v>37</v>
      </c>
      <c r="I17" s="15" t="str">
        <f t="shared" si="0"/>
        <v>SOUTH</v>
      </c>
      <c r="J17" s="11">
        <f t="shared" si="1"/>
        <v>2</v>
      </c>
      <c r="K17" s="11">
        <f t="shared" si="2"/>
        <v>1500</v>
      </c>
      <c r="L17" s="11">
        <f t="shared" si="3"/>
        <v>16400</v>
      </c>
    </row>
    <row r="18" spans="1:12" ht="14.5" x14ac:dyDescent="0.35">
      <c r="A18" s="1">
        <v>1017</v>
      </c>
      <c r="B18" s="1" t="s">
        <v>38</v>
      </c>
      <c r="C18" s="1" t="s">
        <v>39</v>
      </c>
      <c r="D18" s="1">
        <v>1</v>
      </c>
      <c r="E18" s="1">
        <v>8000</v>
      </c>
      <c r="F18" s="1">
        <v>8000</v>
      </c>
      <c r="G18" s="1" t="s">
        <v>18</v>
      </c>
      <c r="H18" s="1" t="s">
        <v>40</v>
      </c>
      <c r="I18" s="15" t="str">
        <f t="shared" si="0"/>
        <v>WEST</v>
      </c>
      <c r="J18" s="11">
        <f t="shared" si="1"/>
        <v>1</v>
      </c>
      <c r="K18" s="11">
        <f t="shared" si="2"/>
        <v>8000</v>
      </c>
      <c r="L18" s="11">
        <f t="shared" si="3"/>
        <v>8000</v>
      </c>
    </row>
    <row r="19" spans="1:12" ht="14.5" x14ac:dyDescent="0.35">
      <c r="A19" s="1">
        <v>1018</v>
      </c>
      <c r="B19" s="1" t="s">
        <v>41</v>
      </c>
      <c r="C19" s="1" t="s">
        <v>12</v>
      </c>
      <c r="D19" s="1">
        <v>2</v>
      </c>
      <c r="E19" s="1">
        <v>5500</v>
      </c>
      <c r="F19" s="1">
        <v>11000</v>
      </c>
      <c r="G19" s="1" t="s">
        <v>10</v>
      </c>
      <c r="H19" s="1" t="s">
        <v>42</v>
      </c>
      <c r="I19" s="15" t="str">
        <f t="shared" si="0"/>
        <v>NORTH</v>
      </c>
      <c r="J19" s="11">
        <f t="shared" si="1"/>
        <v>2</v>
      </c>
      <c r="K19" s="11">
        <f t="shared" si="2"/>
        <v>5500</v>
      </c>
      <c r="L19" s="11">
        <f t="shared" si="3"/>
        <v>11000</v>
      </c>
    </row>
    <row r="20" spans="1:12" ht="14.5" x14ac:dyDescent="0.35">
      <c r="A20" s="1">
        <v>1019</v>
      </c>
      <c r="B20" s="1" t="s">
        <v>43</v>
      </c>
      <c r="C20" s="1" t="s">
        <v>9</v>
      </c>
      <c r="D20" s="1">
        <v>1</v>
      </c>
      <c r="E20" s="1">
        <v>20000</v>
      </c>
      <c r="F20" s="1">
        <v>20000</v>
      </c>
      <c r="G20" s="1" t="s">
        <v>16</v>
      </c>
      <c r="H20" s="1" t="s">
        <v>44</v>
      </c>
      <c r="I20" s="15" t="str">
        <f t="shared" si="0"/>
        <v>EAST</v>
      </c>
      <c r="J20" s="11">
        <f t="shared" si="1"/>
        <v>1</v>
      </c>
      <c r="K20" s="11">
        <f t="shared" si="2"/>
        <v>20000</v>
      </c>
      <c r="L20" s="11">
        <f t="shared" si="3"/>
        <v>20000</v>
      </c>
    </row>
    <row r="21" spans="1:12" ht="14.5" x14ac:dyDescent="0.35">
      <c r="A21" s="1">
        <v>1020</v>
      </c>
      <c r="B21" s="1" t="s">
        <v>45</v>
      </c>
      <c r="C21" s="1" t="s">
        <v>12</v>
      </c>
      <c r="D21" s="1">
        <v>2</v>
      </c>
      <c r="E21" s="1">
        <v>1200</v>
      </c>
      <c r="F21" s="1">
        <v>16400</v>
      </c>
      <c r="G21" s="1" t="s">
        <v>13</v>
      </c>
      <c r="H21" s="1" t="s">
        <v>46</v>
      </c>
      <c r="I21" s="15" t="str">
        <f t="shared" si="0"/>
        <v>SOUTH</v>
      </c>
      <c r="J21" s="11">
        <f t="shared" si="1"/>
        <v>2</v>
      </c>
      <c r="K21" s="11">
        <f t="shared" si="2"/>
        <v>1200</v>
      </c>
      <c r="L21" s="11">
        <f t="shared" si="3"/>
        <v>16400</v>
      </c>
    </row>
    <row r="22" spans="1:12" ht="14.5" x14ac:dyDescent="0.35">
      <c r="A22" s="1">
        <v>1021</v>
      </c>
      <c r="B22" s="1" t="s">
        <v>47</v>
      </c>
      <c r="C22" s="1" t="s">
        <v>15</v>
      </c>
      <c r="D22" s="1">
        <v>2</v>
      </c>
      <c r="E22" s="1">
        <v>4000</v>
      </c>
      <c r="F22" s="1">
        <v>8000</v>
      </c>
      <c r="G22" s="1" t="s">
        <v>18</v>
      </c>
      <c r="H22" s="1" t="s">
        <v>48</v>
      </c>
      <c r="I22" s="15" t="str">
        <f t="shared" si="0"/>
        <v>WEST</v>
      </c>
      <c r="J22" s="11">
        <f t="shared" si="1"/>
        <v>2</v>
      </c>
      <c r="K22" s="11">
        <f t="shared" si="2"/>
        <v>4000</v>
      </c>
      <c r="L22" s="11">
        <f t="shared" si="3"/>
        <v>8000</v>
      </c>
    </row>
    <row r="23" spans="1:12" ht="14.5" x14ac:dyDescent="0.35">
      <c r="A23" s="1">
        <v>1022</v>
      </c>
      <c r="B23" s="1" t="s">
        <v>49</v>
      </c>
      <c r="C23" s="1" t="s">
        <v>9</v>
      </c>
      <c r="D23" s="1">
        <v>2</v>
      </c>
      <c r="E23" s="1">
        <v>15000</v>
      </c>
      <c r="F23" s="1">
        <v>16400</v>
      </c>
      <c r="G23" s="1" t="s">
        <v>10</v>
      </c>
      <c r="H23" s="1" t="s">
        <v>50</v>
      </c>
      <c r="I23" s="15" t="str">
        <f t="shared" si="0"/>
        <v>NORTH</v>
      </c>
      <c r="J23" s="11">
        <f t="shared" si="1"/>
        <v>2</v>
      </c>
      <c r="K23" s="11">
        <f t="shared" si="2"/>
        <v>15000</v>
      </c>
      <c r="L23" s="11">
        <f t="shared" si="3"/>
        <v>16400</v>
      </c>
    </row>
    <row r="24" spans="1:12" ht="14.5" x14ac:dyDescent="0.35">
      <c r="A24" s="1">
        <v>1023</v>
      </c>
      <c r="B24" s="1" t="s">
        <v>51</v>
      </c>
      <c r="C24" s="1" t="s">
        <v>26</v>
      </c>
      <c r="D24" s="1">
        <v>1</v>
      </c>
      <c r="E24" s="1">
        <v>2500</v>
      </c>
      <c r="F24" s="1">
        <v>2500</v>
      </c>
      <c r="G24" s="1" t="s">
        <v>16</v>
      </c>
      <c r="H24" s="1" t="s">
        <v>52</v>
      </c>
      <c r="I24" s="15" t="str">
        <f t="shared" si="0"/>
        <v>EAST</v>
      </c>
      <c r="J24" s="11">
        <f t="shared" si="1"/>
        <v>1</v>
      </c>
      <c r="K24" s="11">
        <f t="shared" si="2"/>
        <v>2500</v>
      </c>
      <c r="L24" s="11">
        <f t="shared" si="3"/>
        <v>2500</v>
      </c>
    </row>
    <row r="25" spans="1:12" ht="14.5" x14ac:dyDescent="0.35">
      <c r="A25" s="1">
        <v>1024</v>
      </c>
      <c r="B25" s="1" t="s">
        <v>32</v>
      </c>
      <c r="C25" s="1" t="s">
        <v>12</v>
      </c>
      <c r="D25" s="1">
        <v>3</v>
      </c>
      <c r="E25" s="1">
        <v>12619</v>
      </c>
      <c r="F25" s="1">
        <v>16400</v>
      </c>
      <c r="G25" s="1" t="s">
        <v>13</v>
      </c>
      <c r="H25" s="1" t="s">
        <v>53</v>
      </c>
      <c r="I25" s="15" t="str">
        <f t="shared" si="0"/>
        <v>SOUTH</v>
      </c>
      <c r="J25" s="11">
        <f t="shared" si="1"/>
        <v>3</v>
      </c>
      <c r="K25" s="11">
        <f t="shared" si="2"/>
        <v>12619</v>
      </c>
      <c r="L25" s="11">
        <f t="shared" si="3"/>
        <v>16400</v>
      </c>
    </row>
    <row r="26" spans="1:12" ht="14.5" x14ac:dyDescent="0.35">
      <c r="A26" s="1">
        <v>1025</v>
      </c>
      <c r="B26" s="1" t="s">
        <v>54</v>
      </c>
      <c r="C26" s="1" t="s">
        <v>9</v>
      </c>
      <c r="D26" s="1">
        <v>1</v>
      </c>
      <c r="E26" s="1">
        <v>40000</v>
      </c>
      <c r="F26" s="1">
        <v>40000</v>
      </c>
      <c r="G26" s="1" t="s">
        <v>18</v>
      </c>
      <c r="H26" s="1" t="s">
        <v>55</v>
      </c>
      <c r="I26" s="15" t="str">
        <f t="shared" si="0"/>
        <v>WEST</v>
      </c>
      <c r="J26" s="11">
        <f t="shared" si="1"/>
        <v>1</v>
      </c>
      <c r="K26" s="11">
        <f t="shared" si="2"/>
        <v>40000</v>
      </c>
      <c r="L26" s="11">
        <f t="shared" si="3"/>
        <v>40000</v>
      </c>
    </row>
    <row r="27" spans="1:12" ht="14.5" x14ac:dyDescent="0.35">
      <c r="A27" s="1">
        <v>1026</v>
      </c>
      <c r="B27" s="1" t="s">
        <v>56</v>
      </c>
      <c r="C27" s="1" t="s">
        <v>15</v>
      </c>
      <c r="D27" s="1">
        <v>5</v>
      </c>
      <c r="E27" s="1">
        <v>200</v>
      </c>
      <c r="F27" s="1">
        <v>1000</v>
      </c>
      <c r="G27" s="1" t="s">
        <v>10</v>
      </c>
      <c r="H27" s="1" t="s">
        <v>57</v>
      </c>
      <c r="I27" s="15" t="str">
        <f t="shared" si="0"/>
        <v>NORTH</v>
      </c>
      <c r="J27" s="11">
        <f t="shared" si="1"/>
        <v>5</v>
      </c>
      <c r="K27" s="11">
        <f t="shared" si="2"/>
        <v>200</v>
      </c>
      <c r="L27" s="11">
        <f t="shared" si="3"/>
        <v>1000</v>
      </c>
    </row>
    <row r="28" spans="1:12" ht="14.5" x14ac:dyDescent="0.35">
      <c r="A28" s="1">
        <v>1027</v>
      </c>
      <c r="B28" s="1" t="s">
        <v>58</v>
      </c>
      <c r="C28" s="1" t="s">
        <v>39</v>
      </c>
      <c r="D28" s="1">
        <v>1</v>
      </c>
      <c r="E28" s="1">
        <v>55000</v>
      </c>
      <c r="F28" s="1">
        <v>55000</v>
      </c>
      <c r="G28" s="1" t="s">
        <v>16</v>
      </c>
      <c r="H28" s="1" t="s">
        <v>59</v>
      </c>
      <c r="I28" s="15" t="str">
        <f t="shared" si="0"/>
        <v>EAST</v>
      </c>
      <c r="J28" s="11">
        <f t="shared" si="1"/>
        <v>1</v>
      </c>
      <c r="K28" s="11">
        <f t="shared" si="2"/>
        <v>55000</v>
      </c>
      <c r="L28" s="11">
        <f t="shared" si="3"/>
        <v>55000</v>
      </c>
    </row>
    <row r="29" spans="1:12" ht="14.5" x14ac:dyDescent="0.35">
      <c r="A29" s="1">
        <v>1028</v>
      </c>
      <c r="B29" s="1" t="s">
        <v>23</v>
      </c>
      <c r="C29" s="1" t="s">
        <v>12</v>
      </c>
      <c r="D29" s="1">
        <v>2</v>
      </c>
      <c r="E29" s="1">
        <v>50000</v>
      </c>
      <c r="F29" s="1">
        <v>16400</v>
      </c>
      <c r="G29" s="1" t="s">
        <v>13</v>
      </c>
      <c r="H29" s="1" t="s">
        <v>60</v>
      </c>
      <c r="I29" s="15" t="str">
        <f t="shared" si="0"/>
        <v>SOUTH</v>
      </c>
      <c r="J29" s="11">
        <f t="shared" si="1"/>
        <v>2</v>
      </c>
      <c r="K29" s="11">
        <f t="shared" si="2"/>
        <v>50000</v>
      </c>
      <c r="L29" s="11">
        <f t="shared" si="3"/>
        <v>16400</v>
      </c>
    </row>
    <row r="30" spans="1:12" ht="14.5" x14ac:dyDescent="0.35">
      <c r="A30" s="1">
        <v>1029</v>
      </c>
      <c r="B30" s="1" t="s">
        <v>61</v>
      </c>
      <c r="C30" s="1" t="s">
        <v>26</v>
      </c>
      <c r="D30" s="1">
        <v>2</v>
      </c>
      <c r="E30" s="1">
        <v>12000</v>
      </c>
      <c r="F30" s="1">
        <v>24000</v>
      </c>
      <c r="G30" s="1" t="s">
        <v>18</v>
      </c>
      <c r="H30" s="1" t="s">
        <v>62</v>
      </c>
      <c r="I30" s="15" t="str">
        <f t="shared" si="0"/>
        <v>WEST</v>
      </c>
      <c r="J30" s="11">
        <f t="shared" si="1"/>
        <v>2</v>
      </c>
      <c r="K30" s="11">
        <f t="shared" si="2"/>
        <v>12000</v>
      </c>
      <c r="L30" s="11">
        <f t="shared" si="3"/>
        <v>24000</v>
      </c>
    </row>
    <row r="31" spans="1:12" ht="14.5" x14ac:dyDescent="0.35">
      <c r="A31" s="1">
        <v>1030</v>
      </c>
      <c r="B31" s="1" t="s">
        <v>63</v>
      </c>
      <c r="C31" s="1" t="s">
        <v>9</v>
      </c>
      <c r="D31" s="1">
        <v>1</v>
      </c>
      <c r="E31" s="1">
        <v>70000</v>
      </c>
      <c r="F31" s="1">
        <v>70000</v>
      </c>
      <c r="G31" s="1" t="s">
        <v>10</v>
      </c>
      <c r="H31" s="1" t="s">
        <v>64</v>
      </c>
      <c r="I31" s="15" t="str">
        <f t="shared" si="0"/>
        <v>NORTH</v>
      </c>
      <c r="J31" s="11">
        <f t="shared" si="1"/>
        <v>1</v>
      </c>
      <c r="K31" s="11">
        <f t="shared" si="2"/>
        <v>70000</v>
      </c>
      <c r="L31" s="11">
        <f t="shared" si="3"/>
        <v>70000</v>
      </c>
    </row>
  </sheetData>
  <conditionalFormatting sqref="D1:D31">
    <cfRule type="expression" dxfId="26" priority="5">
      <formula>NOT(ISERROR(SEARCH(("NULL"),(D1))))</formula>
    </cfRule>
  </conditionalFormatting>
  <conditionalFormatting sqref="E2:F31">
    <cfRule type="expression" dxfId="25" priority="6">
      <formula>NOT(ISERROR(SEARCH(("NULL"),(E2))))</formula>
    </cfRule>
  </conditionalFormatting>
  <conditionalFormatting sqref="D2:F31">
    <cfRule type="containsBlanks" dxfId="24" priority="4">
      <formula>LEN(TRIM(D2))=0</formula>
    </cfRule>
  </conditionalFormatting>
  <conditionalFormatting sqref="J1">
    <cfRule type="expression" dxfId="23" priority="3">
      <formula>NOT(ISERROR(SEARCH(("NULL"),(J1))))</formula>
    </cfRule>
  </conditionalFormatting>
  <conditionalFormatting sqref="J1:L1">
    <cfRule type="containsBlanks" dxfId="22" priority="2">
      <formula>LEN(TRIM(J1))=0</formula>
    </cfRule>
  </conditionalFormatting>
  <conditionalFormatting pivot="1" sqref="Q2:Q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{F9018863-F199-46DC-8595-A68F6976BEE4}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 pivot="1">
          <x14:cfRule type="dataBar" id="{F9018863-F199-46DC-8595-A68F6976BEE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Q2:Q6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3462A-9C35-4FD1-9BE8-F5380E91C8D1}">
  <dimension ref="A1:N31"/>
  <sheetViews>
    <sheetView topLeftCell="A17" workbookViewId="0">
      <selection sqref="A1:L31"/>
    </sheetView>
  </sheetViews>
  <sheetFormatPr defaultRowHeight="12.5" x14ac:dyDescent="0.25"/>
  <cols>
    <col min="2" max="2" width="15.81640625" customWidth="1"/>
    <col min="3" max="3" width="12.1796875" customWidth="1"/>
    <col min="5" max="5" width="13" customWidth="1"/>
    <col min="6" max="6" width="11.54296875" customWidth="1"/>
    <col min="7" max="7" width="12.81640625" customWidth="1"/>
    <col min="8" max="8" width="11.54296875" customWidth="1"/>
    <col min="9" max="9" width="13.453125" customWidth="1"/>
    <col min="10" max="10" width="12.08984375" customWidth="1"/>
    <col min="11" max="11" width="16.26953125" customWidth="1"/>
    <col min="12" max="12" width="13.26953125" customWidth="1"/>
    <col min="13" max="13" width="20.36328125" customWidth="1"/>
    <col min="14" max="14" width="25.26953125" customWidth="1"/>
  </cols>
  <sheetData>
    <row r="1" spans="1:14" ht="38" customHeight="1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13" t="s">
        <v>66</v>
      </c>
      <c r="J1" s="10" t="s">
        <v>67</v>
      </c>
      <c r="K1" s="10" t="s">
        <v>68</v>
      </c>
      <c r="L1" s="10" t="s">
        <v>69</v>
      </c>
      <c r="M1" s="21" t="s">
        <v>77</v>
      </c>
      <c r="N1" s="21" t="s">
        <v>77</v>
      </c>
    </row>
    <row r="2" spans="1:14" ht="14.5" x14ac:dyDescent="0.35">
      <c r="A2" s="1">
        <v>1001</v>
      </c>
      <c r="B2" s="1" t="s">
        <v>8</v>
      </c>
      <c r="C2" s="1" t="s">
        <v>9</v>
      </c>
      <c r="D2" s="1">
        <v>3</v>
      </c>
      <c r="E2" s="1">
        <v>500</v>
      </c>
      <c r="F2" s="1">
        <v>1500</v>
      </c>
      <c r="G2" s="1" t="s">
        <v>10</v>
      </c>
      <c r="H2" s="2">
        <v>45660</v>
      </c>
      <c r="I2" s="14" t="str">
        <f>UPPER(TRIM(G2))</f>
        <v>NORTH</v>
      </c>
      <c r="J2" s="11">
        <f>ROUND(IF(D2="",AVERAGE($D$2:$D$31),D2),0)</f>
        <v>3</v>
      </c>
      <c r="K2" s="11">
        <f>ROUND(IF(E2="",AVERAGE($E$2:$E$31),E2),0)</f>
        <v>500</v>
      </c>
      <c r="L2" s="11">
        <f>ROUND(IF(F2="",AVERAGE($F$2:$F$31),F2),0)</f>
        <v>1500</v>
      </c>
      <c r="M2" s="22">
        <f>VLOOKUP(1014, A2:F31, 6, 0)</f>
        <v>16400</v>
      </c>
      <c r="N2" s="22">
        <f>INDEX(L2:L31,MATCH(1014,A2:A31))</f>
        <v>16400</v>
      </c>
    </row>
    <row r="3" spans="1:14" ht="14.5" x14ac:dyDescent="0.35">
      <c r="A3" s="1">
        <v>1002</v>
      </c>
      <c r="B3" s="1" t="s">
        <v>11</v>
      </c>
      <c r="C3" s="1" t="s">
        <v>12</v>
      </c>
      <c r="D3" s="1">
        <v>2</v>
      </c>
      <c r="E3" s="1">
        <v>800</v>
      </c>
      <c r="F3" s="1">
        <v>16400</v>
      </c>
      <c r="G3" s="1" t="s">
        <v>13</v>
      </c>
      <c r="H3" s="2">
        <v>45691</v>
      </c>
      <c r="I3" s="14" t="str">
        <f t="shared" ref="I3:I31" si="0">UPPER(TRIM(G3))</f>
        <v>SOUTH</v>
      </c>
      <c r="J3" s="11">
        <f t="shared" ref="J3:J31" si="1">ROUND(IF(D3="",AVERAGE($D$2:$D$31),D3),0)</f>
        <v>2</v>
      </c>
      <c r="K3" s="11">
        <f t="shared" ref="K3:K31" si="2">ROUND(IF(E3="",AVERAGE($E$2:$E$31),E3),0)</f>
        <v>800</v>
      </c>
      <c r="L3" s="11">
        <f t="shared" ref="L3:L31" si="3">ROUND(IF(F3="",AVERAGE($F$2:$F$31),F3),0)</f>
        <v>16400</v>
      </c>
      <c r="M3" s="22">
        <f>INDEX(L2:L31,MATCH(1027,A2:A31,0))</f>
        <v>55000</v>
      </c>
      <c r="N3" s="22">
        <f>VLOOKUP(1027,A2:L31,12,0)</f>
        <v>55000</v>
      </c>
    </row>
    <row r="4" spans="1:14" ht="14.5" x14ac:dyDescent="0.35">
      <c r="A4" s="1">
        <v>1003</v>
      </c>
      <c r="B4" s="1" t="s">
        <v>14</v>
      </c>
      <c r="C4" s="1" t="s">
        <v>15</v>
      </c>
      <c r="D4" s="1"/>
      <c r="E4" s="1"/>
      <c r="F4" s="1"/>
      <c r="G4" s="1" t="s">
        <v>16</v>
      </c>
      <c r="H4" s="2">
        <v>45719</v>
      </c>
      <c r="I4" s="14" t="str">
        <f t="shared" si="0"/>
        <v>EAST</v>
      </c>
      <c r="J4" s="11">
        <f t="shared" si="1"/>
        <v>2</v>
      </c>
      <c r="K4" s="11">
        <f t="shared" si="2"/>
        <v>12934</v>
      </c>
      <c r="L4" s="11">
        <f t="shared" si="3"/>
        <v>16845</v>
      </c>
    </row>
    <row r="5" spans="1:14" ht="14.5" x14ac:dyDescent="0.35">
      <c r="A5" s="1">
        <v>1004</v>
      </c>
      <c r="B5" s="1" t="s">
        <v>17</v>
      </c>
      <c r="C5" s="1" t="s">
        <v>9</v>
      </c>
      <c r="D5" s="1">
        <v>4</v>
      </c>
      <c r="E5" s="1">
        <v>12619</v>
      </c>
      <c r="F5" s="1">
        <v>16400</v>
      </c>
      <c r="G5" s="1" t="s">
        <v>18</v>
      </c>
      <c r="H5" s="2">
        <v>45750</v>
      </c>
      <c r="I5" s="14" t="str">
        <f t="shared" si="0"/>
        <v>WEST</v>
      </c>
      <c r="J5" s="11">
        <f t="shared" si="1"/>
        <v>4</v>
      </c>
      <c r="K5" s="11">
        <f t="shared" si="2"/>
        <v>12619</v>
      </c>
      <c r="L5" s="11">
        <f t="shared" si="3"/>
        <v>16400</v>
      </c>
    </row>
    <row r="6" spans="1:14" ht="14.5" x14ac:dyDescent="0.35">
      <c r="A6" s="1">
        <v>1005</v>
      </c>
      <c r="B6" s="1" t="s">
        <v>19</v>
      </c>
      <c r="C6" s="1" t="s">
        <v>20</v>
      </c>
      <c r="D6" s="1">
        <v>2</v>
      </c>
      <c r="E6" s="1">
        <v>2500</v>
      </c>
      <c r="F6" s="1">
        <v>5000</v>
      </c>
      <c r="G6" s="1" t="s">
        <v>10</v>
      </c>
      <c r="H6" s="2">
        <v>45780</v>
      </c>
      <c r="I6" s="14" t="str">
        <f t="shared" si="0"/>
        <v>NORTH</v>
      </c>
      <c r="J6" s="11">
        <f t="shared" si="1"/>
        <v>2</v>
      </c>
      <c r="K6" s="11">
        <f t="shared" si="2"/>
        <v>2500</v>
      </c>
      <c r="L6" s="11">
        <f t="shared" si="3"/>
        <v>5000</v>
      </c>
    </row>
    <row r="7" spans="1:14" ht="14.5" x14ac:dyDescent="0.35">
      <c r="A7" s="1">
        <v>1006</v>
      </c>
      <c r="B7" s="1" t="s">
        <v>21</v>
      </c>
      <c r="C7" s="1" t="s">
        <v>9</v>
      </c>
      <c r="D7" s="1">
        <v>2</v>
      </c>
      <c r="E7" s="1">
        <v>7000</v>
      </c>
      <c r="F7" s="1">
        <v>14000</v>
      </c>
      <c r="G7" s="1" t="s">
        <v>22</v>
      </c>
      <c r="H7" s="2">
        <v>45811</v>
      </c>
      <c r="I7" s="14" t="str">
        <f t="shared" si="0"/>
        <v>NULL</v>
      </c>
      <c r="J7" s="11">
        <f t="shared" si="1"/>
        <v>2</v>
      </c>
      <c r="K7" s="11">
        <f t="shared" si="2"/>
        <v>7000</v>
      </c>
      <c r="L7" s="11">
        <f t="shared" si="3"/>
        <v>14000</v>
      </c>
    </row>
    <row r="8" spans="1:14" ht="14.5" x14ac:dyDescent="0.35">
      <c r="A8" s="1">
        <v>1007</v>
      </c>
      <c r="B8" s="1" t="s">
        <v>23</v>
      </c>
      <c r="C8" s="1" t="s">
        <v>12</v>
      </c>
      <c r="D8" s="1">
        <v>1</v>
      </c>
      <c r="E8" s="1">
        <v>12619</v>
      </c>
      <c r="F8" s="1">
        <v>16400</v>
      </c>
      <c r="G8" s="1" t="s">
        <v>13</v>
      </c>
      <c r="H8" s="2">
        <v>45841</v>
      </c>
      <c r="I8" s="14" t="str">
        <f t="shared" si="0"/>
        <v>SOUTH</v>
      </c>
      <c r="J8" s="11">
        <f t="shared" si="1"/>
        <v>1</v>
      </c>
      <c r="K8" s="11">
        <f t="shared" si="2"/>
        <v>12619</v>
      </c>
      <c r="L8" s="11">
        <f t="shared" si="3"/>
        <v>16400</v>
      </c>
    </row>
    <row r="9" spans="1:14" ht="14.5" x14ac:dyDescent="0.35">
      <c r="A9" s="1">
        <v>1008</v>
      </c>
      <c r="B9" s="1" t="s">
        <v>24</v>
      </c>
      <c r="C9" s="1" t="s">
        <v>15</v>
      </c>
      <c r="D9" s="1">
        <v>3</v>
      </c>
      <c r="E9" s="1">
        <v>4500</v>
      </c>
      <c r="F9" s="1">
        <v>13500</v>
      </c>
      <c r="G9" s="1" t="s">
        <v>16</v>
      </c>
      <c r="H9" s="2">
        <v>45872</v>
      </c>
      <c r="I9" s="14" t="str">
        <f t="shared" si="0"/>
        <v>EAST</v>
      </c>
      <c r="J9" s="11">
        <f t="shared" si="1"/>
        <v>3</v>
      </c>
      <c r="K9" s="11">
        <f t="shared" si="2"/>
        <v>4500</v>
      </c>
      <c r="L9" s="11">
        <f t="shared" si="3"/>
        <v>13500</v>
      </c>
    </row>
    <row r="10" spans="1:14" ht="14.5" x14ac:dyDescent="0.35">
      <c r="A10" s="1">
        <v>1009</v>
      </c>
      <c r="B10" s="1" t="s">
        <v>25</v>
      </c>
      <c r="C10" s="1" t="s">
        <v>26</v>
      </c>
      <c r="D10" s="1">
        <v>2</v>
      </c>
      <c r="E10" s="1">
        <v>6000</v>
      </c>
      <c r="F10" s="1">
        <v>16400</v>
      </c>
      <c r="G10" s="1" t="s">
        <v>10</v>
      </c>
      <c r="H10" s="2">
        <v>45903</v>
      </c>
      <c r="I10" s="14" t="str">
        <f t="shared" si="0"/>
        <v>NORTH</v>
      </c>
      <c r="J10" s="11">
        <f t="shared" si="1"/>
        <v>2</v>
      </c>
      <c r="K10" s="11">
        <f t="shared" si="2"/>
        <v>6000</v>
      </c>
      <c r="L10" s="11">
        <f t="shared" si="3"/>
        <v>16400</v>
      </c>
    </row>
    <row r="11" spans="1:14" ht="14.5" x14ac:dyDescent="0.35">
      <c r="A11" s="1">
        <v>1010</v>
      </c>
      <c r="B11" s="1" t="s">
        <v>27</v>
      </c>
      <c r="C11" s="1" t="s">
        <v>12</v>
      </c>
      <c r="D11" s="1">
        <v>2</v>
      </c>
      <c r="E11" s="1">
        <v>1500</v>
      </c>
      <c r="F11" s="1">
        <v>3000</v>
      </c>
      <c r="G11" s="1" t="s">
        <v>18</v>
      </c>
      <c r="H11" s="2">
        <v>45933</v>
      </c>
      <c r="I11" s="14" t="str">
        <f t="shared" si="0"/>
        <v>WEST</v>
      </c>
      <c r="J11" s="11">
        <f t="shared" si="1"/>
        <v>2</v>
      </c>
      <c r="K11" s="11">
        <f t="shared" si="2"/>
        <v>1500</v>
      </c>
      <c r="L11" s="11">
        <f t="shared" si="3"/>
        <v>3000</v>
      </c>
    </row>
    <row r="12" spans="1:14" ht="14.5" x14ac:dyDescent="0.35">
      <c r="A12" s="1">
        <v>1011</v>
      </c>
      <c r="B12" s="1" t="s">
        <v>28</v>
      </c>
      <c r="C12" s="1" t="s">
        <v>9</v>
      </c>
      <c r="D12" s="1">
        <v>5</v>
      </c>
      <c r="E12" s="1">
        <v>12619</v>
      </c>
      <c r="F12" s="1">
        <v>16400</v>
      </c>
      <c r="G12" s="1" t="s">
        <v>16</v>
      </c>
      <c r="H12" s="2">
        <v>45964</v>
      </c>
      <c r="I12" s="14" t="str">
        <f t="shared" si="0"/>
        <v>EAST</v>
      </c>
      <c r="J12" s="11">
        <f t="shared" si="1"/>
        <v>5</v>
      </c>
      <c r="K12" s="11">
        <f t="shared" si="2"/>
        <v>12619</v>
      </c>
      <c r="L12" s="11">
        <f t="shared" si="3"/>
        <v>16400</v>
      </c>
    </row>
    <row r="13" spans="1:14" ht="14.5" x14ac:dyDescent="0.35">
      <c r="A13" s="1">
        <v>1012</v>
      </c>
      <c r="B13" s="1" t="s">
        <v>29</v>
      </c>
      <c r="C13" s="1" t="s">
        <v>15</v>
      </c>
      <c r="D13" s="1">
        <v>1</v>
      </c>
      <c r="E13" s="1">
        <v>2200</v>
      </c>
      <c r="F13" s="1">
        <v>2200</v>
      </c>
      <c r="G13" s="1" t="s">
        <v>13</v>
      </c>
      <c r="H13" s="2">
        <v>45994</v>
      </c>
      <c r="I13" s="14" t="str">
        <f t="shared" si="0"/>
        <v>SOUTH</v>
      </c>
      <c r="J13" s="11">
        <f t="shared" si="1"/>
        <v>1</v>
      </c>
      <c r="K13" s="11">
        <f t="shared" si="2"/>
        <v>2200</v>
      </c>
      <c r="L13" s="11">
        <f t="shared" si="3"/>
        <v>2200</v>
      </c>
    </row>
    <row r="14" spans="1:14" ht="14.5" x14ac:dyDescent="0.35">
      <c r="A14" s="1">
        <v>1013</v>
      </c>
      <c r="B14" s="1" t="s">
        <v>30</v>
      </c>
      <c r="C14" s="1" t="s">
        <v>26</v>
      </c>
      <c r="D14" s="1">
        <v>2</v>
      </c>
      <c r="E14" s="1">
        <v>12000</v>
      </c>
      <c r="F14" s="1">
        <v>24000</v>
      </c>
      <c r="G14" s="1" t="s">
        <v>18</v>
      </c>
      <c r="H14" s="1" t="s">
        <v>31</v>
      </c>
      <c r="I14" s="15" t="str">
        <f t="shared" si="0"/>
        <v>WEST</v>
      </c>
      <c r="J14" s="11">
        <f t="shared" si="1"/>
        <v>2</v>
      </c>
      <c r="K14" s="11">
        <f t="shared" si="2"/>
        <v>12000</v>
      </c>
      <c r="L14" s="11">
        <f t="shared" si="3"/>
        <v>24000</v>
      </c>
    </row>
    <row r="15" spans="1:14" ht="14.5" x14ac:dyDescent="0.35">
      <c r="A15" s="1">
        <v>1014</v>
      </c>
      <c r="B15" s="1" t="s">
        <v>32</v>
      </c>
      <c r="C15" s="1" t="s">
        <v>12</v>
      </c>
      <c r="D15" s="1">
        <v>2</v>
      </c>
      <c r="E15" s="1">
        <v>900</v>
      </c>
      <c r="F15" s="1">
        <v>16400</v>
      </c>
      <c r="G15" s="1" t="s">
        <v>10</v>
      </c>
      <c r="H15" s="1" t="s">
        <v>33</v>
      </c>
      <c r="I15" s="15" t="str">
        <f t="shared" si="0"/>
        <v>NORTH</v>
      </c>
      <c r="J15" s="11">
        <f t="shared" si="1"/>
        <v>2</v>
      </c>
      <c r="K15" s="11">
        <f t="shared" si="2"/>
        <v>900</v>
      </c>
      <c r="L15" s="11">
        <f t="shared" si="3"/>
        <v>16400</v>
      </c>
    </row>
    <row r="16" spans="1:14" ht="14.5" x14ac:dyDescent="0.35">
      <c r="A16" s="1">
        <v>1015</v>
      </c>
      <c r="B16" s="1" t="s">
        <v>34</v>
      </c>
      <c r="C16" s="1" t="s">
        <v>26</v>
      </c>
      <c r="D16" s="1">
        <v>3</v>
      </c>
      <c r="E16" s="1">
        <v>1800</v>
      </c>
      <c r="F16" s="1">
        <v>5400</v>
      </c>
      <c r="G16" s="1" t="s">
        <v>16</v>
      </c>
      <c r="H16" s="1" t="s">
        <v>35</v>
      </c>
      <c r="I16" s="15" t="str">
        <f t="shared" si="0"/>
        <v>EAST</v>
      </c>
      <c r="J16" s="11">
        <f t="shared" si="1"/>
        <v>3</v>
      </c>
      <c r="K16" s="11">
        <f t="shared" si="2"/>
        <v>1800</v>
      </c>
      <c r="L16" s="11">
        <f t="shared" si="3"/>
        <v>5400</v>
      </c>
    </row>
    <row r="17" spans="1:12" ht="14.5" x14ac:dyDescent="0.35">
      <c r="A17" s="1">
        <v>1016</v>
      </c>
      <c r="B17" s="1" t="s">
        <v>36</v>
      </c>
      <c r="C17" s="1" t="s">
        <v>15</v>
      </c>
      <c r="D17" s="1">
        <v>2</v>
      </c>
      <c r="E17" s="1">
        <v>1500</v>
      </c>
      <c r="F17" s="1">
        <v>16400</v>
      </c>
      <c r="G17" s="1" t="s">
        <v>13</v>
      </c>
      <c r="H17" s="1" t="s">
        <v>37</v>
      </c>
      <c r="I17" s="15" t="str">
        <f t="shared" si="0"/>
        <v>SOUTH</v>
      </c>
      <c r="J17" s="11">
        <f t="shared" si="1"/>
        <v>2</v>
      </c>
      <c r="K17" s="11">
        <f t="shared" si="2"/>
        <v>1500</v>
      </c>
      <c r="L17" s="11">
        <f t="shared" si="3"/>
        <v>16400</v>
      </c>
    </row>
    <row r="18" spans="1:12" ht="14.5" x14ac:dyDescent="0.35">
      <c r="A18" s="1">
        <v>1017</v>
      </c>
      <c r="B18" s="1" t="s">
        <v>38</v>
      </c>
      <c r="C18" s="1" t="s">
        <v>39</v>
      </c>
      <c r="D18" s="1">
        <v>1</v>
      </c>
      <c r="E18" s="1">
        <v>8000</v>
      </c>
      <c r="F18" s="1">
        <v>8000</v>
      </c>
      <c r="G18" s="1" t="s">
        <v>18</v>
      </c>
      <c r="H18" s="1" t="s">
        <v>40</v>
      </c>
      <c r="I18" s="15" t="str">
        <f t="shared" si="0"/>
        <v>WEST</v>
      </c>
      <c r="J18" s="11">
        <f t="shared" si="1"/>
        <v>1</v>
      </c>
      <c r="K18" s="11">
        <f t="shared" si="2"/>
        <v>8000</v>
      </c>
      <c r="L18" s="11">
        <f t="shared" si="3"/>
        <v>8000</v>
      </c>
    </row>
    <row r="19" spans="1:12" ht="14.5" x14ac:dyDescent="0.35">
      <c r="A19" s="1">
        <v>1018</v>
      </c>
      <c r="B19" s="1" t="s">
        <v>41</v>
      </c>
      <c r="C19" s="1" t="s">
        <v>12</v>
      </c>
      <c r="D19" s="1">
        <v>2</v>
      </c>
      <c r="E19" s="1">
        <v>5500</v>
      </c>
      <c r="F19" s="1">
        <v>11000</v>
      </c>
      <c r="G19" s="1" t="s">
        <v>10</v>
      </c>
      <c r="H19" s="1" t="s">
        <v>42</v>
      </c>
      <c r="I19" s="15" t="str">
        <f t="shared" si="0"/>
        <v>NORTH</v>
      </c>
      <c r="J19" s="11">
        <f t="shared" si="1"/>
        <v>2</v>
      </c>
      <c r="K19" s="11">
        <f t="shared" si="2"/>
        <v>5500</v>
      </c>
      <c r="L19" s="11">
        <f t="shared" si="3"/>
        <v>11000</v>
      </c>
    </row>
    <row r="20" spans="1:12" ht="14.5" x14ac:dyDescent="0.35">
      <c r="A20" s="1">
        <v>1019</v>
      </c>
      <c r="B20" s="1" t="s">
        <v>43</v>
      </c>
      <c r="C20" s="1" t="s">
        <v>9</v>
      </c>
      <c r="D20" s="1">
        <v>1</v>
      </c>
      <c r="E20" s="1">
        <v>20000</v>
      </c>
      <c r="F20" s="1">
        <v>20000</v>
      </c>
      <c r="G20" s="1" t="s">
        <v>16</v>
      </c>
      <c r="H20" s="1" t="s">
        <v>44</v>
      </c>
      <c r="I20" s="15" t="str">
        <f t="shared" si="0"/>
        <v>EAST</v>
      </c>
      <c r="J20" s="11">
        <f t="shared" si="1"/>
        <v>1</v>
      </c>
      <c r="K20" s="11">
        <f t="shared" si="2"/>
        <v>20000</v>
      </c>
      <c r="L20" s="11">
        <f t="shared" si="3"/>
        <v>20000</v>
      </c>
    </row>
    <row r="21" spans="1:12" ht="14.5" x14ac:dyDescent="0.35">
      <c r="A21" s="1">
        <v>1020</v>
      </c>
      <c r="B21" s="1" t="s">
        <v>45</v>
      </c>
      <c r="C21" s="1" t="s">
        <v>12</v>
      </c>
      <c r="D21" s="1">
        <v>2</v>
      </c>
      <c r="E21" s="1">
        <v>1200</v>
      </c>
      <c r="F21" s="1">
        <v>16400</v>
      </c>
      <c r="G21" s="1" t="s">
        <v>13</v>
      </c>
      <c r="H21" s="1" t="s">
        <v>46</v>
      </c>
      <c r="I21" s="15" t="str">
        <f t="shared" si="0"/>
        <v>SOUTH</v>
      </c>
      <c r="J21" s="11">
        <f t="shared" si="1"/>
        <v>2</v>
      </c>
      <c r="K21" s="11">
        <f t="shared" si="2"/>
        <v>1200</v>
      </c>
      <c r="L21" s="11">
        <f t="shared" si="3"/>
        <v>16400</v>
      </c>
    </row>
    <row r="22" spans="1:12" ht="14.5" x14ac:dyDescent="0.35">
      <c r="A22" s="1">
        <v>1021</v>
      </c>
      <c r="B22" s="1" t="s">
        <v>47</v>
      </c>
      <c r="C22" s="1" t="s">
        <v>15</v>
      </c>
      <c r="D22" s="1">
        <v>2</v>
      </c>
      <c r="E22" s="1">
        <v>4000</v>
      </c>
      <c r="F22" s="1">
        <v>8000</v>
      </c>
      <c r="G22" s="1" t="s">
        <v>18</v>
      </c>
      <c r="H22" s="1" t="s">
        <v>48</v>
      </c>
      <c r="I22" s="15" t="str">
        <f t="shared" si="0"/>
        <v>WEST</v>
      </c>
      <c r="J22" s="11">
        <f t="shared" si="1"/>
        <v>2</v>
      </c>
      <c r="K22" s="11">
        <f t="shared" si="2"/>
        <v>4000</v>
      </c>
      <c r="L22" s="11">
        <f t="shared" si="3"/>
        <v>8000</v>
      </c>
    </row>
    <row r="23" spans="1:12" ht="14.5" x14ac:dyDescent="0.35">
      <c r="A23" s="1">
        <v>1022</v>
      </c>
      <c r="B23" s="1" t="s">
        <v>49</v>
      </c>
      <c r="C23" s="1" t="s">
        <v>9</v>
      </c>
      <c r="D23" s="1">
        <v>2</v>
      </c>
      <c r="E23" s="1">
        <v>15000</v>
      </c>
      <c r="F23" s="1">
        <v>16400</v>
      </c>
      <c r="G23" s="1" t="s">
        <v>10</v>
      </c>
      <c r="H23" s="1" t="s">
        <v>50</v>
      </c>
      <c r="I23" s="15" t="str">
        <f t="shared" si="0"/>
        <v>NORTH</v>
      </c>
      <c r="J23" s="11">
        <f t="shared" si="1"/>
        <v>2</v>
      </c>
      <c r="K23" s="11">
        <f t="shared" si="2"/>
        <v>15000</v>
      </c>
      <c r="L23" s="11">
        <f t="shared" si="3"/>
        <v>16400</v>
      </c>
    </row>
    <row r="24" spans="1:12" ht="14.5" x14ac:dyDescent="0.35">
      <c r="A24" s="1">
        <v>1023</v>
      </c>
      <c r="B24" s="1" t="s">
        <v>51</v>
      </c>
      <c r="C24" s="1" t="s">
        <v>26</v>
      </c>
      <c r="D24" s="1">
        <v>1</v>
      </c>
      <c r="E24" s="1">
        <v>2500</v>
      </c>
      <c r="F24" s="1">
        <v>2500</v>
      </c>
      <c r="G24" s="1" t="s">
        <v>16</v>
      </c>
      <c r="H24" s="1" t="s">
        <v>52</v>
      </c>
      <c r="I24" s="15" t="str">
        <f t="shared" si="0"/>
        <v>EAST</v>
      </c>
      <c r="J24" s="11">
        <f t="shared" si="1"/>
        <v>1</v>
      </c>
      <c r="K24" s="11">
        <f t="shared" si="2"/>
        <v>2500</v>
      </c>
      <c r="L24" s="11">
        <f t="shared" si="3"/>
        <v>2500</v>
      </c>
    </row>
    <row r="25" spans="1:12" ht="14.5" x14ac:dyDescent="0.35">
      <c r="A25" s="1">
        <v>1024</v>
      </c>
      <c r="B25" s="1" t="s">
        <v>32</v>
      </c>
      <c r="C25" s="1" t="s">
        <v>12</v>
      </c>
      <c r="D25" s="1">
        <v>3</v>
      </c>
      <c r="E25" s="1">
        <v>12619</v>
      </c>
      <c r="F25" s="1">
        <v>16400</v>
      </c>
      <c r="G25" s="1" t="s">
        <v>13</v>
      </c>
      <c r="H25" s="1" t="s">
        <v>53</v>
      </c>
      <c r="I25" s="15" t="str">
        <f t="shared" si="0"/>
        <v>SOUTH</v>
      </c>
      <c r="J25" s="11">
        <f t="shared" si="1"/>
        <v>3</v>
      </c>
      <c r="K25" s="11">
        <f t="shared" si="2"/>
        <v>12619</v>
      </c>
      <c r="L25" s="11">
        <f t="shared" si="3"/>
        <v>16400</v>
      </c>
    </row>
    <row r="26" spans="1:12" ht="14.5" x14ac:dyDescent="0.35">
      <c r="A26" s="1">
        <v>1025</v>
      </c>
      <c r="B26" s="1" t="s">
        <v>54</v>
      </c>
      <c r="C26" s="1" t="s">
        <v>9</v>
      </c>
      <c r="D26" s="1">
        <v>1</v>
      </c>
      <c r="E26" s="1">
        <v>40000</v>
      </c>
      <c r="F26" s="1">
        <v>40000</v>
      </c>
      <c r="G26" s="1" t="s">
        <v>18</v>
      </c>
      <c r="H26" s="1" t="s">
        <v>55</v>
      </c>
      <c r="I26" s="15" t="str">
        <f t="shared" si="0"/>
        <v>WEST</v>
      </c>
      <c r="J26" s="11">
        <f t="shared" si="1"/>
        <v>1</v>
      </c>
      <c r="K26" s="11">
        <f t="shared" si="2"/>
        <v>40000</v>
      </c>
      <c r="L26" s="11">
        <f t="shared" si="3"/>
        <v>40000</v>
      </c>
    </row>
    <row r="27" spans="1:12" ht="14.5" x14ac:dyDescent="0.35">
      <c r="A27" s="1">
        <v>1026</v>
      </c>
      <c r="B27" s="1" t="s">
        <v>56</v>
      </c>
      <c r="C27" s="1" t="s">
        <v>15</v>
      </c>
      <c r="D27" s="1">
        <v>5</v>
      </c>
      <c r="E27" s="1">
        <v>200</v>
      </c>
      <c r="F27" s="1">
        <v>1000</v>
      </c>
      <c r="G27" s="1" t="s">
        <v>10</v>
      </c>
      <c r="H27" s="1" t="s">
        <v>57</v>
      </c>
      <c r="I27" s="15" t="str">
        <f t="shared" si="0"/>
        <v>NORTH</v>
      </c>
      <c r="J27" s="11">
        <f t="shared" si="1"/>
        <v>5</v>
      </c>
      <c r="K27" s="11">
        <f t="shared" si="2"/>
        <v>200</v>
      </c>
      <c r="L27" s="11">
        <f t="shared" si="3"/>
        <v>1000</v>
      </c>
    </row>
    <row r="28" spans="1:12" ht="14.5" x14ac:dyDescent="0.35">
      <c r="A28" s="1">
        <v>1027</v>
      </c>
      <c r="B28" s="1" t="s">
        <v>58</v>
      </c>
      <c r="C28" s="1" t="s">
        <v>39</v>
      </c>
      <c r="D28" s="1">
        <v>1</v>
      </c>
      <c r="E28" s="1">
        <v>55000</v>
      </c>
      <c r="F28" s="1">
        <v>55000</v>
      </c>
      <c r="G28" s="1" t="s">
        <v>16</v>
      </c>
      <c r="H28" s="1" t="s">
        <v>59</v>
      </c>
      <c r="I28" s="15" t="str">
        <f t="shared" si="0"/>
        <v>EAST</v>
      </c>
      <c r="J28" s="11">
        <f t="shared" si="1"/>
        <v>1</v>
      </c>
      <c r="K28" s="11">
        <f t="shared" si="2"/>
        <v>55000</v>
      </c>
      <c r="L28" s="11">
        <f t="shared" si="3"/>
        <v>55000</v>
      </c>
    </row>
    <row r="29" spans="1:12" ht="14.5" x14ac:dyDescent="0.35">
      <c r="A29" s="1">
        <v>1028</v>
      </c>
      <c r="B29" s="1" t="s">
        <v>23</v>
      </c>
      <c r="C29" s="1" t="s">
        <v>12</v>
      </c>
      <c r="D29" s="1">
        <v>2</v>
      </c>
      <c r="E29" s="1">
        <v>50000</v>
      </c>
      <c r="F29" s="1">
        <v>16400</v>
      </c>
      <c r="G29" s="1" t="s">
        <v>13</v>
      </c>
      <c r="H29" s="1" t="s">
        <v>60</v>
      </c>
      <c r="I29" s="15" t="str">
        <f t="shared" si="0"/>
        <v>SOUTH</v>
      </c>
      <c r="J29" s="11">
        <f t="shared" si="1"/>
        <v>2</v>
      </c>
      <c r="K29" s="11">
        <f t="shared" si="2"/>
        <v>50000</v>
      </c>
      <c r="L29" s="11">
        <f t="shared" si="3"/>
        <v>16400</v>
      </c>
    </row>
    <row r="30" spans="1:12" ht="14.5" x14ac:dyDescent="0.35">
      <c r="A30" s="1">
        <v>1029</v>
      </c>
      <c r="B30" s="1" t="s">
        <v>61</v>
      </c>
      <c r="C30" s="1" t="s">
        <v>26</v>
      </c>
      <c r="D30" s="1">
        <v>2</v>
      </c>
      <c r="E30" s="1">
        <v>12000</v>
      </c>
      <c r="F30" s="1">
        <v>24000</v>
      </c>
      <c r="G30" s="1" t="s">
        <v>18</v>
      </c>
      <c r="H30" s="1" t="s">
        <v>62</v>
      </c>
      <c r="I30" s="15" t="str">
        <f t="shared" si="0"/>
        <v>WEST</v>
      </c>
      <c r="J30" s="11">
        <f t="shared" si="1"/>
        <v>2</v>
      </c>
      <c r="K30" s="11">
        <f t="shared" si="2"/>
        <v>12000</v>
      </c>
      <c r="L30" s="11">
        <f t="shared" si="3"/>
        <v>24000</v>
      </c>
    </row>
    <row r="31" spans="1:12" ht="14.5" x14ac:dyDescent="0.35">
      <c r="A31" s="1">
        <v>1030</v>
      </c>
      <c r="B31" s="1" t="s">
        <v>63</v>
      </c>
      <c r="C31" s="1" t="s">
        <v>9</v>
      </c>
      <c r="D31" s="1">
        <v>1</v>
      </c>
      <c r="E31" s="1">
        <v>70000</v>
      </c>
      <c r="F31" s="1">
        <v>70000</v>
      </c>
      <c r="G31" s="1" t="s">
        <v>10</v>
      </c>
      <c r="H31" s="1" t="s">
        <v>64</v>
      </c>
      <c r="I31" s="15" t="str">
        <f t="shared" si="0"/>
        <v>NORTH</v>
      </c>
      <c r="J31" s="11">
        <f t="shared" si="1"/>
        <v>1</v>
      </c>
      <c r="K31" s="11">
        <f t="shared" si="2"/>
        <v>70000</v>
      </c>
      <c r="L31" s="11">
        <f t="shared" si="3"/>
        <v>70000</v>
      </c>
    </row>
  </sheetData>
  <conditionalFormatting sqref="D1:D31">
    <cfRule type="expression" dxfId="21" priority="4">
      <formula>NOT(ISERROR(SEARCH(("NULL"),(D1))))</formula>
    </cfRule>
  </conditionalFormatting>
  <conditionalFormatting sqref="E2:F31">
    <cfRule type="expression" dxfId="20" priority="5">
      <formula>NOT(ISERROR(SEARCH(("NULL"),(E2))))</formula>
    </cfRule>
  </conditionalFormatting>
  <conditionalFormatting sqref="D2:F31">
    <cfRule type="containsBlanks" dxfId="19" priority="3">
      <formula>LEN(TRIM(D2))=0</formula>
    </cfRule>
  </conditionalFormatting>
  <conditionalFormatting sqref="J1">
    <cfRule type="expression" dxfId="18" priority="2">
      <formula>NOT(ISERROR(SEARCH(("NULL"),(J1))))</formula>
    </cfRule>
  </conditionalFormatting>
  <conditionalFormatting sqref="J1:L1">
    <cfRule type="containsBlanks" dxfId="17" priority="1">
      <formula>LEN(TRIM(J1))=0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A38A3-A26B-4614-AD23-B9090FD6F711}">
  <dimension ref="A1:L31"/>
  <sheetViews>
    <sheetView workbookViewId="0">
      <selection sqref="A1:XFD1048576"/>
    </sheetView>
  </sheetViews>
  <sheetFormatPr defaultRowHeight="12.5" x14ac:dyDescent="0.25"/>
  <cols>
    <col min="8" max="8" width="13.26953125" customWidth="1"/>
    <col min="9" max="12" width="8.7265625" style="3"/>
  </cols>
  <sheetData>
    <row r="1" spans="1:12" ht="58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66</v>
      </c>
      <c r="J1" s="8" t="s">
        <v>67</v>
      </c>
      <c r="K1" s="8" t="s">
        <v>68</v>
      </c>
      <c r="L1" s="8" t="s">
        <v>69</v>
      </c>
    </row>
    <row r="2" spans="1:12" ht="14.5" x14ac:dyDescent="0.35">
      <c r="A2" s="1">
        <v>1001</v>
      </c>
      <c r="B2" s="1" t="s">
        <v>8</v>
      </c>
      <c r="C2" s="1" t="s">
        <v>9</v>
      </c>
      <c r="D2" s="1">
        <v>3</v>
      </c>
      <c r="E2" s="1">
        <v>500</v>
      </c>
      <c r="F2" s="1">
        <v>1500</v>
      </c>
      <c r="G2" s="1" t="s">
        <v>10</v>
      </c>
      <c r="H2" s="2">
        <v>45660</v>
      </c>
      <c r="I2" s="6" t="str">
        <f>UPPER(TRIM(G2))</f>
        <v>NORTH</v>
      </c>
      <c r="J2" s="9">
        <f>ROUND(IF(D2="",AVERAGE($D$2:$D$31),D2),0)</f>
        <v>3</v>
      </c>
      <c r="K2" s="9">
        <f>ROUND(IF(E2="",AVERAGE($E$2:$E$31),E2),0)</f>
        <v>500</v>
      </c>
      <c r="L2" s="9">
        <f>ROUND(IF(F2="",AVERAGE($F$2:$F$31),F2),0)</f>
        <v>1500</v>
      </c>
    </row>
    <row r="3" spans="1:12" ht="14.5" x14ac:dyDescent="0.35">
      <c r="A3" s="1">
        <v>1002</v>
      </c>
      <c r="B3" s="1" t="s">
        <v>11</v>
      </c>
      <c r="C3" s="1" t="s">
        <v>12</v>
      </c>
      <c r="D3" s="1">
        <v>2</v>
      </c>
      <c r="E3" s="1">
        <v>800</v>
      </c>
      <c r="F3" s="1">
        <v>16400</v>
      </c>
      <c r="G3" s="1" t="s">
        <v>13</v>
      </c>
      <c r="H3" s="2">
        <v>45691</v>
      </c>
      <c r="I3" s="6" t="str">
        <f t="shared" ref="I3:I31" si="0">UPPER(TRIM(G3))</f>
        <v>SOUTH</v>
      </c>
      <c r="J3" s="9">
        <f t="shared" ref="J3:J31" si="1">ROUND(IF(D3="",AVERAGE($D$2:$D$31),D3),0)</f>
        <v>2</v>
      </c>
      <c r="K3" s="9">
        <f t="shared" ref="K3:K31" si="2">ROUND(IF(E3="",AVERAGE($E$2:$E$31),E3),0)</f>
        <v>800</v>
      </c>
      <c r="L3" s="9">
        <f t="shared" ref="L3:L31" si="3">ROUND(IF(F3="",AVERAGE($F$2:$F$31),F3),0)</f>
        <v>16400</v>
      </c>
    </row>
    <row r="4" spans="1:12" ht="14.5" x14ac:dyDescent="0.35">
      <c r="A4" s="1">
        <v>1003</v>
      </c>
      <c r="B4" s="1" t="s">
        <v>14</v>
      </c>
      <c r="C4" s="1" t="s">
        <v>15</v>
      </c>
      <c r="D4" s="1"/>
      <c r="E4" s="1"/>
      <c r="F4" s="1"/>
      <c r="G4" s="1" t="s">
        <v>16</v>
      </c>
      <c r="H4" s="2">
        <v>45719</v>
      </c>
      <c r="I4" s="6" t="str">
        <f t="shared" si="0"/>
        <v>EAST</v>
      </c>
      <c r="J4" s="9">
        <f t="shared" si="1"/>
        <v>2</v>
      </c>
      <c r="K4" s="9">
        <f t="shared" si="2"/>
        <v>12934</v>
      </c>
      <c r="L4" s="9">
        <f t="shared" si="3"/>
        <v>16845</v>
      </c>
    </row>
    <row r="5" spans="1:12" ht="14.5" x14ac:dyDescent="0.35">
      <c r="A5" s="1">
        <v>1004</v>
      </c>
      <c r="B5" s="1" t="s">
        <v>17</v>
      </c>
      <c r="C5" s="1" t="s">
        <v>9</v>
      </c>
      <c r="D5" s="1">
        <v>4</v>
      </c>
      <c r="E5" s="1">
        <v>12619</v>
      </c>
      <c r="F5" s="1">
        <v>16400</v>
      </c>
      <c r="G5" s="1" t="s">
        <v>18</v>
      </c>
      <c r="H5" s="2">
        <v>45750</v>
      </c>
      <c r="I5" s="6" t="str">
        <f t="shared" si="0"/>
        <v>WEST</v>
      </c>
      <c r="J5" s="9">
        <f t="shared" si="1"/>
        <v>4</v>
      </c>
      <c r="K5" s="9">
        <f t="shared" si="2"/>
        <v>12619</v>
      </c>
      <c r="L5" s="9">
        <f t="shared" si="3"/>
        <v>16400</v>
      </c>
    </row>
    <row r="6" spans="1:12" ht="14.5" x14ac:dyDescent="0.35">
      <c r="A6" s="1">
        <v>1005</v>
      </c>
      <c r="B6" s="1" t="s">
        <v>19</v>
      </c>
      <c r="C6" s="1" t="s">
        <v>20</v>
      </c>
      <c r="D6" s="1">
        <v>2</v>
      </c>
      <c r="E6" s="1">
        <v>2500</v>
      </c>
      <c r="F6" s="1">
        <v>5000</v>
      </c>
      <c r="G6" s="1" t="s">
        <v>10</v>
      </c>
      <c r="H6" s="2">
        <v>45780</v>
      </c>
      <c r="I6" s="6" t="str">
        <f t="shared" si="0"/>
        <v>NORTH</v>
      </c>
      <c r="J6" s="9">
        <f t="shared" si="1"/>
        <v>2</v>
      </c>
      <c r="K6" s="9">
        <f t="shared" si="2"/>
        <v>2500</v>
      </c>
      <c r="L6" s="9">
        <f t="shared" si="3"/>
        <v>5000</v>
      </c>
    </row>
    <row r="7" spans="1:12" ht="14.5" x14ac:dyDescent="0.35">
      <c r="A7" s="1">
        <v>1006</v>
      </c>
      <c r="B7" s="1" t="s">
        <v>21</v>
      </c>
      <c r="C7" s="1" t="s">
        <v>9</v>
      </c>
      <c r="D7" s="1">
        <v>2</v>
      </c>
      <c r="E7" s="1">
        <v>7000</v>
      </c>
      <c r="F7" s="1">
        <v>14000</v>
      </c>
      <c r="G7" s="1" t="s">
        <v>22</v>
      </c>
      <c r="H7" s="2">
        <v>45811</v>
      </c>
      <c r="I7" s="6" t="str">
        <f t="shared" si="0"/>
        <v>NULL</v>
      </c>
      <c r="J7" s="9">
        <f t="shared" si="1"/>
        <v>2</v>
      </c>
      <c r="K7" s="9">
        <f t="shared" si="2"/>
        <v>7000</v>
      </c>
      <c r="L7" s="9">
        <f t="shared" si="3"/>
        <v>14000</v>
      </c>
    </row>
    <row r="8" spans="1:12" ht="14.5" x14ac:dyDescent="0.35">
      <c r="A8" s="1">
        <v>1007</v>
      </c>
      <c r="B8" s="1" t="s">
        <v>23</v>
      </c>
      <c r="C8" s="1" t="s">
        <v>12</v>
      </c>
      <c r="D8" s="1">
        <v>1</v>
      </c>
      <c r="E8" s="1">
        <v>12619</v>
      </c>
      <c r="F8" s="1">
        <v>16400</v>
      </c>
      <c r="G8" s="1" t="s">
        <v>13</v>
      </c>
      <c r="H8" s="2">
        <v>45841</v>
      </c>
      <c r="I8" s="6" t="str">
        <f t="shared" si="0"/>
        <v>SOUTH</v>
      </c>
      <c r="J8" s="9">
        <f t="shared" si="1"/>
        <v>1</v>
      </c>
      <c r="K8" s="9">
        <f t="shared" si="2"/>
        <v>12619</v>
      </c>
      <c r="L8" s="9">
        <f t="shared" si="3"/>
        <v>16400</v>
      </c>
    </row>
    <row r="9" spans="1:12" ht="14.5" x14ac:dyDescent="0.35">
      <c r="A9" s="1">
        <v>1008</v>
      </c>
      <c r="B9" s="1" t="s">
        <v>24</v>
      </c>
      <c r="C9" s="1" t="s">
        <v>15</v>
      </c>
      <c r="D9" s="1">
        <v>3</v>
      </c>
      <c r="E9" s="1">
        <v>4500</v>
      </c>
      <c r="F9" s="1">
        <v>13500</v>
      </c>
      <c r="G9" s="1" t="s">
        <v>16</v>
      </c>
      <c r="H9" s="2">
        <v>45872</v>
      </c>
      <c r="I9" s="6" t="str">
        <f t="shared" si="0"/>
        <v>EAST</v>
      </c>
      <c r="J9" s="9">
        <f t="shared" si="1"/>
        <v>3</v>
      </c>
      <c r="K9" s="9">
        <f t="shared" si="2"/>
        <v>4500</v>
      </c>
      <c r="L9" s="9">
        <f t="shared" si="3"/>
        <v>13500</v>
      </c>
    </row>
    <row r="10" spans="1:12" ht="14.5" x14ac:dyDescent="0.35">
      <c r="A10" s="1">
        <v>1009</v>
      </c>
      <c r="B10" s="1" t="s">
        <v>25</v>
      </c>
      <c r="C10" s="1" t="s">
        <v>26</v>
      </c>
      <c r="D10" s="1">
        <v>2</v>
      </c>
      <c r="E10" s="1">
        <v>6000</v>
      </c>
      <c r="F10" s="1">
        <v>16400</v>
      </c>
      <c r="G10" s="1" t="s">
        <v>10</v>
      </c>
      <c r="H10" s="2">
        <v>45903</v>
      </c>
      <c r="I10" s="6" t="str">
        <f t="shared" si="0"/>
        <v>NORTH</v>
      </c>
      <c r="J10" s="9">
        <f t="shared" si="1"/>
        <v>2</v>
      </c>
      <c r="K10" s="9">
        <f t="shared" si="2"/>
        <v>6000</v>
      </c>
      <c r="L10" s="9">
        <f t="shared" si="3"/>
        <v>16400</v>
      </c>
    </row>
    <row r="11" spans="1:12" ht="14.5" x14ac:dyDescent="0.35">
      <c r="A11" s="1">
        <v>1010</v>
      </c>
      <c r="B11" s="1" t="s">
        <v>27</v>
      </c>
      <c r="C11" s="1" t="s">
        <v>12</v>
      </c>
      <c r="D11" s="1">
        <v>2</v>
      </c>
      <c r="E11" s="1">
        <v>1500</v>
      </c>
      <c r="F11" s="1">
        <v>3000</v>
      </c>
      <c r="G11" s="1" t="s">
        <v>18</v>
      </c>
      <c r="H11" s="2">
        <v>45933</v>
      </c>
      <c r="I11" s="6" t="str">
        <f t="shared" si="0"/>
        <v>WEST</v>
      </c>
      <c r="J11" s="9">
        <f t="shared" si="1"/>
        <v>2</v>
      </c>
      <c r="K11" s="9">
        <f t="shared" si="2"/>
        <v>1500</v>
      </c>
      <c r="L11" s="9">
        <f t="shared" si="3"/>
        <v>3000</v>
      </c>
    </row>
    <row r="12" spans="1:12" ht="14.5" x14ac:dyDescent="0.35">
      <c r="A12" s="1">
        <v>1011</v>
      </c>
      <c r="B12" s="1" t="s">
        <v>28</v>
      </c>
      <c r="C12" s="1" t="s">
        <v>9</v>
      </c>
      <c r="D12" s="1">
        <v>5</v>
      </c>
      <c r="E12" s="1">
        <v>12619</v>
      </c>
      <c r="F12" s="1">
        <v>16400</v>
      </c>
      <c r="G12" s="1" t="s">
        <v>16</v>
      </c>
      <c r="H12" s="2">
        <v>45964</v>
      </c>
      <c r="I12" s="6" t="str">
        <f t="shared" si="0"/>
        <v>EAST</v>
      </c>
      <c r="J12" s="9">
        <f t="shared" si="1"/>
        <v>5</v>
      </c>
      <c r="K12" s="9">
        <f t="shared" si="2"/>
        <v>12619</v>
      </c>
      <c r="L12" s="9">
        <f t="shared" si="3"/>
        <v>16400</v>
      </c>
    </row>
    <row r="13" spans="1:12" ht="14.5" x14ac:dyDescent="0.35">
      <c r="A13" s="1">
        <v>1012</v>
      </c>
      <c r="B13" s="1" t="s">
        <v>29</v>
      </c>
      <c r="C13" s="1" t="s">
        <v>15</v>
      </c>
      <c r="D13" s="1">
        <v>1</v>
      </c>
      <c r="E13" s="1">
        <v>2200</v>
      </c>
      <c r="F13" s="1">
        <v>2200</v>
      </c>
      <c r="G13" s="1" t="s">
        <v>13</v>
      </c>
      <c r="H13" s="2">
        <v>45994</v>
      </c>
      <c r="I13" s="6" t="str">
        <f t="shared" si="0"/>
        <v>SOUTH</v>
      </c>
      <c r="J13" s="9">
        <f t="shared" si="1"/>
        <v>1</v>
      </c>
      <c r="K13" s="9">
        <f t="shared" si="2"/>
        <v>2200</v>
      </c>
      <c r="L13" s="9">
        <f t="shared" si="3"/>
        <v>2200</v>
      </c>
    </row>
    <row r="14" spans="1:12" ht="14.5" x14ac:dyDescent="0.35">
      <c r="A14" s="1">
        <v>1013</v>
      </c>
      <c r="B14" s="1" t="s">
        <v>30</v>
      </c>
      <c r="C14" s="1" t="s">
        <v>26</v>
      </c>
      <c r="D14" s="1">
        <v>2</v>
      </c>
      <c r="E14" s="1">
        <v>12000</v>
      </c>
      <c r="F14" s="1">
        <v>24000</v>
      </c>
      <c r="G14" s="1" t="s">
        <v>18</v>
      </c>
      <c r="H14" s="1" t="s">
        <v>31</v>
      </c>
      <c r="I14" s="7" t="str">
        <f t="shared" si="0"/>
        <v>WEST</v>
      </c>
      <c r="J14" s="9">
        <f t="shared" si="1"/>
        <v>2</v>
      </c>
      <c r="K14" s="9">
        <f t="shared" si="2"/>
        <v>12000</v>
      </c>
      <c r="L14" s="9">
        <f t="shared" si="3"/>
        <v>24000</v>
      </c>
    </row>
    <row r="15" spans="1:12" ht="14.5" x14ac:dyDescent="0.35">
      <c r="A15" s="1">
        <v>1014</v>
      </c>
      <c r="B15" s="1" t="s">
        <v>32</v>
      </c>
      <c r="C15" s="1" t="s">
        <v>12</v>
      </c>
      <c r="D15" s="1">
        <v>2</v>
      </c>
      <c r="E15" s="1">
        <v>900</v>
      </c>
      <c r="F15" s="1">
        <v>16400</v>
      </c>
      <c r="G15" s="1" t="s">
        <v>10</v>
      </c>
      <c r="H15" s="1" t="s">
        <v>33</v>
      </c>
      <c r="I15" s="7" t="str">
        <f t="shared" si="0"/>
        <v>NORTH</v>
      </c>
      <c r="J15" s="9">
        <f t="shared" si="1"/>
        <v>2</v>
      </c>
      <c r="K15" s="9">
        <f t="shared" si="2"/>
        <v>900</v>
      </c>
      <c r="L15" s="9">
        <f t="shared" si="3"/>
        <v>16400</v>
      </c>
    </row>
    <row r="16" spans="1:12" ht="14.5" x14ac:dyDescent="0.35">
      <c r="A16" s="1">
        <v>1015</v>
      </c>
      <c r="B16" s="1" t="s">
        <v>34</v>
      </c>
      <c r="C16" s="1" t="s">
        <v>26</v>
      </c>
      <c r="D16" s="1">
        <v>3</v>
      </c>
      <c r="E16" s="1">
        <v>1800</v>
      </c>
      <c r="F16" s="1">
        <v>5400</v>
      </c>
      <c r="G16" s="1" t="s">
        <v>16</v>
      </c>
      <c r="H16" s="1" t="s">
        <v>35</v>
      </c>
      <c r="I16" s="7" t="str">
        <f t="shared" si="0"/>
        <v>EAST</v>
      </c>
      <c r="J16" s="9">
        <f t="shared" si="1"/>
        <v>3</v>
      </c>
      <c r="K16" s="9">
        <f t="shared" si="2"/>
        <v>1800</v>
      </c>
      <c r="L16" s="9">
        <f t="shared" si="3"/>
        <v>5400</v>
      </c>
    </row>
    <row r="17" spans="1:12" ht="14.5" x14ac:dyDescent="0.35">
      <c r="A17" s="1">
        <v>1016</v>
      </c>
      <c r="B17" s="1" t="s">
        <v>36</v>
      </c>
      <c r="C17" s="1" t="s">
        <v>15</v>
      </c>
      <c r="D17" s="1">
        <v>2</v>
      </c>
      <c r="E17" s="1">
        <v>1500</v>
      </c>
      <c r="F17" s="1">
        <v>16400</v>
      </c>
      <c r="G17" s="1" t="s">
        <v>13</v>
      </c>
      <c r="H17" s="1" t="s">
        <v>37</v>
      </c>
      <c r="I17" s="7" t="str">
        <f t="shared" si="0"/>
        <v>SOUTH</v>
      </c>
      <c r="J17" s="9">
        <f t="shared" si="1"/>
        <v>2</v>
      </c>
      <c r="K17" s="9">
        <f t="shared" si="2"/>
        <v>1500</v>
      </c>
      <c r="L17" s="9">
        <f t="shared" si="3"/>
        <v>16400</v>
      </c>
    </row>
    <row r="18" spans="1:12" ht="14.5" x14ac:dyDescent="0.35">
      <c r="A18" s="1">
        <v>1017</v>
      </c>
      <c r="B18" s="1" t="s">
        <v>38</v>
      </c>
      <c r="C18" s="1" t="s">
        <v>39</v>
      </c>
      <c r="D18" s="1">
        <v>1</v>
      </c>
      <c r="E18" s="1">
        <v>8000</v>
      </c>
      <c r="F18" s="1">
        <v>8000</v>
      </c>
      <c r="G18" s="1" t="s">
        <v>18</v>
      </c>
      <c r="H18" s="1" t="s">
        <v>40</v>
      </c>
      <c r="I18" s="7" t="str">
        <f t="shared" si="0"/>
        <v>WEST</v>
      </c>
      <c r="J18" s="9">
        <f t="shared" si="1"/>
        <v>1</v>
      </c>
      <c r="K18" s="9">
        <f t="shared" si="2"/>
        <v>8000</v>
      </c>
      <c r="L18" s="9">
        <f t="shared" si="3"/>
        <v>8000</v>
      </c>
    </row>
    <row r="19" spans="1:12" ht="14.5" x14ac:dyDescent="0.35">
      <c r="A19" s="1">
        <v>1018</v>
      </c>
      <c r="B19" s="1" t="s">
        <v>41</v>
      </c>
      <c r="C19" s="1" t="s">
        <v>12</v>
      </c>
      <c r="D19" s="1">
        <v>2</v>
      </c>
      <c r="E19" s="1">
        <v>5500</v>
      </c>
      <c r="F19" s="1">
        <v>11000</v>
      </c>
      <c r="G19" s="1" t="s">
        <v>10</v>
      </c>
      <c r="H19" s="1" t="s">
        <v>42</v>
      </c>
      <c r="I19" s="7" t="str">
        <f t="shared" si="0"/>
        <v>NORTH</v>
      </c>
      <c r="J19" s="9">
        <f t="shared" si="1"/>
        <v>2</v>
      </c>
      <c r="K19" s="9">
        <f t="shared" si="2"/>
        <v>5500</v>
      </c>
      <c r="L19" s="9">
        <f t="shared" si="3"/>
        <v>11000</v>
      </c>
    </row>
    <row r="20" spans="1:12" ht="14.5" x14ac:dyDescent="0.35">
      <c r="A20" s="1">
        <v>1019</v>
      </c>
      <c r="B20" s="1" t="s">
        <v>43</v>
      </c>
      <c r="C20" s="1" t="s">
        <v>9</v>
      </c>
      <c r="D20" s="1">
        <v>1</v>
      </c>
      <c r="E20" s="1">
        <v>20000</v>
      </c>
      <c r="F20" s="1">
        <v>20000</v>
      </c>
      <c r="G20" s="1" t="s">
        <v>16</v>
      </c>
      <c r="H20" s="1" t="s">
        <v>44</v>
      </c>
      <c r="I20" s="7" t="str">
        <f t="shared" si="0"/>
        <v>EAST</v>
      </c>
      <c r="J20" s="9">
        <f t="shared" si="1"/>
        <v>1</v>
      </c>
      <c r="K20" s="9">
        <f t="shared" si="2"/>
        <v>20000</v>
      </c>
      <c r="L20" s="9">
        <f t="shared" si="3"/>
        <v>20000</v>
      </c>
    </row>
    <row r="21" spans="1:12" ht="14.5" x14ac:dyDescent="0.35">
      <c r="A21" s="1">
        <v>1020</v>
      </c>
      <c r="B21" s="1" t="s">
        <v>45</v>
      </c>
      <c r="C21" s="1" t="s">
        <v>12</v>
      </c>
      <c r="D21" s="1">
        <v>2</v>
      </c>
      <c r="E21" s="1">
        <v>1200</v>
      </c>
      <c r="F21" s="1">
        <v>16400</v>
      </c>
      <c r="G21" s="1" t="s">
        <v>13</v>
      </c>
      <c r="H21" s="1" t="s">
        <v>46</v>
      </c>
      <c r="I21" s="7" t="str">
        <f t="shared" si="0"/>
        <v>SOUTH</v>
      </c>
      <c r="J21" s="9">
        <f t="shared" si="1"/>
        <v>2</v>
      </c>
      <c r="K21" s="9">
        <f t="shared" si="2"/>
        <v>1200</v>
      </c>
      <c r="L21" s="9">
        <f t="shared" si="3"/>
        <v>16400</v>
      </c>
    </row>
    <row r="22" spans="1:12" ht="14.5" x14ac:dyDescent="0.35">
      <c r="A22" s="1">
        <v>1021</v>
      </c>
      <c r="B22" s="1" t="s">
        <v>47</v>
      </c>
      <c r="C22" s="1" t="s">
        <v>15</v>
      </c>
      <c r="D22" s="1">
        <v>2</v>
      </c>
      <c r="E22" s="1">
        <v>4000</v>
      </c>
      <c r="F22" s="1">
        <v>8000</v>
      </c>
      <c r="G22" s="1" t="s">
        <v>18</v>
      </c>
      <c r="H22" s="1" t="s">
        <v>48</v>
      </c>
      <c r="I22" s="7" t="str">
        <f t="shared" si="0"/>
        <v>WEST</v>
      </c>
      <c r="J22" s="9">
        <f t="shared" si="1"/>
        <v>2</v>
      </c>
      <c r="K22" s="9">
        <f t="shared" si="2"/>
        <v>4000</v>
      </c>
      <c r="L22" s="9">
        <f t="shared" si="3"/>
        <v>8000</v>
      </c>
    </row>
    <row r="23" spans="1:12" ht="14.5" x14ac:dyDescent="0.35">
      <c r="A23" s="1">
        <v>1022</v>
      </c>
      <c r="B23" s="1" t="s">
        <v>49</v>
      </c>
      <c r="C23" s="1" t="s">
        <v>9</v>
      </c>
      <c r="D23" s="1">
        <v>2</v>
      </c>
      <c r="E23" s="1">
        <v>15000</v>
      </c>
      <c r="F23" s="1">
        <v>16400</v>
      </c>
      <c r="G23" s="1" t="s">
        <v>10</v>
      </c>
      <c r="H23" s="1" t="s">
        <v>50</v>
      </c>
      <c r="I23" s="7" t="str">
        <f t="shared" si="0"/>
        <v>NORTH</v>
      </c>
      <c r="J23" s="9">
        <f t="shared" si="1"/>
        <v>2</v>
      </c>
      <c r="K23" s="9">
        <f t="shared" si="2"/>
        <v>15000</v>
      </c>
      <c r="L23" s="9">
        <f t="shared" si="3"/>
        <v>16400</v>
      </c>
    </row>
    <row r="24" spans="1:12" ht="14.5" x14ac:dyDescent="0.35">
      <c r="A24" s="1">
        <v>1023</v>
      </c>
      <c r="B24" s="1" t="s">
        <v>51</v>
      </c>
      <c r="C24" s="1" t="s">
        <v>26</v>
      </c>
      <c r="D24" s="1">
        <v>1</v>
      </c>
      <c r="E24" s="1">
        <v>2500</v>
      </c>
      <c r="F24" s="1">
        <v>2500</v>
      </c>
      <c r="G24" s="1" t="s">
        <v>16</v>
      </c>
      <c r="H24" s="1" t="s">
        <v>52</v>
      </c>
      <c r="I24" s="7" t="str">
        <f t="shared" si="0"/>
        <v>EAST</v>
      </c>
      <c r="J24" s="9">
        <f t="shared" si="1"/>
        <v>1</v>
      </c>
      <c r="K24" s="9">
        <f t="shared" si="2"/>
        <v>2500</v>
      </c>
      <c r="L24" s="9">
        <f t="shared" si="3"/>
        <v>2500</v>
      </c>
    </row>
    <row r="25" spans="1:12" ht="14.5" x14ac:dyDescent="0.35">
      <c r="A25" s="1">
        <v>1024</v>
      </c>
      <c r="B25" s="1" t="s">
        <v>32</v>
      </c>
      <c r="C25" s="1" t="s">
        <v>12</v>
      </c>
      <c r="D25" s="1">
        <v>3</v>
      </c>
      <c r="E25" s="1">
        <v>12619</v>
      </c>
      <c r="F25" s="1">
        <v>16400</v>
      </c>
      <c r="G25" s="1" t="s">
        <v>13</v>
      </c>
      <c r="H25" s="1" t="s">
        <v>53</v>
      </c>
      <c r="I25" s="7" t="str">
        <f t="shared" si="0"/>
        <v>SOUTH</v>
      </c>
      <c r="J25" s="9">
        <f t="shared" si="1"/>
        <v>3</v>
      </c>
      <c r="K25" s="9">
        <f t="shared" si="2"/>
        <v>12619</v>
      </c>
      <c r="L25" s="9">
        <f t="shared" si="3"/>
        <v>16400</v>
      </c>
    </row>
    <row r="26" spans="1:12" ht="14.5" x14ac:dyDescent="0.35">
      <c r="A26" s="1">
        <v>1025</v>
      </c>
      <c r="B26" s="1" t="s">
        <v>54</v>
      </c>
      <c r="C26" s="1" t="s">
        <v>9</v>
      </c>
      <c r="D26" s="1">
        <v>1</v>
      </c>
      <c r="E26" s="1">
        <v>40000</v>
      </c>
      <c r="F26" s="1">
        <v>40000</v>
      </c>
      <c r="G26" s="1" t="s">
        <v>18</v>
      </c>
      <c r="H26" s="1" t="s">
        <v>55</v>
      </c>
      <c r="I26" s="7" t="str">
        <f t="shared" si="0"/>
        <v>WEST</v>
      </c>
      <c r="J26" s="9">
        <f t="shared" si="1"/>
        <v>1</v>
      </c>
      <c r="K26" s="9">
        <f t="shared" si="2"/>
        <v>40000</v>
      </c>
      <c r="L26" s="9">
        <f t="shared" si="3"/>
        <v>40000</v>
      </c>
    </row>
    <row r="27" spans="1:12" ht="14.5" x14ac:dyDescent="0.35">
      <c r="A27" s="1">
        <v>1026</v>
      </c>
      <c r="B27" s="1" t="s">
        <v>56</v>
      </c>
      <c r="C27" s="1" t="s">
        <v>15</v>
      </c>
      <c r="D27" s="1">
        <v>5</v>
      </c>
      <c r="E27" s="1">
        <v>200</v>
      </c>
      <c r="F27" s="1">
        <v>1000</v>
      </c>
      <c r="G27" s="1" t="s">
        <v>10</v>
      </c>
      <c r="H27" s="1" t="s">
        <v>57</v>
      </c>
      <c r="I27" s="7" t="str">
        <f t="shared" si="0"/>
        <v>NORTH</v>
      </c>
      <c r="J27" s="9">
        <f t="shared" si="1"/>
        <v>5</v>
      </c>
      <c r="K27" s="9">
        <f t="shared" si="2"/>
        <v>200</v>
      </c>
      <c r="L27" s="9">
        <f t="shared" si="3"/>
        <v>1000</v>
      </c>
    </row>
    <row r="28" spans="1:12" ht="14.5" x14ac:dyDescent="0.35">
      <c r="A28" s="1">
        <v>1027</v>
      </c>
      <c r="B28" s="1" t="s">
        <v>58</v>
      </c>
      <c r="C28" s="1" t="s">
        <v>39</v>
      </c>
      <c r="D28" s="1">
        <v>1</v>
      </c>
      <c r="E28" s="1">
        <v>55000</v>
      </c>
      <c r="F28" s="1">
        <v>55000</v>
      </c>
      <c r="G28" s="1" t="s">
        <v>16</v>
      </c>
      <c r="H28" s="1" t="s">
        <v>59</v>
      </c>
      <c r="I28" s="7" t="str">
        <f t="shared" si="0"/>
        <v>EAST</v>
      </c>
      <c r="J28" s="9">
        <f t="shared" si="1"/>
        <v>1</v>
      </c>
      <c r="K28" s="9">
        <f t="shared" si="2"/>
        <v>55000</v>
      </c>
      <c r="L28" s="9">
        <f t="shared" si="3"/>
        <v>55000</v>
      </c>
    </row>
    <row r="29" spans="1:12" ht="14.5" x14ac:dyDescent="0.35">
      <c r="A29" s="1">
        <v>1028</v>
      </c>
      <c r="B29" s="1" t="s">
        <v>23</v>
      </c>
      <c r="C29" s="1" t="s">
        <v>12</v>
      </c>
      <c r="D29" s="1">
        <v>2</v>
      </c>
      <c r="E29" s="1">
        <v>50000</v>
      </c>
      <c r="F29" s="1">
        <v>16400</v>
      </c>
      <c r="G29" s="1" t="s">
        <v>13</v>
      </c>
      <c r="H29" s="1" t="s">
        <v>60</v>
      </c>
      <c r="I29" s="7" t="str">
        <f t="shared" si="0"/>
        <v>SOUTH</v>
      </c>
      <c r="J29" s="9">
        <f t="shared" si="1"/>
        <v>2</v>
      </c>
      <c r="K29" s="9">
        <f t="shared" si="2"/>
        <v>50000</v>
      </c>
      <c r="L29" s="9">
        <f t="shared" si="3"/>
        <v>16400</v>
      </c>
    </row>
    <row r="30" spans="1:12" ht="14.5" x14ac:dyDescent="0.35">
      <c r="A30" s="1">
        <v>1029</v>
      </c>
      <c r="B30" s="1" t="s">
        <v>61</v>
      </c>
      <c r="C30" s="1" t="s">
        <v>26</v>
      </c>
      <c r="D30" s="1">
        <v>2</v>
      </c>
      <c r="E30" s="1">
        <v>12000</v>
      </c>
      <c r="F30" s="1">
        <v>24000</v>
      </c>
      <c r="G30" s="1" t="s">
        <v>18</v>
      </c>
      <c r="H30" s="1" t="s">
        <v>62</v>
      </c>
      <c r="I30" s="7" t="str">
        <f t="shared" si="0"/>
        <v>WEST</v>
      </c>
      <c r="J30" s="9">
        <f t="shared" si="1"/>
        <v>2</v>
      </c>
      <c r="K30" s="9">
        <f t="shared" si="2"/>
        <v>12000</v>
      </c>
      <c r="L30" s="9">
        <f t="shared" si="3"/>
        <v>24000</v>
      </c>
    </row>
    <row r="31" spans="1:12" ht="14.5" x14ac:dyDescent="0.35">
      <c r="A31" s="1">
        <v>1030</v>
      </c>
      <c r="B31" s="1" t="s">
        <v>63</v>
      </c>
      <c r="C31" s="1" t="s">
        <v>9</v>
      </c>
      <c r="D31" s="1">
        <v>1</v>
      </c>
      <c r="E31" s="1">
        <v>70000</v>
      </c>
      <c r="F31" s="1">
        <v>70000</v>
      </c>
      <c r="G31" s="1" t="s">
        <v>10</v>
      </c>
      <c r="H31" s="1" t="s">
        <v>64</v>
      </c>
      <c r="I31" s="7" t="str">
        <f t="shared" si="0"/>
        <v>NORTH</v>
      </c>
      <c r="J31" s="9">
        <f t="shared" si="1"/>
        <v>1</v>
      </c>
      <c r="K31" s="9">
        <f t="shared" si="2"/>
        <v>70000</v>
      </c>
      <c r="L31" s="9">
        <f t="shared" si="3"/>
        <v>70000</v>
      </c>
    </row>
  </sheetData>
  <conditionalFormatting sqref="D1:D31">
    <cfRule type="expression" dxfId="16" priority="4">
      <formula>NOT(ISERROR(SEARCH(("NULL"),(D1))))</formula>
    </cfRule>
  </conditionalFormatting>
  <conditionalFormatting sqref="E2:F31">
    <cfRule type="expression" dxfId="15" priority="5">
      <formula>NOT(ISERROR(SEARCH(("NULL"),(E2))))</formula>
    </cfRule>
  </conditionalFormatting>
  <conditionalFormatting sqref="D2:F31">
    <cfRule type="containsBlanks" dxfId="14" priority="3">
      <formula>LEN(TRIM(D2))=0</formula>
    </cfRule>
  </conditionalFormatting>
  <conditionalFormatting sqref="J1">
    <cfRule type="expression" dxfId="13" priority="2">
      <formula>NOT(ISERROR(SEARCH(("NULL"),(J1))))</formula>
    </cfRule>
  </conditionalFormatting>
  <conditionalFormatting sqref="J1:L1">
    <cfRule type="containsBlanks" dxfId="12" priority="1">
      <formula>LEN(TRIM(J1))=0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DC0D2-ABFB-4F80-BD77-0B30F5EB0C17}">
  <dimension ref="A1:AB31"/>
  <sheetViews>
    <sheetView workbookViewId="0">
      <selection activeCell="P8" sqref="P8"/>
    </sheetView>
  </sheetViews>
  <sheetFormatPr defaultRowHeight="12.5" x14ac:dyDescent="0.25"/>
  <cols>
    <col min="2" max="2" width="17.453125" customWidth="1"/>
    <col min="3" max="3" width="16" customWidth="1"/>
    <col min="4" max="6" width="0" hidden="1" customWidth="1"/>
    <col min="8" max="8" width="13.26953125" customWidth="1"/>
    <col min="9" max="9" width="8.7265625" style="3"/>
    <col min="10" max="10" width="14.81640625" style="3" customWidth="1"/>
    <col min="11" max="11" width="17.36328125" style="3" customWidth="1"/>
    <col min="12" max="12" width="14.26953125" style="3" customWidth="1"/>
    <col min="13" max="13" width="22.453125" style="3" customWidth="1"/>
    <col min="14" max="15" width="1.7265625" style="23" customWidth="1"/>
  </cols>
  <sheetData>
    <row r="1" spans="1:28" ht="58" x14ac:dyDescent="0.3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66</v>
      </c>
      <c r="J1" s="8" t="s">
        <v>67</v>
      </c>
      <c r="K1" s="8" t="s">
        <v>68</v>
      </c>
      <c r="L1" s="8" t="s">
        <v>69</v>
      </c>
      <c r="M1" s="8" t="s">
        <v>78</v>
      </c>
      <c r="P1" s="4" t="s">
        <v>0</v>
      </c>
      <c r="Q1" s="4" t="s">
        <v>1</v>
      </c>
      <c r="R1" s="4" t="s">
        <v>2</v>
      </c>
      <c r="S1" s="4" t="s">
        <v>3</v>
      </c>
      <c r="T1" s="4" t="s">
        <v>4</v>
      </c>
      <c r="U1" s="4" t="s">
        <v>5</v>
      </c>
      <c r="V1" s="4" t="s">
        <v>6</v>
      </c>
      <c r="W1" s="4" t="s">
        <v>7</v>
      </c>
      <c r="X1" s="5" t="s">
        <v>66</v>
      </c>
      <c r="Y1" s="8" t="s">
        <v>67</v>
      </c>
      <c r="Z1" s="8" t="s">
        <v>68</v>
      </c>
      <c r="AA1" s="8" t="s">
        <v>69</v>
      </c>
      <c r="AB1" s="8" t="s">
        <v>78</v>
      </c>
    </row>
    <row r="2" spans="1:28" ht="14.5" x14ac:dyDescent="0.35">
      <c r="A2" s="1">
        <v>1030</v>
      </c>
      <c r="B2" s="1" t="s">
        <v>63</v>
      </c>
      <c r="C2" s="1" t="s">
        <v>9</v>
      </c>
      <c r="D2" s="1">
        <v>1</v>
      </c>
      <c r="E2" s="1">
        <v>70000</v>
      </c>
      <c r="F2" s="1">
        <v>70000</v>
      </c>
      <c r="G2" s="1" t="s">
        <v>10</v>
      </c>
      <c r="H2" s="1" t="s">
        <v>64</v>
      </c>
      <c r="I2" s="7" t="str">
        <f>UPPER(TRIM(G2))</f>
        <v>NORTH</v>
      </c>
      <c r="J2" s="9">
        <f>ROUND(IF(D2="",AVERAGE($D$2:$D$31),D2),0)</f>
        <v>1</v>
      </c>
      <c r="K2" s="9">
        <f>ROUND(IF(E2="",AVERAGE($E$2:$E$31),E2),0)</f>
        <v>70000</v>
      </c>
      <c r="L2" s="9">
        <f>ROUND(IF(F2="",AVERAGE($F$2:$F$31),F2),0)</f>
        <v>70000</v>
      </c>
      <c r="M2" s="9">
        <f>L2-(J2*K2*0.6)</f>
        <v>28000</v>
      </c>
      <c r="P2" s="1">
        <v>1030</v>
      </c>
      <c r="Q2" s="1" t="s">
        <v>63</v>
      </c>
      <c r="R2" s="1" t="s">
        <v>9</v>
      </c>
      <c r="S2" s="1">
        <v>1</v>
      </c>
      <c r="T2" s="1">
        <v>70000</v>
      </c>
      <c r="U2" s="1">
        <v>70000</v>
      </c>
      <c r="V2" s="1" t="s">
        <v>10</v>
      </c>
      <c r="W2" s="1" t="s">
        <v>64</v>
      </c>
      <c r="X2" s="7" t="str">
        <f>UPPER(TRIM(V2))</f>
        <v>NORTH</v>
      </c>
      <c r="Y2" s="9">
        <f>ROUND(IF(S2="",AVERAGE($D$2:$D$31),S2),0)</f>
        <v>1</v>
      </c>
      <c r="Z2" s="9">
        <f>ROUND(IF(T2="",AVERAGE($E$2:$E$31),T2),0)</f>
        <v>70000</v>
      </c>
      <c r="AA2" s="9">
        <f>ROUND(IF(U2="",AVERAGE($F$2:$F$31),U2),0)</f>
        <v>70000</v>
      </c>
      <c r="AB2" s="9">
        <f>AA2-(Y2*Z2*0.6)</f>
        <v>28000</v>
      </c>
    </row>
    <row r="3" spans="1:28" ht="14.5" x14ac:dyDescent="0.35">
      <c r="A3" s="1">
        <v>1027</v>
      </c>
      <c r="B3" s="1" t="s">
        <v>58</v>
      </c>
      <c r="C3" s="1" t="s">
        <v>39</v>
      </c>
      <c r="D3" s="1">
        <v>1</v>
      </c>
      <c r="E3" s="1">
        <v>55000</v>
      </c>
      <c r="F3" s="1">
        <v>55000</v>
      </c>
      <c r="G3" s="1" t="s">
        <v>16</v>
      </c>
      <c r="H3" s="1" t="s">
        <v>59</v>
      </c>
      <c r="I3" s="7" t="str">
        <f>UPPER(TRIM(G3))</f>
        <v>EAST</v>
      </c>
      <c r="J3" s="9">
        <f>ROUND(IF(D3="",AVERAGE($D$2:$D$31),D3),0)</f>
        <v>1</v>
      </c>
      <c r="K3" s="9">
        <f>ROUND(IF(E3="",AVERAGE($E$2:$E$31),E3),0)</f>
        <v>55000</v>
      </c>
      <c r="L3" s="9">
        <f>ROUND(IF(F3="",AVERAGE($F$2:$F$31),F3),0)</f>
        <v>55000</v>
      </c>
      <c r="M3" s="9">
        <f>L3-(J3*K3*0.6)</f>
        <v>22000</v>
      </c>
      <c r="P3" s="1">
        <v>1027</v>
      </c>
      <c r="Q3" s="1" t="s">
        <v>58</v>
      </c>
      <c r="R3" s="1" t="s">
        <v>39</v>
      </c>
      <c r="S3" s="1">
        <v>1</v>
      </c>
      <c r="T3" s="1">
        <v>55000</v>
      </c>
      <c r="U3" s="1">
        <v>55000</v>
      </c>
      <c r="V3" s="1" t="s">
        <v>16</v>
      </c>
      <c r="W3" s="1" t="s">
        <v>59</v>
      </c>
      <c r="X3" s="7" t="str">
        <f>UPPER(TRIM(V3))</f>
        <v>EAST</v>
      </c>
      <c r="Y3" s="9">
        <f>ROUND(IF(S3="",AVERAGE($D$2:$D$31),S3),0)</f>
        <v>1</v>
      </c>
      <c r="Z3" s="9">
        <f>ROUND(IF(T3="",AVERAGE($E$2:$E$31),T3),0)</f>
        <v>55000</v>
      </c>
      <c r="AA3" s="9">
        <f>ROUND(IF(U3="",AVERAGE($F$2:$F$31),U3),0)</f>
        <v>55000</v>
      </c>
      <c r="AB3" s="9">
        <f>AA3-(Y3*Z3*0.6)</f>
        <v>22000</v>
      </c>
    </row>
    <row r="4" spans="1:28" ht="14.5" x14ac:dyDescent="0.35">
      <c r="A4" s="1">
        <v>1025</v>
      </c>
      <c r="B4" s="1" t="s">
        <v>54</v>
      </c>
      <c r="C4" s="1" t="s">
        <v>9</v>
      </c>
      <c r="D4" s="1">
        <v>1</v>
      </c>
      <c r="E4" s="1">
        <v>40000</v>
      </c>
      <c r="F4" s="1">
        <v>40000</v>
      </c>
      <c r="G4" s="1" t="s">
        <v>18</v>
      </c>
      <c r="H4" s="1" t="s">
        <v>55</v>
      </c>
      <c r="I4" s="7" t="str">
        <f>UPPER(TRIM(G4))</f>
        <v>WEST</v>
      </c>
      <c r="J4" s="9">
        <f>ROUND(IF(D4="",AVERAGE($D$2:$D$31),D4),0)</f>
        <v>1</v>
      </c>
      <c r="K4" s="9">
        <f>ROUND(IF(E4="",AVERAGE($E$2:$E$31),E4),0)</f>
        <v>40000</v>
      </c>
      <c r="L4" s="9">
        <f>ROUND(IF(F4="",AVERAGE($F$2:$F$31),F4),0)</f>
        <v>40000</v>
      </c>
      <c r="M4" s="9">
        <f>L4-(J4*K4*0.6)</f>
        <v>16000</v>
      </c>
      <c r="P4" s="1">
        <v>1025</v>
      </c>
      <c r="Q4" s="1" t="s">
        <v>54</v>
      </c>
      <c r="R4" s="1" t="s">
        <v>9</v>
      </c>
      <c r="S4" s="1">
        <v>1</v>
      </c>
      <c r="T4" s="1">
        <v>40000</v>
      </c>
      <c r="U4" s="1">
        <v>40000</v>
      </c>
      <c r="V4" s="1" t="s">
        <v>18</v>
      </c>
      <c r="W4" s="1" t="s">
        <v>55</v>
      </c>
      <c r="X4" s="7" t="str">
        <f>UPPER(TRIM(V4))</f>
        <v>WEST</v>
      </c>
      <c r="Y4" s="9">
        <f>ROUND(IF(S4="",AVERAGE($D$2:$D$31),S4),0)</f>
        <v>1</v>
      </c>
      <c r="Z4" s="9">
        <f>ROUND(IF(T4="",AVERAGE($E$2:$E$31),T4),0)</f>
        <v>40000</v>
      </c>
      <c r="AA4" s="9">
        <f>ROUND(IF(U4="",AVERAGE($F$2:$F$31),U4),0)</f>
        <v>40000</v>
      </c>
      <c r="AB4" s="9">
        <f>AA4-(Y4*Z4*0.6)</f>
        <v>16000</v>
      </c>
    </row>
    <row r="5" spans="1:28" ht="14.5" x14ac:dyDescent="0.35">
      <c r="A5" s="1">
        <v>1002</v>
      </c>
      <c r="B5" s="1" t="s">
        <v>11</v>
      </c>
      <c r="C5" s="1" t="s">
        <v>12</v>
      </c>
      <c r="D5" s="1">
        <v>2</v>
      </c>
      <c r="E5" s="1">
        <v>800</v>
      </c>
      <c r="F5" s="1">
        <v>16400</v>
      </c>
      <c r="G5" s="1" t="s">
        <v>13</v>
      </c>
      <c r="H5" s="2">
        <v>45691</v>
      </c>
      <c r="I5" s="6" t="str">
        <f>UPPER(TRIM(G5))</f>
        <v>SOUTH</v>
      </c>
      <c r="J5" s="9">
        <f>ROUND(IF(D5="",AVERAGE($D$2:$D$31),D5),0)</f>
        <v>2</v>
      </c>
      <c r="K5" s="9">
        <f>ROUND(IF(E5="",AVERAGE($E$2:$E$31),E5),0)</f>
        <v>800</v>
      </c>
      <c r="L5" s="9">
        <f>ROUND(IF(F5="",AVERAGE($F$2:$F$31),F5),0)</f>
        <v>16400</v>
      </c>
      <c r="M5" s="9">
        <f>L5-(J5*K5*0.6)</f>
        <v>15440</v>
      </c>
    </row>
    <row r="6" spans="1:28" ht="14.5" x14ac:dyDescent="0.35">
      <c r="A6" s="1">
        <v>1014</v>
      </c>
      <c r="B6" s="1" t="s">
        <v>32</v>
      </c>
      <c r="C6" s="1" t="s">
        <v>12</v>
      </c>
      <c r="D6" s="1">
        <v>2</v>
      </c>
      <c r="E6" s="1">
        <v>900</v>
      </c>
      <c r="F6" s="1">
        <v>16400</v>
      </c>
      <c r="G6" s="1" t="s">
        <v>10</v>
      </c>
      <c r="H6" s="1" t="s">
        <v>33</v>
      </c>
      <c r="I6" s="7" t="str">
        <f>UPPER(TRIM(G6))</f>
        <v>NORTH</v>
      </c>
      <c r="J6" s="9">
        <f>ROUND(IF(D6="",AVERAGE($D$2:$D$31),D6),0)</f>
        <v>2</v>
      </c>
      <c r="K6" s="9">
        <f>ROUND(IF(E6="",AVERAGE($E$2:$E$31),E6),0)</f>
        <v>900</v>
      </c>
      <c r="L6" s="9">
        <f>ROUND(IF(F6="",AVERAGE($F$2:$F$31),F6),0)</f>
        <v>16400</v>
      </c>
      <c r="M6" s="9">
        <f>L6-(J6*K6*0.6)</f>
        <v>15320</v>
      </c>
    </row>
    <row r="7" spans="1:28" ht="14.5" x14ac:dyDescent="0.35">
      <c r="A7" s="1">
        <v>1020</v>
      </c>
      <c r="B7" s="1" t="s">
        <v>45</v>
      </c>
      <c r="C7" s="1" t="s">
        <v>12</v>
      </c>
      <c r="D7" s="1">
        <v>2</v>
      </c>
      <c r="E7" s="1">
        <v>1200</v>
      </c>
      <c r="F7" s="1">
        <v>16400</v>
      </c>
      <c r="G7" s="1" t="s">
        <v>13</v>
      </c>
      <c r="H7" s="1" t="s">
        <v>46</v>
      </c>
      <c r="I7" s="7" t="str">
        <f>UPPER(TRIM(G7))</f>
        <v>SOUTH</v>
      </c>
      <c r="J7" s="9">
        <f>ROUND(IF(D7="",AVERAGE($D$2:$D$31),D7),0)</f>
        <v>2</v>
      </c>
      <c r="K7" s="9">
        <f>ROUND(IF(E7="",AVERAGE($E$2:$E$31),E7),0)</f>
        <v>1200</v>
      </c>
      <c r="L7" s="9">
        <f>ROUND(IF(F7="",AVERAGE($F$2:$F$31),F7),0)</f>
        <v>16400</v>
      </c>
      <c r="M7" s="9">
        <f>L7-(J7*K7*0.6)</f>
        <v>14960</v>
      </c>
    </row>
    <row r="8" spans="1:28" ht="14.5" x14ac:dyDescent="0.35">
      <c r="A8" s="1">
        <v>1016</v>
      </c>
      <c r="B8" s="1" t="s">
        <v>36</v>
      </c>
      <c r="C8" s="1" t="s">
        <v>15</v>
      </c>
      <c r="D8" s="1">
        <v>2</v>
      </c>
      <c r="E8" s="1">
        <v>1500</v>
      </c>
      <c r="F8" s="1">
        <v>16400</v>
      </c>
      <c r="G8" s="1" t="s">
        <v>13</v>
      </c>
      <c r="H8" s="1" t="s">
        <v>37</v>
      </c>
      <c r="I8" s="7" t="str">
        <f>UPPER(TRIM(G8))</f>
        <v>SOUTH</v>
      </c>
      <c r="J8" s="9">
        <f>ROUND(IF(D8="",AVERAGE($D$2:$D$31),D8),0)</f>
        <v>2</v>
      </c>
      <c r="K8" s="9">
        <f>ROUND(IF(E8="",AVERAGE($E$2:$E$31),E8),0)</f>
        <v>1500</v>
      </c>
      <c r="L8" s="9">
        <f>ROUND(IF(F8="",AVERAGE($F$2:$F$31),F8),0)</f>
        <v>16400</v>
      </c>
      <c r="M8" s="9">
        <f>L8-(J8*K8*0.6)</f>
        <v>14600</v>
      </c>
    </row>
    <row r="9" spans="1:28" ht="14.5" x14ac:dyDescent="0.35">
      <c r="A9" s="1">
        <v>1013</v>
      </c>
      <c r="B9" s="1" t="s">
        <v>30</v>
      </c>
      <c r="C9" s="1" t="s">
        <v>26</v>
      </c>
      <c r="D9" s="1">
        <v>2</v>
      </c>
      <c r="E9" s="1">
        <v>12000</v>
      </c>
      <c r="F9" s="1">
        <v>24000</v>
      </c>
      <c r="G9" s="1" t="s">
        <v>18</v>
      </c>
      <c r="H9" s="1" t="s">
        <v>31</v>
      </c>
      <c r="I9" s="7" t="str">
        <f>UPPER(TRIM(G9))</f>
        <v>WEST</v>
      </c>
      <c r="J9" s="9">
        <f>ROUND(IF(D9="",AVERAGE($D$2:$D$31),D9),0)</f>
        <v>2</v>
      </c>
      <c r="K9" s="9">
        <f>ROUND(IF(E9="",AVERAGE($E$2:$E$31),E9),0)</f>
        <v>12000</v>
      </c>
      <c r="L9" s="9">
        <f>ROUND(IF(F9="",AVERAGE($F$2:$F$31),F9),0)</f>
        <v>24000</v>
      </c>
      <c r="M9" s="9">
        <f>L9-(J9*K9*0.6)</f>
        <v>9600</v>
      </c>
    </row>
    <row r="10" spans="1:28" ht="14.5" x14ac:dyDescent="0.35">
      <c r="A10" s="1">
        <v>1029</v>
      </c>
      <c r="B10" s="1" t="s">
        <v>61</v>
      </c>
      <c r="C10" s="1" t="s">
        <v>26</v>
      </c>
      <c r="D10" s="1">
        <v>2</v>
      </c>
      <c r="E10" s="1">
        <v>12000</v>
      </c>
      <c r="F10" s="1">
        <v>24000</v>
      </c>
      <c r="G10" s="1" t="s">
        <v>18</v>
      </c>
      <c r="H10" s="1" t="s">
        <v>62</v>
      </c>
      <c r="I10" s="7" t="str">
        <f>UPPER(TRIM(G10))</f>
        <v>WEST</v>
      </c>
      <c r="J10" s="9">
        <f>ROUND(IF(D10="",AVERAGE($D$2:$D$31),D10),0)</f>
        <v>2</v>
      </c>
      <c r="K10" s="9">
        <f>ROUND(IF(E10="",AVERAGE($E$2:$E$31),E10),0)</f>
        <v>12000</v>
      </c>
      <c r="L10" s="9">
        <f>ROUND(IF(F10="",AVERAGE($F$2:$F$31),F10),0)</f>
        <v>24000</v>
      </c>
      <c r="M10" s="9">
        <f>L10-(J10*K10*0.6)</f>
        <v>9600</v>
      </c>
    </row>
    <row r="11" spans="1:28" ht="14.5" x14ac:dyDescent="0.35">
      <c r="A11" s="1">
        <v>1009</v>
      </c>
      <c r="B11" s="1" t="s">
        <v>25</v>
      </c>
      <c r="C11" s="1" t="s">
        <v>26</v>
      </c>
      <c r="D11" s="1">
        <v>2</v>
      </c>
      <c r="E11" s="1">
        <v>6000</v>
      </c>
      <c r="F11" s="1">
        <v>16400</v>
      </c>
      <c r="G11" s="1" t="s">
        <v>10</v>
      </c>
      <c r="H11" s="2">
        <v>45903</v>
      </c>
      <c r="I11" s="6" t="str">
        <f>UPPER(TRIM(G11))</f>
        <v>NORTH</v>
      </c>
      <c r="J11" s="9">
        <f>ROUND(IF(D11="",AVERAGE($D$2:$D$31),D11),0)</f>
        <v>2</v>
      </c>
      <c r="K11" s="9">
        <f>ROUND(IF(E11="",AVERAGE($E$2:$E$31),E11),0)</f>
        <v>6000</v>
      </c>
      <c r="L11" s="9">
        <f>ROUND(IF(F11="",AVERAGE($F$2:$F$31),F11),0)</f>
        <v>16400</v>
      </c>
      <c r="M11" s="9">
        <f>L11-(J11*K11*0.6)</f>
        <v>9200</v>
      </c>
    </row>
    <row r="12" spans="1:28" ht="14.5" x14ac:dyDescent="0.35">
      <c r="A12" s="1">
        <v>1007</v>
      </c>
      <c r="B12" s="1" t="s">
        <v>23</v>
      </c>
      <c r="C12" s="1" t="s">
        <v>12</v>
      </c>
      <c r="D12" s="1">
        <v>1</v>
      </c>
      <c r="E12" s="1">
        <v>12619</v>
      </c>
      <c r="F12" s="1">
        <v>16400</v>
      </c>
      <c r="G12" s="1" t="s">
        <v>13</v>
      </c>
      <c r="H12" s="2">
        <v>45841</v>
      </c>
      <c r="I12" s="6" t="str">
        <f>UPPER(TRIM(G12))</f>
        <v>SOUTH</v>
      </c>
      <c r="J12" s="9">
        <f>ROUND(IF(D12="",AVERAGE($D$2:$D$31),D12),0)</f>
        <v>1</v>
      </c>
      <c r="K12" s="9">
        <f>ROUND(IF(E12="",AVERAGE($E$2:$E$31),E12),0)</f>
        <v>12619</v>
      </c>
      <c r="L12" s="9">
        <f>ROUND(IF(F12="",AVERAGE($F$2:$F$31),F12),0)</f>
        <v>16400</v>
      </c>
      <c r="M12" s="9">
        <f>L12-(J12*K12*0.6)</f>
        <v>8828.6</v>
      </c>
    </row>
    <row r="13" spans="1:28" ht="14.5" x14ac:dyDescent="0.35">
      <c r="A13" s="1">
        <v>1019</v>
      </c>
      <c r="B13" s="1" t="s">
        <v>43</v>
      </c>
      <c r="C13" s="1" t="s">
        <v>9</v>
      </c>
      <c r="D13" s="1">
        <v>1</v>
      </c>
      <c r="E13" s="1">
        <v>20000</v>
      </c>
      <c r="F13" s="1">
        <v>20000</v>
      </c>
      <c r="G13" s="1" t="s">
        <v>16</v>
      </c>
      <c r="H13" s="1" t="s">
        <v>44</v>
      </c>
      <c r="I13" s="7" t="str">
        <f>UPPER(TRIM(G13))</f>
        <v>EAST</v>
      </c>
      <c r="J13" s="9">
        <f>ROUND(IF(D13="",AVERAGE($D$2:$D$31),D13),0)</f>
        <v>1</v>
      </c>
      <c r="K13" s="9">
        <f>ROUND(IF(E13="",AVERAGE($E$2:$E$31),E13),0)</f>
        <v>20000</v>
      </c>
      <c r="L13" s="9">
        <f>ROUND(IF(F13="",AVERAGE($F$2:$F$31),F13),0)</f>
        <v>20000</v>
      </c>
      <c r="M13" s="9">
        <f>L13-(J13*K13*0.6)</f>
        <v>8000</v>
      </c>
    </row>
    <row r="14" spans="1:28" ht="14.5" x14ac:dyDescent="0.35">
      <c r="A14" s="1">
        <v>1006</v>
      </c>
      <c r="B14" s="1" t="s">
        <v>21</v>
      </c>
      <c r="C14" s="1" t="s">
        <v>9</v>
      </c>
      <c r="D14" s="1">
        <v>2</v>
      </c>
      <c r="E14" s="1">
        <v>7000</v>
      </c>
      <c r="F14" s="1">
        <v>14000</v>
      </c>
      <c r="G14" s="1" t="s">
        <v>22</v>
      </c>
      <c r="H14" s="2">
        <v>45811</v>
      </c>
      <c r="I14" s="6" t="str">
        <f>UPPER(TRIM(G14))</f>
        <v>NULL</v>
      </c>
      <c r="J14" s="9">
        <f>ROUND(IF(D14="",AVERAGE($D$2:$D$31),D14),0)</f>
        <v>2</v>
      </c>
      <c r="K14" s="9">
        <f>ROUND(IF(E14="",AVERAGE($E$2:$E$31),E14),0)</f>
        <v>7000</v>
      </c>
      <c r="L14" s="9">
        <f>ROUND(IF(F14="",AVERAGE($F$2:$F$31),F14),0)</f>
        <v>14000</v>
      </c>
      <c r="M14" s="9">
        <f>L14-(J14*K14*0.6)</f>
        <v>5600</v>
      </c>
    </row>
    <row r="15" spans="1:28" ht="14.5" x14ac:dyDescent="0.35">
      <c r="A15" s="1">
        <v>1008</v>
      </c>
      <c r="B15" s="1" t="s">
        <v>24</v>
      </c>
      <c r="C15" s="1" t="s">
        <v>15</v>
      </c>
      <c r="D15" s="1">
        <v>3</v>
      </c>
      <c r="E15" s="1">
        <v>4500</v>
      </c>
      <c r="F15" s="1">
        <v>13500</v>
      </c>
      <c r="G15" s="1" t="s">
        <v>16</v>
      </c>
      <c r="H15" s="2">
        <v>45872</v>
      </c>
      <c r="I15" s="6" t="str">
        <f>UPPER(TRIM(G15))</f>
        <v>EAST</v>
      </c>
      <c r="J15" s="9">
        <f>ROUND(IF(D15="",AVERAGE($D$2:$D$31),D15),0)</f>
        <v>3</v>
      </c>
      <c r="K15" s="9">
        <f>ROUND(IF(E15="",AVERAGE($E$2:$E$31),E15),0)</f>
        <v>4500</v>
      </c>
      <c r="L15" s="9">
        <f>ROUND(IF(F15="",AVERAGE($F$2:$F$31),F15),0)</f>
        <v>13500</v>
      </c>
      <c r="M15" s="9">
        <f>L15-(J15*K15*0.6)</f>
        <v>5400</v>
      </c>
    </row>
    <row r="16" spans="1:28" ht="14.5" x14ac:dyDescent="0.35">
      <c r="A16" s="1">
        <v>1018</v>
      </c>
      <c r="B16" s="1" t="s">
        <v>41</v>
      </c>
      <c r="C16" s="1" t="s">
        <v>12</v>
      </c>
      <c r="D16" s="1">
        <v>2</v>
      </c>
      <c r="E16" s="1">
        <v>5500</v>
      </c>
      <c r="F16" s="1">
        <v>11000</v>
      </c>
      <c r="G16" s="1" t="s">
        <v>10</v>
      </c>
      <c r="H16" s="1" t="s">
        <v>42</v>
      </c>
      <c r="I16" s="7" t="str">
        <f>UPPER(TRIM(G16))</f>
        <v>NORTH</v>
      </c>
      <c r="J16" s="9">
        <f>ROUND(IF(D16="",AVERAGE($D$2:$D$31),D16),0)</f>
        <v>2</v>
      </c>
      <c r="K16" s="9">
        <f>ROUND(IF(E16="",AVERAGE($E$2:$E$31),E16),0)</f>
        <v>5500</v>
      </c>
      <c r="L16" s="9">
        <f>ROUND(IF(F16="",AVERAGE($F$2:$F$31),F16),0)</f>
        <v>11000</v>
      </c>
      <c r="M16" s="9">
        <f>L16-(J16*K16*0.6)</f>
        <v>4400</v>
      </c>
    </row>
    <row r="17" spans="1:13" ht="14.5" x14ac:dyDescent="0.35">
      <c r="A17" s="1">
        <v>1017</v>
      </c>
      <c r="B17" s="1" t="s">
        <v>38</v>
      </c>
      <c r="C17" s="1" t="s">
        <v>39</v>
      </c>
      <c r="D17" s="1">
        <v>1</v>
      </c>
      <c r="E17" s="1">
        <v>8000</v>
      </c>
      <c r="F17" s="1">
        <v>8000</v>
      </c>
      <c r="G17" s="1" t="s">
        <v>18</v>
      </c>
      <c r="H17" s="1" t="s">
        <v>40</v>
      </c>
      <c r="I17" s="7" t="str">
        <f>UPPER(TRIM(G17))</f>
        <v>WEST</v>
      </c>
      <c r="J17" s="9">
        <f>ROUND(IF(D17="",AVERAGE($D$2:$D$31),D17),0)</f>
        <v>1</v>
      </c>
      <c r="K17" s="9">
        <f>ROUND(IF(E17="",AVERAGE($E$2:$E$31),E17),0)</f>
        <v>8000</v>
      </c>
      <c r="L17" s="9">
        <f>ROUND(IF(F17="",AVERAGE($F$2:$F$31),F17),0)</f>
        <v>8000</v>
      </c>
      <c r="M17" s="9">
        <f>L17-(J17*K17*0.6)</f>
        <v>3200</v>
      </c>
    </row>
    <row r="18" spans="1:13" ht="14.5" x14ac:dyDescent="0.35">
      <c r="A18" s="1">
        <v>1021</v>
      </c>
      <c r="B18" s="1" t="s">
        <v>47</v>
      </c>
      <c r="C18" s="1" t="s">
        <v>15</v>
      </c>
      <c r="D18" s="1">
        <v>2</v>
      </c>
      <c r="E18" s="1">
        <v>4000</v>
      </c>
      <c r="F18" s="1">
        <v>8000</v>
      </c>
      <c r="G18" s="1" t="s">
        <v>18</v>
      </c>
      <c r="H18" s="1" t="s">
        <v>48</v>
      </c>
      <c r="I18" s="7" t="str">
        <f>UPPER(TRIM(G18))</f>
        <v>WEST</v>
      </c>
      <c r="J18" s="9">
        <f>ROUND(IF(D18="",AVERAGE($D$2:$D$31),D18),0)</f>
        <v>2</v>
      </c>
      <c r="K18" s="9">
        <f>ROUND(IF(E18="",AVERAGE($E$2:$E$31),E18),0)</f>
        <v>4000</v>
      </c>
      <c r="L18" s="9">
        <f>ROUND(IF(F18="",AVERAGE($F$2:$F$31),F18),0)</f>
        <v>8000</v>
      </c>
      <c r="M18" s="9">
        <f>L18-(J18*K18*0.6)</f>
        <v>3200</v>
      </c>
    </row>
    <row r="19" spans="1:13" ht="14.5" x14ac:dyDescent="0.35">
      <c r="A19" s="1">
        <v>1015</v>
      </c>
      <c r="B19" s="1" t="s">
        <v>34</v>
      </c>
      <c r="C19" s="1" t="s">
        <v>26</v>
      </c>
      <c r="D19" s="1">
        <v>3</v>
      </c>
      <c r="E19" s="1">
        <v>1800</v>
      </c>
      <c r="F19" s="1">
        <v>5400</v>
      </c>
      <c r="G19" s="1" t="s">
        <v>16</v>
      </c>
      <c r="H19" s="1" t="s">
        <v>35</v>
      </c>
      <c r="I19" s="7" t="str">
        <f>UPPER(TRIM(G19))</f>
        <v>EAST</v>
      </c>
      <c r="J19" s="9">
        <f>ROUND(IF(D19="",AVERAGE($D$2:$D$31),D19),0)</f>
        <v>3</v>
      </c>
      <c r="K19" s="9">
        <f>ROUND(IF(E19="",AVERAGE($E$2:$E$31),E19),0)</f>
        <v>1800</v>
      </c>
      <c r="L19" s="9">
        <f>ROUND(IF(F19="",AVERAGE($F$2:$F$31),F19),0)</f>
        <v>5400</v>
      </c>
      <c r="M19" s="9">
        <f>L19-(J19*K19*0.6)</f>
        <v>2160</v>
      </c>
    </row>
    <row r="20" spans="1:13" ht="14.5" x14ac:dyDescent="0.35">
      <c r="A20" s="1">
        <v>1005</v>
      </c>
      <c r="B20" s="1" t="s">
        <v>19</v>
      </c>
      <c r="C20" s="1" t="s">
        <v>20</v>
      </c>
      <c r="D20" s="1">
        <v>2</v>
      </c>
      <c r="E20" s="1">
        <v>2500</v>
      </c>
      <c r="F20" s="1">
        <v>5000</v>
      </c>
      <c r="G20" s="1" t="s">
        <v>10</v>
      </c>
      <c r="H20" s="2">
        <v>45780</v>
      </c>
      <c r="I20" s="6" t="str">
        <f>UPPER(TRIM(G20))</f>
        <v>NORTH</v>
      </c>
      <c r="J20" s="9">
        <f>ROUND(IF(D20="",AVERAGE($D$2:$D$31),D20),0)</f>
        <v>2</v>
      </c>
      <c r="K20" s="9">
        <f>ROUND(IF(E20="",AVERAGE($E$2:$E$31),E20),0)</f>
        <v>2500</v>
      </c>
      <c r="L20" s="9">
        <f>ROUND(IF(F20="",AVERAGE($F$2:$F$31),F20),0)</f>
        <v>5000</v>
      </c>
      <c r="M20" s="9">
        <f>L20-(J20*K20*0.6)</f>
        <v>2000</v>
      </c>
    </row>
    <row r="21" spans="1:13" ht="14.5" x14ac:dyDescent="0.35">
      <c r="A21" s="1">
        <v>1003</v>
      </c>
      <c r="B21" s="1" t="s">
        <v>14</v>
      </c>
      <c r="C21" s="1" t="s">
        <v>15</v>
      </c>
      <c r="D21" s="1"/>
      <c r="E21" s="1"/>
      <c r="F21" s="1"/>
      <c r="G21" s="1" t="s">
        <v>16</v>
      </c>
      <c r="H21" s="2">
        <v>45719</v>
      </c>
      <c r="I21" s="6" t="str">
        <f>UPPER(TRIM(G21))</f>
        <v>EAST</v>
      </c>
      <c r="J21" s="9">
        <f>ROUND(IF(D21="",AVERAGE($D$2:$D$31),D21),0)</f>
        <v>2</v>
      </c>
      <c r="K21" s="9">
        <f>ROUND(IF(E21="",AVERAGE($E$2:$E$31),E21),0)</f>
        <v>12934</v>
      </c>
      <c r="L21" s="9">
        <f>ROUND(IF(F21="",AVERAGE($F$2:$F$31),F21),0)</f>
        <v>16845</v>
      </c>
      <c r="M21" s="9">
        <f>L21-(J21*K21*0.6)</f>
        <v>1324.2000000000007</v>
      </c>
    </row>
    <row r="22" spans="1:13" ht="14.5" x14ac:dyDescent="0.35">
      <c r="A22" s="1">
        <v>1010</v>
      </c>
      <c r="B22" s="1" t="s">
        <v>27</v>
      </c>
      <c r="C22" s="1" t="s">
        <v>12</v>
      </c>
      <c r="D22" s="1">
        <v>2</v>
      </c>
      <c r="E22" s="1">
        <v>1500</v>
      </c>
      <c r="F22" s="1">
        <v>3000</v>
      </c>
      <c r="G22" s="1" t="s">
        <v>18</v>
      </c>
      <c r="H22" s="2">
        <v>45933</v>
      </c>
      <c r="I22" s="6" t="str">
        <f>UPPER(TRIM(G22))</f>
        <v>WEST</v>
      </c>
      <c r="J22" s="9">
        <f>ROUND(IF(D22="",AVERAGE($D$2:$D$31),D22),0)</f>
        <v>2</v>
      </c>
      <c r="K22" s="9">
        <f>ROUND(IF(E22="",AVERAGE($E$2:$E$31),E22),0)</f>
        <v>1500</v>
      </c>
      <c r="L22" s="9">
        <f>ROUND(IF(F22="",AVERAGE($F$2:$F$31),F22),0)</f>
        <v>3000</v>
      </c>
      <c r="M22" s="9">
        <f>L22-(J22*K22*0.6)</f>
        <v>1200</v>
      </c>
    </row>
    <row r="23" spans="1:13" ht="14.5" x14ac:dyDescent="0.35">
      <c r="A23" s="1">
        <v>1023</v>
      </c>
      <c r="B23" s="1" t="s">
        <v>51</v>
      </c>
      <c r="C23" s="1" t="s">
        <v>26</v>
      </c>
      <c r="D23" s="1">
        <v>1</v>
      </c>
      <c r="E23" s="1">
        <v>2500</v>
      </c>
      <c r="F23" s="1">
        <v>2500</v>
      </c>
      <c r="G23" s="1" t="s">
        <v>16</v>
      </c>
      <c r="H23" s="1" t="s">
        <v>52</v>
      </c>
      <c r="I23" s="7" t="str">
        <f>UPPER(TRIM(G23))</f>
        <v>EAST</v>
      </c>
      <c r="J23" s="9">
        <f>ROUND(IF(D23="",AVERAGE($D$2:$D$31),D23),0)</f>
        <v>1</v>
      </c>
      <c r="K23" s="9">
        <f>ROUND(IF(E23="",AVERAGE($E$2:$E$31),E23),0)</f>
        <v>2500</v>
      </c>
      <c r="L23" s="9">
        <f>ROUND(IF(F23="",AVERAGE($F$2:$F$31),F23),0)</f>
        <v>2500</v>
      </c>
      <c r="M23" s="9">
        <f>L23-(J23*K23*0.6)</f>
        <v>1000</v>
      </c>
    </row>
    <row r="24" spans="1:13" ht="14.5" x14ac:dyDescent="0.35">
      <c r="A24" s="1">
        <v>1012</v>
      </c>
      <c r="B24" s="1" t="s">
        <v>29</v>
      </c>
      <c r="C24" s="1" t="s">
        <v>15</v>
      </c>
      <c r="D24" s="1">
        <v>1</v>
      </c>
      <c r="E24" s="1">
        <v>2200</v>
      </c>
      <c r="F24" s="1">
        <v>2200</v>
      </c>
      <c r="G24" s="1" t="s">
        <v>13</v>
      </c>
      <c r="H24" s="2">
        <v>45994</v>
      </c>
      <c r="I24" s="6" t="str">
        <f>UPPER(TRIM(G24))</f>
        <v>SOUTH</v>
      </c>
      <c r="J24" s="9">
        <f>ROUND(IF(D24="",AVERAGE($D$2:$D$31),D24),0)</f>
        <v>1</v>
      </c>
      <c r="K24" s="9">
        <f>ROUND(IF(E24="",AVERAGE($E$2:$E$31),E24),0)</f>
        <v>2200</v>
      </c>
      <c r="L24" s="9">
        <f>ROUND(IF(F24="",AVERAGE($F$2:$F$31),F24),0)</f>
        <v>2200</v>
      </c>
      <c r="M24" s="9">
        <f>L24-(J24*K24*0.6)</f>
        <v>880</v>
      </c>
    </row>
    <row r="25" spans="1:13" ht="14.5" x14ac:dyDescent="0.35">
      <c r="A25" s="1">
        <v>1001</v>
      </c>
      <c r="B25" s="1" t="s">
        <v>8</v>
      </c>
      <c r="C25" s="1" t="s">
        <v>9</v>
      </c>
      <c r="D25" s="1">
        <v>3</v>
      </c>
      <c r="E25" s="1">
        <v>500</v>
      </c>
      <c r="F25" s="1">
        <v>1500</v>
      </c>
      <c r="G25" s="1" t="s">
        <v>10</v>
      </c>
      <c r="H25" s="2">
        <v>45660</v>
      </c>
      <c r="I25" s="6" t="str">
        <f>UPPER(TRIM(G25))</f>
        <v>NORTH</v>
      </c>
      <c r="J25" s="9">
        <f>ROUND(IF(D25="",AVERAGE($D$2:$D$31),D25),0)</f>
        <v>3</v>
      </c>
      <c r="K25" s="9">
        <f>ROUND(IF(E25="",AVERAGE($E$2:$E$31),E25),0)</f>
        <v>500</v>
      </c>
      <c r="L25" s="9">
        <f>ROUND(IF(F25="",AVERAGE($F$2:$F$31),F25),0)</f>
        <v>1500</v>
      </c>
      <c r="M25" s="9">
        <f>L25-(J25*K25*0.6)</f>
        <v>600</v>
      </c>
    </row>
    <row r="26" spans="1:13" ht="14.5" x14ac:dyDescent="0.35">
      <c r="A26" s="1">
        <v>1026</v>
      </c>
      <c r="B26" s="1" t="s">
        <v>56</v>
      </c>
      <c r="C26" s="1" t="s">
        <v>15</v>
      </c>
      <c r="D26" s="1">
        <v>5</v>
      </c>
      <c r="E26" s="1">
        <v>200</v>
      </c>
      <c r="F26" s="1">
        <v>1000</v>
      </c>
      <c r="G26" s="1" t="s">
        <v>10</v>
      </c>
      <c r="H26" s="1" t="s">
        <v>57</v>
      </c>
      <c r="I26" s="7" t="str">
        <f>UPPER(TRIM(G26))</f>
        <v>NORTH</v>
      </c>
      <c r="J26" s="9">
        <f>ROUND(IF(D26="",AVERAGE($D$2:$D$31),D26),0)</f>
        <v>5</v>
      </c>
      <c r="K26" s="9">
        <f>ROUND(IF(E26="",AVERAGE($E$2:$E$31),E26),0)</f>
        <v>200</v>
      </c>
      <c r="L26" s="9">
        <f>ROUND(IF(F26="",AVERAGE($F$2:$F$31),F26),0)</f>
        <v>1000</v>
      </c>
      <c r="M26" s="9">
        <f>L26-(J26*K26*0.6)</f>
        <v>400</v>
      </c>
    </row>
    <row r="27" spans="1:13" ht="14.5" x14ac:dyDescent="0.35">
      <c r="A27" s="1">
        <v>1022</v>
      </c>
      <c r="B27" s="1" t="s">
        <v>49</v>
      </c>
      <c r="C27" s="1" t="s">
        <v>9</v>
      </c>
      <c r="D27" s="1">
        <v>2</v>
      </c>
      <c r="E27" s="1">
        <v>15000</v>
      </c>
      <c r="F27" s="1">
        <v>16400</v>
      </c>
      <c r="G27" s="1" t="s">
        <v>10</v>
      </c>
      <c r="H27" s="1" t="s">
        <v>50</v>
      </c>
      <c r="I27" s="7" t="str">
        <f>UPPER(TRIM(G27))</f>
        <v>NORTH</v>
      </c>
      <c r="J27" s="9">
        <f>ROUND(IF(D27="",AVERAGE($D$2:$D$31),D27),0)</f>
        <v>2</v>
      </c>
      <c r="K27" s="9">
        <f>ROUND(IF(E27="",AVERAGE($E$2:$E$31),E27),0)</f>
        <v>15000</v>
      </c>
      <c r="L27" s="9">
        <f>ROUND(IF(F27="",AVERAGE($F$2:$F$31),F27),0)</f>
        <v>16400</v>
      </c>
      <c r="M27" s="9">
        <f>L27-(J27*K27*0.6)</f>
        <v>-1600</v>
      </c>
    </row>
    <row r="28" spans="1:13" ht="14.5" x14ac:dyDescent="0.35">
      <c r="A28" s="1">
        <v>1024</v>
      </c>
      <c r="B28" s="1" t="s">
        <v>32</v>
      </c>
      <c r="C28" s="1" t="s">
        <v>12</v>
      </c>
      <c r="D28" s="1">
        <v>3</v>
      </c>
      <c r="E28" s="1">
        <v>12619</v>
      </c>
      <c r="F28" s="1">
        <v>16400</v>
      </c>
      <c r="G28" s="1" t="s">
        <v>13</v>
      </c>
      <c r="H28" s="1" t="s">
        <v>53</v>
      </c>
      <c r="I28" s="7" t="str">
        <f>UPPER(TRIM(G28))</f>
        <v>SOUTH</v>
      </c>
      <c r="J28" s="9">
        <f>ROUND(IF(D28="",AVERAGE($D$2:$D$31),D28),0)</f>
        <v>3</v>
      </c>
      <c r="K28" s="9">
        <f>ROUND(IF(E28="",AVERAGE($E$2:$E$31),E28),0)</f>
        <v>12619</v>
      </c>
      <c r="L28" s="9">
        <f>ROUND(IF(F28="",AVERAGE($F$2:$F$31),F28),0)</f>
        <v>16400</v>
      </c>
      <c r="M28" s="9">
        <f>L28-(J28*K28*0.6)</f>
        <v>-6314.2000000000007</v>
      </c>
    </row>
    <row r="29" spans="1:13" ht="14.5" x14ac:dyDescent="0.35">
      <c r="A29" s="1">
        <v>1004</v>
      </c>
      <c r="B29" s="1" t="s">
        <v>17</v>
      </c>
      <c r="C29" s="1" t="s">
        <v>9</v>
      </c>
      <c r="D29" s="1">
        <v>4</v>
      </c>
      <c r="E29" s="1">
        <v>12619</v>
      </c>
      <c r="F29" s="1">
        <v>16400</v>
      </c>
      <c r="G29" s="1" t="s">
        <v>18</v>
      </c>
      <c r="H29" s="2">
        <v>45750</v>
      </c>
      <c r="I29" s="6" t="str">
        <f>UPPER(TRIM(G29))</f>
        <v>WEST</v>
      </c>
      <c r="J29" s="9">
        <f>ROUND(IF(D29="",AVERAGE($D$2:$D$31),D29),0)</f>
        <v>4</v>
      </c>
      <c r="K29" s="9">
        <f>ROUND(IF(E29="",AVERAGE($E$2:$E$31),E29),0)</f>
        <v>12619</v>
      </c>
      <c r="L29" s="9">
        <f>ROUND(IF(F29="",AVERAGE($F$2:$F$31),F29),0)</f>
        <v>16400</v>
      </c>
      <c r="M29" s="9">
        <f>L29-(J29*K29*0.6)</f>
        <v>-13885.599999999999</v>
      </c>
    </row>
    <row r="30" spans="1:13" ht="14.5" x14ac:dyDescent="0.35">
      <c r="A30" s="1">
        <v>1011</v>
      </c>
      <c r="B30" s="1" t="s">
        <v>28</v>
      </c>
      <c r="C30" s="1" t="s">
        <v>9</v>
      </c>
      <c r="D30" s="1">
        <v>5</v>
      </c>
      <c r="E30" s="1">
        <v>12619</v>
      </c>
      <c r="F30" s="1">
        <v>16400</v>
      </c>
      <c r="G30" s="1" t="s">
        <v>16</v>
      </c>
      <c r="H30" s="2">
        <v>45964</v>
      </c>
      <c r="I30" s="6" t="str">
        <f>UPPER(TRIM(G30))</f>
        <v>EAST</v>
      </c>
      <c r="J30" s="9">
        <f>ROUND(IF(D30="",AVERAGE($D$2:$D$31),D30),0)</f>
        <v>5</v>
      </c>
      <c r="K30" s="9">
        <f>ROUND(IF(E30="",AVERAGE($E$2:$E$31),E30),0)</f>
        <v>12619</v>
      </c>
      <c r="L30" s="9">
        <f>ROUND(IF(F30="",AVERAGE($F$2:$F$31),F30),0)</f>
        <v>16400</v>
      </c>
      <c r="M30" s="9">
        <f>L30-(J30*K30*0.6)</f>
        <v>-21457</v>
      </c>
    </row>
    <row r="31" spans="1:13" ht="14.5" x14ac:dyDescent="0.35">
      <c r="A31" s="1">
        <v>1028</v>
      </c>
      <c r="B31" s="1" t="s">
        <v>23</v>
      </c>
      <c r="C31" s="1" t="s">
        <v>12</v>
      </c>
      <c r="D31" s="1">
        <v>2</v>
      </c>
      <c r="E31" s="1">
        <v>50000</v>
      </c>
      <c r="F31" s="1">
        <v>16400</v>
      </c>
      <c r="G31" s="1" t="s">
        <v>13</v>
      </c>
      <c r="H31" s="1" t="s">
        <v>60</v>
      </c>
      <c r="I31" s="7" t="str">
        <f>UPPER(TRIM(G31))</f>
        <v>SOUTH</v>
      </c>
      <c r="J31" s="9">
        <f>ROUND(IF(D31="",AVERAGE($D$2:$D$31),D31),0)</f>
        <v>2</v>
      </c>
      <c r="K31" s="9">
        <f>ROUND(IF(E31="",AVERAGE($E$2:$E$31),E31),0)</f>
        <v>50000</v>
      </c>
      <c r="L31" s="9">
        <f>ROUND(IF(F31="",AVERAGE($F$2:$F$31),F31),0)</f>
        <v>16400</v>
      </c>
      <c r="M31" s="9">
        <f>L31-(J31*K31*0.6)</f>
        <v>-43600</v>
      </c>
    </row>
  </sheetData>
  <conditionalFormatting sqref="D1:D31">
    <cfRule type="expression" dxfId="11" priority="11">
      <formula>NOT(ISERROR(SEARCH(("NULL"),(D1))))</formula>
    </cfRule>
  </conditionalFormatting>
  <conditionalFormatting sqref="E2:F31">
    <cfRule type="expression" dxfId="10" priority="12">
      <formula>NOT(ISERROR(SEARCH(("NULL"),(E2))))</formula>
    </cfRule>
  </conditionalFormatting>
  <conditionalFormatting sqref="D2:F31">
    <cfRule type="containsBlanks" dxfId="9" priority="10">
      <formula>LEN(TRIM(D2))=0</formula>
    </cfRule>
  </conditionalFormatting>
  <conditionalFormatting sqref="J1">
    <cfRule type="expression" dxfId="8" priority="9">
      <formula>NOT(ISERROR(SEARCH(("NULL"),(J1))))</formula>
    </cfRule>
  </conditionalFormatting>
  <conditionalFormatting sqref="J1:M1">
    <cfRule type="containsBlanks" dxfId="7" priority="8">
      <formula>LEN(TRIM(J1))=0</formula>
    </cfRule>
  </conditionalFormatting>
  <conditionalFormatting sqref="M2:M31">
    <cfRule type="cellIs" dxfId="6" priority="7" operator="greaterThan">
      <formula>5000</formula>
    </cfRule>
  </conditionalFormatting>
  <conditionalFormatting sqref="S1:S4">
    <cfRule type="expression" dxfId="5" priority="5">
      <formula>NOT(ISERROR(SEARCH(("NULL"),(S1))))</formula>
    </cfRule>
  </conditionalFormatting>
  <conditionalFormatting sqref="T2:U4">
    <cfRule type="expression" dxfId="4" priority="6">
      <formula>NOT(ISERROR(SEARCH(("NULL"),(T2))))</formula>
    </cfRule>
  </conditionalFormatting>
  <conditionalFormatting sqref="S2:U4">
    <cfRule type="containsBlanks" dxfId="3" priority="4">
      <formula>LEN(TRIM(S2))=0</formula>
    </cfRule>
  </conditionalFormatting>
  <conditionalFormatting sqref="Y1">
    <cfRule type="expression" dxfId="2" priority="3">
      <formula>NOT(ISERROR(SEARCH(("NULL"),(Y1))))</formula>
    </cfRule>
  </conditionalFormatting>
  <conditionalFormatting sqref="Y1:AB1">
    <cfRule type="containsBlanks" dxfId="1" priority="2">
      <formula>LEN(TRIM(Y1))=0</formula>
    </cfRule>
  </conditionalFormatting>
  <conditionalFormatting sqref="AB2:AB4">
    <cfRule type="cellIs" dxfId="0" priority="1" operator="greaterThan">
      <formula>5000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Q.1.</vt:lpstr>
      <vt:lpstr>Q.2.</vt:lpstr>
      <vt:lpstr>Q.3</vt:lpstr>
      <vt:lpstr>Q4</vt:lpstr>
      <vt:lpstr>Q5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arijitroy1986@outlook.com</cp:lastModifiedBy>
  <dcterms:modified xsi:type="dcterms:W3CDTF">2025-06-07T09:38:32Z</dcterms:modified>
</cp:coreProperties>
</file>