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e40553cbb05e3a6d/Documents/"/>
    </mc:Choice>
  </mc:AlternateContent>
  <xr:revisionPtr revIDLastSave="31" documentId="8_{C26E5431-D9B6-4ED8-B741-130A3259986C}" xr6:coauthVersionLast="47" xr6:coauthVersionMax="47" xr10:uidLastSave="{827C1B1B-6310-4700-8106-691EAA5EA58F}"/>
  <bookViews>
    <workbookView xWindow="-120" yWindow="-120" windowWidth="20730" windowHeight="11160" firstSheet="1" activeTab="1" xr2:uid="{00000000-000D-0000-FFFF-FFFF00000000}"/>
  </bookViews>
  <sheets>
    <sheet name="Pivot table and charts" sheetId="18" r:id="rId1"/>
    <sheet name="Dashboard" sheetId="23" r:id="rId2"/>
    <sheet name="Bar chart" sheetId="20" r:id="rId3"/>
    <sheet name="orders" sheetId="17" r:id="rId4"/>
    <sheet name="Top 5 custoemrs" sheetId="22" r:id="rId5"/>
    <sheet name="customers" sheetId="13" r:id="rId6"/>
    <sheet name="products" sheetId="2" r:id="rId7"/>
  </sheets>
  <definedNames>
    <definedName name="_xlnm._FilterDatabase" localSheetId="3"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<sst xmlns="http://schemas.openxmlformats.org/spreadsheetml/2006/main" count="11110" uniqueCount="6223">
  <si>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</si>
  <si>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</si>
  <si>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</si>
  <si>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</si>
  <si>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</si>
  <si>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</si>
  <si>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</si>
  <si>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</si>
  <si>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</si>
  <si>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</si>
  <si>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</si>
  <si>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</si>
  <si>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</si>
  <si>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</si>
  <si>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</si>
  <si>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</si>
  <si>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</si>
  <si>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</si>
  <si>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</si>
  <si>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</si>
  <si>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</si>
  <si>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</si>
  <si>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</si>
  <si>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</si>
  <si>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</si>
  <si>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</si>
  <si>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</si>
  <si>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</si>
  <si>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</si>
  <si>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</si>
  <si>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</si>
  <si>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</si>
  <si>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</si>
  <si>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</si>
  <si>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</si>
  <si>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</si>
  <si>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</si>
  <si>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</si>
  <si>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</si>
  <si>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</si>
  <si>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</si>
  <si>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</si>
  <si>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</si>
  <si>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</si>
  <si>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</si>
  <si>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</si>
  <si>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</si>
  <si>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</si>
  <si>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</si>
  <si>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</si>
  <si>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</si>
  <si>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</si>
  <si>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</si>
  <si>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</si>
  <si>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</si>
  <si>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</si>
  <si>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</si>
  <si>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</si>
  <si>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</si>
  <si>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</si>
  <si>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</si>
  <si>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</si>
  <si>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</si>
  <si>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</si>
  <si>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</si>
  <si>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</si>
  <si>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</si>
  <si>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</si>
  <si>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</si>
  <si>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</si>
  <si>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</si>
  <si>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</si>
  <si>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</si>
  <si>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</si>
  <si>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</si>
  <si>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</si>
  <si>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</si>
  <si>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</si>
  <si>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</si>
  <si>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</si>
  <si>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</si>
  <si>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</si>
  <si>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</si>
  <si>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</si>
  <si>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</si>
  <si>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</si>
  <si>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</si>
  <si>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</si>
  <si>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</si>
  <si>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</si>
  <si>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</si>
  <si>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</si>
  <si>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</si>
  <si>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</si>
  <si>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</si>
  <si>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</si>
  <si>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</si>
  <si>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</si>
  <si>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</si>
  <si>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</si>
  <si>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</si>
  <si>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</si>
  <si>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</si>
  <si>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</si>
  <si>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</si>
  <si>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</si>
  <si>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</si>
  <si>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</si>
  <si>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</si>
  <si>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</si>
  <si>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</si>
  <si>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</si>
  <si>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</si>
  <si>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</si>
  <si>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</si>
  <si>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</si>
  <si>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</si>
  <si>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</si>
  <si>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</si>
  <si>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</si>
  <si>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</si>
  <si>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</si>
  <si>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</si>
  <si>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</si>
  <si>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</si>
  <si>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</si>
  <si>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</si>
  <si>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</si>
  <si>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</si>
  <si>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</si>
  <si>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</si>
  <si>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</si>
  <si>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</si>
  <si>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</si>
  <si>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</si>
  <si>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</si>
  <si>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</si>
  <si>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</si>
  <si>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</si>
  <si>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</si>
  <si>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</si>
  <si>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</si>
  <si>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</si>
  <si>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</si>
  <si>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</si>
  <si>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</si>
  <si>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</si>
  <si>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</si>
  <si>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</si>
  <si>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</si>
  <si>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</si>
  <si>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</si>
  <si>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</si>
  <si>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</si>
  <si>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</si>
  <si>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</si>
  <si>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</si>
  <si>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</si>
  <si>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</si>
  <si>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</si>
  <si>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</si>
  <si>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</si>
  <si>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</si>
  <si>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</si>
  <si>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</si>
  <si>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</si>
  <si>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</si>
  <si>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</si>
  <si>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</si>
  <si>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</si>
  <si>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</si>
  <si>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</si>
  <si>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</si>
  <si>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</si>
  <si>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</si>
  <si>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</si>
  <si>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</si>
  <si>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</si>
  <si>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</si>
  <si>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</si>
  <si>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</si>
  <si>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</si>
  <si>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</si>
  <si>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</si>
  <si>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</si>
  <si>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</si>
  <si>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</si>
  <si>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</si>
  <si>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</si>
  <si>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</si>
  <si>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</si>
  <si>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</si>
  <si>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</si>
  <si>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</si>
  <si>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</si>
  <si>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</si>
  <si>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</si>
  <si>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</si>
  <si>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</si>
  <si>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</si>
  <si>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</si>
  <si>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</si>
  <si>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</si>
  <si>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</si>
  <si>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</si>
  <si>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</si>
  <si>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</si>
  <si>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</si>
  <si>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</si>
  <si>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</si>
  <si>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</si>
  <si>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</si>
  <si>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</si>
  <si>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</si>
  <si>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</si>
  <si>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</si>
  <si>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</si>
  <si>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</si>
  <si>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</si>
  <si>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</si>
  <si>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</si>
  <si>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</si>
  <si>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</si>
  <si>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</si>
  <si>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</si>
  <si>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</si>
  <si>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</si>
  <si>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</si>
  <si>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</si>
  <si>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</si>
  <si>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</si>
  <si>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</si>
  <si>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</si>
  <si>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</si>
  <si>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</si>
  <si>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</si>
  <si>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</si>
  <si>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</si>
  <si>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</si>
  <si>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</si>
  <si>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</si>
  <si>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</si>
  <si>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</si>
  <si>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</si>
  <si>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</si>
  <si>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</si>
  <si>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</si>
  <si>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</si>
  <si>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</si>
  <si>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</si>
  <si>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</si>
  <si>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</si>
  <si>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</si>
  <si>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</si>
  <si>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</si>
  <si>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</si>
  <si>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</si>
  <si>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</si>
  <si>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</si>
  <si>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</si>
  <si>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</si>
  <si>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</si>
  <si>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</si>
  <si>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</si>
  <si>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</si>
  <si>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</si>
  <si>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</si>
  <si>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</si>
  <si>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</si>
  <si>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</si>
  <si>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</si>
  <si>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</si>
  <si>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</si>
  <si>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</si>
  <si>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</si>
  <si>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</si>
  <si>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</si>
  <si>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</si>
  <si>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</si>
  <si>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</si>
  <si>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</si>
  <si>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</si>
  <si>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</si>
  <si>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</si>
  <si>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</si>
  <si>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</si>
  <si>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</si>
  <si>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</si>
  <si>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</si>
  <si>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</si>
  <si>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</si>
  <si>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</si>
  <si>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</si>
  <si>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</si>
  <si>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</si>
  <si>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</si>
  <si>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</si>
  <si>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</si>
  <si>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</si>
  <si>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</si>
  <si>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</si>
  <si>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</si>
  <si>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</si>
  <si>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</si>
  <si>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</si>
  <si>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</si>
  <si>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</si>
  <si>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</si>
  <si>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</si>
  <si>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</si>
  <si>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</si>
  <si>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</si>
  <si>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</si>
  <si>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</si>
  <si>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</si>
  <si>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</si>
  <si>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</si>
  <si>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</si>
  <si>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</si>
  <si>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</si>
  <si>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</si>
  <si>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</si>
  <si>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</si>
  <si>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</si>
  <si>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</si>
  <si>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</si>
  <si>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</si>
  <si>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</si>
  <si>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</si>
  <si>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</si>
  <si>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</si>
  <si>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</si>
  <si>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</si>
  <si>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</si>
  <si>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</si>
  <si>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</si>
  <si>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</si>
  <si>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</si>
  <si>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</si>
  <si>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</si>
  <si>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</si>
  <si>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</si>
  <si>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</si>
  <si>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</si>
  <si>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</si>
  <si>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</si>
  <si>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</si>
  <si>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</si>
  <si>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</si>
  <si>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</si>
  <si>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</si>
  <si>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</si>
  <si>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</si>
  <si>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</si>
  <si>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</si>
  <si>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</si>
  <si>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</si>
  <si>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</si>
  <si>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</si>
  <si>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</si>
  <si>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</si>
  <si>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</si>
  <si>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</si>
  <si>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</si>
  <si>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</si>
  <si>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</si>
  <si>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</si>
  <si>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</si>
  <si>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</si>
  <si>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</si>
  <si>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</si>
  <si>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</si>
  <si>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</si>
  <si>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</si>
  <si>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</si>
  <si>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</si>
  <si>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</si>
  <si>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</si>
  <si>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</si>
  <si>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</si>
  <si>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</si>
  <si>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</si>
  <si>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</si>
  <si>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</si>
  <si>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</si>
  <si>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</si>
  <si>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</si>
  <si>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</si>
  <si>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</si>
  <si>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</si>
  <si>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</si>
  <si>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</si>
  <si>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</si>
  <si>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</si>
  <si>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</si>
  <si>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</si>
  <si>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</si>
  <si>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</si>
  <si>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</si>
  <si>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</si>
  <si>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</si>
  <si>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</si>
  <si>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</si>
  <si>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</si>
  <si>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</si>
  <si>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</si>
  <si>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</si>
  <si>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</si>
  <si>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</si>
  <si>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</si>
  <si>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</si>
  <si>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</si>
  <si>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</si>
  <si>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</si>
  <si>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</si>
  <si>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</si>
  <si>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</si>
  <si>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</si>
  <si>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</si>
  <si>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</si>
  <si>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</si>
  <si>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</si>
  <si>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</si>
  <si>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</si>
  <si>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</si>
  <si>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</si>
  <si>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</si>
  <si>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</si>
  <si>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</si>
  <si>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</si>
  <si>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</si>
  <si>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</si>
  <si>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</si>
  <si>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</si>
  <si>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</si>
  <si>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</si>
  <si>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</si>
  <si>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</si>
  <si>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</si>
  <si>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</si>
  <si>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</si>
  <si>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</si>
  <si>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</si>
  <si>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</si>
  <si>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</si>
  <si>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</si>
  <si>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</si>
  <si>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</si>
  <si>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</si>
  <si>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</si>
  <si>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</si>
  <si>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</si>
  <si>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</si>
  <si>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</si>
  <si>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</si>
  <si>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</si>
  <si>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</si>
  <si>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</si>
  <si>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</si>
  <si>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</si>
  <si>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</si>
  <si>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</si>
  <si>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</si>
  <si>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</si>
  <si>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</si>
  <si>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</si>
  <si>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</si>
  <si>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</si>
  <si>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</si>
  <si>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</si>
  <si>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</si>
  <si>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</si>
  <si>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</si>
  <si>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</si>
  <si>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</si>
  <si>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</si>
  <si>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</si>
  <si>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</si>
  <si>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</si>
  <si>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</si>
  <si>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</si>
  <si>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</si>
  <si>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</si>
  <si>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</si>
  <si>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</si>
  <si>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</si>
  <si>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</si>
  <si>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</si>
  <si>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</si>
  <si>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</si>
  <si>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</si>
  <si>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</si>
  <si>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</si>
  <si>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</si>
  <si>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</si>
  <si>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</si>
  <si>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</si>
  <si>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</si>
  <si>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</si>
  <si>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</si>
  <si>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</si>
  <si>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</si>
  <si>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</si>
  <si>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</si>
  <si>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</si>
  <si>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</si>
  <si>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</si>
  <si>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</si>
  <si>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</si>
  <si>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</si>
  <si>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</si>
  <si>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</si>
  <si>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</si>
  <si>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</si>
  <si>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</si>
  <si>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</si>
  <si>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</si>
  <si>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</si>
  <si>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</si>
  <si>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</si>
  <si>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</si>
  <si>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</si>
  <si>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</si>
  <si>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</si>
  <si>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</si>
  <si>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</si>
  <si>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</si>
  <si>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</si>
  <si>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</si>
  <si>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</si>
  <si>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</si>
  <si>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</si>
  <si>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</si>
  <si>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</si>
  <si>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</si>
  <si>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</si>
  <si>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</si>
  <si>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</si>
  <si>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</si>
  <si>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</si>
  <si>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</si>
  <si>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</si>
  <si>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</si>
  <si>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</si>
  <si>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</si>
  <si>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</si>
  <si>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</si>
  <si>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</si>
  <si>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</si>
  <si>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</si>
  <si>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</si>
  <si>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</si>
  <si>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</si>
  <si>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</si>
  <si>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</si>
  <si>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</si>
  <si>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</si>
  <si>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</si>
  <si>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</si>
  <si>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</si>
  <si>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</si>
  <si>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</si>
  <si>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</si>
  <si>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</si>
  <si>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</si>
  <si>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</si>
  <si>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</si>
  <si>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</si>
  <si>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</si>
  <si>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</si>
  <si>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</si>
  <si>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</si>
  <si>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</si>
  <si>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</si>
  <si>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</si>
  <si>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</si>
  <si>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</si>
  <si>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</si>
  <si>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</si>
  <si>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</si>
  <si>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</si>
  <si>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</si>
  <si>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</si>
  <si>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</si>
  <si>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</si>
  <si>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</si>
  <si>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</si>
  <si>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</si>
  <si>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</si>
  <si>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</si>
  <si>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</si>
  <si>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</si>
  <si>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</si>
  <si>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</si>
  <si>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</si>
  <si>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</si>
  <si>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</si>
  <si>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</si>
  <si>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</si>
  <si>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</si>
  <si>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</si>
  <si>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</si>
  <si>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</si>
  <si>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</si>
  <si>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</si>
  <si>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</si>
  <si>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</si>
  <si>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</si>
  <si>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</si>
  <si>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</si>
  <si>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</si>
  <si>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</si>
  <si>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</si>
  <si>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</si>
  <si>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</si>
  <si>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</si>
  <si>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</si>
  <si>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</si>
  <si>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</si>
  <si>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</si>
  <si>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</si>
  <si>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</si>
  <si>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</si>
  <si>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</si>
  <si>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</si>
  <si>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</si>
  <si>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</si>
  <si>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</si>
  <si>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</si>
  <si>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</si>
  <si>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</si>
  <si>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</si>
  <si>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</si>
  <si>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</si>
  <si>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</si>
  <si>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</si>
  <si>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</si>
  <si>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</si>
  <si>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</si>
  <si>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</si>
  <si>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</si>
  <si>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</si>
  <si>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</si>
  <si>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</si>
  <si>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</si>
  <si>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</si>
  <si>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</si>
  <si>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</si>
  <si>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</si>
  <si>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</si>
  <si>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</si>
  <si>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</si>
  <si>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</si>
  <si>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</si>
  <si>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</si>
  <si>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</si>
  <si>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</si>
  <si>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</si>
  <si>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</si>
  <si>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</si>
  <si>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</si>
  <si>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</si>
  <si>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</si>
  <si>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</si>
  <si>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</si>
  <si>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</si>
  <si>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</si>
  <si>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</si>
  <si>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</si>
  <si>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</si>
  <si>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</si>
  <si>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</si>
  <si>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</si>
  <si>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</si>
  <si>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</si>
  <si>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</si>
  <si>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</si>
  <si>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</si>
  <si>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</si>
  <si>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</si>
  <si>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</si>
  <si>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</si>
  <si>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</si>
  <si>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</si>
  <si>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</si>
  <si>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</si>
  <si>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</si>
  <si>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</si>
  <si>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</si>
  <si>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</si>
  <si>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</si>
  <si>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</si>
  <si>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</si>
  <si>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</si>
  <si>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</si>
  <si>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</si>
  <si>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</si>
  <si>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</si>
  <si>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</si>
  <si>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</si>
  <si>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</si>
  <si>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</si>
  <si>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</si>
  <si>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</si>
  <si>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</si>
  <si>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</si>
  <si>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</si>
  <si>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</si>
  <si>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</si>
  <si>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</si>
  <si>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</si>
  <si>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</si>
  <si>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</si>
  <si>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</si>
  <si>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</si>
  <si>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</si>
  <si>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</si>
  <si>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</si>
  <si>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</si>
  <si>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</si>
  <si>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</si>
  <si>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</si>
  <si>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</si>
  <si>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</si>
  <si>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</si>
  <si>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</si>
  <si>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</si>
  <si>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</si>
  <si>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</si>
  <si>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</si>
  <si>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</si>
  <si>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</si>
  <si>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</si>
  <si>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</si>
  <si>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</si>
  <si>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</si>
  <si>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</si>
  <si>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</si>
  <si>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</si>
  <si>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</si>
  <si>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</si>
  <si>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</si>
  <si>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</si>
  <si>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</si>
  <si>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</si>
  <si>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</si>
  <si>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</si>
  <si>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</si>
  <si>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</si>
  <si>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</si>
  <si>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</si>
  <si>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</si>
  <si>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</si>
  <si>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</si>
  <si>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</si>
  <si>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</si>
  <si>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</si>
  <si>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</si>
  <si>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</si>
  <si>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</si>
  <si>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</si>
  <si>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</si>
  <si>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</si>
  <si>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</si>
  <si>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</si>
  <si>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</si>
  <si>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</si>
  <si>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</si>
  <si>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</si>
  <si>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</si>
  <si>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</si>
  <si>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</si>
  <si>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</si>
  <si>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</si>
  <si>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</si>
  <si>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</si>
  <si>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</si>
  <si>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</si>
  <si>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</si>
  <si>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</si>
  <si>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</si>
  <si>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</si>
  <si>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</si>
  <si>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</si>
  <si>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</si>
  <si>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</si>
  <si>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</si>
  <si>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</si>
  <si>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</si>
  <si>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</si>
  <si>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</si>
  <si>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</si>
  <si>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</si>
  <si>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</si>
  <si>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</si>
  <si>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</si>
  <si>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</si>
  <si>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</si>
  <si>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</si>
  <si>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</si>
  <si>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</si>
  <si>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</si>
  <si>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</si>
  <si>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</si>
  <si>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</si>
  <si>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</si>
  <si>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</si>
  <si>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</si>
  <si>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</si>
  <si>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</si>
  <si>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</si>
  <si>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</si>
  <si>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</si>
  <si>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</si>
  <si>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</si>
  <si>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</si>
  <si>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</si>
  <si>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</si>
  <si>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</si>
  <si>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</si>
  <si>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</si>
  <si>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</si>
  <si>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</si>
  <si>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</si>
  <si>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</si>
  <si>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</si>
  <si>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</si>
  <si>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</si>
  <si>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</si>
  <si>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</si>
  <si>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</si>
  <si>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</si>
  <si>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</si>
  <si>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</si>
  <si>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</si>
  <si>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</si>
  <si>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</si>
  <si>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</si>
  <si>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</si>
  <si>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</si>
  <si>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</si>
  <si>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</si>
  <si>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</si>
  <si>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</si>
  <si>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</si>
  <si>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</si>
  <si>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</si>
  <si>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</si>
  <si>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</si>
  <si>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</si>
  <si>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</si>
  <si>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</si>
  <si>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</si>
  <si>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</si>
  <si>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</si>
  <si>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</si>
  <si>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</si>
  <si>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</si>
  <si>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</si>
  <si>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</si>
  <si>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</si>
  <si>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</si>
  <si>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</si>
  <si>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</si>
  <si>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</si>
  <si>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</si>
  <si>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</si>
  <si>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</si>
  <si>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</si>
  <si>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</si>
  <si>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</si>
  <si>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</si>
  <si>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</si>
  <si>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</si>
  <si>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</si>
  <si>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</si>
  <si>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</si>
  <si>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</si>
  <si>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</si>
  <si>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</si>
  <si>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</si>
  <si>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</si>
  <si>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</si>
  <si>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</si>
  <si>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</si>
  <si>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</si>
  <si>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</si>
  <si>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</si>
  <si>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</si>
  <si>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</si>
  <si>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</si>
  <si>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</si>
  <si>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</si>
  <si>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</si>
  <si>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</si>
  <si>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</si>
  <si>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</si>
  <si>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</si>
  <si>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</si>
  <si>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</si>
  <si>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</si>
  <si>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</si>
  <si>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</si>
  <si>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</si>
  <si>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</si>
  <si>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</si>
  <si>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</si>
  <si>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</si>
  <si>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</si>
  <si>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</si>
  <si>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</si>
  <si>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</si>
  <si>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</si>
  <si>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</si>
  <si>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</si>
  <si>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</si>
  <si>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</si>
  <si>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</si>
  <si>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</si>
  <si>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</si>
  <si>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</si>
  <si>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</si>
  <si>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</si>
  <si>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</si>
  <si>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</si>
  <si>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</si>
  <si>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</si>
  <si>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</si>
  <si>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</si>
  <si>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</si>
  <si>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</si>
  <si>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</si>
  <si>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</si>
  <si>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</si>
  <si>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</si>
  <si>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</si>
  <si>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</si>
  <si>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</si>
  <si>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</si>
  <si>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</si>
  <si>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</si>
  <si>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</si>
  <si>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</si>
  <si>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</si>
  <si>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</si>
  <si>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</si>
  <si>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</si>
  <si>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</si>
  <si>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</si>
  <si>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</si>
  <si>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</si>
  <si>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</si>
  <si>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</si>
  <si>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</si>
  <si>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</si>
  <si>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</si>
  <si>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</si>
  <si>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</si>
  <si>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</si>
  <si>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</si>
  <si>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</si>
  <si>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</si>
  <si>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</si>
  <si>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</si>
  <si>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</si>
  <si>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</si>
  <si>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</si>
  <si>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</si>
  <si>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</si>
  <si>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</si>
  <si>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</si>
  <si>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</si>
  <si>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</si>
  <si>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</si>
  <si>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</si>
  <si>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</si>
  <si>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</si>
  <si>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</si>
  <si>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</si>
  <si>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</si>
  <si>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</si>
  <si>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</si>
  <si>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</si>
  <si>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</si>
  <si>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</si>
  <si>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</si>
  <si>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</si>
  <si>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</si>
  <si>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</si>
  <si>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</si>
  <si>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</si>
  <si>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</si>
  <si>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</si>
  <si>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</si>
  <si>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</si>
  <si>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</si>
  <si>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</si>
  <si>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</si>
  <si>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</si>
  <si>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</si>
  <si>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</si>
  <si>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</si>
  <si>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</si>
  <si>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</si>
  <si>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</si>
  <si>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</si>
  <si>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</si>
  <si>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</si>
  <si>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</si>
  <si>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</si>
  <si>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</si>
  <si>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</si>
  <si>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</si>
  <si>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</si>
  <si>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</si>
  <si>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</si>
  <si>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</si>
  <si>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</si>
  <si>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</si>
  <si>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</si>
  <si>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</si>
  <si>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</si>
  <si>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</si>
  <si>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</si>
  <si>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</si>
  <si>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</si>
  <si>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</si>
  <si>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</si>
  <si>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</si>
  <si>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</si>
  <si>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</si>
  <si>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</si>
  <si>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</si>
  <si>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</si>
  <si>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</si>
  <si>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</si>
  <si>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</si>
  <si>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</si>
  <si>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</si>
  <si>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</si>
  <si>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</si>
  <si>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</si>
  <si>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</si>
  <si>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</si>
  <si>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</si>
  <si>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</si>
  <si>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</si>
  <si>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</si>
  <si>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</si>
  <si>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</si>
  <si>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</si>
  <si>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</si>
  <si>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</si>
  <si>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</si>
  <si>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</si>
  <si>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</si>
  <si>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</si>
  <si>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</si>
  <si>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</si>
  <si>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</si>
  <si>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</si>
  <si>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</si>
  <si>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</si>
  <si>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</si>
  <si>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</si>
  <si>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</si>
  <si>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</si>
  <si>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</si>
  <si>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</si>
  <si>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</si>
  <si>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</si>
  <si>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</si>
  <si>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</si>
  <si>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</si>
  <si>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</si>
  <si>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</si>
  <si>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</si>
  <si>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</si>
  <si>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</si>
  <si>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</si>
  <si>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</si>
  <si>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</si>
  <si>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</si>
  <si>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</si>
  <si>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</si>
  <si>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</si>
  <si>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</si>
  <si>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</si>
  <si>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</si>
  <si>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</si>
  <si>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</si>
  <si>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</si>
  <si>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</si>
  <si>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</si>
  <si>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</si>
  <si>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</si>
  <si>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</si>
  <si>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</si>
  <si>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</si>
  <si>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</si>
  <si>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</si>
  <si>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</si>
  <si>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</si>
  <si>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</si>
  <si>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</si>
  <si>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</si>
  <si>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</si>
  <si>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</si>
  <si>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</si>
  <si>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</si>
  <si>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</si>
  <si>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</si>
  <si>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</si>
  <si>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</si>
  <si>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</si>
  <si>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</si>
  <si>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</si>
  <si>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</si>
  <si>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</si>
  <si>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</si>
  <si>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</si>
  <si>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</si>
  <si>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</si>
  <si>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</si>
  <si>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</si>
  <si>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</si>
  <si>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</si>
  <si>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</si>
  <si>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</si>
  <si>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</si>
  <si>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</si>
  <si>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</si>
  <si>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</si>
  <si>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</si>
  <si>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</si>
  <si>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</si>
  <si>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</si>
  <si>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</si>
  <si>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</si>
  <si>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</si>
  <si>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</si>
  <si>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</si>
  <si>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</si>
  <si>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</si>
  <si>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</si>
  <si>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</si>
  <si>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</si>
  <si>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</si>
  <si>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</si>
  <si>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</si>
  <si>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</si>
  <si>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</si>
  <si>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</si>
  <si>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</si>
  <si>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</si>
  <si>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</si>
  <si>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</si>
  <si>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</si>
  <si>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</si>
  <si>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</si>
  <si>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</si>
  <si>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</si>
  <si>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</si>
  <si>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</si>
  <si>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</si>
  <si>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</si>
  <si>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</si>
  <si>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</si>
  <si>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</si>
  <si>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</si>
  <si>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</si>
  <si>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</si>
  <si>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</si>
  <si>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</si>
  <si>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</si>
  <si>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</si>
  <si>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</si>
  <si>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</si>
  <si>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</si>
  <si>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</si>
  <si>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</si>
  <si>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</si>
  <si>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</si>
  <si>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</si>
  <si>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</si>
  <si>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</si>
  <si>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</si>
  <si>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</si>
  <si>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</si>
  <si>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</si>
  <si>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</si>
  <si>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</si>
  <si>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</si>
  <si>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</si>
  <si>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</si>
  <si>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</si>
  <si>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</si>
  <si>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</si>
  <si>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</si>
  <si>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</si>
  <si>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</si>
  <si>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</si>
  <si>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</si>
  <si>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</si>
  <si>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</si>
  <si>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</si>
  <si>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</si>
  <si>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</si>
  <si>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</si>
  <si>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</si>
  <si>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</si>
  <si>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</si>
  <si>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</si>
  <si>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</si>
  <si>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</si>
  <si>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</si>
  <si>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</si>
  <si>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</si>
  <si>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</si>
  <si>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</si>
  <si>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</si>
  <si>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</si>
  <si>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</si>
  <si>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</si>
  <si>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</si>
  <si>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</si>
  <si>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</si>
  <si>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</si>
  <si>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</si>
  <si>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</si>
  <si>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</si>
  <si>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</si>
  <si>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</si>
  <si>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</si>
  <si>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</si>
  <si>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</si>
  <si>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</si>
  <si>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</si>
  <si>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</si>
  <si>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</si>
  <si>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</si>
  <si>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</si>
  <si>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</si>
  <si>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</si>
  <si>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</si>
  <si>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</si>
  <si>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</si>
  <si>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</si>
  <si>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</si>
  <si>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</si>
  <si>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</si>
  <si>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</si>
  <si>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</si>
  <si>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</si>
  <si>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</si>
  <si>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</si>
  <si>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</si>
  <si>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</si>
  <si>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</si>
  <si>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</si>
  <si>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</si>
  <si>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</si>
  <si>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</si>
  <si>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</si>
  <si>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</si>
  <si>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</si>
  <si>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</si>
  <si>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</si>
  <si>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</si>
  <si>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</si>
  <si>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</si>
  <si>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</si>
  <si>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</si>
  <si>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</si>
  <si>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</si>
  <si>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</si>
  <si>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</si>
  <si>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</si>
  <si>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</si>
  <si>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</si>
  <si>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</si>
  <si>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</si>
  <si>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</si>
  <si>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</si>
  <si>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</si>
  <si>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</si>
  <si>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</si>
  <si>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</si>
  <si>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</si>
  <si>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</si>
  <si>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</si>
  <si>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</si>
  <si>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</si>
  <si>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</si>
  <si>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</si>
  <si>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</si>
  <si>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</si>
  <si>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</si>
  <si>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</si>
  <si>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</si>
  <si>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</si>
  <si>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</si>
  <si>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</si>
  <si>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</si>
  <si>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</si>
  <si>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</si>
  <si>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</si>
  <si>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</si>
  <si>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</si>
  <si>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</si>
  <si>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</si>
  <si>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</si>
  <si>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</si>
  <si>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</si>
  <si>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</si>
  <si>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</si>
  <si>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</si>
  <si>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</si>
  <si>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</si>
  <si>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</si>
  <si>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</si>
  <si>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</si>
  <si>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</si>
  <si>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</si>
  <si>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</si>
  <si>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</si>
  <si>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</si>
  <si>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</si>
  <si>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</si>
  <si>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</si>
  <si>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</si>
  <si>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</si>
  <si>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</si>
  <si>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</si>
  <si>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</si>
  <si>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</si>
  <si>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</si>
  <si>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</si>
  <si>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</si>
  <si>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</si>
  <si>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</si>
  <si>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</si>
  <si>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</si>
  <si>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</si>
  <si>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</si>
  <si>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</si>
  <si>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</si>
  <si>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</si>
  <si>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</si>
  <si>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</si>
  <si>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</si>
  <si>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</si>
  <si>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</si>
  <si>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</si>
  <si>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</si>
  <si>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</si>
  <si>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</si>
  <si>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</si>
  <si>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</si>
  <si>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</si>
  <si>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</si>
  <si>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</si>
  <si>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</si>
  <si>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</si>
  <si>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</si>
  <si>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</si>
  <si>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</si>
  <si>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</si>
  <si>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</si>
  <si>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</si>
  <si>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</si>
  <si>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</si>
  <si>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</si>
  <si>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</si>
  <si>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</si>
  <si>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</si>
  <si>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</si>
  <si>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</si>
  <si>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</si>
  <si>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</si>
  <si>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</si>
  <si>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</si>
  <si>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</si>
  <si>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</si>
  <si>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</si>
  <si>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</si>
  <si>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</si>
  <si>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</si>
  <si>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</si>
  <si>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</si>
  <si>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</si>
  <si>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</si>
  <si>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</si>
  <si>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</si>
  <si>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</si>
  <si>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</si>
  <si>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</si>
  <si>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</si>
  <si>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</si>
  <si>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</si>
  <si>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</si>
  <si>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</si>
  <si>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</si>
  <si>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</si>
  <si>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</si>
  <si>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</si>
  <si>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</si>
  <si>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</si>
  <si>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</si>
  <si>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</si>
  <si>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</si>
  <si>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</si>
  <si>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</si>
  <si>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</si>
  <si>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</si>
  <si>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</si>
  <si>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</si>
  <si>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</si>
  <si>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</si>
  <si>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</si>
  <si>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</si>
  <si>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</si>
  <si>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</si>
  <si>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</si>
  <si>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</si>
  <si>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</si>
  <si>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</si>
  <si>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</si>
  <si>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</si>
  <si>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</si>
  <si>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</si>
  <si>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</si>
  <si>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</si>
  <si>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</si>
  <si>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</si>
  <si>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</si>
  <si>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</si>
  <si>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</si>
  <si>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</si>
  <si>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</si>
  <si>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</si>
  <si>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</si>
  <si>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</si>
  <si>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</si>
  <si>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</si>
  <si>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</si>
  <si>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</si>
  <si>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</si>
  <si>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</si>
  <si>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</si>
  <si>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</si>
  <si>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</si>
  <si>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</si>
  <si>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</si>
  <si>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</si>
  <si>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</si>
  <si>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</si>
  <si>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</si>
  <si>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</si>
  <si>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</si>
  <si>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</si>
  <si>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</si>
  <si>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</si>
  <si>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</si>
  <si>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</si>
  <si>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</si>
  <si>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</si>
  <si>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</si>
  <si>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</si>
  <si>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</si>
  <si>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</si>
  <si>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</si>
  <si>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</si>
  <si>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</si>
  <si>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</si>
  <si>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</si>
  <si>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</si>
  <si>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</si>
  <si>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</si>
  <si>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</si>
  <si>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</si>
  <si>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</si>
  <si>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</si>
  <si>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</si>
  <si>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</si>
  <si>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</si>
  <si>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</si>
  <si>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</si>
  <si>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</si>
  <si>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</si>
  <si>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</si>
  <si>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</si>
  <si>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</si>
  <si>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</si>
  <si>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</si>
  <si>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</si>
  <si>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</si>
  <si>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</si>
  <si>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</si>
  <si>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</si>
  <si>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</si>
  <si>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</si>
  <si>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</si>
  <si>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</si>
  <si>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</si>
  <si>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</si>
  <si>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</si>
  <si>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</si>
  <si>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</si>
  <si>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</si>
  <si>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</si>
  <si>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</si>
  <si>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</si>
  <si>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</si>
  <si>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</si>
  <si>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</si>
  <si>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</si>
  <si>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</si>
  <si>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</si>
  <si>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</si>
  <si>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</si>
  <si>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</si>
  <si>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</si>
  <si>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</si>
  <si>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</si>
  <si>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</si>
  <si>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</si>
  <si>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</si>
  <si>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</si>
  <si>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</si>
  <si>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</si>
  <si>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</si>
  <si>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</si>
  <si>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</si>
  <si>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</si>
  <si>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</si>
  <si>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</si>
  <si>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</si>
  <si>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</si>
  <si>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</si>
  <si>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</si>
  <si>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</si>
  <si>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</si>
  <si>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</si>
  <si>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</si>
  <si>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</si>
  <si>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</si>
  <si>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</si>
  <si>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</si>
  <si>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</si>
  <si>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</si>
  <si>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</si>
  <si>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</si>
  <si>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</si>
  <si>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</si>
  <si>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</si>
  <si>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</si>
  <si>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</si>
  <si>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</si>
  <si>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</si>
  <si>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</si>
  <si>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</si>
  <si>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</si>
  <si>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</si>
  <si>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</si>
  <si>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</si>
  <si>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</si>
  <si>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</si>
  <si>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</si>
  <si>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</si>
  <si>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</si>
  <si>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</si>
  <si>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</si>
  <si>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</si>
  <si>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</si>
  <si>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</si>
  <si>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</si>
  <si>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</si>
  <si>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</si>
  <si>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</si>
  <si>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</si>
  <si>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</si>
  <si>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</si>
  <si>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</si>
  <si>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</si>
  <si>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</si>
  <si>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</si>
  <si>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</si>
  <si>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</si>
  <si>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</si>
  <si>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</si>
  <si>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</si>
  <si>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</si>
  <si>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</si>
  <si>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</si>
  <si>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</si>
  <si>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</si>
  <si>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</si>
  <si>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</si>
  <si>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</si>
  <si>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</si>
  <si>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</si>
  <si>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</si>
  <si>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</si>
  <si>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</si>
  <si>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</si>
  <si>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</si>
  <si>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</si>
  <si>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</si>
  <si>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</si>
  <si>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</si>
  <si>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</si>
  <si>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</si>
  <si>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</si>
  <si>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</si>
  <si>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</si>
  <si>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</si>
  <si>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</si>
  <si>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</si>
  <si>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</si>
  <si>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</si>
  <si>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</si>
  <si>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</si>
  <si>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</si>
  <si>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</si>
  <si>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</si>
  <si>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</si>
  <si>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</si>
  <si>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</si>
  <si>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</si>
  <si>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</si>
  <si>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</si>
  <si>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</si>
  <si>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</si>
  <si>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</si>
  <si>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</si>
  <si>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</si>
  <si>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</si>
  <si>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</si>
  <si>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</si>
  <si>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</si>
  <si>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</si>
  <si>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</si>
  <si>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</si>
  <si>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</si>
  <si>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</si>
  <si>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</si>
  <si>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</si>
  <si>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</si>
  <si>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</si>
  <si>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</si>
  <si>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</si>
  <si>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</si>
  <si>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</si>
  <si>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</si>
  <si>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</si>
  <si>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</si>
  <si>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</si>
  <si>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</si>
  <si>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</si>
  <si>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</si>
  <si>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</si>
  <si>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</si>
  <si>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</si>
  <si>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</si>
  <si>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</si>
  <si>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</si>
  <si>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</si>
  <si>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</si>
  <si>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</si>
  <si>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</si>
  <si>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</si>
  <si>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</si>
  <si>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</si>
  <si>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</si>
  <si>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</si>
  <si>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</si>
  <si>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</si>
  <si>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</si>
  <si>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</si>
  <si>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</si>
  <si>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</si>
  <si>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</si>
  <si>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</si>
  <si>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</si>
  <si>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</si>
  <si>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</si>
  <si>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</si>
  <si>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</si>
  <si>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</si>
  <si>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</si>
  <si>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</si>
  <si>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</si>
  <si>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</si>
  <si>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</si>
  <si>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</si>
  <si>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</si>
  <si>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</si>
  <si>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</si>
  <si>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</si>
  <si>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</si>
  <si>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</si>
  <si>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</si>
  <si>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</si>
  <si>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</si>
  <si>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</si>
  <si>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</si>
  <si>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</si>
  <si>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</si>
  <si>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</si>
  <si>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</si>
  <si>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</si>
  <si>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</si>
  <si>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</si>
  <si>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</si>
  <si>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</si>
  <si>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</si>
  <si>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</si>
  <si>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</si>
  <si>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</si>
  <si>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</si>
  <si>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</si>
  <si>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</si>
  <si>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</si>
  <si>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</si>
  <si>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</si>
  <si>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</si>
  <si>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</si>
  <si>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</si>
  <si>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</si>
  <si>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</si>
  <si>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</si>
  <si>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</si>
  <si>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</si>
  <si>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</si>
  <si>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</si>
  <si>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</si>
  <si>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</si>
  <si>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</si>
  <si>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</si>
  <si>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</si>
  <si>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</si>
  <si>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</si>
  <si>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</si>
  <si>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</si>
  <si>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</si>
  <si>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</si>
  <si>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</si>
  <si>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</si>
  <si>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</si>
  <si>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</si>
  <si>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</si>
  <si>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</si>
  <si>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</si>
  <si>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</si>
  <si>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</si>
  <si>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</si>
  <si>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</si>
  <si>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</si>
  <si>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</si>
  <si>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</si>
  <si>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</si>
  <si>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</si>
  <si>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</si>
  <si>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</si>
  <si>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</si>
  <si>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</si>
  <si>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</si>
  <si>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</si>
  <si>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</si>
  <si>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</si>
  <si>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</si>
  <si>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</si>
  <si>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</si>
  <si>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</si>
  <si>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</si>
  <si>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</si>
  <si>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</si>
  <si>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</si>
  <si>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</si>
  <si>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</si>
  <si>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</si>
  <si>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</si>
  <si>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</si>
  <si>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</si>
  <si>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</si>
  <si>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</si>
  <si>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</si>
  <si>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</si>
  <si>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</si>
  <si>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</si>
  <si>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</si>
  <si>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</si>
  <si>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</si>
  <si>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</si>
  <si>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</si>
  <si>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</si>
  <si>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</si>
  <si>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</si>
  <si>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</si>
  <si>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</si>
  <si>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</si>
  <si>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</si>
  <si>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</si>
  <si>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</si>
  <si>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</si>
  <si>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</si>
  <si>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</si>
  <si>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</si>
  <si>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</si>
  <si>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</si>
  <si>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</si>
  <si>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</si>
  <si>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</si>
  <si>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</si>
  <si>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</si>
  <si>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</si>
  <si>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</si>
  <si>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</si>
  <si>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</si>
  <si>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</si>
  <si>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</si>
  <si>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</si>
  <si>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</si>
  <si>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</si>
  <si>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</si>
  <si>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</si>
  <si>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</si>
  <si>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</si>
  <si>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</si>
  <si>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</si>
  <si>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</si>
  <si>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</si>
  <si>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</si>
  <si>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</si>
  <si>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</si>
  <si>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</si>
  <si>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</si>
  <si>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</si>
  <si>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</si>
  <si>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</si>
  <si>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</si>
  <si>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</si>
  <si>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</si>
  <si>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</si>
  <si>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</si>
  <si>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</si>
  <si>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</si>
  <si>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</si>
  <si>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</si>
  <si>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</si>
  <si>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</si>
  <si>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</si>
  <si>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</si>
  <si>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</si>
  <si>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</si>
  <si>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</si>
  <si>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</si>
  <si>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</si>
  <si>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</si>
  <si>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</si>
  <si>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</si>
  <si>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</si>
  <si>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</si>
  <si>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</si>
  <si>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</si>
  <si>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</si>
  <si>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</si>
  <si>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</si>
  <si>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</si>
  <si>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</si>
  <si>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</si>
  <si>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</si>
  <si>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</si>
  <si>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</si>
  <si>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</si>
  <si>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</si>
  <si>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</si>
  <si>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</si>
  <si>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</si>
  <si>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</si>
  <si>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</si>
  <si>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</si>
  <si>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</si>
  <si>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</si>
  <si>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</si>
  <si>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</si>
  <si>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</si>
  <si>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</si>
  <si>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</si>
  <si>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</si>
  <si>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</si>
  <si>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</si>
  <si>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</si>
  <si>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</si>
  <si>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</si>
  <si>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</si>
  <si>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</si>
  <si>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</si>
  <si>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</si>
  <si>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</si>
  <si>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</si>
  <si>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</si>
  <si>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</si>
  <si>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</si>
  <si>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</si>
  <si>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</si>
  <si>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</si>
  <si>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</si>
  <si>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</si>
  <si>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</si>
  <si>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</si>
  <si>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</si>
  <si>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</si>
  <si>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</si>
  <si>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</si>
  <si>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</si>
  <si>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</si>
  <si>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</si>
  <si>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</si>
  <si>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</si>
  <si>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</si>
  <si>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</si>
  <si>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</si>
  <si>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</si>
  <si>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</si>
  <si>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</si>
  <si>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</si>
  <si>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</si>
  <si>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</si>
  <si>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</si>
  <si>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</si>
  <si>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</si>
  <si>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</si>
  <si>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</si>
  <si>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</si>
  <si>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</si>
  <si>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</si>
  <si>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</si>
  <si>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</si>
  <si>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</si>
  <si>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</si>
  <si>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</si>
  <si>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</si>
  <si>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</si>
  <si>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</si>
  <si>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</si>
  <si>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</si>
  <si>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</si>
  <si>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</si>
  <si>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</si>
  <si>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</si>
  <si>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</si>
  <si>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</si>
  <si>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</si>
  <si>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</si>
  <si>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</si>
  <si>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</si>
  <si>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</si>
  <si>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</si>
  <si>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</si>
  <si>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</si>
  <si>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</si>
  <si>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</si>
  <si>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</si>
  <si>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</si>
  <si>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</si>
  <si>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</si>
  <si>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</si>
  <si>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</si>
  <si>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</si>
  <si>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</si>
  <si>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</si>
  <si>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</si>
  <si>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</si>
  <si>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</si>
  <si>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</si>
  <si>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</si>
  <si>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</si>
  <si>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</si>
  <si>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</si>
  <si>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</si>
  <si>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</si>
  <si>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</si>
  <si>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</si>
  <si>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</si>
  <si>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</si>
  <si>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</si>
  <si>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</si>
  <si>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</si>
  <si>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</si>
  <si>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</si>
  <si>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</si>
  <si>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</si>
  <si>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</si>
  <si>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</si>
  <si>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</si>
  <si>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</si>
  <si>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</si>
  <si>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</si>
  <si>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</si>
  <si>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</si>
  <si>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</si>
  <si>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</si>
  <si>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</si>
  <si>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</si>
  <si>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</si>
  <si>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</si>
  <si>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</si>
  <si>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</si>
  <si>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</si>
  <si>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</si>
  <si>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</si>
  <si>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</si>
  <si>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</si>
  <si>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</si>
  <si>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</si>
  <si>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</si>
  <si>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</si>
  <si>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</si>
  <si>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</si>
  <si>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</si>
  <si>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</si>
  <si>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</si>
  <si>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</si>
  <si>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</si>
  <si>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</si>
  <si>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</si>
  <si>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</si>
  <si>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</si>
  <si>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</si>
  <si>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</si>
  <si>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</si>
  <si>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</si>
  <si>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</si>
  <si>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</si>
  <si>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</si>
  <si>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</si>
  <si>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</si>
  <si>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</si>
  <si>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</si>
  <si>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</si>
  <si>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</si>
  <si>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</si>
  <si>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</si>
  <si>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</si>
  <si>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</si>
  <si>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</si>
  <si>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</si>
  <si>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</si>
  <si>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</si>
  <si>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</si>
  <si>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</si>
  <si>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</si>
  <si>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</si>
  <si>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</si>
  <si>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</si>
  <si>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</si>
  <si>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</si>
  <si>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</si>
  <si>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</si>
  <si>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</si>
  <si>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</si>
  <si>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</si>
  <si>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</si>
  <si>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</si>
  <si>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</si>
  <si>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</si>
  <si>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</si>
  <si>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</si>
  <si>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</si>
  <si>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</si>
  <si>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</si>
  <si>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</si>
  <si>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</si>
  <si>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</si>
  <si>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</si>
  <si>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</si>
  <si>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</si>
  <si>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</si>
  <si>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</si>
  <si>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</si>
  <si>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</si>
  <si>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</si>
  <si>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</si>
  <si>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</si>
  <si>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</si>
  <si>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</si>
  <si>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</si>
  <si>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</si>
  <si>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</si>
  <si>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</si>
  <si>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</si>
  <si>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</si>
  <si>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</si>
  <si>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</si>
  <si>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</si>
  <si>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</si>
  <si>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</si>
  <si>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</si>
  <si>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</si>
  <si>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</si>
  <si>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</si>
  <si>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</si>
  <si>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</si>
  <si>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</si>
  <si>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</si>
  <si>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</si>
  <si>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</si>
  <si>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</si>
  <si>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</si>
  <si>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</si>
  <si>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</si>
  <si>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</si>
  <si>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</si>
  <si>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</si>
  <si>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</si>
  <si>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</si>
  <si>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</si>
  <si>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</si>
  <si>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</si>
  <si>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</si>
  <si>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</si>
  <si>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</si>
  <si>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</si>
  <si>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</si>
  <si>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</si>
  <si>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</si>
  <si>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</si>
  <si>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</si>
  <si>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</si>
  <si>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</si>
  <si>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</si>
  <si>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</si>
  <si>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</si>
  <si>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</si>
  <si>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</si>
  <si>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</si>
  <si>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</si>
  <si>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</si>
  <si>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</si>
  <si>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</si>
  <si>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</si>
  <si>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</si>
  <si>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</si>
  <si>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</si>
  <si>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</si>
  <si>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</si>
  <si>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</si>
  <si>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</si>
  <si>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</si>
  <si>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</si>
  <si>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</si>
  <si>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</si>
  <si>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</si>
  <si>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</si>
  <si>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</si>
  <si>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</si>
  <si>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</si>
  <si>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</si>
  <si>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</si>
  <si>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</si>
  <si>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</si>
  <si>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</si>
  <si>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</si>
  <si>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</si>
  <si>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</si>
  <si>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</si>
  <si>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</si>
  <si>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</si>
  <si>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</si>
  <si>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</si>
  <si>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</si>
  <si>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</si>
  <si>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</si>
  <si>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</si>
  <si>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</si>
  <si>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</si>
  <si>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</si>
  <si>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</si>
  <si>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</si>
  <si>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</si>
  <si>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</si>
  <si>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</si>
  <si>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</si>
  <si>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</si>
  <si>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</si>
  <si>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</si>
  <si>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</si>
  <si>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</si>
  <si>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</si>
  <si>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</si>
  <si>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</si>
  <si>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</si>
  <si>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</si>
  <si>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</si>
  <si>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</si>
  <si>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</si>
  <si>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</si>
  <si>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</si>
  <si>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</si>
  <si>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</si>
  <si>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</si>
  <si>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</si>
  <si>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</si>
  <si>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</si>
  <si>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</si>
  <si>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</si>
  <si>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</si>
  <si>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</si>
  <si>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</si>
  <si>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</si>
  <si>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</si>
  <si>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</si>
  <si>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</si>
  <si>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</si>
  <si>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</si>
  <si>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</si>
  <si>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</si>
  <si>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</si>
  <si>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</si>
  <si>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</si>
  <si>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</si>
  <si>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</si>
  <si>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</si>
  <si>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</si>
  <si>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</si>
  <si>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</si>
  <si>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</si>
  <si>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</si>
  <si>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</si>
  <si>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</si>
  <si>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</si>
  <si>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</si>
  <si>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</si>
  <si>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</si>
  <si>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</si>
  <si>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</si>
  <si>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</si>
  <si>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</si>
  <si>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</si>
  <si>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</si>
  <si>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</si>
  <si>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</si>
  <si>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</si>
  <si>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</si>
  <si>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</si>
  <si>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</si>
  <si>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</si>
  <si>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</si>
  <si>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</si>
  <si>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</si>
  <si>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</si>
  <si>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</si>
  <si>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</si>
  <si>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</si>
  <si>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</si>
  <si>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</si>
  <si>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</si>
  <si>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</si>
  <si>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</si>
  <si>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</si>
  <si>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</si>
  <si>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</si>
  <si>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</si>
  <si>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</si>
  <si>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</si>
  <si>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</si>
  <si>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</si>
  <si>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</si>
  <si>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</si>
  <si>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</si>
  <si>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</si>
  <si>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</si>
  <si>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</si>
  <si>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</si>
  <si>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</si>
  <si>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</si>
  <si>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</si>
  <si>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</si>
  <si>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</si>
  <si>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</si>
  <si>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</si>
  <si>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</si>
  <si>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</si>
  <si>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</si>
  <si>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</si>
  <si>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</si>
  <si>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</si>
  <si>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</si>
  <si>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</si>
  <si>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</si>
  <si>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</si>
  <si>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</si>
  <si>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</si>
  <si>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</si>
  <si>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</si>
  <si>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</si>
  <si>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</si>
  <si>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</si>
  <si>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</si>
  <si>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</si>
  <si>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</si>
  <si>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</si>
  <si>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</si>
  <si>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</si>
  <si>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</si>
  <si>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</si>
  <si>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</si>
  <si>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</si>
  <si>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</si>
  <si>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</si>
  <si>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</si>
  <si>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</si>
  <si>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</si>
  <si>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</si>
  <si>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</si>
  <si>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</si>
  <si>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</si>
  <si>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</si>
  <si>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</si>
  <si>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</si>
  <si>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</si>
  <si>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</si>
  <si>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</si>
  <si>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</si>
  <si>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</si>
  <si>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</si>
  <si>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</si>
  <si>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</si>
  <si>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</si>
  <si>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</si>
  <si>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</si>
  <si>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</si>
  <si>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</si>
  <si>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</si>
  <si>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</si>
  <si>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</si>
  <si>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</si>
  <si>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</si>
  <si>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</si>
  <si>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</si>
  <si>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</si>
  <si>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</si>
  <si>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</si>
  <si>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</si>
  <si>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</si>
  <si>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</si>
  <si>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</si>
  <si>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</si>
  <si>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</si>
  <si>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</si>
  <si>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</si>
  <si>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</si>
  <si>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</si>
  <si>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</si>
  <si>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</si>
  <si>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</si>
  <si>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</si>
  <si>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</si>
  <si>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</si>
  <si>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</si>
  <si>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</si>
  <si>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</si>
  <si>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</si>
  <si>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</si>
  <si>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</si>
  <si>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</si>
  <si>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</si>
  <si>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</si>
  <si>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</si>
  <si>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</si>
  <si>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</si>
  <si>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</si>
  <si>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</si>
  <si>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</si>
  <si>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</si>
  <si>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</si>
  <si>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</si>
  <si>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</si>
  <si>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</si>
  <si>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</si>
  <si>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</si>
  <si>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</si>
  <si>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</si>
  <si>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</si>
  <si>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</si>
  <si>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</si>
  <si>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</si>
  <si>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</si>
  <si>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</si>
  <si>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</si>
  <si>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</si>
  <si>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</si>
  <si>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</si>
  <si>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</si>
  <si>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</si>
  <si>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</si>
  <si>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</si>
  <si>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</si>
  <si>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</si>
  <si>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</si>
  <si>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</si>
  <si>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</si>
  <si>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</si>
  <si>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</si>
  <si>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</si>
  <si>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</si>
  <si>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</si>
  <si>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</si>
  <si>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</si>
  <si>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</si>
  <si>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</si>
  <si>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</si>
  <si>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</si>
  <si>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</si>
  <si>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</si>
  <si>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</si>
  <si>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</si>
  <si>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</si>
  <si>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</si>
  <si>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</si>
  <si>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</si>
  <si>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</si>
  <si>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</si>
  <si>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</si>
  <si>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</si>
  <si>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</si>
  <si>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</si>
  <si>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</si>
  <si>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</si>
  <si>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</si>
  <si>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</si>
  <si>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</si>
  <si>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</si>
  <si>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</si>
  <si>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</si>
  <si>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</si>
  <si>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</si>
  <si>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</si>
  <si>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</si>
  <si>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</si>
  <si>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</si>
  <si>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</si>
  <si>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</si>
  <si>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</si>
  <si>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</si>
  <si>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</si>
  <si>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</si>
  <si>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</si>
  <si>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</si>
  <si>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</si>
  <si>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</si>
  <si>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</si>
  <si>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</si>
  <si>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</si>
  <si>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</si>
  <si>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</si>
  <si>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</si>
  <si>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</si>
  <si>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</si>
  <si>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</si>
  <si>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</si>
  <si>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</si>
  <si>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</si>
  <si>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</si>
  <si>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</si>
  <si>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</si>
  <si>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</si>
  <si>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</si>
  <si>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</si>
  <si>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</si>
  <si>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</si>
  <si>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</si>
  <si>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</si>
  <si>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</si>
  <si>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</si>
  <si>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</si>
  <si>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</si>
  <si>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</si>
  <si>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</si>
  <si>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</si>
  <si>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</si>
  <si>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</si>
  <si>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</si>
  <si>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</si>
  <si>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</si>
  <si>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</si>
  <si>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</si>
  <si>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</si>
  <si>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</si>
  <si>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</si>
  <si>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</si>
  <si>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</si>
  <si>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</si>
  <si>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</si>
  <si>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</si>
  <si>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</si>
  <si>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</si>
  <si>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</si>
  <si>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</si>
  <si>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</si>
  <si>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</si>
  <si>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</si>
  <si>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</si>
  <si>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</si>
  <si>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</si>
  <si>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</si>
  <si>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</si>
  <si>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</si>
  <si>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</si>
  <si>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</si>
  <si>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</si>
  <si>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</si>
  <si>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</si>
  <si>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</si>
  <si>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</si>
  <si>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</si>
  <si>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</si>
  <si>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</si>
  <si>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</si>
  <si>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</si>
  <si>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</si>
  <si>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</si>
  <si>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</si>
  <si>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</si>
  <si>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</si>
  <si>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</si>
  <si>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</si>
  <si>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</si>
  <si>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</si>
  <si>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</si>
  <si>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</si>
  <si>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</si>
  <si>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</si>
  <si>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</si>
  <si>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</si>
  <si>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</si>
  <si>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</si>
  <si>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</si>
  <si>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</si>
  <si>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</si>
  <si>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</si>
  <si>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</si>
  <si>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</si>
  <si>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</si>
  <si>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</si>
  <si>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</si>
  <si>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</si>
  <si>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</si>
  <si>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</si>
  <si>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</si>
  <si>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</si>
  <si>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</si>
  <si>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</si>
  <si>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</si>
  <si>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</si>
  <si>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</si>
  <si>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</si>
  <si>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</si>
  <si>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</si>
  <si>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</si>
  <si>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</si>
  <si>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</si>
  <si>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</si>
  <si>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</si>
  <si>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</si>
  <si>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</si>
  <si>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</si>
  <si>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</si>
  <si>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</si>
  <si>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</si>
  <si>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</si>
  <si>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</si>
  <si>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</si>
  <si>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</si>
  <si>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</si>
  <si>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</si>
  <si>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</si>
  <si>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</si>
  <si>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</si>
  <si>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</si>
  <si>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</si>
  <si>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</si>
  <si>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</si>
  <si>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</si>
  <si>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</si>
  <si>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</si>
  <si>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</si>
  <si>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</si>
  <si>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</si>
  <si>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</si>
  <si>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</si>
  <si>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</si>
  <si>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</si>
  <si>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</si>
  <si>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</si>
  <si>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</si>
  <si>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</si>
  <si>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</si>
  <si>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</si>
  <si>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</si>
  <si>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</si>
  <si>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</si>
  <si>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</si>
  <si>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</si>
  <si>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</si>
  <si>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</si>
  <si>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</si>
  <si>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</si>
  <si>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</si>
  <si>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</si>
  <si>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</si>
  <si>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</si>
  <si>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</si>
  <si>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</si>
  <si>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</si>
  <si>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</si>
  <si>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</si>
  <si>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</si>
  <si>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</si>
  <si>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</si>
  <si>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</si>
  <si>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</si>
  <si>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</si>
  <si>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</si>
  <si>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</si>
  <si>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</si>
  <si>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</si>
  <si>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</si>
  <si>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</si>
  <si>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</si>
  <si>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</si>
  <si>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</si>
  <si>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</si>
  <si>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</si>
  <si>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</si>
  <si>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</si>
  <si>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</si>
  <si>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</si>
  <si>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</si>
  <si>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</si>
  <si>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</si>
  <si>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</si>
  <si>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</si>
  <si>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</si>
  <si>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</si>
  <si>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</si>
  <si>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</si>
  <si>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</si>
  <si>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</si>
  <si>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</si>
  <si>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</si>
  <si>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</si>
  <si>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</si>
  <si>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</si>
  <si>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</si>
  <si>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</si>
  <si>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</si>
  <si>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</si>
  <si>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</si>
  <si>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</si>
  <si>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</si>
  <si>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</si>
  <si>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</si>
  <si>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</si>
  <si>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</si>
  <si>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</si>
  <si>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</si>
  <si>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</si>
  <si>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</si>
  <si>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</si>
  <si>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</si>
  <si>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</si>
  <si>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</si>
  <si>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</si>
  <si>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</si>
  <si>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</si>
  <si>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</si>
  <si>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</si>
  <si>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</si>
  <si>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</si>
  <si>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</si>
  <si>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</si>
  <si>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</si>
  <si>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</si>
  <si>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</si>
  <si>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</si>
  <si>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</si>
  <si>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</si>
  <si>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</si>
  <si>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</si>
  <si>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</si>
  <si>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</si>
  <si>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</si>
  <si>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</si>
  <si>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</si>
  <si>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</si>
  <si>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</si>
  <si>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</si>
  <si>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</si>
  <si>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</si>
  <si>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</si>
  <si>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</si>
  <si>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</si>
  <si>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</si>
  <si>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</si>
  <si>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</si>
  <si>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</si>
  <si>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</si>
  <si>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</si>
  <si>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</si>
  <si>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</si>
  <si>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</si>
  <si>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</si>
  <si>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</si>
  <si>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</si>
  <si>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</si>
  <si>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</si>
  <si>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</si>
  <si>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</si>
  <si>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</si>
  <si>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</si>
  <si>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</si>
  <si>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</si>
  <si>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</si>
  <si>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</si>
  <si>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</si>
  <si>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</si>
  <si>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</si>
  <si>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</si>
  <si>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</si>
  <si>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</si>
  <si>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</si>
  <si>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</si>
  <si>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</si>
  <si>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</si>
  <si>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</si>
  <si>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</si>
  <si>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</si>
  <si>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</si>
  <si>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</si>
  <si>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</si>
  <si>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</si>
  <si>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</si>
  <si>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</si>
  <si>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</si>
  <si>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</si>
  <si>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</si>
  <si>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</si>
  <si>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</si>
  <si>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</si>
  <si>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</si>
  <si>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</si>
  <si>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</si>
  <si>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</si>
  <si>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</si>
  <si>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</si>
  <si>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</si>
  <si>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</si>
  <si>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</si>
  <si>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</si>
  <si>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</si>
  <si>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</si>
  <si>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</si>
  <si>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</si>
  <si>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</si>
  <si>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</si>
  <si>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</si>
  <si>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</si>
  <si>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</si>
  <si>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</si>
  <si>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</si>
  <si>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</si>
  <si>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</si>
  <si>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</si>
  <si>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</si>
  <si>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</si>
  <si>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</si>
  <si>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</si>
  <si>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</si>
  <si>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</si>
  <si>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</si>
  <si>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</si>
  <si>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</si>
  <si>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</si>
  <si>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</si>
  <si>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</si>
  <si>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</si>
  <si>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</si>
  <si>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</si>
  <si>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</si>
  <si>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</si>
  <si>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</si>
  <si>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</si>
  <si>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</si>
  <si>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</si>
  <si>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</si>
  <si>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</si>
  <si>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</si>
  <si>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</si>
  <si>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</si>
  <si>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</si>
  <si>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</si>
  <si>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</si>
  <si>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</si>
  <si>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</si>
  <si>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</si>
  <si>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</si>
  <si>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</si>
  <si>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</si>
  <si>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</si>
  <si>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</si>
  <si>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</si>
  <si>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</si>
  <si>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</si>
  <si>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</si>
  <si>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</si>
  <si>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</si>
  <si>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</si>
  <si>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</si>
  <si>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</si>
  <si>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</si>
  <si>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</si>
  <si>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</si>
  <si>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</si>
  <si>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</si>
  <si>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</si>
  <si>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</si>
  <si>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</si>
  <si>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</si>
  <si>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</si>
  <si>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</si>
  <si>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</si>
  <si>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</si>
  <si>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</si>
  <si>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</si>
  <si>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</si>
  <si>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</si>
  <si>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</si>
  <si>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</si>
  <si>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</si>
  <si>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</si>
  <si>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</si>
  <si>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</si>
  <si>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</si>
  <si>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</si>
  <si>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</si>
  <si>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</si>
  <si>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</si>
  <si>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</si>
  <si>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</si>
  <si>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</si>
  <si>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</si>
  <si>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</si>
  <si>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</si>
  <si>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</si>
  <si>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</si>
  <si>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</si>
  <si>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</si>
  <si>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</si>
  <si>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</si>
  <si>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</si>
  <si>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</si>
  <si>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</si>
  <si>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</si>
  <si>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</si>
  <si>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</si>
  <si>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</si>
  <si>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</si>
  <si>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</si>
  <si>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</si>
  <si>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</si>
  <si>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</si>
  <si>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</si>
  <si>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</si>
  <si>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</si>
  <si>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</si>
  <si>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</si>
  <si>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</si>
  <si>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</si>
  <si>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</si>
  <si>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</si>
  <si>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</si>
  <si>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</si>
  <si>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</si>
  <si>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</si>
  <si>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</si>
  <si>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</si>
  <si>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</si>
  <si>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</si>
  <si>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</si>
  <si>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</si>
  <si>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</si>
  <si>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</si>
  <si>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</si>
  <si>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</si>
  <si>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</si>
  <si>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</si>
  <si>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</si>
  <si>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</si>
  <si>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</si>
  <si>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</si>
  <si>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</si>
  <si>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</si>
  <si>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</si>
  <si>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</si>
  <si>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</si>
  <si>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</si>
  <si>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</si>
  <si>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</si>
  <si>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</si>
  <si>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</si>
  <si>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</si>
  <si>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</si>
  <si>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</si>
  <si>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</si>
  <si>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</si>
  <si>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</si>
  <si>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</si>
  <si>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</si>
  <si>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</si>
  <si>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</si>
  <si>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</si>
  <si>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</si>
  <si>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</si>
  <si>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</si>
  <si>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</si>
  <si>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</si>
  <si>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</si>
  <si>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</si>
  <si>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</si>
  <si>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</si>
  <si>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</si>
  <si>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</si>
  <si>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</si>
  <si>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</si>
  <si>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</si>
  <si>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</si>
  <si>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</si>
  <si>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</si>
  <si>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</si>
  <si>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</si>
  <si>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</si>
  <si>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</si>
  <si>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</si>
  <si>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</si>
  <si>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</si>
  <si>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</si>
  <si>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</si>
  <si>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</si>
  <si>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</si>
  <si>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</si>
  <si>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</si>
  <si>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</si>
  <si>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</si>
  <si>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</si>
  <si>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</si>
  <si>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</si>
  <si>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</si>
  <si>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</si>
  <si>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</si>
  <si>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</si>
  <si>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</si>
  <si>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</si>
  <si>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</si>
  <si>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</si>
  <si>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</si>
  <si>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</si>
  <si>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</si>
  <si>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</si>
  <si>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</si>
  <si>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</si>
  <si>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</si>
  <si>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</si>
  <si>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</si>
  <si>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</si>
  <si>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</si>
  <si>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</si>
  <si>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</si>
  <si>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</si>
  <si>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</si>
  <si>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</si>
  <si>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</si>
  <si>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</si>
  <si>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</si>
  <si>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</si>
  <si>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</si>
  <si>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</si>
  <si>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</si>
  <si>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</si>
  <si>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</si>
  <si>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</si>
  <si>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</si>
  <si>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</si>
  <si>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</si>
  <si>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</si>
  <si>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</si>
  <si>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</si>
  <si>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</si>
  <si>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</si>
  <si>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</si>
  <si>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</si>
  <si>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</si>
  <si>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</si>
  <si>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</si>
  <si>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</si>
  <si>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</si>
  <si>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</si>
  <si>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</si>
  <si>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</si>
  <si>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</si>
  <si>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</si>
  <si>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</si>
  <si>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</si>
  <si>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</si>
  <si>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</si>
  <si>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</si>
  <si>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</si>
  <si>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</si>
  <si>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</si>
  <si>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</si>
  <si>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</si>
  <si>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</si>
  <si>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</si>
  <si>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</si>
  <si>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</si>
  <si>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</si>
  <si>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</si>
  <si>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</si>
  <si>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</si>
  <si>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</si>
  <si>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</si>
  <si>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</si>
  <si>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</si>
  <si>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</si>
  <si>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</si>
  <si>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</si>
  <si>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</si>
  <si>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</si>
  <si>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</si>
  <si>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</si>
  <si>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</si>
  <si>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</si>
  <si>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</si>
  <si>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</si>
  <si>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</si>
  <si>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</si>
  <si>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</si>
  <si>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</si>
  <si>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</si>
  <si>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</si>
  <si>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</si>
  <si>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</si>
  <si>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</si>
  <si>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</si>
  <si>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</si>
  <si>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</si>
  <si>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</si>
  <si>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</si>
  <si>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</si>
  <si>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</si>
  <si>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</si>
  <si>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</si>
  <si>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</si>
  <si>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</si>
  <si>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</si>
  <si>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</si>
  <si>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</si>
  <si>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</si>
  <si>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</si>
  <si>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</si>
  <si>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</si>
  <si>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</si>
  <si>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</si>
  <si>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</si>
  <si>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</si>
  <si>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</si>
  <si>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</si>
  <si>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</si>
  <si>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</si>
  <si>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</si>
  <si>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</si>
  <si>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</si>
  <si>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</si>
  <si>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</si>
  <si>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</si>
  <si>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</si>
  <si>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</si>
  <si>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</si>
  <si>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</si>
  <si>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</si>
  <si>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</si>
  <si>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</si>
  <si>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</si>
  <si>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</si>
  <si>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</si>
  <si>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</si>
  <si>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</si>
  <si>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</si>
  <si>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</si>
  <si>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</si>
  <si>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</si>
  <si>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</si>
  <si>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</si>
  <si>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</si>
  <si>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</si>
  <si>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</si>
  <si>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</si>
  <si>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</si>
  <si>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</si>
  <si>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</si>
  <si>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</si>
  <si>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</si>
  <si>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</si>
  <si>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</si>
  <si>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</si>
  <si>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</si>
  <si>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</si>
  <si>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</si>
  <si>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</si>
  <si>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</si>
  <si>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</si>
  <si>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</si>
  <si>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</si>
  <si>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</si>
  <si>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</si>
  <si>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</si>
  <si>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</si>
  <si>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</si>
  <si>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</si>
  <si>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</si>
  <si>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</si>
  <si>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</si>
  <si>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</si>
  <si>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</si>
  <si>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</si>
  <si>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</si>
  <si>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</si>
  <si>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</si>
  <si>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</si>
  <si>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</si>
  <si>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</si>
  <si>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</si>
  <si>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</si>
  <si>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</si>
  <si>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</si>
  <si>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</si>
  <si>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</si>
  <si>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</si>
  <si>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</si>
  <si>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</si>
  <si>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</si>
  <si>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</si>
  <si>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</si>
  <si>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</si>
  <si>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</si>
  <si>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</si>
  <si>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</si>
  <si>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</si>
  <si>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</si>
  <si>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</si>
  <si>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</si>
  <si>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</si>
  <si>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</si>
  <si>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</si>
  <si>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</si>
  <si>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</si>
  <si>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</si>
  <si>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</si>
  <si>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</si>
  <si>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</si>
  <si>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</si>
  <si>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</si>
  <si>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</si>
  <si>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</si>
  <si>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</si>
  <si>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</si>
  <si>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</si>
  <si>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</si>
  <si>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</si>
  <si>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</si>
  <si>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</si>
  <si>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</si>
  <si>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</si>
  <si>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</si>
  <si>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</si>
  <si>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</si>
  <si>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</si>
  <si>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</si>
  <si>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</si>
  <si>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</si>
  <si>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</si>
  <si>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</si>
  <si>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</si>
  <si>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</si>
  <si>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</si>
  <si>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</si>
  <si>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</si>
  <si>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</si>
  <si>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</si>
  <si>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</si>
  <si>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</si>
  <si>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</si>
  <si>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</si>
  <si>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</si>
  <si>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</si>
  <si>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</si>
  <si>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</si>
  <si>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</si>
  <si>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</si>
  <si>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</si>
  <si>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</si>
  <si>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</si>
  <si>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</si>
  <si>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</si>
  <si>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</si>
  <si>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</si>
  <si>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</si>
  <si>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</si>
  <si>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</si>
  <si>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</si>
  <si>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</si>
  <si>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</si>
  <si>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</si>
  <si>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</si>
  <si>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</si>
  <si>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</si>
  <si>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</si>
  <si>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</si>
  <si>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</si>
  <si>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</si>
  <si>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</si>
  <si>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</si>
  <si>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</si>
  <si>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</si>
  <si>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</si>
  <si>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</si>
  <si>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</si>
  <si>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</si>
  <si>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</si>
  <si>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</si>
  <si>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</si>
  <si>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</si>
  <si>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</si>
  <si>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</si>
  <si>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</si>
  <si>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</si>
  <si>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</si>
  <si>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</si>
  <si>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</si>
  <si>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</si>
  <si>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</si>
  <si>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</si>
  <si>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</si>
  <si>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</si>
  <si>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</si>
  <si>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</si>
  <si>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</si>
  <si>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</si>
  <si>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</si>
  <si>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</si>
  <si>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</si>
  <si>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</si>
  <si>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</si>
  <si>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</si>
  <si>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</si>
  <si>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</si>
  <si>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</si>
  <si>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</si>
  <si>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</si>
  <si>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</si>
  <si>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</si>
  <si>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</si>
  <si>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</si>
  <si>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</si>
  <si>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</si>
  <si>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</si>
  <si>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</si>
  <si>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</si>
  <si>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</si>
  <si>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</si>
  <si>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</si>
  <si>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</si>
  <si>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</si>
  <si>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</si>
  <si>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</si>
  <si>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</si>
  <si>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</si>
  <si>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</si>
  <si>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</si>
  <si>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</si>
  <si>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</si>
  <si>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</si>
  <si>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</si>
  <si>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</si>
  <si>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</si>
  <si>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</si>
  <si>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</si>
  <si>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</si>
  <si>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</si>
  <si>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</si>
  <si>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</si>
  <si>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</si>
  <si>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</si>
  <si>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</si>
  <si>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</si>
  <si>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</si>
  <si>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</si>
  <si>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</si>
  <si>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</si>
  <si>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</si>
  <si>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</si>
  <si>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</si>
  <si>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</si>
  <si>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</si>
  <si>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</si>
  <si>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</si>
  <si>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</si>
  <si>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</si>
  <si>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</si>
  <si>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</si>
  <si>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</si>
  <si>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</si>
  <si>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</si>
  <si>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</si>
  <si>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</si>
  <si>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</si>
  <si>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</si>
  <si>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</si>
  <si>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</si>
  <si>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</si>
  <si>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</si>
  <si>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</si>
  <si>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</si>
  <si>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</si>
  <si>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</si>
  <si>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</si>
  <si>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</si>
  <si>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</si>
  <si>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</si>
  <si>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</si>
  <si>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</si>
  <si>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</si>
  <si>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</si>
  <si>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</si>
  <si>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</si>
  <si>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</si>
  <si>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</si>
  <si>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</si>
  <si>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</si>
  <si>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</si>
  <si>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</si>
  <si>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</si>
  <si>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</si>
  <si>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</si>
  <si>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</si>
  <si>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</si>
  <si>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</si>
  <si>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</si>
  <si>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</si>
  <si>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</si>
  <si>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</si>
  <si>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</si>
  <si>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</si>
  <si>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</si>
  <si>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</si>
  <si>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</si>
  <si>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</si>
  <si>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</si>
  <si>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</si>
  <si>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</si>
  <si>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</si>
  <si>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</si>
  <si>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</si>
  <si>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</si>
  <si>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</si>
  <si>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</si>
  <si>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</si>
  <si>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</si>
  <si>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</si>
  <si>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</si>
  <si>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</si>
  <si>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</si>
  <si>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</si>
  <si>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</si>
  <si>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</si>
  <si>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</si>
  <si>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</si>
  <si>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</si>
  <si>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</si>
  <si>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</si>
  <si>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</si>
  <si>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</si>
  <si>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</si>
  <si>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</si>
  <si>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</si>
  <si>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</si>
  <si>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</si>
  <si>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</si>
  <si>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</si>
  <si>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</si>
  <si>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</si>
  <si>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</si>
  <si>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</si>
  <si>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</si>
  <si>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</si>
  <si>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</si>
  <si>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</si>
  <si>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</si>
  <si>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</si>
  <si>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</si>
  <si>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</si>
  <si>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</si>
  <si>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</si>
  <si>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</si>
  <si>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</si>
  <si>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</si>
  <si>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</si>
  <si>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</si>
  <si>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</si>
  <si>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</si>
  <si>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</si>
  <si>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</si>
  <si>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</si>
  <si>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</si>
  <si>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</si>
  <si>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</si>
  <si>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</si>
  <si>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</si>
  <si>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</si>
  <si>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</si>
  <si>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</si>
  <si>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</si>
  <si>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</si>
  <si>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</si>
  <si>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</si>
  <si>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</si>
  <si>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</si>
  <si>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</si>
  <si>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</si>
  <si>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</si>
  <si>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</si>
  <si>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</si>
  <si>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</si>
  <si>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</si>
  <si>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</si>
  <si>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</si>
  <si>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</si>
  <si>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</si>
  <si>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</si>
  <si>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</si>
  <si>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</si>
  <si>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</si>
  <si>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</si>
  <si>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</si>
  <si>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</si>
  <si>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</si>
  <si>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</si>
  <si>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</si>
  <si>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</si>
  <si>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</si>
  <si>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</si>
  <si>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</si>
  <si>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</si>
  <si>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</si>
  <si>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</si>
  <si>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</si>
  <si>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</si>
  <si>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</si>
  <si>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</si>
  <si>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</si>
  <si>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</si>
  <si>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</si>
  <si>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</si>
  <si>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</si>
  <si>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</si>
  <si>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</si>
  <si>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</si>
  <si>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</si>
  <si>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</si>
  <si>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</si>
  <si>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</si>
  <si>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</si>
  <si>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</si>
  <si>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</si>
  <si>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</si>
  <si>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</si>
  <si>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</si>
  <si>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</si>
  <si>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</si>
  <si>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</si>
  <si>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</si>
  <si>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</si>
  <si>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</si>
  <si>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</si>
  <si>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</si>
  <si>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</si>
  <si>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</si>
  <si>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</si>
  <si>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</si>
  <si>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</si>
  <si>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</si>
  <si>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</si>
  <si>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</si>
  <si>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</si>
  <si>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</si>
  <si>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</si>
  <si>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</si>
  <si>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</si>
  <si>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</si>
  <si>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</si>
  <si>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</si>
  <si>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</si>
  <si>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</si>
  <si>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</si>
  <si>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</si>
  <si>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</si>
  <si>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</si>
  <si>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</si>
  <si>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</si>
  <si>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</si>
  <si>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</si>
  <si>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</si>
  <si>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</si>
  <si>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</si>
  <si>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</si>
  <si>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</si>
  <si>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</si>
  <si>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</si>
  <si>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</si>
  <si>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</si>
  <si>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</si>
  <si>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</si>
  <si>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</si>
  <si>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</si>
  <si>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</si>
  <si>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</si>
  <si>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</si>
  <si>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</si>
  <si>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</si>
  <si>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</si>
  <si>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</si>
  <si>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</si>
  <si>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</si>
  <si>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</si>
  <si>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</si>
  <si>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</si>
  <si>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</si>
  <si>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</si>
  <si>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</si>
  <si>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</si>
  <si>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</si>
  <si>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</si>
  <si>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</si>
  <si>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</si>
  <si>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</si>
  <si>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</si>
  <si>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</si>
  <si>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</si>
  <si>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</si>
  <si>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</si>
  <si>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</si>
  <si>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</si>
  <si>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</si>
  <si>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</si>
  <si>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</si>
  <si>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</si>
  <si>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</si>
  <si>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</si>
  <si>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</si>
  <si>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</si>
  <si>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</si>
  <si>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</si>
  <si>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</si>
  <si>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</si>
  <si>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</si>
  <si>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</si>
  <si>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</si>
  <si>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</si>
  <si>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</si>
  <si>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</si>
  <si>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</si>
  <si>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</si>
  <si>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</si>
  <si>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</si>
  <si>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</si>
  <si>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</si>
  <si>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</si>
  <si>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</si>
  <si>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</si>
  <si>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</si>
  <si>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</si>
  <si>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</si>
  <si>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</si>
  <si>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</si>
  <si>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</si>
  <si>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</si>
  <si>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</si>
  <si>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</si>
  <si>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</si>
  <si>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</si>
  <si>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</si>
  <si>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</si>
  <si>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</si>
  <si>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</si>
  <si>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</si>
  <si>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</si>
  <si>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</si>
  <si>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</si>
  <si>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</si>
  <si>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</si>
  <si>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</si>
  <si>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</si>
  <si>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</si>
  <si>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</si>
  <si>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</si>
  <si>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</si>
  <si>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</si>
  <si>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</si>
  <si>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</si>
  <si>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</si>
  <si>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</si>
  <si>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</si>
  <si>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</si>
  <si>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</si>
  <si>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</si>
  <si>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</si>
  <si>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</si>
  <si>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</si>
  <si>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</si>
  <si>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</si>
  <si>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</si>
  <si>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</si>
  <si>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</si>
  <si>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</si>
  <si>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</si>
  <si>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</si>
  <si>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</si>
  <si>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</si>
  <si>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</si>
  <si>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</si>
  <si>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</si>
  <si>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</si>
  <si>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</si>
  <si>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</si>
  <si>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</si>
  <si>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</si>
  <si>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</si>
  <si>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</si>
  <si>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</si>
  <si>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</si>
  <si>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</si>
  <si>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</si>
  <si>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</si>
  <si>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</si>
  <si>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</si>
  <si>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</si>
  <si>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</si>
  <si>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</si>
  <si>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</si>
  <si>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</si>
  <si>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</si>
  <si>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</si>
  <si>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</si>
  <si>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</si>
  <si>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</si>
  <si>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</si>
  <si>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</si>
  <si>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</si>
  <si>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</si>
  <si>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</si>
  <si>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</si>
  <si>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</si>
  <si>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</si>
  <si>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</si>
  <si>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</si>
  <si>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</si>
  <si>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</si>
  <si>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</si>
  <si>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</si>
  <si>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</si>
  <si>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</si>
  <si>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</si>
  <si>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</si>
  <si>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</si>
  <si>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</si>
  <si>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</si>
  <si>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</si>
  <si>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</si>
  <si>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</si>
  <si>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</si>
  <si>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</si>
  <si>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</si>
  <si>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</si>
  <si>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</si>
  <si>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</si>
  <si>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</si>
  <si>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</si>
  <si>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</si>
  <si>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</si>
  <si>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</si>
  <si>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</si>
  <si>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</si>
  <si>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</si>
  <si>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</si>
  <si>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</si>
  <si>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</si>
  <si>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</si>
  <si>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</si>
  <si>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</si>
  <si>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</si>
  <si>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</si>
  <si>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</si>
  <si>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</si>
  <si>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</si>
  <si>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</si>
  <si>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</si>
  <si>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</si>
  <si>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</si>
  <si>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</si>
  <si>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</si>
  <si>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</si>
  <si>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</si>
  <si>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</si>
  <si>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</si>
  <si>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</si>
  <si>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</si>
  <si>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</si>
  <si>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</si>
  <si>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</si>
  <si>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</si>
  <si>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</si>
  <si>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</si>
  <si>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</si>
  <si>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</si>
  <si>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</si>
  <si>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</si>
  <si>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</si>
  <si>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</si>
  <si>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</si>
  <si>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</si>
  <si>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</si>
  <si>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</si>
  <si>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</si>
  <si>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</si>
  <si>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</si>
  <si>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</si>
  <si>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</si>
  <si>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</si>
  <si>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</si>
  <si>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</si>
  <si>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</si>
  <si>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</si>
  <si>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</si>
  <si>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</si>
  <si>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</si>
  <si>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</si>
  <si>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</si>
  <si>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</si>
  <si>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</si>
  <si>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</si>
  <si>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</si>
  <si>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</si>
  <si>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</si>
  <si>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</si>
  <si>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</si>
  <si>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</si>
  <si>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</si>
  <si>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</si>
  <si>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</si>
  <si>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</si>
  <si>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</si>
  <si>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</si>
  <si>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</si>
  <si>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</si>
  <si>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</si>
  <si>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</si>
  <si>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</si>
  <si>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</si>
  <si>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</si>
  <si>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</si>
  <si>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</si>
  <si>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</si>
  <si>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</si>
  <si>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</si>
  <si>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</si>
  <si>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</si>
  <si>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</si>
  <si>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</si>
  <si>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</si>
  <si>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</si>
  <si>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</si>
  <si>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</si>
  <si>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</si>
  <si>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</si>
  <si>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</si>
  <si>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</si>
  <si>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</si>
  <si>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</si>
  <si>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</si>
  <si>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</si>
  <si>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</si>
  <si>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</si>
  <si>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</si>
  <si>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</si>
  <si>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</si>
  <si>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</si>
  <si>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</si>
  <si>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</si>
  <si>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</si>
  <si>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</si>
  <si>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</si>
  <si>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</si>
  <si>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</si>
  <si>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</si>
  <si>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</si>
  <si>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</si>
  <si>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</si>
  <si>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</si>
  <si>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</si>
  <si>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</si>
  <si>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</si>
  <si>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</si>
  <si>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</si>
  <si>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</si>
  <si>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</si>
  <si>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</si>
  <si>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</si>
  <si>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</si>
  <si>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</si>
  <si>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</si>
  <si>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</si>
  <si>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</si>
  <si>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</si>
  <si>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</si>
  <si>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</si>
  <si>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</si>
  <si>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</si>
  <si>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</si>
  <si>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</si>
  <si>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</si>
  <si>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</si>
  <si>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</si>
  <si>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</si>
  <si>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</si>
  <si>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</si>
  <si>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</si>
  <si>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</si>
  <si>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</si>
  <si>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</si>
  <si>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</si>
  <si>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</si>
  <si>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</si>
  <si>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</si>
  <si>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</si>
  <si>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</si>
  <si>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</si>
  <si>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</si>
  <si>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</si>
  <si>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</si>
  <si>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</si>
  <si>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</si>
  <si>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</si>
  <si>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</si>
  <si>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</si>
  <si>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</si>
  <si>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</si>
  <si>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</si>
  <si>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</si>
  <si>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</si>
  <si>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</si>
  <si>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</si>
  <si>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</si>
  <si>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</si>
  <si>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</si>
  <si>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</si>
  <si>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</si>
  <si>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</si>
  <si>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</si>
  <si>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</si>
  <si>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</si>
  <si>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</si>
  <si>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</si>
  <si>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</si>
  <si>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</si>
  <si>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</si>
  <si>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</si>
  <si>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</si>
  <si>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</si>
  <si>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</si>
  <si>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</si>
  <si>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</si>
  <si>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</si>
  <si>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</si>
  <si>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</si>
  <si>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</si>
  <si>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</si>
  <si>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</si>
  <si>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</si>
  <si>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</si>
  <si>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</si>
  <si>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</si>
  <si>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</si>
  <si>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</si>
  <si>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</si>
  <si>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</si>
  <si>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</si>
  <si>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</si>
  <si>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</si>
  <si>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</si>
  <si>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</si>
  <si>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</si>
  <si>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</si>
  <si>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</si>
  <si>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</si>
  <si>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</si>
  <si>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</si>
  <si>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</si>
  <si>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</si>
  <si>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</si>
  <si>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</si>
  <si>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</si>
  <si>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</si>
  <si>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</si>
  <si>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</si>
  <si>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</si>
  <si>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</si>
  <si>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</si>
  <si>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</si>
  <si>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</si>
  <si>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</si>
  <si>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</si>
  <si>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</si>
  <si>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</si>
  <si>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</si>
  <si>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</si>
  <si>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</si>
  <si>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</si>
  <si>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</si>
  <si>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</si>
  <si>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</si>
  <si>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</si>
  <si>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</si>
  <si>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</si>
  <si>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</si>
  <si>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</si>
  <si>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</si>
  <si>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</si>
  <si>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</si>
  <si>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</si>
  <si>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</si>
  <si>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</si>
  <si>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</si>
  <si>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</si>
  <si>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</si>
  <si>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</si>
  <si>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</si>
  <si>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</si>
  <si>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</si>
  <si>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</si>
  <si>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</si>
  <si>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</si>
  <si>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</si>
  <si>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</si>
  <si>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</si>
  <si>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</si>
  <si>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</si>
  <si>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</si>
  <si>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</si>
  <si>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</si>
  <si>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</si>
  <si>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</si>
  <si>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</si>
  <si>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</si>
  <si>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</si>
  <si>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</si>
  <si>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</si>
  <si>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</si>
  <si>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</si>
  <si>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</si>
  <si>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</si>
  <si>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</si>
  <si>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</si>
  <si>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</si>
  <si>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</si>
  <si>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</si>
  <si>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</si>
  <si>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</si>
  <si>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</si>
  <si>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</si>
  <si>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</si>
  <si>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</si>
  <si>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</si>
  <si>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</si>
  <si>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</si>
  <si>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</si>
  <si>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</si>
  <si>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</si>
  <si>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</si>
  <si>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</si>
  <si>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</si>
  <si>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</si>
  <si>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</si>
  <si>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</si>
  <si>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</si>
  <si>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</si>
  <si>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</si>
  <si>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</si>
  <si>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</si>
  <si>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</si>
  <si>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</si>
  <si>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</si>
  <si>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</si>
  <si>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</si>
  <si>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</si>
  <si>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</si>
  <si>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</si>
  <si>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</si>
  <si>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</si>
  <si>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</si>
  <si>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</si>
  <si>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</si>
  <si>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</si>
  <si>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</si>
  <si>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</si>
  <si>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</si>
  <si>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</si>
  <si>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</si>
  <si>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</si>
  <si>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</si>
  <si>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</si>
  <si>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</si>
  <si>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</si>
  <si>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</si>
  <si>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</si>
  <si>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</si>
  <si>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</si>
  <si>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</si>
  <si>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</si>
  <si>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</si>
  <si>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</si>
  <si>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</si>
  <si>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</si>
  <si>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</si>
  <si>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</si>
  <si>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</si>
  <si>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</si>
  <si>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</si>
  <si>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</si>
  <si>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</si>
  <si>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</si>
  <si>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</si>
  <si>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</si>
  <si>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</si>
  <si>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</si>
  <si>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</si>
  <si>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</si>
  <si>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</si>
  <si>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</si>
  <si>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</si>
  <si>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</si>
  <si>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</si>
  <si>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</si>
  <si>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</si>
  <si>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</si>
  <si>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</si>
  <si>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</si>
  <si>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</si>
  <si>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</si>
  <si>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</si>
  <si>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</si>
  <si>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</si>
  <si>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</si>
  <si>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</si>
  <si>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</si>
  <si>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</si>
  <si>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</si>
  <si>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</si>
  <si>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</si>
  <si>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</si>
  <si>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</si>
  <si>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</si>
  <si>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</si>
  <si>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</si>
  <si>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</si>
  <si>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</si>
  <si>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</si>
  <si>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</si>
  <si>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</si>
  <si>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</si>
  <si>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</si>
  <si>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</si>
  <si>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</si>
  <si>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</si>
  <si>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</si>
  <si>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</si>
  <si>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</si>
  <si>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</si>
  <si>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</si>
  <si>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</si>
  <si>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</si>
  <si>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</si>
  <si>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</si>
  <si>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</si>
  <si>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</si>
  <si>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</si>
  <si>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</si>
  <si>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</si>
  <si>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</si>
  <si>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</si>
  <si>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</si>
  <si>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</si>
  <si>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</si>
  <si>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</si>
  <si>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</si>
  <si>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</si>
  <si>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</si>
  <si>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</si>
  <si>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</si>
  <si>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</si>
  <si>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</si>
  <si>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</si>
  <si>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</si>
  <si>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</si>
  <si>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</si>
  <si>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</si>
  <si>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</si>
  <si>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</si>
  <si>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</si>
  <si>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</si>
  <si>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</si>
  <si>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</si>
  <si>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</si>
  <si>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</si>
  <si>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</si>
  <si>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</si>
  <si>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</si>
  <si>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</si>
  <si>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</si>
  <si>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</si>
  <si>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</si>
  <si>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</si>
  <si>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</si>
  <si>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</si>
  <si>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</si>
  <si>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</si>
  <si>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</si>
  <si>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</si>
  <si>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</si>
  <si>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</si>
  <si>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</si>
  <si>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</si>
  <si>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</si>
  <si>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</si>
  <si>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</si>
  <si>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</si>
  <si>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</si>
  <si>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</si>
  <si>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</si>
  <si>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</si>
  <si>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</si>
  <si>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</si>
  <si>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</si>
  <si>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</si>
  <si>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</si>
  <si>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</si>
  <si>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</si>
  <si>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</si>
  <si>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</si>
  <si>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</si>
  <si>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</si>
  <si>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</si>
  <si>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</si>
  <si>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</si>
  <si>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</si>
  <si>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</si>
  <si>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</si>
  <si>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</si>
  <si>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</si>
  <si>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</si>
  <si>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</si>
  <si>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</si>
  <si>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</si>
  <si>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</si>
  <si>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</si>
  <si>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</si>
  <si>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</si>
  <si>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</si>
  <si>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</si>
  <si>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</si>
  <si>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</si>
  <si>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</si>
  <si>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</si>
  <si>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</si>
  <si>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</si>
  <si>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</si>
  <si>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</si>
  <si>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</si>
  <si>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</si>
  <si>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</si>
  <si>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</si>
  <si>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</si>
  <si>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</si>
  <si>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</si>
  <si>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</si>
  <si>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</si>
  <si>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</si>
  <si>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</si>
  <si>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</si>
  <si>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</si>
  <si>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</si>
  <si>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</si>
  <si>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</si>
  <si>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</si>
  <si>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</si>
  <si>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</si>
  <si>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</si>
  <si>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</si>
  <si>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</si>
  <si>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</si>
  <si>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</si>
  <si>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</si>
  <si>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</si>
  <si>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</si>
  <si>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</si>
  <si>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</si>
  <si>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</si>
  <si>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</si>
  <si>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</si>
  <si>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</si>
  <si>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</si>
  <si>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</si>
  <si>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</si>
  <si>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</si>
  <si>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</si>
  <si>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</si>
  <si>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</si>
  <si>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</si>
  <si>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</si>
  <si>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</si>
  <si>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</si>
  <si>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</si>
  <si>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</si>
  <si>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</si>
  <si>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</si>
  <si>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</si>
  <si>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</si>
  <si>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</si>
  <si>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</si>
  <si>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</si>
  <si>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</si>
  <si>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</si>
  <si>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</si>
  <si>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</si>
  <si>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</si>
  <si>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</si>
  <si>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</si>
  <si>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</si>
  <si>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</si>
  <si>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</si>
  <si>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</si>
  <si>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</si>
  <si>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</si>
  <si>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</si>
  <si>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</si>
  <si>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</si>
  <si>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</si>
  <si>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</si>
  <si>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</si>
  <si>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</si>
  <si>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</si>
  <si>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</si>
  <si>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</si>
  <si>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</si>
  <si>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</si>
  <si>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</si>
  <si>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</si>
  <si>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</si>
  <si>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</si>
  <si>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</si>
  <si>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</si>
  <si>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</si>
  <si>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</si>
  <si>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</si>
  <si>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</si>
  <si>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</si>
  <si>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</si>
  <si>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</si>
  <si>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</si>
  <si>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</si>
  <si>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</si>
  <si>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</si>
  <si>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</si>
  <si>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</si>
  <si>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</si>
  <si>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</si>
  <si>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</si>
  <si>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</si>
  <si>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</si>
  <si>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</si>
  <si>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</si>
  <si>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</si>
  <si>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</si>
  <si>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</si>
  <si>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</si>
  <si>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</si>
  <si>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</si>
  <si>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</si>
  <si>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</si>
  <si>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</si>
  <si>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</si>
  <si>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</si>
  <si>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</si>
  <si>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</si>
  <si>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</si>
  <si>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</si>
  <si>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</si>
  <si>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</si>
  <si>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</si>
  <si>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</si>
  <si>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</si>
  <si>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</si>
  <si>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</si>
  <si>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</si>
  <si>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</si>
  <si>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</si>
  <si>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</si>
  <si>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</si>
  <si>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</si>
  <si>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</si>
  <si>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</si>
  <si>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</si>
  <si>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</si>
  <si>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</si>
  <si>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</si>
  <si>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</si>
  <si>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</si>
  <si>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</si>
  <si>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</si>
  <si>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</si>
  <si>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</si>
  <si>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</si>
  <si>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</si>
  <si>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</si>
  <si>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</si>
  <si>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</si>
  <si>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</si>
  <si>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</si>
  <si>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</si>
  <si>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</si>
  <si>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</si>
  <si>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</si>
  <si>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</si>
  <si>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</si>
  <si>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</si>
  <si>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</si>
  <si>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</si>
  <si>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</si>
  <si>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</si>
  <si>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</si>
  <si>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</si>
  <si>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</si>
  <si>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</si>
  <si>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</si>
  <si>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</si>
  <si>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</si>
  <si>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</si>
  <si>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</si>
  <si>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</si>
  <si>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</si>
  <si>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</si>
  <si>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</si>
  <si>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</si>
  <si>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</si>
  <si>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</si>
  <si>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</si>
  <si>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</si>
  <si>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</si>
  <si>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</si>
  <si>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</si>
  <si>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</si>
  <si>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</si>
  <si>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</si>
  <si>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</si>
  <si>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</si>
  <si>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</si>
  <si>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</si>
  <si>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</si>
  <si>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</si>
  <si>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</si>
  <si>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</si>
  <si>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</si>
  <si>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</si>
  <si>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</si>
  <si>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</si>
  <si>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</si>
  <si>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</si>
  <si>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</si>
  <si>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</si>
  <si>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</si>
  <si>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</si>
  <si>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</si>
  <si>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</si>
  <si>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</si>
  <si>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</si>
  <si>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</si>
  <si>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</si>
  <si>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</si>
  <si>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</si>
  <si>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</si>
  <si>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</si>
  <si>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</si>
  <si>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</si>
  <si>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</si>
  <si>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</si>
  <si>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</si>
  <si>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</si>
  <si>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</si>
  <si>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</si>
  <si>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</si>
  <si>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</si>
  <si>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</si>
  <si>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</si>
  <si>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</si>
  <si>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</si>
  <si>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</si>
  <si>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</si>
  <si>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</si>
  <si>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</si>
  <si>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</si>
  <si>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</si>
  <si>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</si>
  <si>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</si>
  <si>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</si>
  <si>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</si>
  <si>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</si>
  <si>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</si>
  <si>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</si>
  <si>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</si>
  <si>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</si>
  <si>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</si>
  <si>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</si>
  <si>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</si>
  <si>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</si>
  <si>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</si>
  <si>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</si>
  <si>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</si>
  <si>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</si>
  <si>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</si>
  <si>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</si>
  <si>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</si>
  <si>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</si>
  <si>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</si>
  <si>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</si>
  <si>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</si>
  <si>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</si>
  <si>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</si>
  <si>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</si>
  <si>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</si>
  <si>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</si>
  <si>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</si>
  <si>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</si>
  <si>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</si>
  <si>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</si>
  <si>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</si>
  <si>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</si>
  <si>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</si>
  <si>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</si>
  <si>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</si>
  <si>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</si>
  <si>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</si>
  <si>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</si>
  <si>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</si>
  <si>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</si>
  <si>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</si>
  <si>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</si>
  <si>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</si>
  <si>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</si>
  <si>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</si>
  <si>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</si>
  <si>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</si>
  <si>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</si>
  <si>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</si>
  <si>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</si>
  <si>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</si>
  <si>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</si>
  <si>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</si>
  <si>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</si>
  <si>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</si>
  <si>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</si>
  <si>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</si>
  <si>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</si>
  <si>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</si>
  <si>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</si>
  <si>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</si>
  <si>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</si>
  <si>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</si>
  <si>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</si>
  <si>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</si>
  <si>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</si>
  <si>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</si>
  <si>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</si>
  <si>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</si>
  <si>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</si>
  <si>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</si>
  <si>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</si>
  <si>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</si>
  <si>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</si>
  <si>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</si>
  <si>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</si>
  <si>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</si>
  <si>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</si>
  <si>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</si>
  <si>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</si>
  <si>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</si>
  <si>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</si>
  <si>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</si>
  <si>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</si>
  <si>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</si>
  <si>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</si>
  <si>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</si>
  <si>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</si>
  <si>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</si>
  <si>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</si>
  <si>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</si>
  <si>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</si>
  <si>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</si>
  <si>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</si>
  <si>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</si>
  <si>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</si>
  <si>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</si>
  <si>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</si>
  <si>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</si>
  <si>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</si>
  <si>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</si>
  <si>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</si>
  <si>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</si>
  <si>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</si>
  <si>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</si>
  <si>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</si>
  <si>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</si>
  <si>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</si>
  <si>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</si>
  <si>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</si>
  <si>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</si>
  <si>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</si>
  <si>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</si>
  <si>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</si>
  <si>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</si>
  <si>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</si>
  <si>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</si>
  <si>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</si>
  <si>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</si>
  <si>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</si>
  <si>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</si>
  <si>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</si>
  <si>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</si>
  <si>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</si>
  <si>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</si>
  <si>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</si>
  <si>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</si>
  <si>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</si>
  <si>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</si>
  <si>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</si>
  <si>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</si>
  <si>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</si>
  <si>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</si>
  <si>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</si>
  <si>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</si>
  <si>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</si>
  <si>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</si>
  <si>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</si>
  <si>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</si>
  <si>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</si>
  <si>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</si>
  <si>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</si>
  <si>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</si>
  <si>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</si>
  <si>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</si>
  <si>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</si>
  <si>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</si>
  <si>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</si>
  <si>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</si>
  <si>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</si>
  <si>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</si>
  <si>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</si>
  <si>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</si>
  <si>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</si>
  <si>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</si>
  <si>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</si>
  <si>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</si>
  <si>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</si>
  <si>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</si>
  <si>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</si>
  <si>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</si>
  <si>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</si>
  <si>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</si>
  <si>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</si>
  <si>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</si>
  <si>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</si>
  <si>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</si>
  <si>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</si>
  <si>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</si>
  <si>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</si>
  <si>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</si>
  <si>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</si>
  <si>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</si>
  <si>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</si>
  <si>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</si>
  <si>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</si>
  <si>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</si>
  <si>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</si>
  <si>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</si>
  <si>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</si>
  <si>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</si>
  <si>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</si>
  <si>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</si>
  <si>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</si>
  <si>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</si>
  <si>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</si>
  <si>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</si>
  <si>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</si>
  <si>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</si>
  <si>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</si>
  <si>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</si>
  <si>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</si>
  <si>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</si>
  <si>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</si>
  <si>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</si>
  <si>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</si>
  <si>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</si>
  <si>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</si>
  <si>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</si>
  <si>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</si>
  <si>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</si>
  <si>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</si>
  <si>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</si>
  <si>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</si>
  <si>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</si>
  <si>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</si>
  <si>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</si>
  <si>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</si>
  <si>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</si>
  <si>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</si>
  <si>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</si>
  <si>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</si>
  <si>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</si>
  <si>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</si>
  <si>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</si>
  <si>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</si>
  <si>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</si>
  <si>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</si>
  <si>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</si>
  <si>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</si>
  <si>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</si>
  <si>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</si>
  <si>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</si>
  <si>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</si>
  <si>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</si>
  <si>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</si>
  <si>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</si>
  <si>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</si>
  <si>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</si>
  <si>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</si>
  <si>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</si>
  <si>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</si>
  <si>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</si>
  <si>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</si>
  <si>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</si>
  <si>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</si>
  <si>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</si>
  <si>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</si>
  <si>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</si>
  <si>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</si>
  <si>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</si>
  <si>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</si>
  <si>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</si>
  <si>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</si>
  <si>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</si>
  <si>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</si>
  <si>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</si>
  <si>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</si>
  <si>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</si>
  <si>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</si>
  <si>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</si>
  <si>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</si>
  <si>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</si>
  <si>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</si>
  <si>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</si>
  <si>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</si>
  <si>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</si>
  <si>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</si>
  <si>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</si>
  <si>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</si>
  <si>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</si>
  <si>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</si>
  <si>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</si>
  <si>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</si>
  <si>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</si>
  <si>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</si>
  <si>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</si>
  <si>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</si>
  <si>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</si>
  <si>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</si>
  <si>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</si>
  <si>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</si>
  <si>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</si>
  <si>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</si>
  <si>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</si>
  <si>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</si>
  <si>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</si>
  <si>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</si>
  <si>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</si>
  <si>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</si>
  <si>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</si>
  <si>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</si>
  <si>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</si>
  <si>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</si>
  <si>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</si>
  <si>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</si>
  <si>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</si>
  <si>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</si>
  <si>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</si>
  <si>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</si>
  <si>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</si>
  <si>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</si>
  <si>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</si>
  <si>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</si>
  <si>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</si>
  <si>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</si>
  <si>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</si>
  <si>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</si>
  <si>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</si>
  <si>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</si>
  <si>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</si>
  <si>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</si>
  <si>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</si>
  <si>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</si>
  <si>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</si>
  <si>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</si>
  <si>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</si>
  <si>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</si>
  <si>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</si>
  <si>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</si>
  <si>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</si>
  <si>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</si>
  <si>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</si>
  <si>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</si>
  <si>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</si>
  <si>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</si>
  <si>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</si>
  <si>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</si>
  <si>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</si>
  <si>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</si>
  <si>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</si>
  <si>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</si>
  <si>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</si>
  <si>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</si>
  <si>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</si>
  <si>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</si>
  <si>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</si>
  <si>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</si>
  <si>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</si>
  <si>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</si>
  <si>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</si>
  <si>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</si>
  <si>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</si>
  <si>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</si>
  <si>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</si>
  <si>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</si>
  <si>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</si>
  <si>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</si>
  <si>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</si>
  <si>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</si>
  <si>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</si>
  <si>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</si>
  <si>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</si>
  <si>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</si>
  <si>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</si>
  <si>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</si>
  <si>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</si>
  <si>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</si>
  <si>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</si>
  <si>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</si>
  <si>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</si>
  <si>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</si>
  <si>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</si>
  <si>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</si>
  <si>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</si>
  <si>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</si>
  <si>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</si>
  <si>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</si>
  <si>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</si>
  <si>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</si>
  <si>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</si>
  <si>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</si>
  <si>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</si>
  <si>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</si>
  <si>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</si>
  <si>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</si>
  <si>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</si>
  <si>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</si>
  <si>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</si>
  <si>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</si>
  <si>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</si>
  <si>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</si>
  <si>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</si>
  <si>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</si>
  <si>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</si>
  <si>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</si>
  <si>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</si>
  <si>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</si>
  <si>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</si>
  <si>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</si>
  <si>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</si>
  <si>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</si>
  <si>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</si>
  <si>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</si>
  <si>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</si>
  <si>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</si>
  <si>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</si>
  <si>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</si>
  <si>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</si>
  <si>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</si>
  <si>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</si>
  <si>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</si>
  <si>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</si>
  <si>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</si>
  <si>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</si>
  <si>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</si>
  <si>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</si>
  <si>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</si>
  <si>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</si>
  <si>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</si>
  <si>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</si>
  <si>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</si>
  <si>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</si>
  <si>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</si>
  <si>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</si>
  <si>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</si>
  <si>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</si>
  <si>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</si>
  <si>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</si>
  <si>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</si>
  <si>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</si>
  <si>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</si>
  <si>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</si>
  <si>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</si>
  <si>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</si>
  <si>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</si>
  <si>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</si>
  <si>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</si>
  <si>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</si>
  <si>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</si>
  <si>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</si>
  <si>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</si>
  <si>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</si>
  <si>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</si>
  <si>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</si>
  <si>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</si>
  <si>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</si>
  <si>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</si>
  <si>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</si>
  <si>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</si>
  <si>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</si>
  <si>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</si>
  <si>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</si>
  <si>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</si>
  <si>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</si>
  <si>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</si>
  <si>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</si>
  <si>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</si>
  <si>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</si>
  <si>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</si>
  <si>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</si>
  <si>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</si>
  <si>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</si>
  <si>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</si>
  <si>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</si>
  <si>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</si>
  <si>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</si>
  <si>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</si>
  <si>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</si>
  <si>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</si>
  <si>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</si>
  <si>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</si>
  <si>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</si>
  <si>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</si>
  <si>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</si>
  <si>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</si>
  <si>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</si>
  <si>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</si>
  <si>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</si>
  <si>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</si>
  <si>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</si>
  <si>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</si>
  <si>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</si>
  <si>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</si>
  <si>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</si>
  <si>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</si>
  <si>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</si>
  <si>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</si>
  <si>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</si>
  <si>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</si>
  <si>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</si>
  <si>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</si>
  <si>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</si>
  <si>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</si>
  <si>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</si>
  <si>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</si>
  <si>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</si>
  <si>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</si>
  <si>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</si>
  <si>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</si>
  <si>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</si>
  <si>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</si>
  <si>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</si>
  <si>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</si>
  <si>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</si>
  <si>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</si>
  <si>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</si>
  <si>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</si>
  <si>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</si>
  <si>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</si>
  <si>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</si>
  <si>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</si>
  <si>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</si>
  <si>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</si>
  <si>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</si>
  <si>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</si>
  <si>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</si>
  <si>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</si>
  <si>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</si>
  <si>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</si>
  <si>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</si>
  <si>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</si>
  <si>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</si>
  <si>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</si>
  <si>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</si>
  <si>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</si>
  <si>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</si>
  <si>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</si>
  <si>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</si>
  <si>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</si>
  <si>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</si>
  <si>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</si>
  <si>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</si>
  <si>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</si>
  <si>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</si>
  <si>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</si>
  <si>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</si>
  <si>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</si>
  <si>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</si>
  <si>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</si>
  <si>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</si>
  <si>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</si>
  <si>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</si>
  <si>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</si>
  <si>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</si>
  <si>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</si>
  <si>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</si>
  <si>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</si>
  <si>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</si>
  <si>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</si>
  <si>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</si>
  <si>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</si>
  <si>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</si>
  <si>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</si>
  <si>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</si>
  <si>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</si>
  <si>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</si>
  <si>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</si>
  <si>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</si>
  <si>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</si>
  <si>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</si>
  <si>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</si>
  <si>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</si>
  <si>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</si>
  <si>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</si>
  <si>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</si>
  <si>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</si>
  <si>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</si>
  <si>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</si>
  <si>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</si>
  <si>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</si>
  <si>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</si>
  <si>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</si>
  <si>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</si>
  <si>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</si>
  <si>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</si>
  <si>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</si>
  <si>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</si>
  <si>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</si>
  <si>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</si>
  <si>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</si>
  <si>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</si>
  <si>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</si>
  <si>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</si>
  <si>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</si>
  <si>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</si>
  <si>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</si>
  <si>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</si>
  <si>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</si>
  <si>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</si>
  <si>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</si>
  <si>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</si>
  <si>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</si>
  <si>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</si>
  <si>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</si>
  <si>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</si>
  <si>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</si>
  <si>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</si>
  <si>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</si>
  <si>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</si>
  <si>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</si>
  <si>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</si>
  <si>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</si>
  <si>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</si>
  <si>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</si>
  <si>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</si>
  <si>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</si>
  <si>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</si>
  <si>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</si>
  <si>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</si>
  <si>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</si>
  <si>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</si>
  <si>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</si>
  <si>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</si>
  <si>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</si>
  <si>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</si>
  <si>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</si>
  <si>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</si>
  <si>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</si>
  <si>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</si>
  <si>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</si>
  <si>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</si>
  <si>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</si>
  <si>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</si>
  <si>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</si>
  <si>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</si>
  <si>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</si>
  <si>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</si>
  <si>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</si>
  <si>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</si>
  <si>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</si>
  <si>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</si>
  <si>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</si>
  <si>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</si>
  <si>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</si>
  <si>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</si>
  <si>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</si>
  <si>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</si>
  <si>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</si>
  <si>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</si>
  <si>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</si>
  <si>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</si>
  <si>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</si>
  <si>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</si>
  <si>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</si>
  <si>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</si>
  <si>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</si>
  <si>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</si>
  <si>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</si>
  <si>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</si>
  <si>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</si>
  <si>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</si>
  <si>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</si>
  <si>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</si>
  <si>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</si>
  <si>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</si>
  <si>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</si>
  <si>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</si>
  <si>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</si>
  <si>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</si>
  <si>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</si>
  <si>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</si>
  <si>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</si>
  <si>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</si>
  <si>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</si>
  <si>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</si>
  <si>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</si>
  <si>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</si>
  <si>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</si>
  <si>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</si>
  <si>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</si>
  <si>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</si>
  <si>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</si>
  <si>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</si>
  <si>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</si>
  <si>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</si>
  <si>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</si>
  <si>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</si>
  <si>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</si>
  <si>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</si>
  <si>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</si>
  <si>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</si>
  <si>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</si>
  <si>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</si>
  <si>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</si>
  <si>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</si>
  <si>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</si>
  <si>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</si>
  <si>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</si>
  <si>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</si>
  <si>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</si>
  <si>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</si>
  <si>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</si>
  <si>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</si>
  <si>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</si>
  <si>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</si>
  <si>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</si>
  <si>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</si>
  <si>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</si>
  <si>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</si>
  <si>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</si>
  <si>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</si>
  <si>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</si>
  <si>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</si>
  <si>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</si>
  <si>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</si>
  <si>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</si>
  <si>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</si>
  <si>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</si>
  <si>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</si>
  <si>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</si>
  <si>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</si>
  <si>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</si>
  <si>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</si>
  <si>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</si>
  <si>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</si>
  <si>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</si>
  <si>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</si>
  <si>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</si>
  <si>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</si>
  <si>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</si>
  <si>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</si>
  <si>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</si>
  <si>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</si>
  <si>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</si>
  <si>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</si>
  <si>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</si>
  <si>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</si>
  <si>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</si>
  <si>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</si>
  <si>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</si>
  <si>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</si>
  <si>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</si>
  <si>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</si>
  <si>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</si>
  <si>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</si>
  <si>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</si>
  <si>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</si>
  <si>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</si>
  <si>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</si>
  <si>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</si>
  <si>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</si>
  <si>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</si>
  <si>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</si>
  <si>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</si>
  <si>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</si>
  <si>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</si>
  <si>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</si>
  <si>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</si>
  <si>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</si>
  <si>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</si>
  <si>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</si>
  <si>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</si>
  <si>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</si>
  <si>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</si>
  <si>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</si>
  <si>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</si>
  <si>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</si>
  <si>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</si>
  <si>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</si>
  <si>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</si>
  <si>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</si>
  <si>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</si>
  <si>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</si>
  <si>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</si>
  <si>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</si>
  <si>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</si>
  <si>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</si>
  <si>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</si>
  <si>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</si>
  <si>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</si>
  <si>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</si>
  <si>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</si>
  <si>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</si>
  <si>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</si>
  <si>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</si>
  <si>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</si>
  <si>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</si>
  <si>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</si>
  <si>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</si>
  <si>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</si>
  <si>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</si>
  <si>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</si>
  <si>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</si>
  <si>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</si>
  <si>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</si>
  <si>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</si>
  <si>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</si>
  <si>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</si>
  <si>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</si>
  <si>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</si>
  <si>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</si>
  <si>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</si>
  <si>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</si>
  <si>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</si>
  <si>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</si>
  <si>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</si>
  <si>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</si>
  <si>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</si>
  <si>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</si>
  <si>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</si>
  <si>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</si>
  <si>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</si>
  <si>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</si>
  <si>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</si>
  <si>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</si>
  <si>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</si>
  <si>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</si>
  <si>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</si>
  <si>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</si>
  <si>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</si>
  <si>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</si>
  <si>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</si>
  <si>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</si>
  <si>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</si>
  <si>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</si>
  <si>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</si>
  <si>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</si>
  <si>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</si>
  <si>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</si>
  <si>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</si>
  <si>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</si>
  <si>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</si>
  <si>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</si>
  <si>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</si>
  <si>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</si>
  <si>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</si>
  <si>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</si>
  <si>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</si>
  <si>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</si>
  <si>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</si>
  <si>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</si>
  <si>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</si>
  <si>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</si>
  <si>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</si>
  <si>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</si>
  <si>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</si>
  <si>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</si>
  <si>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</si>
  <si>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</si>
  <si>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</si>
  <si>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</si>
  <si>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</si>
  <si>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</si>
  <si>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</si>
  <si>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</si>
  <si>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</si>
  <si>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</si>
  <si>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</si>
  <si>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</si>
  <si>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</si>
  <si>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</si>
  <si>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</si>
  <si>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</si>
  <si>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</si>
  <si>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</si>
  <si>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</si>
  <si>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</si>
  <si>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</si>
  <si>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</si>
  <si>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</si>
  <si>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</si>
  <si>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</si>
  <si>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</si>
  <si>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</si>
  <si>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</si>
  <si>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</si>
  <si>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</si>
  <si>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</si>
  <si>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</si>
  <si>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</si>
  <si>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</si>
  <si>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</si>
  <si>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</si>
  <si>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</si>
  <si>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</si>
  <si>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</si>
  <si>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</si>
  <si>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</si>
  <si>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</si>
  <si>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</si>
  <si>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</si>
  <si>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</si>
  <si>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</si>
  <si>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</si>
  <si>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</si>
  <si>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</si>
  <si>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</si>
  <si>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</si>
  <si>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</si>
  <si>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</si>
  <si>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</si>
  <si>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</si>
  <si>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</si>
  <si>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</si>
  <si>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</si>
  <si>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</si>
  <si>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</si>
  <si>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</si>
  <si>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</si>
  <si>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</si>
  <si>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</si>
  <si>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</si>
  <si>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</si>
  <si>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</si>
  <si>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</si>
  <si>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</si>
  <si>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</si>
  <si>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</si>
  <si>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</si>
  <si>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</si>
  <si>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</si>
  <si>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</si>
  <si>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</si>
  <si>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</si>
  <si>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</si>
  <si>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</si>
  <si>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</si>
  <si>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</si>
  <si>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</si>
  <si>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</si>
  <si>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</si>
  <si>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</si>
  <si>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</si>
  <si>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</si>
  <si>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</si>
  <si>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</si>
  <si>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</si>
  <si>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</si>
  <si>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</si>
  <si>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</si>
  <si>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</si>
  <si>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</si>
  <si>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</si>
  <si>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</si>
  <si>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</si>
  <si>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</si>
  <si>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</si>
  <si>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</si>
  <si>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</si>
  <si>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</si>
  <si>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</si>
  <si>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</si>
  <si>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</si>
  <si>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</si>
  <si>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</si>
  <si>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</si>
  <si>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</si>
  <si>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</si>
  <si>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</si>
  <si>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</si>
  <si>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</si>
  <si>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</si>
  <si>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</si>
  <si>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</si>
  <si>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</si>
  <si>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</si>
  <si>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</si>
  <si>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</si>
  <si>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</si>
  <si>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</si>
  <si>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</si>
  <si>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</si>
  <si>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</si>
  <si>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</si>
  <si>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</si>
  <si>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</si>
  <si>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</si>
  <si>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</si>
  <si>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</si>
  <si>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</si>
  <si>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</si>
  <si>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</si>
  <si>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</si>
  <si>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</si>
  <si>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</si>
  <si>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</si>
  <si>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</si>
  <si>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</si>
  <si>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</si>
  <si>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</si>
  <si>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</si>
  <si>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</si>
  <si>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</si>
  <si>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</si>
  <si>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</si>
  <si>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</si>
  <si>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</si>
  <si>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</si>
  <si>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</si>
  <si>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</si>
  <si>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</si>
  <si>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</si>
  <si>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</si>
  <si>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</si>
  <si>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</si>
  <si>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</si>
  <si>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</si>
  <si>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</si>
  <si>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</si>
  <si>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</si>
  <si>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</si>
  <si>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</si>
  <si>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</si>
  <si>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</si>
  <si>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</si>
  <si>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</si>
  <si>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</si>
  <si>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</si>
  <si>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</si>
  <si>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</si>
  <si>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</si>
  <si>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</si>
  <si>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</si>
  <si>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</si>
  <si>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</si>
  <si>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</si>
  <si>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</si>
  <si>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</si>
  <si>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</si>
  <si>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</si>
  <si>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</si>
  <si>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</si>
  <si>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</si>
  <si>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</si>
  <si>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</si>
  <si>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</si>
  <si>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</si>
  <si>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</si>
  <si>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</si>
  <si>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</si>
  <si>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</si>
  <si>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</si>
  <si>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</si>
  <si>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</si>
  <si>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</si>
  <si>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</si>
  <si>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</si>
  <si>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</si>
  <si>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</si>
  <si>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</si>
  <si>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</si>
  <si>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</si>
  <si>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</si>
  <si>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</si>
  <si>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</si>
  <si>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</si>
  <si>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</si>
  <si>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</si>
  <si>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</si>
  <si>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</si>
  <si>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</si>
  <si>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</si>
  <si>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</si>
  <si>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</si>
  <si>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</si>
  <si>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</si>
  <si>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</si>
  <si>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</si>
  <si>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</si>
  <si>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</si>
  <si>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</si>
  <si>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</si>
  <si>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</si>
  <si>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</si>
  <si>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</si>
  <si>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</si>
  <si>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</si>
  <si>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</si>
  <si>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</si>
  <si>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</si>
  <si>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</si>
  <si>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</si>
  <si>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</si>
  <si>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</si>
  <si>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</si>
  <si>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</si>
  <si>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</si>
  <si>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</si>
  <si>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</si>
  <si>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</si>
  <si>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</si>
  <si>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</si>
  <si>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</si>
  <si>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</si>
  <si>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</si>
  <si>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</si>
  <si>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</si>
  <si>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</si>
  <si>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</si>
  <si>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</si>
  <si>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</si>
  <si>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</si>
  <si>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</si>
  <si>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</si>
  <si>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</si>
  <si>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</si>
  <si>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</si>
  <si>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</si>
  <si>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</si>
  <si>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</si>
  <si>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</si>
  <si>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</si>
  <si>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</si>
  <si>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</si>
  <si>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</si>
  <si>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</si>
  <si>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</si>
  <si>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</si>
  <si>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</si>
  <si>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</si>
  <si>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</si>
  <si>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</si>
  <si>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</si>
  <si>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</si>
  <si>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</si>
  <si>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</si>
  <si>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</si>
  <si>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</si>
  <si>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</si>
  <si>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</si>
  <si>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</si>
  <si>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</si>
  <si>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</si>
  <si>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</si>
  <si>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</si>
  <si>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</si>
  <si>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</si>
  <si>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</si>
  <si>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</si>
  <si>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</si>
  <si>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</si>
  <si>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</si>
  <si>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</si>
  <si>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</si>
  <si>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</si>
  <si>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</si>
  <si>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</si>
  <si>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</si>
  <si>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</si>
  <si>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</si>
  <si>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</si>
  <si>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</si>
  <si>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</si>
  <si>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</si>
  <si>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</si>
  <si>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</si>
  <si>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</si>
  <si>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</si>
  <si>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</si>
  <si>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</si>
  <si>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</si>
  <si>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</si>
  <si>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</si>
  <si>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</si>
  <si>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</si>
  <si>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</si>
  <si>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</si>
  <si>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</si>
  <si>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</si>
  <si>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</si>
  <si>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</si>
  <si>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</si>
  <si>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</si>
  <si>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</si>
  <si>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</si>
  <si>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</si>
  <si>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</si>
  <si>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</si>
  <si>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</si>
  <si>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</si>
  <si>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</si>
  <si>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</si>
  <si>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</si>
  <si>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</si>
  <si>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</si>
  <si>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</si>
  <si>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</si>
  <si>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</si>
  <si>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</si>
  <si>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</si>
  <si>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</si>
  <si>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</si>
  <si>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</si>
  <si>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</si>
  <si>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</si>
  <si>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</si>
  <si>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</si>
  <si>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</si>
  <si>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</si>
  <si>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</si>
  <si>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</si>
  <si>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</si>
  <si>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</si>
  <si>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</si>
  <si>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</si>
  <si>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</si>
  <si>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</si>
  <si>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</si>
  <si>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</si>
  <si>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</si>
  <si>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</si>
  <si>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</si>
  <si>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</si>
  <si>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</si>
  <si>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</si>
  <si>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</si>
  <si>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</si>
  <si>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</si>
  <si>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</si>
  <si>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</si>
  <si>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</si>
  <si>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</si>
  <si>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</si>
  <si>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</si>
  <si>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</si>
  <si>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</si>
  <si>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</si>
  <si>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</si>
  <si>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</si>
  <si>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</si>
  <si>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</si>
  <si>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</si>
  <si>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</si>
  <si>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</si>
  <si>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</si>
  <si>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</si>
  <si>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</si>
  <si>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</si>
  <si>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</si>
  <si>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</si>
  <si>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</si>
  <si>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</si>
  <si>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</si>
  <si>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</si>
  <si>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</si>
  <si>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</si>
  <si>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</si>
  <si>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</si>
  <si>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</si>
  <si>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</si>
  <si>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</si>
  <si>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</si>
  <si>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</si>
  <si>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</si>
  <si>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</si>
  <si>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</si>
  <si>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</si>
  <si>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</si>
  <si>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</si>
  <si>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</si>
  <si>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</si>
  <si>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</si>
  <si>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</si>
  <si>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</si>
  <si>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</si>
  <si>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</si>
  <si>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</si>
  <si>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</si>
  <si>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</si>
  <si>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</si>
  <si>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</si>
  <si>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</si>
  <si>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</si>
  <si>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</si>
  <si>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</si>
  <si>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</si>
  <si>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</si>
  <si>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</si>
  <si>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</si>
  <si>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</si>
  <si>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</si>
  <si>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</si>
  <si>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</si>
  <si>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</si>
  <si>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</si>
  <si>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</si>
  <si>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</si>
  <si>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</si>
  <si>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</si>
  <si>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</si>
  <si>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</si>
  <si>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</si>
  <si>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</si>
  <si>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</si>
  <si>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</si>
  <si>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</si>
  <si>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</si>
  <si>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</si>
  <si>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</si>
  <si>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</si>
  <si>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</si>
  <si>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</si>
  <si>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</si>
  <si>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</si>
  <si>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</si>
  <si>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</si>
  <si>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</si>
  <si>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</si>
  <si>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</si>
  <si>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</si>
  <si>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</si>
  <si>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</si>
  <si>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</si>
  <si>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</si>
  <si>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</si>
  <si>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</si>
  <si>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</si>
  <si>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</si>
  <si>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</si>
  <si>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</si>
  <si>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</si>
  <si>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</si>
  <si>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</si>
  <si>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</si>
  <si>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</si>
  <si>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</si>
  <si>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</si>
  <si>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</si>
  <si>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</si>
  <si>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</si>
  <si>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</si>
  <si>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</si>
  <si>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</si>
  <si>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</si>
  <si>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</si>
  <si>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</si>
  <si>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</si>
  <si>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</si>
  <si>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</si>
  <si>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</si>
  <si>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</si>
  <si>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</si>
  <si>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</si>
  <si>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</si>
  <si>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</si>
  <si>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</si>
  <si>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</si>
  <si>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</si>
  <si>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</si>
  <si>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</si>
  <si>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</si>
  <si>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</si>
  <si>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</si>
  <si>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</si>
  <si>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</si>
  <si>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</si>
  <si>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</si>
  <si>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</si>
  <si>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</si>
  <si>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</si>
  <si>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</si>
  <si>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</si>
  <si>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</si>
  <si>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</si>
  <si>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</si>
  <si>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</si>
  <si>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</si>
  <si>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</si>
  <si>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</si>
  <si>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</si>
  <si>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</si>
  <si>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</si>
  <si>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</si>
  <si>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</si>
  <si>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</si>
  <si>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</si>
  <si>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</si>
  <si>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</si>
  <si>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</si>
  <si>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</si>
  <si>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</si>
  <si>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</si>
  <si>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</si>
  <si>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</si>
  <si>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</si>
  <si>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</si>
  <si>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</si>
  <si>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</si>
  <si>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</si>
  <si>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</si>
  <si>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</si>
  <si>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</si>
  <si>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</si>
  <si>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</si>
  <si>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</si>
  <si>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</si>
  <si>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</si>
  <si>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</si>
  <si>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</si>
  <si>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</si>
  <si>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</si>
  <si>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</si>
  <si>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</si>
  <si>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</si>
  <si>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</si>
  <si>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</si>
  <si>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</si>
  <si>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</si>
  <si>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</si>
  <si>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</si>
  <si>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</si>
  <si>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</si>
  <si>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</si>
  <si>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</si>
  <si>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</si>
  <si>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</si>
  <si>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</si>
  <si>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</si>
  <si>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</si>
  <si>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</si>
  <si>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</si>
  <si>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</si>
  <si>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</si>
  <si>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</si>
  <si>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</si>
  <si>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</si>
  <si>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</si>
  <si>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</si>
  <si>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</si>
  <si>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</si>
  <si>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</si>
  <si>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</si>
  <si>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</si>
  <si>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</si>
  <si>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</si>
  <si>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</si>
  <si>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</si>
  <si>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</si>
  <si>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</si>
  <si>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</si>
  <si>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</si>
  <si>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</si>
  <si>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</si>
  <si>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</si>
  <si>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</si>
  <si>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</si>
  <si>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</si>
  <si>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</si>
  <si>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</si>
  <si>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</si>
  <si>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</si>
  <si>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</si>
  <si>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</si>
  <si>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</si>
  <si>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</si>
  <si>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</si>
  <si>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</si>
  <si>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</si>
  <si>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</si>
  <si>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</si>
  <si>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</si>
  <si>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</si>
  <si>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</si>
  <si>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</si>
  <si>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</si>
  <si>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</si>
  <si>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</si>
  <si>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</si>
  <si>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</si>
  <si>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</si>
  <si>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</si>
  <si>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</si>
  <si>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</si>
  <si>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</si>
  <si>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</si>
  <si>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</si>
  <si>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</si>
  <si>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</si>
  <si>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</si>
  <si>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</si>
  <si>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</si>
  <si>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</si>
  <si>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</si>
  <si>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</si>
  <si>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</si>
  <si>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</si>
  <si>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</si>
  <si>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</si>
  <si>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</si>
  <si>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</si>
  <si>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</si>
  <si>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</si>
  <si>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</si>
  <si>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</si>
  <si>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</si>
  <si>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</si>
  <si>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</si>
  <si>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</si>
  <si>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</si>
  <si>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</si>
  <si>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</si>
  <si>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</si>
  <si>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</si>
  <si>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</si>
  <si>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</si>
  <si>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</si>
  <si>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</si>
  <si>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</si>
  <si>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</si>
  <si>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</si>
  <si>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</si>
  <si>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</si>
  <si>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</si>
  <si>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</si>
  <si>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</si>
  <si>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</si>
  <si>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</si>
  <si>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</si>
  <si>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</si>
  <si>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</si>
  <si>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</si>
  <si>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</si>
  <si>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</si>
  <si>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</si>
  <si>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</si>
  <si>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</si>
  <si>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</si>
  <si>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</si>
  <si>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</si>
  <si>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</si>
  <si>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</si>
  <si>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</si>
  <si>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</si>
  <si>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</si>
  <si>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</si>
  <si>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</si>
  <si>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</si>
  <si>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</si>
  <si>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</si>
  <si>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</si>
  <si>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</si>
  <si>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</si>
  <si>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</si>
  <si>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</si>
  <si>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</si>
  <si>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</si>
  <si>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</si>
  <si>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</si>
  <si>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</si>
  <si>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</si>
  <si>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</si>
  <si>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</si>
  <si>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</si>
  <si>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</si>
  <si>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</si>
  <si>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</si>
  <si>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</si>
  <si>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</si>
  <si>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</si>
  <si>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</si>
  <si>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</si>
  <si>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</si>
  <si>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</si>
  <si>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</si>
  <si>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</si>
  <si>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</si>
  <si>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</si>
  <si>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</si>
  <si>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</si>
  <si>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</si>
  <si>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</si>
  <si>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</si>
  <si>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</si>
  <si>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</si>
  <si>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</si>
  <si>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</si>
  <si>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</si>
  <si>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</si>
  <si>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</si>
  <si>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</si>
  <si>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</si>
  <si>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</si>
  <si>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</si>
  <si>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</si>
  <si>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</si>
  <si>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</si>
  <si>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</si>
  <si>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</si>
  <si>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</si>
  <si>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</si>
  <si>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</si>
  <si>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</si>
  <si>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</si>
  <si>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</si>
  <si>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</si>
  <si>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</si>
  <si>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</si>
  <si>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</si>
  <si>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</si>
  <si>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</si>
  <si>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</si>
  <si>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</si>
  <si>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</si>
  <si>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</si>
  <si>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</si>
  <si>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</si>
  <si>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</si>
  <si>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</si>
  <si>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</si>
  <si>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</si>
  <si>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</si>
  <si>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</si>
  <si>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</si>
  <si>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</si>
  <si>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</si>
  <si>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</si>
  <si>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</si>
  <si>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</si>
  <si>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</si>
  <si>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</si>
  <si>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</si>
  <si>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</si>
  <si>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</si>
  <si>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</si>
  <si>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</si>
  <si>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</si>
  <si>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</si>
  <si>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</si>
  <si>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</si>
  <si>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</si>
  <si>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</si>
  <si>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</si>
  <si>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</si>
  <si>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</si>
  <si>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</si>
  <si>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</si>
  <si>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</si>
  <si>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</si>
  <si>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</si>
  <si>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</si>
  <si>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</si>
  <si>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</si>
  <si>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</si>
  <si>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</si>
  <si>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</si>
  <si>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</si>
  <si>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</si>
  <si>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</si>
  <si>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</si>
  <si>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</si>
  <si>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</si>
  <si>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</si>
  <si>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</si>
  <si>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</si>
  <si>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</si>
  <si>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</si>
  <si>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</si>
  <si>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</si>
  <si>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</si>
  <si>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</si>
  <si>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</si>
  <si>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</si>
  <si>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</si>
  <si>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</si>
  <si>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</si>
  <si>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</si>
  <si>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</si>
  <si>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</si>
  <si>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</si>
  <si>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</si>
  <si>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</si>
  <si>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</si>
  <si>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</si>
  <si>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</si>
  <si>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</si>
  <si>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</si>
  <si>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</si>
  <si>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</si>
  <si>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</si>
  <si>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</si>
  <si>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</si>
  <si>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</si>
  <si>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</si>
  <si>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</si>
  <si>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</si>
  <si>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</si>
  <si>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</si>
  <si>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</si>
  <si>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</si>
  <si>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</si>
  <si>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</si>
  <si>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</si>
  <si>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</si>
  <si>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</si>
  <si>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</si>
  <si>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</si>
  <si>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</si>
  <si>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</si>
  <si>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</si>
  <si>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</si>
  <si>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</si>
  <si>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</si>
  <si>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</si>
  <si>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</si>
  <si>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</si>
  <si>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</si>
  <si>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</si>
  <si>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</si>
  <si>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</si>
  <si>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</si>
  <si>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</si>
  <si>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</si>
  <si>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</si>
  <si>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</si>
  <si>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</si>
  <si>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</si>
  <si>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</si>
  <si>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</si>
  <si>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</si>
  <si>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</si>
  <si>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</si>
  <si>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</si>
  <si>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</si>
  <si>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</si>
  <si>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</si>
  <si>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</si>
  <si>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</si>
  <si>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</si>
  <si>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</si>
  <si>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</si>
  <si>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</si>
  <si>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</si>
  <si>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</si>
  <si>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</si>
  <si>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</si>
  <si>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</si>
  <si>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</si>
  <si>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</si>
  <si>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</si>
  <si>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</si>
  <si>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</si>
  <si>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</si>
  <si>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</si>
  <si>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</si>
  <si>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</si>
  <si>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</si>
  <si>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</si>
  <si>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</si>
  <si>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</si>
  <si>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</si>
  <si>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</si>
  <si>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</si>
  <si>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</si>
  <si>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</si>
  <si>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</si>
  <si>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</si>
  <si>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</si>
  <si>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</si>
  <si>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</si>
  <si>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</si>
  <si>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</si>
  <si>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</si>
  <si>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</si>
  <si>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</si>
  <si>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</si>
  <si>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</si>
  <si>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</si>
  <si>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</si>
  <si>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</si>
  <si>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</si>
  <si>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</si>
  <si>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</si>
  <si>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</si>
  <si>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</si>
  <si>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</si>
  <si>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</si>
  <si>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</si>
  <si>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</si>
  <si>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</si>
  <si>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</si>
  <si>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</si>
  <si>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</si>
  <si>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</si>
  <si>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</si>
  <si>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</si>
  <si>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</si>
  <si>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</si>
  <si>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</si>
  <si>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</si>
  <si>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</si>
  <si>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</si>
  <si>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</si>
  <si>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</si>
  <si>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</si>
  <si>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</si>
  <si>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Jan</t>
  </si>
  <si>
    <t>Feb</t>
  </si>
  <si>
    <t>Mar</t>
  </si>
  <si>
    <t>Apr</t>
  </si>
  <si>
    <t>May</t>
  </si>
  <si>
    <t>Jun</t>
  </si>
  <si>
    <t>Jul</t>
  </si>
  <si>
    <t>Aug</t>
  </si>
  <si>
    <t>Sep</t>
  </si>
  <si>
    <t>Oct</t>
  </si>
  <si>
    <t>Nov</t>
  </si>
  <si>
    <t>Dec</t>
  </si>
  <si>
    <t>2020</t>
  </si>
  <si>
    <t>2021</t>
  </si>
  <si>
    <t>2022</t>
  </si>
  <si>
    <t>Years</t>
  </si>
  <si>
    <t>Sum of Sales</t>
  </si>
  <si>
    <t>Arabica</t>
  </si>
  <si>
    <t>Excelsa</t>
  </si>
  <si>
    <t>LIbrica</t>
  </si>
  <si>
    <t>Robusta</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</si>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</sst>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6" formatCode="dd/mmm/yyyy"/>
    <numFmt numFmtId="168" formatCode="0.0\ &quot;kg&quot;"/>
    <numFmt numFmtId="169" formatCode="_-[$$-409]* #,##0.00_ ;_-[$$-409]* \-#,##0.00\ ;_-[$$-409]* &quot;-&quot;??_ ;_-@_ "/>
    <numFmt numFmtId="170" formatCode="[$$-409]#,##0"/>
  </numFmts>
  <fonts count="4" x14ac:knownFonts="1">
    <font>
      <sz val="11"/>
      <color theme="1"/>
      <name val="Calibri"/>
      <family val="2"/>
      <scheme val="minor"/>
    </font>
    <font>
      <sz val="11"/>
      <color indexed="8"/>
      <name val="Calibri"/>
      <family val="2"/>
    </font>
    <font>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69" fontId="0" fillId="0" borderId="0" xfId="1" applyNumberFormat="1" applyFont="1"/>
    <xf numFmtId="169"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3" fontId="0" fillId="0" borderId="0" xfId="0" applyNumberFormat="1"/>
    <xf numFmtId="170" fontId="0" fillId="0" borderId="0" xfId="0" applyNumberFormat="1"/>
    <xf numFmtId="0" fontId="0" fillId="2" borderId="0" xfId="0" applyFill="1" applyAlignment="1">
      <alignment horizontal="center" vertical="center"/>
    </xf>
    <xf numFmtId="0" fontId="3" fillId="2" borderId="0" xfId="0" applyFont="1" applyFill="1" applyAlignment="1">
      <alignment horizontal="center" vertical="center"/>
    </xf>
  </cellXfs>
  <cellStyles count="2">
    <cellStyle name="Currency" xfId="1" builtinId="4"/>
    <cellStyle name="Normal" xfId="0" builtinId="0"/>
  </cellStyles>
  <dxfs count="16">
    <dxf>
      <font>
        <b/>
        <i val="0"/>
        <color theme="0"/>
        <name val="Calibri"/>
        <family val="2"/>
        <scheme val="minor"/>
      </font>
    </dxf>
    <dxf>
      <font>
        <b val="0"/>
        <i val="0"/>
        <color theme="0"/>
        <name val="Calibri"/>
        <family val="2"/>
        <scheme val="minor"/>
      </font>
      <fill>
        <patternFill>
          <bgColor rgb="FF660066"/>
        </patternFill>
      </fil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font>
        <b val="0"/>
        <i val="0"/>
        <strike val="0"/>
        <condense val="0"/>
        <extend val="0"/>
        <outline val="0"/>
        <shadow val="0"/>
        <u val="none"/>
        <vertAlign val="baseline"/>
        <sz val="11"/>
        <color theme="1"/>
        <name val="Calibri"/>
        <family val="2"/>
        <scheme val="minor"/>
      </font>
      <numFmt numFmtId="169" formatCode="_-[$$-409]* #,##0.00_ ;_-[$$-409]* \-#,##0.00\ ;_-[$$-409]* &quot;-&quot;??_ ;_-@_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pivot="0" table="0" count="6" xr9:uid="{B0F6C3F4-CEA6-4F5B-BCA1-8C7748F0913B}">
      <tableStyleElement type="wholeTable" dxfId="1"/>
      <tableStyleElement type="headerRow" dxfId="0"/>
    </tableStyle>
    <tableStyle name="Timeline style " pivot="0" table="0" count="8" xr9:uid="{C48B0890-DC7F-4BCA-B16B-39DCBC985F03}">
      <tableStyleElement type="wholeTable" dxfId="5"/>
      <tableStyleElement type="headerRow" dxfId="4"/>
    </tableStyle>
  </tableStyles>
  <colors>
    <mruColors>
      <color rgb="FF660066"/>
      <color rgb="FF639729"/>
      <color rgb="FFBCE292"/>
      <color rgb="FF3A5818"/>
      <color rgb="FF3C1464"/>
      <color rgb="FF990099"/>
      <color rgb="FF3C148C"/>
      <color rgb="FFA986EE"/>
    </mruColors>
  </colors>
  <extLst>
    <ext xmlns:x14="http://schemas.microsoft.com/office/spreadsheetml/2009/9/main" uri="{46F421CA-312F-682f-3DD2-61675219B42D}">
      <x14:dxfs count="23">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dxf>
        <dxf>
          <font>
            <b/>
            <i val="0"/>
            <color theme="0"/>
            <name val="Calibri"/>
            <family val="2"/>
            <scheme val="minor"/>
          </font>
        </dxf>
        <dxf>
          <font>
            <b val="0"/>
            <i val="0"/>
            <color theme="0"/>
            <name val="Calibri"/>
            <family val="2"/>
            <scheme val="minor"/>
          </font>
        </dxf>
        <dxf>
          <font>
            <b/>
            <i val="0"/>
            <color theme="0"/>
            <name val="Calibri"/>
            <family val="2"/>
            <scheme val="minor"/>
          </font>
        </dxf>
        <dxf>
          <font>
            <b/>
            <i val="0"/>
            <color theme="0"/>
            <name val="Calibri"/>
            <family val="2"/>
            <scheme val="minor"/>
          </font>
        </dxf>
        <dxf>
          <font>
            <b/>
            <i val="0"/>
            <name val="Calibri"/>
            <family val="2"/>
            <scheme val="minor"/>
          </font>
        </dxf>
        <dxf>
          <font>
            <b val="0"/>
            <i val="0"/>
            <color theme="0"/>
            <name val="Calibri"/>
            <family val="2"/>
            <scheme val="minor"/>
          </font>
        </dxf>
        <dxf>
          <font>
            <b val="0"/>
            <i val="0"/>
            <color theme="0" tint="-0.14996795556505021"/>
            <name val="Calibri"/>
            <family val="2"/>
            <scheme val="minor"/>
          </font>
        </dxf>
        <dxf>
          <font>
            <b val="0"/>
            <i val="0"/>
            <color theme="0"/>
            <name val="Calibri"/>
            <family val="2"/>
            <scheme val="minor"/>
          </font>
        </dxf>
        <dxf>
          <font>
            <b/>
            <i val="0"/>
            <color theme="0"/>
            <name val="Calibri"/>
            <family val="2"/>
            <scheme val="minor"/>
          </font>
        </dxf>
        <dxf>
          <font>
            <b/>
            <i val="0"/>
            <name val="Calibri"/>
            <family val="2"/>
            <scheme val="minor"/>
          </font>
        </dxf>
        <dxf>
          <font>
            <b val="0"/>
            <i val="0"/>
            <color theme="0" tint="-0.14996795556505021"/>
            <name val="Calibri"/>
            <family val="2"/>
            <scheme val="minor"/>
          </font>
        </dxf>
        <dxf>
          <font>
            <b val="0"/>
            <i val="0"/>
            <color theme="0" tint="-0.14996795556505021"/>
            <name val="Calibri"/>
            <family val="2"/>
            <scheme val="minor"/>
          </font>
        </dxf>
        <dxf>
          <font>
            <b/>
            <i val="0"/>
            <color theme="0"/>
            <name val="Calibri"/>
            <family val="2"/>
            <scheme val="minor"/>
          </font>
        </dxf>
        <dxf>
          <font>
            <b/>
            <i val="0"/>
            <name val="Calibri"/>
            <family val="2"/>
            <scheme val="minor"/>
          </font>
        </dxf>
      </x14:dxfs>
    </ext>
    <ext xmlns:x14="http://schemas.microsoft.com/office/spreadsheetml/2009/9/main" uri="{EB79DEF2-80B8-43e5-95BD-54CBDDF9020C}">
      <x14:slicerStyles defaultSlicerStyle="SlicerStyleLight1">
        <x14:slicerStyle name="Purp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90099"/>
            </patternFill>
          </fill>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 and charts!PivotTable1</c:name>
    <c:fmtId val="2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IN"/>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and charts'!$C$3:$C$4</c:f>
              <c:strCache>
                <c:ptCount val="1"/>
                <c:pt idx="0">
                  <c:v>Arabica</c:v>
                </c:pt>
              </c:strCache>
            </c:strRef>
          </c:tx>
          <c:spPr>
            <a:ln w="28575" cap="rnd">
              <a:solidFill>
                <a:srgbClr val="FF0000"/>
              </a:solidFill>
              <a:round/>
            </a:ln>
            <a:effectLst/>
          </c:spPr>
          <c:marker>
            <c:symbol val="none"/>
          </c:marker>
          <c:cat>
            <c:multiLvlStrRef>
              <c:f>'Pivot table and charts'!$A$5:$B$28</c:f>
              <c:multiLvlStrCache>
                <c:ptCount val="24"/>
                <c:lvl>
                  <c:pt idx="0">
                    <c:v>Jan</c:v>
                  </c:pt>
                  <c:pt idx="1">
                    <c:v>Mar</c:v>
                  </c:pt>
                  <c:pt idx="2">
                    <c:v>Jul</c:v>
                  </c:pt>
                  <c:pt idx="3">
                    <c:v>Sep</c:v>
                  </c:pt>
                  <c:pt idx="4">
                    <c:v>Dec</c:v>
                  </c:pt>
                  <c:pt idx="5">
                    <c:v>Apr</c:v>
                  </c:pt>
                  <c:pt idx="6">
                    <c:v>May</c:v>
                  </c:pt>
                  <c:pt idx="7">
                    <c:v>Aug</c:v>
                  </c:pt>
                  <c:pt idx="8">
                    <c:v>Sep</c:v>
                  </c:pt>
                  <c:pt idx="9">
                    <c:v>Jan</c:v>
                  </c:pt>
                  <c:pt idx="10">
                    <c:v>Feb</c:v>
                  </c:pt>
                  <c:pt idx="11">
                    <c:v>Mar</c:v>
                  </c:pt>
                  <c:pt idx="12">
                    <c:v>May</c:v>
                  </c:pt>
                  <c:pt idx="13">
                    <c:v>Jun</c:v>
                  </c:pt>
                  <c:pt idx="14">
                    <c:v>Jul</c:v>
                  </c:pt>
                  <c:pt idx="15">
                    <c:v>Aug</c:v>
                  </c:pt>
                  <c:pt idx="16">
                    <c:v>Sep</c:v>
                  </c:pt>
                  <c:pt idx="17">
                    <c:v>Oct</c:v>
                  </c:pt>
                  <c:pt idx="18">
                    <c:v>Nov</c:v>
                  </c:pt>
                  <c:pt idx="19">
                    <c:v>Dec</c:v>
                  </c:pt>
                  <c:pt idx="20">
                    <c:v>Jan</c:v>
                  </c:pt>
                  <c:pt idx="21">
                    <c:v>Feb</c:v>
                  </c:pt>
                  <c:pt idx="22">
                    <c:v>Mar</c:v>
                  </c:pt>
                  <c:pt idx="23">
                    <c:v>Aug</c:v>
                  </c:pt>
                </c:lvl>
                <c:lvl>
                  <c:pt idx="0">
                    <c:v>2019</c:v>
                  </c:pt>
                  <c:pt idx="5">
                    <c:v>2020</c:v>
                  </c:pt>
                  <c:pt idx="9">
                    <c:v>2021</c:v>
                  </c:pt>
                  <c:pt idx="20">
                    <c:v>2022</c:v>
                  </c:pt>
                </c:lvl>
              </c:multiLvlStrCache>
            </c:multiLvlStrRef>
          </c:cat>
          <c:val>
            <c:numRef>
              <c:f>'Pivot table and charts'!$C$5:$C$28</c:f>
              <c:numCache>
                <c:formatCode>#,##0</c:formatCode>
                <c:ptCount val="24"/>
                <c:pt idx="6">
                  <c:v>39.799999999999997</c:v>
                </c:pt>
                <c:pt idx="8">
                  <c:v>9.9499999999999993</c:v>
                </c:pt>
                <c:pt idx="11">
                  <c:v>59.699999999999996</c:v>
                </c:pt>
                <c:pt idx="13">
                  <c:v>39.799999999999997</c:v>
                </c:pt>
                <c:pt idx="15">
                  <c:v>9.9499999999999993</c:v>
                </c:pt>
                <c:pt idx="16">
                  <c:v>59.699999999999996</c:v>
                </c:pt>
                <c:pt idx="17">
                  <c:v>49.75</c:v>
                </c:pt>
                <c:pt idx="23">
                  <c:v>29.849999999999998</c:v>
                </c:pt>
              </c:numCache>
            </c:numRef>
          </c:val>
          <c:smooth val="0"/>
          <c:extLst>
            <c:ext xmlns:c16="http://schemas.microsoft.com/office/drawing/2014/chart" uri="{C3380CC4-5D6E-409C-BE32-E72D297353CC}">
              <c16:uniqueId val="{00000000-E2A8-4326-8457-77317F475446}"/>
            </c:ext>
          </c:extLst>
        </c:ser>
        <c:ser>
          <c:idx val="1"/>
          <c:order val="1"/>
          <c:tx>
            <c:strRef>
              <c:f>'Pivot table and charts'!$D$3:$D$4</c:f>
              <c:strCache>
                <c:ptCount val="1"/>
                <c:pt idx="0">
                  <c:v>Excelsa</c:v>
                </c:pt>
              </c:strCache>
            </c:strRef>
          </c:tx>
          <c:spPr>
            <a:ln w="28575" cap="rnd">
              <a:solidFill>
                <a:srgbClr val="00B0F0"/>
              </a:solidFill>
              <a:round/>
            </a:ln>
            <a:effectLst/>
          </c:spPr>
          <c:marker>
            <c:symbol val="none"/>
          </c:marker>
          <c:cat>
            <c:multiLvlStrRef>
              <c:f>'Pivot table and charts'!$A$5:$B$28</c:f>
              <c:multiLvlStrCache>
                <c:ptCount val="24"/>
                <c:lvl>
                  <c:pt idx="0">
                    <c:v>Jan</c:v>
                  </c:pt>
                  <c:pt idx="1">
                    <c:v>Mar</c:v>
                  </c:pt>
                  <c:pt idx="2">
                    <c:v>Jul</c:v>
                  </c:pt>
                  <c:pt idx="3">
                    <c:v>Sep</c:v>
                  </c:pt>
                  <c:pt idx="4">
                    <c:v>Dec</c:v>
                  </c:pt>
                  <c:pt idx="5">
                    <c:v>Apr</c:v>
                  </c:pt>
                  <c:pt idx="6">
                    <c:v>May</c:v>
                  </c:pt>
                  <c:pt idx="7">
                    <c:v>Aug</c:v>
                  </c:pt>
                  <c:pt idx="8">
                    <c:v>Sep</c:v>
                  </c:pt>
                  <c:pt idx="9">
                    <c:v>Jan</c:v>
                  </c:pt>
                  <c:pt idx="10">
                    <c:v>Feb</c:v>
                  </c:pt>
                  <c:pt idx="11">
                    <c:v>Mar</c:v>
                  </c:pt>
                  <c:pt idx="12">
                    <c:v>May</c:v>
                  </c:pt>
                  <c:pt idx="13">
                    <c:v>Jun</c:v>
                  </c:pt>
                  <c:pt idx="14">
                    <c:v>Jul</c:v>
                  </c:pt>
                  <c:pt idx="15">
                    <c:v>Aug</c:v>
                  </c:pt>
                  <c:pt idx="16">
                    <c:v>Sep</c:v>
                  </c:pt>
                  <c:pt idx="17">
                    <c:v>Oct</c:v>
                  </c:pt>
                  <c:pt idx="18">
                    <c:v>Nov</c:v>
                  </c:pt>
                  <c:pt idx="19">
                    <c:v>Dec</c:v>
                  </c:pt>
                  <c:pt idx="20">
                    <c:v>Jan</c:v>
                  </c:pt>
                  <c:pt idx="21">
                    <c:v>Feb</c:v>
                  </c:pt>
                  <c:pt idx="22">
                    <c:v>Mar</c:v>
                  </c:pt>
                  <c:pt idx="23">
                    <c:v>Aug</c:v>
                  </c:pt>
                </c:lvl>
                <c:lvl>
                  <c:pt idx="0">
                    <c:v>2019</c:v>
                  </c:pt>
                  <c:pt idx="5">
                    <c:v>2020</c:v>
                  </c:pt>
                  <c:pt idx="9">
                    <c:v>2021</c:v>
                  </c:pt>
                  <c:pt idx="20">
                    <c:v>2022</c:v>
                  </c:pt>
                </c:lvl>
              </c:multiLvlStrCache>
            </c:multiLvlStrRef>
          </c:cat>
          <c:val>
            <c:numRef>
              <c:f>'Pivot table and charts'!$D$5:$D$28</c:f>
              <c:numCache>
                <c:formatCode>#,##0</c:formatCode>
                <c:ptCount val="24"/>
                <c:pt idx="5">
                  <c:v>24.3</c:v>
                </c:pt>
                <c:pt idx="6">
                  <c:v>24.3</c:v>
                </c:pt>
                <c:pt idx="8">
                  <c:v>72.900000000000006</c:v>
                </c:pt>
                <c:pt idx="9">
                  <c:v>12.15</c:v>
                </c:pt>
                <c:pt idx="10">
                  <c:v>48.6</c:v>
                </c:pt>
                <c:pt idx="11">
                  <c:v>24.3</c:v>
                </c:pt>
                <c:pt idx="14">
                  <c:v>60.75</c:v>
                </c:pt>
                <c:pt idx="19">
                  <c:v>72.900000000000006</c:v>
                </c:pt>
                <c:pt idx="21">
                  <c:v>24.3</c:v>
                </c:pt>
              </c:numCache>
            </c:numRef>
          </c:val>
          <c:smooth val="0"/>
          <c:extLst>
            <c:ext xmlns:c16="http://schemas.microsoft.com/office/drawing/2014/chart" uri="{C3380CC4-5D6E-409C-BE32-E72D297353CC}">
              <c16:uniqueId val="{00000001-E2A8-4326-8457-77317F475446}"/>
            </c:ext>
          </c:extLst>
        </c:ser>
        <c:ser>
          <c:idx val="2"/>
          <c:order val="2"/>
          <c:tx>
            <c:strRef>
              <c:f>'Pivot table and charts'!$E$3:$E$4</c:f>
              <c:strCache>
                <c:ptCount val="1"/>
                <c:pt idx="0">
                  <c:v>LIbrica</c:v>
                </c:pt>
              </c:strCache>
            </c:strRef>
          </c:tx>
          <c:spPr>
            <a:ln w="28575" cap="rnd">
              <a:solidFill>
                <a:srgbClr val="92D050"/>
              </a:solidFill>
              <a:round/>
            </a:ln>
            <a:effectLst/>
          </c:spPr>
          <c:marker>
            <c:symbol val="none"/>
          </c:marker>
          <c:cat>
            <c:multiLvlStrRef>
              <c:f>'Pivot table and charts'!$A$5:$B$28</c:f>
              <c:multiLvlStrCache>
                <c:ptCount val="24"/>
                <c:lvl>
                  <c:pt idx="0">
                    <c:v>Jan</c:v>
                  </c:pt>
                  <c:pt idx="1">
                    <c:v>Mar</c:v>
                  </c:pt>
                  <c:pt idx="2">
                    <c:v>Jul</c:v>
                  </c:pt>
                  <c:pt idx="3">
                    <c:v>Sep</c:v>
                  </c:pt>
                  <c:pt idx="4">
                    <c:v>Dec</c:v>
                  </c:pt>
                  <c:pt idx="5">
                    <c:v>Apr</c:v>
                  </c:pt>
                  <c:pt idx="6">
                    <c:v>May</c:v>
                  </c:pt>
                  <c:pt idx="7">
                    <c:v>Aug</c:v>
                  </c:pt>
                  <c:pt idx="8">
                    <c:v>Sep</c:v>
                  </c:pt>
                  <c:pt idx="9">
                    <c:v>Jan</c:v>
                  </c:pt>
                  <c:pt idx="10">
                    <c:v>Feb</c:v>
                  </c:pt>
                  <c:pt idx="11">
                    <c:v>Mar</c:v>
                  </c:pt>
                  <c:pt idx="12">
                    <c:v>May</c:v>
                  </c:pt>
                  <c:pt idx="13">
                    <c:v>Jun</c:v>
                  </c:pt>
                  <c:pt idx="14">
                    <c:v>Jul</c:v>
                  </c:pt>
                  <c:pt idx="15">
                    <c:v>Aug</c:v>
                  </c:pt>
                  <c:pt idx="16">
                    <c:v>Sep</c:v>
                  </c:pt>
                  <c:pt idx="17">
                    <c:v>Oct</c:v>
                  </c:pt>
                  <c:pt idx="18">
                    <c:v>Nov</c:v>
                  </c:pt>
                  <c:pt idx="19">
                    <c:v>Dec</c:v>
                  </c:pt>
                  <c:pt idx="20">
                    <c:v>Jan</c:v>
                  </c:pt>
                  <c:pt idx="21">
                    <c:v>Feb</c:v>
                  </c:pt>
                  <c:pt idx="22">
                    <c:v>Mar</c:v>
                  </c:pt>
                  <c:pt idx="23">
                    <c:v>Aug</c:v>
                  </c:pt>
                </c:lvl>
                <c:lvl>
                  <c:pt idx="0">
                    <c:v>2019</c:v>
                  </c:pt>
                  <c:pt idx="5">
                    <c:v>2020</c:v>
                  </c:pt>
                  <c:pt idx="9">
                    <c:v>2021</c:v>
                  </c:pt>
                  <c:pt idx="20">
                    <c:v>2022</c:v>
                  </c:pt>
                </c:lvl>
              </c:multiLvlStrCache>
            </c:multiLvlStrRef>
          </c:cat>
          <c:val>
            <c:numRef>
              <c:f>'Pivot table and charts'!$E$5:$E$28</c:f>
              <c:numCache>
                <c:formatCode>#,##0</c:formatCode>
                <c:ptCount val="24"/>
                <c:pt idx="0">
                  <c:v>51.8</c:v>
                </c:pt>
                <c:pt idx="1">
                  <c:v>25.9</c:v>
                </c:pt>
                <c:pt idx="3">
                  <c:v>12.95</c:v>
                </c:pt>
                <c:pt idx="4">
                  <c:v>25.9</c:v>
                </c:pt>
                <c:pt idx="12">
                  <c:v>12.95</c:v>
                </c:pt>
                <c:pt idx="13">
                  <c:v>38.849999999999994</c:v>
                </c:pt>
                <c:pt idx="15">
                  <c:v>38.849999999999994</c:v>
                </c:pt>
                <c:pt idx="16">
                  <c:v>38.849999999999994</c:v>
                </c:pt>
                <c:pt idx="17">
                  <c:v>51.8</c:v>
                </c:pt>
                <c:pt idx="18">
                  <c:v>77.699999999999989</c:v>
                </c:pt>
                <c:pt idx="19">
                  <c:v>38.849999999999994</c:v>
                </c:pt>
              </c:numCache>
            </c:numRef>
          </c:val>
          <c:smooth val="0"/>
          <c:extLst>
            <c:ext xmlns:c16="http://schemas.microsoft.com/office/drawing/2014/chart" uri="{C3380CC4-5D6E-409C-BE32-E72D297353CC}">
              <c16:uniqueId val="{00000002-E2A8-4326-8457-77317F475446}"/>
            </c:ext>
          </c:extLst>
        </c:ser>
        <c:ser>
          <c:idx val="3"/>
          <c:order val="3"/>
          <c:tx>
            <c:strRef>
              <c:f>'Pivot table and charts'!$F$3:$F$4</c:f>
              <c:strCache>
                <c:ptCount val="1"/>
                <c:pt idx="0">
                  <c:v>Robusta</c:v>
                </c:pt>
              </c:strCache>
            </c:strRef>
          </c:tx>
          <c:spPr>
            <a:ln w="28575" cap="rnd">
              <a:solidFill>
                <a:srgbClr val="FFFF00"/>
              </a:solidFill>
              <a:round/>
            </a:ln>
            <a:effectLst/>
          </c:spPr>
          <c:marker>
            <c:symbol val="none"/>
          </c:marker>
          <c:cat>
            <c:multiLvlStrRef>
              <c:f>'Pivot table and charts'!$A$5:$B$28</c:f>
              <c:multiLvlStrCache>
                <c:ptCount val="24"/>
                <c:lvl>
                  <c:pt idx="0">
                    <c:v>Jan</c:v>
                  </c:pt>
                  <c:pt idx="1">
                    <c:v>Mar</c:v>
                  </c:pt>
                  <c:pt idx="2">
                    <c:v>Jul</c:v>
                  </c:pt>
                  <c:pt idx="3">
                    <c:v>Sep</c:v>
                  </c:pt>
                  <c:pt idx="4">
                    <c:v>Dec</c:v>
                  </c:pt>
                  <c:pt idx="5">
                    <c:v>Apr</c:v>
                  </c:pt>
                  <c:pt idx="6">
                    <c:v>May</c:v>
                  </c:pt>
                  <c:pt idx="7">
                    <c:v>Aug</c:v>
                  </c:pt>
                  <c:pt idx="8">
                    <c:v>Sep</c:v>
                  </c:pt>
                  <c:pt idx="9">
                    <c:v>Jan</c:v>
                  </c:pt>
                  <c:pt idx="10">
                    <c:v>Feb</c:v>
                  </c:pt>
                  <c:pt idx="11">
                    <c:v>Mar</c:v>
                  </c:pt>
                  <c:pt idx="12">
                    <c:v>May</c:v>
                  </c:pt>
                  <c:pt idx="13">
                    <c:v>Jun</c:v>
                  </c:pt>
                  <c:pt idx="14">
                    <c:v>Jul</c:v>
                  </c:pt>
                  <c:pt idx="15">
                    <c:v>Aug</c:v>
                  </c:pt>
                  <c:pt idx="16">
                    <c:v>Sep</c:v>
                  </c:pt>
                  <c:pt idx="17">
                    <c:v>Oct</c:v>
                  </c:pt>
                  <c:pt idx="18">
                    <c:v>Nov</c:v>
                  </c:pt>
                  <c:pt idx="19">
                    <c:v>Dec</c:v>
                  </c:pt>
                  <c:pt idx="20">
                    <c:v>Jan</c:v>
                  </c:pt>
                  <c:pt idx="21">
                    <c:v>Feb</c:v>
                  </c:pt>
                  <c:pt idx="22">
                    <c:v>Mar</c:v>
                  </c:pt>
                  <c:pt idx="23">
                    <c:v>Aug</c:v>
                  </c:pt>
                </c:lvl>
                <c:lvl>
                  <c:pt idx="0">
                    <c:v>2019</c:v>
                  </c:pt>
                  <c:pt idx="5">
                    <c:v>2020</c:v>
                  </c:pt>
                  <c:pt idx="9">
                    <c:v>2021</c:v>
                  </c:pt>
                  <c:pt idx="20">
                    <c:v>2022</c:v>
                  </c:pt>
                </c:lvl>
              </c:multiLvlStrCache>
            </c:multiLvlStrRef>
          </c:cat>
          <c:val>
            <c:numRef>
              <c:f>'Pivot table and charts'!$F$5:$F$28</c:f>
              <c:numCache>
                <c:formatCode>#,##0</c:formatCode>
                <c:ptCount val="24"/>
                <c:pt idx="2">
                  <c:v>8.9499999999999993</c:v>
                </c:pt>
                <c:pt idx="7">
                  <c:v>44.75</c:v>
                </c:pt>
                <c:pt idx="15">
                  <c:v>62.65</c:v>
                </c:pt>
                <c:pt idx="20">
                  <c:v>44.75</c:v>
                </c:pt>
                <c:pt idx="22">
                  <c:v>17.899999999999999</c:v>
                </c:pt>
              </c:numCache>
            </c:numRef>
          </c:val>
          <c:smooth val="0"/>
          <c:extLst>
            <c:ext xmlns:c16="http://schemas.microsoft.com/office/drawing/2014/chart" uri="{C3380CC4-5D6E-409C-BE32-E72D297353CC}">
              <c16:uniqueId val="{00000003-E2A8-4326-8457-77317F475446}"/>
            </c:ext>
          </c:extLst>
        </c:ser>
        <c:dLbls>
          <c:showLegendKey val="0"/>
          <c:showVal val="0"/>
          <c:showCatName val="0"/>
          <c:showSerName val="0"/>
          <c:showPercent val="0"/>
          <c:showBubbleSize val="0"/>
        </c:dLbls>
        <c:smooth val="0"/>
        <c:axId val="1926900575"/>
        <c:axId val="1558571599"/>
      </c:lineChart>
      <c:catAx>
        <c:axId val="19269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58571599"/>
        <c:crosses val="autoZero"/>
        <c:auto val="1"/>
        <c:lblAlgn val="ctr"/>
        <c:lblOffset val="100"/>
        <c:noMultiLvlLbl val="0"/>
      </c:catAx>
      <c:valAx>
        <c:axId val="155857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92690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A986EE"/>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[coffeeOrdersData.xlsx]Bar chart!PivotTable3</c:name>
    <c:fmtId val="10"/>
  </c:pivotSource>
  <c:chart>
    <c:title>
      <c:tx>
        <c:rich>
          <a:bodyPr rot="0" spcFirstLastPara="1" vertOverflow="ellipsis" vert="horz" wrap="square" anchor="ctr" anchorCtr="1"/>
          <a:lstStyle/>
          <a:p>
            <a:pPr>
              <a:defRPr sz="1400" b="0" i="0" u="sng"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sng" strike="noStrike" kern="1200" spc="0" baseline="0">
              <a:solidFill>
                <a:srgbClr val="002060"/>
              </a:solidFill>
              <a:latin typeface="+mn-lt"/>
              <a:ea typeface="+mn-ea"/>
              <a:cs typeface="+mn-cs"/>
            </a:defRPr>
          </a:pPr>
          <a:endParaRPr lang="en-US"/>
        </a:p>
      </c:txPr>
    </c:title>
    <c:autoTitleDeleted val="0"/>
    <c:pivotFmts>
      <c:pivotFmt>
        <c:idx val="0"/>
        <c:spPr>
          <a:solidFill>
            <a:srgbClr val="92D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A5818"/>
          </a:solidFill>
          <a:ln w="15875">
            <a:solidFill>
              <a:schemeClr val="bg1"/>
            </a:solidFill>
          </a:ln>
          <a:effectLst/>
        </c:spPr>
      </c:pivotFmt>
      <c:pivotFmt>
        <c:idx val="2"/>
        <c:spPr>
          <a:solidFill>
            <a:srgbClr val="BCE292"/>
          </a:solidFill>
          <a:ln w="15875">
            <a:solidFill>
              <a:schemeClr val="bg1"/>
            </a:solidFill>
          </a:ln>
          <a:effectLst/>
        </c:spPr>
      </c:pivotFmt>
      <c:pivotFmt>
        <c:idx val="3"/>
        <c:spPr>
          <a:solidFill>
            <a:srgbClr val="639729"/>
          </a:solidFill>
          <a:ln w="15875">
            <a:solidFill>
              <a:schemeClr val="bg1"/>
            </a:solidFill>
          </a:ln>
          <a:effectLst/>
        </c:spPr>
      </c:pivotFmt>
      <c:pivotFmt>
        <c:idx val="4"/>
        <c:spPr>
          <a:solidFill>
            <a:srgbClr val="92D05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39729"/>
          </a:solidFill>
          <a:ln w="15875">
            <a:solidFill>
              <a:schemeClr val="bg1"/>
            </a:solidFill>
          </a:ln>
          <a:effectLst/>
        </c:spPr>
      </c:pivotFmt>
      <c:pivotFmt>
        <c:idx val="6"/>
        <c:spPr>
          <a:solidFill>
            <a:srgbClr val="BCE292"/>
          </a:solidFill>
          <a:ln w="15875">
            <a:solidFill>
              <a:schemeClr val="bg1"/>
            </a:solidFill>
          </a:ln>
          <a:effectLst/>
        </c:spPr>
      </c:pivotFmt>
      <c:pivotFmt>
        <c:idx val="7"/>
        <c:spPr>
          <a:solidFill>
            <a:srgbClr val="3A5818"/>
          </a:solidFill>
          <a:ln w="15875">
            <a:solidFill>
              <a:schemeClr val="bg1"/>
            </a:solidFill>
          </a:ln>
          <a:effectLst/>
        </c:spPr>
      </c:pivotFmt>
      <c:pivotFmt>
        <c:idx val="8"/>
        <c:spPr>
          <a:solidFill>
            <a:srgbClr val="92D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sng"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639729"/>
          </a:solidFill>
          <a:ln w="15875">
            <a:solidFill>
              <a:schemeClr val="bg1"/>
            </a:solidFill>
          </a:ln>
          <a:effectLst/>
        </c:spPr>
      </c:pivotFmt>
      <c:pivotFmt>
        <c:idx val="10"/>
        <c:spPr>
          <a:solidFill>
            <a:srgbClr val="BCE292"/>
          </a:solidFill>
          <a:ln w="15875">
            <a:solidFill>
              <a:schemeClr val="bg1"/>
            </a:solidFill>
          </a:ln>
          <a:effectLst/>
        </c:spPr>
      </c:pivotFmt>
      <c:pivotFmt>
        <c:idx val="11"/>
        <c:spPr>
          <a:solidFill>
            <a:srgbClr val="3A5818"/>
          </a:solidFill>
          <a:ln w="15875">
            <a:solidFill>
              <a:schemeClr val="bg1"/>
            </a:solidFill>
          </a:ln>
          <a:effectLst/>
        </c:spPr>
      </c:pivotFmt>
    </c:pivotFmts>
    <c:plotArea>
      <c:layout/>
      <c:barChart>
        <c:barDir val="bar"/>
        <c:grouping val="stacked"/>
        <c:varyColors val="0"/>
        <c:ser>
          <c:idx val="0"/>
          <c:order val="0"/>
          <c:tx>
            <c:strRef>
              <c:f>'Bar chart'!$B$3</c:f>
              <c:strCache>
                <c:ptCount val="1"/>
                <c:pt idx="0">
                  <c:v>Total</c:v>
                </c:pt>
              </c:strCache>
            </c:strRef>
          </c:tx>
          <c:spPr>
            <a:solidFill>
              <a:srgbClr val="92D050"/>
            </a:solidFill>
            <a:ln w="15875">
              <a:solidFill>
                <a:schemeClr val="bg1"/>
              </a:solidFill>
            </a:ln>
            <a:effectLst/>
          </c:spPr>
          <c:invertIfNegative val="0"/>
          <c:dPt>
            <c:idx val="0"/>
            <c:invertIfNegative val="0"/>
            <c:bubble3D val="0"/>
            <c:spPr>
              <a:solidFill>
                <a:srgbClr val="639729"/>
              </a:solidFill>
              <a:ln w="15875">
                <a:solidFill>
                  <a:schemeClr val="bg1"/>
                </a:solidFill>
              </a:ln>
              <a:effectLst/>
            </c:spPr>
            <c:extLst>
              <c:ext xmlns:c16="http://schemas.microsoft.com/office/drawing/2014/chart" uri="{C3380CC4-5D6E-409C-BE32-E72D297353CC}">
                <c16:uniqueId val="{00000001-87C9-463A-933A-510204FEB690}"/>
              </c:ext>
            </c:extLst>
          </c:dPt>
          <c:dPt>
            <c:idx val="1"/>
            <c:invertIfNegative val="0"/>
            <c:bubble3D val="0"/>
            <c:spPr>
              <a:solidFill>
                <a:srgbClr val="BCE292"/>
              </a:solidFill>
              <a:ln w="15875">
                <a:solidFill>
                  <a:schemeClr val="bg1"/>
                </a:solidFill>
              </a:ln>
              <a:effectLst/>
            </c:spPr>
            <c:extLst>
              <c:ext xmlns:c16="http://schemas.microsoft.com/office/drawing/2014/chart" uri="{C3380CC4-5D6E-409C-BE32-E72D297353CC}">
                <c16:uniqueId val="{00000003-87C9-463A-933A-510204FEB690}"/>
              </c:ext>
            </c:extLst>
          </c:dPt>
          <c:dPt>
            <c:idx val="2"/>
            <c:invertIfNegative val="0"/>
            <c:bubble3D val="0"/>
            <c:spPr>
              <a:solidFill>
                <a:srgbClr val="3A5818"/>
              </a:solidFill>
              <a:ln w="15875">
                <a:solidFill>
                  <a:schemeClr val="bg1"/>
                </a:solidFill>
              </a:ln>
              <a:effectLst/>
            </c:spPr>
            <c:extLst>
              <c:ext xmlns:c16="http://schemas.microsoft.com/office/drawing/2014/chart" uri="{C3380CC4-5D6E-409C-BE32-E72D297353CC}">
                <c16:uniqueId val="{00000005-87C9-463A-933A-510204FEB690}"/>
              </c:ext>
            </c:extLst>
          </c:dPt>
          <c:cat>
            <c:strRef>
              <c:f>'Bar chart'!$A$4:$A$7</c:f>
              <c:strCache>
                <c:ptCount val="3"/>
                <c:pt idx="0">
                  <c:v>United Kingdom</c:v>
                </c:pt>
                <c:pt idx="1">
                  <c:v>Ireland</c:v>
                </c:pt>
                <c:pt idx="2">
                  <c:v>United States</c:v>
                </c:pt>
              </c:strCache>
            </c:strRef>
          </c:cat>
          <c:val>
            <c:numRef>
              <c:f>'Bar chart'!$B$4:$B$7</c:f>
              <c:numCache>
                <c:formatCode>[$$-409]#,##0</c:formatCode>
                <c:ptCount val="3"/>
                <c:pt idx="0">
                  <c:v>151.39999999999998</c:v>
                </c:pt>
                <c:pt idx="1">
                  <c:v>359.59999999999997</c:v>
                </c:pt>
                <c:pt idx="2">
                  <c:v>745.40000000000009</c:v>
                </c:pt>
              </c:numCache>
            </c:numRef>
          </c:val>
          <c:extLst>
            <c:ext xmlns:c16="http://schemas.microsoft.com/office/drawing/2014/chart" uri="{C3380CC4-5D6E-409C-BE32-E72D297353CC}">
              <c16:uniqueId val="{00000006-87C9-463A-933A-510204FEB690}"/>
            </c:ext>
          </c:extLst>
        </c:ser>
        <c:dLbls>
          <c:showLegendKey val="0"/>
          <c:showVal val="0"/>
          <c:showCatName val="0"/>
          <c:showSerName val="0"/>
          <c:showPercent val="0"/>
          <c:showBubbleSize val="0"/>
        </c:dLbls>
        <c:gapWidth val="150"/>
        <c:overlap val="100"/>
        <c:axId val="1940538831"/>
        <c:axId val="1939580735"/>
      </c:barChart>
      <c:catAx>
        <c:axId val="1940538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sng" strike="noStrike" kern="1200" baseline="0">
                <a:solidFill>
                  <a:srgbClr val="002060"/>
                </a:solidFill>
                <a:latin typeface="+mn-lt"/>
                <a:ea typeface="+mn-ea"/>
                <a:cs typeface="+mn-cs"/>
              </a:defRPr>
            </a:pPr>
            <a:endParaRPr lang="en-US"/>
          </a:p>
        </c:txPr>
        <c:crossAx val="1939580735"/>
        <c:crosses val="autoZero"/>
        <c:auto val="1"/>
        <c:lblAlgn val="ctr"/>
        <c:lblOffset val="100"/>
        <c:noMultiLvlLbl val="0"/>
      </c:catAx>
      <c:valAx>
        <c:axId val="193958073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sng" strike="noStrike" kern="1200" baseline="0">
                <a:solidFill>
                  <a:srgbClr val="002060"/>
                </a:solidFill>
                <a:latin typeface="+mn-lt"/>
                <a:ea typeface="+mn-ea"/>
                <a:cs typeface="+mn-cs"/>
              </a:defRPr>
            </a:pPr>
            <a:endParaRPr lang="en-US"/>
          </a:p>
        </c:txPr>
        <c:crossAx val="194053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sng"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986EE"/>
    </a:solidFill>
    <a:ln w="9525" cap="flat" cmpd="sng" algn="ctr">
      <a:solidFill>
        <a:schemeClr val="tx1">
          <a:lumMod val="15000"/>
          <a:lumOff val="85000"/>
        </a:schemeClr>
      </a:solidFill>
      <a:round/>
    </a:ln>
    <a:effectLst/>
  </c:spPr>
  <c:txPr>
    <a:bodyPr/>
    <a:lstStyle/>
    <a:p>
      <a:pPr>
        <a:defRPr u="sng">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custoemrs!PivotTable4</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639729"/>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39729"/>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39729"/>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custoemrs'!$B$4</c:f>
              <c:strCache>
                <c:ptCount val="1"/>
                <c:pt idx="0">
                  <c:v>Total</c:v>
                </c:pt>
              </c:strCache>
            </c:strRef>
          </c:tx>
          <c:spPr>
            <a:solidFill>
              <a:srgbClr val="639729"/>
            </a:solidFill>
            <a:ln w="19050">
              <a:solidFill>
                <a:schemeClr val="bg1"/>
              </a:solidFill>
            </a:ln>
            <a:effectLst/>
          </c:spPr>
          <c:invertIfNegative val="0"/>
          <c:cat>
            <c:strRef>
              <c:f>'Top 5 custoemrs'!$A$5:$A$9</c:f>
              <c:strCache>
                <c:ptCount val="5"/>
                <c:pt idx="0">
                  <c:v>Nissie Rudland</c:v>
                </c:pt>
                <c:pt idx="1">
                  <c:v>Russell Donet</c:v>
                </c:pt>
                <c:pt idx="2">
                  <c:v>Ira Sjostrom</c:v>
                </c:pt>
                <c:pt idx="3">
                  <c:v>Klarika Egglestone</c:v>
                </c:pt>
                <c:pt idx="4">
                  <c:v>Raleigh Lepere</c:v>
                </c:pt>
              </c:strCache>
            </c:strRef>
          </c:cat>
          <c:val>
            <c:numRef>
              <c:f>'Top 5 custoemrs'!$B$5:$B$9</c:f>
              <c:numCache>
                <c:formatCode>General</c:formatCode>
                <c:ptCount val="5"/>
                <c:pt idx="0">
                  <c:v>59.699999999999996</c:v>
                </c:pt>
                <c:pt idx="1">
                  <c:v>60.75</c:v>
                </c:pt>
                <c:pt idx="2">
                  <c:v>72.900000000000006</c:v>
                </c:pt>
                <c:pt idx="3">
                  <c:v>72.900000000000006</c:v>
                </c:pt>
                <c:pt idx="4">
                  <c:v>77.699999999999989</c:v>
                </c:pt>
              </c:numCache>
            </c:numRef>
          </c:val>
          <c:extLst>
            <c:ext xmlns:c16="http://schemas.microsoft.com/office/drawing/2014/chart" uri="{C3380CC4-5D6E-409C-BE32-E72D297353CC}">
              <c16:uniqueId val="{00000000-9EBD-455C-939F-A7A9B0AC7C07}"/>
            </c:ext>
          </c:extLst>
        </c:ser>
        <c:dLbls>
          <c:showLegendKey val="0"/>
          <c:showVal val="0"/>
          <c:showCatName val="0"/>
          <c:showSerName val="0"/>
          <c:showPercent val="0"/>
          <c:showBubbleSize val="0"/>
        </c:dLbls>
        <c:gapWidth val="182"/>
        <c:axId val="1669924879"/>
        <c:axId val="1487334319"/>
      </c:barChart>
      <c:catAx>
        <c:axId val="1669924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87334319"/>
        <c:crosses val="autoZero"/>
        <c:auto val="1"/>
        <c:lblAlgn val="ctr"/>
        <c:lblOffset val="100"/>
        <c:noMultiLvlLbl val="0"/>
      </c:catAx>
      <c:valAx>
        <c:axId val="1487334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6992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986EE"/>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9525</xdr:rowOff>
    </xdr:from>
    <xdr:to>
      <xdr:col>9</xdr:col>
      <xdr:colOff>266701</xdr:colOff>
      <xdr:row>12</xdr:row>
      <xdr:rowOff>47625</xdr:rowOff>
    </xdr:to>
    <mc:AlternateContent xmlns:mc="http://schemas.openxmlformats.org/markup-compatibility/2006">
      <mc:Choice xmlns:tsle="http://schemas.microsoft.com/office/drawing/2012/timeslicer" Requires="tsle">
        <xdr:graphicFrame macro="">
          <xdr:nvGraphicFramePr>
            <xdr:cNvPr id="2" name="Order Date">
              <a:extLst>
                <a:ext uri="{FF2B5EF4-FFF2-40B4-BE49-F238E27FC236}">
                  <a16:creationId xmlns:a16="http://schemas.microsoft.com/office/drawing/2014/main" id="{9C803B82-2F8D-47F0-B659-73DCDB2F7D1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928604"/>
              <a:ext cx="5680912" cy="132481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287841</xdr:colOff>
      <xdr:row>5</xdr:row>
      <xdr:rowOff>11615</xdr:rowOff>
    </xdr:from>
    <xdr:to>
      <xdr:col>13</xdr:col>
      <xdr:colOff>81311</xdr:colOff>
      <xdr:row>10</xdr:row>
      <xdr:rowOff>-1</xdr:rowOff>
    </xdr:to>
    <mc:AlternateContent xmlns:mc="http://schemas.openxmlformats.org/markup-compatibility/2006">
      <mc:Choice xmlns:a14="http://schemas.microsoft.com/office/drawing/2010/main" Requires="a14">
        <xdr:graphicFrame macro="">
          <xdr:nvGraphicFramePr>
            <xdr:cNvPr id="3" name="Loyalty Card">
              <a:extLst>
                <a:ext uri="{FF2B5EF4-FFF2-40B4-BE49-F238E27FC236}">
                  <a16:creationId xmlns:a16="http://schemas.microsoft.com/office/drawing/2014/main" id="{7FA32E89-186E-4D0D-8B79-51A76685E96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5702052" y="930694"/>
              <a:ext cx="2199785" cy="9074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285752</xdr:colOff>
      <xdr:row>10</xdr:row>
      <xdr:rowOff>10918</xdr:rowOff>
    </xdr:from>
    <xdr:to>
      <xdr:col>18</xdr:col>
      <xdr:colOff>104543</xdr:colOff>
      <xdr:row>16</xdr:row>
      <xdr:rowOff>127773</xdr:rowOff>
    </xdr:to>
    <mc:AlternateContent xmlns:mc="http://schemas.openxmlformats.org/markup-compatibility/2006">
      <mc:Choice xmlns:a14="http://schemas.microsoft.com/office/drawing/2010/main" Requires="a14">
        <xdr:graphicFrame macro="">
          <xdr:nvGraphicFramePr>
            <xdr:cNvPr id="4" name="Roast Type name">
              <a:extLst>
                <a:ext uri="{FF2B5EF4-FFF2-40B4-BE49-F238E27FC236}">
                  <a16:creationId xmlns:a16="http://schemas.microsoft.com/office/drawing/2014/main" id="{F1987D3D-2AFD-4794-96AC-11C139621E4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5699963" y="1849076"/>
              <a:ext cx="5233001" cy="1219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79218</xdr:colOff>
      <xdr:row>5</xdr:row>
      <xdr:rowOff>11615</xdr:rowOff>
    </xdr:from>
    <xdr:to>
      <xdr:col>18</xdr:col>
      <xdr:colOff>104543</xdr:colOff>
      <xdr:row>9</xdr:row>
      <xdr:rowOff>174238</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BA95349-0A6E-4339-AA3A-A33BBF7184E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899744" y="930694"/>
              <a:ext cx="3033220" cy="8978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28</xdr:row>
      <xdr:rowOff>11616</xdr:rowOff>
    </xdr:from>
    <xdr:to>
      <xdr:col>18</xdr:col>
      <xdr:colOff>162621</xdr:colOff>
      <xdr:row>44</xdr:row>
      <xdr:rowOff>11499</xdr:rowOff>
    </xdr:to>
    <xdr:graphicFrame macro="">
      <xdr:nvGraphicFramePr>
        <xdr:cNvPr id="6" name="Chart 5">
          <a:extLst>
            <a:ext uri="{FF2B5EF4-FFF2-40B4-BE49-F238E27FC236}">
              <a16:creationId xmlns:a16="http://schemas.microsoft.com/office/drawing/2014/main" id="{0AB57274-A6D2-449A-828D-55507564A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81308</xdr:rowOff>
    </xdr:from>
    <xdr:to>
      <xdr:col>9</xdr:col>
      <xdr:colOff>278780</xdr:colOff>
      <xdr:row>28</xdr:row>
      <xdr:rowOff>11616</xdr:rowOff>
    </xdr:to>
    <xdr:graphicFrame macro="">
      <xdr:nvGraphicFramePr>
        <xdr:cNvPr id="7" name="Chart 6">
          <a:extLst>
            <a:ext uri="{FF2B5EF4-FFF2-40B4-BE49-F238E27FC236}">
              <a16:creationId xmlns:a16="http://schemas.microsoft.com/office/drawing/2014/main" id="{ADEA993B-040F-4BBD-9E2F-E7A504229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278781</xdr:colOff>
      <xdr:row>16</xdr:row>
      <xdr:rowOff>105937</xdr:rowOff>
    </xdr:from>
    <xdr:to>
      <xdr:col>18</xdr:col>
      <xdr:colOff>174240</xdr:colOff>
      <xdr:row>28</xdr:row>
      <xdr:rowOff>23232</xdr:rowOff>
    </xdr:to>
    <xdr:graphicFrame macro="">
      <xdr:nvGraphicFramePr>
        <xdr:cNvPr id="8" name="Chart 7">
          <a:extLst>
            <a:ext uri="{FF2B5EF4-FFF2-40B4-BE49-F238E27FC236}">
              <a16:creationId xmlns:a16="http://schemas.microsoft.com/office/drawing/2014/main" id="{BB1CD54D-734A-44C6-AF77-AAE535E79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n kaushik" refreshedDate="45366.527797337963" createdVersion="8" refreshedVersion="8" minRefreshableVersion="3" recordCount="1000" xr:uid="{8EFBC6CF-9180-4FD6-9949-17A61EEA3C70}">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227584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E33C36-1208-4E65-A458-9C171B3149A3}" name="PivotTable1" cacheId="4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F2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h="1" x="3"/>
        <item h="1" x="1"/>
        <item x="0"/>
        <item h="1"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h="1" x="0"/>
      </items>
    </pivotField>
    <pivotField axis="axisRow" compact="0" outline="0" showAll="0" defaultSubtotal="0">
      <items count="6">
        <item x="0"/>
        <item x="1"/>
        <item x="2"/>
        <item x="3"/>
        <item x="4"/>
        <item x="5"/>
      </items>
    </pivotField>
  </pivotFields>
  <rowFields count="2">
    <field x="16"/>
    <field x="1"/>
  </rowFields>
  <rowItems count="24">
    <i>
      <x v="1"/>
      <x v="1"/>
    </i>
    <i r="1">
      <x v="3"/>
    </i>
    <i r="1">
      <x v="7"/>
    </i>
    <i r="1">
      <x v="9"/>
    </i>
    <i r="1">
      <x v="12"/>
    </i>
    <i>
      <x v="2"/>
      <x v="4"/>
    </i>
    <i r="1">
      <x v="5"/>
    </i>
    <i r="1">
      <x v="8"/>
    </i>
    <i r="1">
      <x v="9"/>
    </i>
    <i>
      <x v="3"/>
      <x v="1"/>
    </i>
    <i r="1">
      <x v="2"/>
    </i>
    <i r="1">
      <x v="3"/>
    </i>
    <i r="1">
      <x v="5"/>
    </i>
    <i r="1">
      <x v="6"/>
    </i>
    <i r="1">
      <x v="7"/>
    </i>
    <i r="1">
      <x v="8"/>
    </i>
    <i r="1">
      <x v="9"/>
    </i>
    <i r="1">
      <x v="10"/>
    </i>
    <i r="1">
      <x v="11"/>
    </i>
    <i r="1">
      <x v="12"/>
    </i>
    <i>
      <x v="4"/>
      <x v="1"/>
    </i>
    <i r="1">
      <x v="2"/>
    </i>
    <i r="1">
      <x v="3"/>
    </i>
    <i r="1">
      <x v="8"/>
    </i>
  </rowItems>
  <colFields count="1">
    <field x="13"/>
  </colFields>
  <colItems count="4">
    <i>
      <x/>
    </i>
    <i>
      <x v="1"/>
    </i>
    <i>
      <x v="2"/>
    </i>
    <i>
      <x v="3"/>
    </i>
  </colItems>
  <dataFields count="1">
    <dataField name="Sum of Sales" fld="12" baseField="1" baseItem="1" numFmtId="3"/>
  </dataFields>
  <chartFormats count="12">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2"/>
          </reference>
        </references>
      </pivotArea>
    </chartFormat>
    <chartFormat chart="12" format="7" series="1">
      <pivotArea type="data" outline="0" fieldPosition="0">
        <references count="2">
          <reference field="4294967294" count="1" selected="0">
            <x v="0"/>
          </reference>
          <reference field="13" count="1" selected="0">
            <x v="3"/>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 chart="20" format="8" series="1">
      <pivotArea type="data" outline="0" fieldPosition="0">
        <references count="2">
          <reference field="4294967294" count="1" selected="0">
            <x v="0"/>
          </reference>
          <reference field="13" count="1" selected="0">
            <x v="0"/>
          </reference>
        </references>
      </pivotArea>
    </chartFormat>
    <chartFormat chart="20" format="9" series="1">
      <pivotArea type="data" outline="0" fieldPosition="0">
        <references count="2">
          <reference field="4294967294" count="1" selected="0">
            <x v="0"/>
          </reference>
          <reference field="13" count="1" selected="0">
            <x v="1"/>
          </reference>
        </references>
      </pivotArea>
    </chartFormat>
    <chartFormat chart="20" format="10" series="1">
      <pivotArea type="data" outline="0" fieldPosition="0">
        <references count="2">
          <reference field="4294967294" count="1" selected="0">
            <x v="0"/>
          </reference>
          <reference field="13" count="1" selected="0">
            <x v="2"/>
          </reference>
        </references>
      </pivotArea>
    </chartFormat>
    <chartFormat chart="2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6CC0D6-FEAC-46A0-AC72-784F6113851B}" name="PivotTable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17">
    <pivotField showAll="0"/>
    <pivotField numFmtId="166" showAll="0"/>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8" showAll="0">
      <items count="5">
        <item h="1" x="3"/>
        <item h="1" x="1"/>
        <item x="0"/>
        <item h="1" x="2"/>
        <item t="default"/>
      </items>
    </pivotField>
    <pivotField numFmtId="169" showAll="0"/>
    <pivotField dataField="1" numFmtId="169" showAll="0"/>
    <pivotField showAll="0"/>
    <pivotField showAll="0">
      <items count="4">
        <item x="2"/>
        <item h="1" x="1"/>
        <item h="1" x="0"/>
        <item t="default"/>
      </items>
    </pivotField>
    <pivotField showAll="0">
      <items count="3">
        <item x="1"/>
        <item h="1" x="0"/>
        <item t="default"/>
      </items>
    </pivotField>
    <pivotField showAll="0" defaultSubtotal="0"/>
  </pivotFields>
  <rowFields count="1">
    <field x="7"/>
  </rowFields>
  <rowItems count="4">
    <i>
      <x v="1"/>
    </i>
    <i>
      <x/>
    </i>
    <i>
      <x v="2"/>
    </i>
    <i t="grand">
      <x/>
    </i>
  </rowItems>
  <colItems count="1">
    <i/>
  </colItems>
  <dataFields count="1">
    <dataField name="Sum of Sales" fld="12" baseField="7" baseItem="1" numFmtId="170"/>
  </dataFields>
  <chartFormats count="4">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77E30D-1076-4EDF-9A30-CB4BBDE7FB47}" name="PivotTable4" cacheId="4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4:B9" firstHeaderRow="1" firstDataRow="1" firstDataCol="1"/>
  <pivotFields count="17">
    <pivotField showAll="0" defaultSubtotal="0"/>
    <pivotField numFmtId="166" showAll="0" defaultSubtotal="0"/>
    <pivotField showAll="0" defaultSubtotal="0"/>
    <pivotField showAll="0" defaultSubtotal="0"/>
    <pivotField showAll="0" defaultSubtotal="0"/>
    <pivotField axis="axisRow" showAll="0" measureFilter="1" sortType="ascending" defaultSubtotal="0">
      <items count="914">
        <item m="1" x="913"/>
        <item x="521"/>
        <item x="37"/>
        <item x="129"/>
        <item x="170"/>
        <item x="904"/>
        <item x="776"/>
        <item x="763"/>
        <item x="720"/>
        <item x="27"/>
        <item x="425"/>
        <item x="438"/>
        <item x="747"/>
        <item x="439"/>
        <item x="466"/>
        <item x="201"/>
        <item x="677"/>
        <item x="745"/>
        <item x="0"/>
        <item x="658"/>
        <item x="637"/>
        <item x="74"/>
        <item x="497"/>
        <item x="210"/>
        <item x="673"/>
        <item x="562"/>
        <item x="625"/>
        <item x="19"/>
        <item x="433"/>
        <item x="171"/>
        <item x="195"/>
        <item x="366"/>
        <item x="840"/>
        <item x="247"/>
        <item x="429"/>
        <item x="48"/>
        <item x="595"/>
        <item x="282"/>
        <item x="177"/>
        <item x="523"/>
        <item x="379"/>
        <item x="66"/>
        <item x="856"/>
        <item x="644"/>
        <item x="650"/>
        <item x="823"/>
        <item x="783"/>
        <item x="883"/>
        <item x="454"/>
        <item x="212"/>
        <item x="60"/>
        <item x="573"/>
        <item x="507"/>
        <item x="564"/>
        <item x="142"/>
        <item x="121"/>
        <item x="816"/>
        <item x="126"/>
        <item x="456"/>
        <item x="705"/>
        <item x="431"/>
        <item x="738"/>
        <item x="694"/>
        <item x="519"/>
        <item x="391"/>
        <item x="76"/>
        <item x="268"/>
        <item x="739"/>
        <item x="472"/>
        <item x="220"/>
        <item x="107"/>
        <item x="584"/>
        <item x="275"/>
        <item x="321"/>
        <item x="909"/>
        <item x="790"/>
        <item x="615"/>
        <item x="597"/>
        <item x="474"/>
        <item x="849"/>
        <item x="847"/>
        <item x="409"/>
        <item x="2"/>
        <item x="262"/>
        <item x="21"/>
        <item x="478"/>
        <item x="514"/>
        <item x="154"/>
        <item x="525"/>
        <item x="902"/>
        <item x="802"/>
        <item x="881"/>
        <item x="241"/>
        <item x="224"/>
        <item x="216"/>
        <item x="193"/>
        <item x="808"/>
        <item x="345"/>
        <item x="759"/>
        <item x="54"/>
        <item x="610"/>
        <item x="290"/>
        <item x="197"/>
        <item x="435"/>
        <item x="661"/>
        <item x="825"/>
        <item x="812"/>
        <item x="896"/>
        <item x="631"/>
        <item x="669"/>
        <item x="907"/>
        <item x="860"/>
        <item x="223"/>
        <item x="236"/>
        <item x="469"/>
        <item x="575"/>
        <item x="304"/>
        <item x="889"/>
        <item x="505"/>
        <item x="272"/>
        <item x="526"/>
        <item x="41"/>
        <item x="256"/>
        <item x="490"/>
        <item x="258"/>
        <item x="712"/>
        <item x="830"/>
        <item x="278"/>
        <item x="33"/>
        <item x="594"/>
        <item x="152"/>
        <item x="95"/>
        <item x="869"/>
        <item x="778"/>
        <item x="228"/>
        <item x="356"/>
        <item x="81"/>
        <item x="313"/>
        <item x="164"/>
        <item x="555"/>
        <item x="97"/>
        <item x="183"/>
        <item x="260"/>
        <item x="484"/>
        <item x="755"/>
        <item x="850"/>
        <item x="125"/>
        <item x="867"/>
        <item x="579"/>
        <item x="381"/>
        <item x="460"/>
        <item x="690"/>
        <item x="697"/>
        <item x="8"/>
        <item x="146"/>
        <item x="800"/>
        <item x="264"/>
        <item x="306"/>
        <item x="635"/>
        <item x="452"/>
        <item x="770"/>
        <item x="385"/>
        <item x="222"/>
        <item x="621"/>
        <item x="547"/>
        <item x="375"/>
        <item x="445"/>
        <item x="109"/>
        <item x="863"/>
        <item x="230"/>
        <item x="138"/>
        <item x="383"/>
        <item x="871"/>
        <item x="349"/>
        <item x="722"/>
        <item x="443"/>
        <item x="510"/>
        <item x="792"/>
        <item x="368"/>
        <item x="731"/>
        <item x="735"/>
        <item x="834"/>
        <item x="6"/>
        <item x="845"/>
        <item x="828"/>
        <item x="85"/>
        <item x="462"/>
        <item x="842"/>
        <item x="47"/>
        <item x="723"/>
        <item x="517"/>
        <item x="62"/>
        <item x="692"/>
        <item x="471"/>
        <item x="503"/>
        <item x="765"/>
        <item x="528"/>
        <item x="117"/>
        <item x="308"/>
        <item x="688"/>
        <item x="34"/>
        <item x="45"/>
        <item x="569"/>
        <item x="611"/>
        <item x="173"/>
        <item x="766"/>
        <item x="101"/>
        <item x="274"/>
        <item x="806"/>
        <item x="140"/>
        <item x="675"/>
        <item x="741"/>
        <item x="605"/>
        <item x="288"/>
        <item x="353"/>
        <item x="803"/>
        <item x="679"/>
        <item x="245"/>
        <item x="68"/>
        <item x="587"/>
        <item x="729"/>
        <item x="612"/>
        <item x="544"/>
        <item x="875"/>
        <item x="636"/>
        <item x="144"/>
        <item x="330"/>
        <item x="641"/>
        <item x="873"/>
        <item x="557"/>
        <item x="327"/>
        <item x="351"/>
        <item x="714"/>
        <item x="133"/>
        <item x="437"/>
        <item x="893"/>
        <item x="725"/>
        <item x="854"/>
        <item x="682"/>
        <item x="761"/>
        <item x="150"/>
        <item x="480"/>
        <item x="168"/>
        <item x="743"/>
        <item x="450"/>
        <item x="280"/>
        <item x="515"/>
        <item x="208"/>
        <item x="633"/>
        <item x="549"/>
        <item x="499"/>
        <item x="898"/>
        <item x="810"/>
        <item x="387"/>
        <item x="412"/>
        <item x="494"/>
        <item x="551"/>
        <item x="546"/>
        <item x="627"/>
        <item x="832"/>
        <item x="617"/>
        <item x="343"/>
        <item x="488"/>
        <item x="205"/>
        <item x="360"/>
        <item x="137"/>
        <item x="582"/>
        <item x="567"/>
        <item x="699"/>
        <item x="72"/>
        <item x="127"/>
        <item x="83"/>
        <item x="730"/>
        <item x="232"/>
        <item x="757"/>
        <item x="512"/>
        <item x="179"/>
        <item x="481"/>
        <item x="590"/>
        <item x="530"/>
        <item x="113"/>
        <item x="362"/>
        <item x="737"/>
        <item x="397"/>
        <item x="798"/>
        <item x="103"/>
        <item x="580"/>
        <item x="592"/>
        <item x="708"/>
        <item x="814"/>
        <item x="752"/>
        <item x="601"/>
        <item x="270"/>
        <item x="852"/>
        <item x="70"/>
        <item x="710"/>
        <item x="400"/>
        <item x="5"/>
        <item x="234"/>
        <item x="733"/>
        <item x="623"/>
        <item x="399"/>
        <item x="14"/>
        <item x="161"/>
        <item x="175"/>
        <item x="408"/>
        <item x="879"/>
        <item x="111"/>
        <item x="199"/>
        <item x="249"/>
        <item x="768"/>
        <item x="266"/>
        <item x="492"/>
        <item x="297"/>
        <item x="681"/>
        <item x="293"/>
        <item x="185"/>
        <item x="191"/>
        <item x="586"/>
        <item x="393"/>
        <item x="404"/>
        <item x="508"/>
        <item x="358"/>
        <item x="336"/>
        <item x="667"/>
        <item x="911"/>
        <item x="664"/>
        <item x="56"/>
        <item x="166"/>
        <item x="39"/>
        <item x="406"/>
        <item x="123"/>
        <item x="16"/>
        <item x="55"/>
        <item x="292"/>
        <item x="339"/>
        <item x="12"/>
        <item x="819"/>
        <item x="838"/>
        <item x="284"/>
        <item x="553"/>
        <item x="181"/>
        <item x="532"/>
        <item x="476"/>
        <item x="214"/>
        <item x="418"/>
        <item x="98"/>
        <item x="311"/>
        <item x="796"/>
        <item x="900"/>
        <item x="367"/>
        <item x="414"/>
        <item x="43"/>
        <item x="858"/>
        <item x="323"/>
        <item x="684"/>
        <item x="389"/>
        <item x="534"/>
        <item x="203"/>
        <item x="423"/>
        <item x="663"/>
        <item x="599"/>
        <item x="538"/>
        <item x="870"/>
        <item x="671"/>
        <item x="402"/>
        <item x="427"/>
        <item x="771"/>
        <item x="794"/>
        <item x="10"/>
        <item x="238"/>
        <item x="639"/>
        <item x="441"/>
        <item x="93"/>
        <item x="87"/>
        <item x="536"/>
        <item x="91"/>
        <item x="891"/>
        <item x="686"/>
        <item x="341"/>
        <item x="189"/>
        <item x="148"/>
        <item x="23"/>
        <item x="160"/>
        <item x="64"/>
        <item x="821"/>
        <item x="887"/>
        <item x="703"/>
        <item x="105"/>
        <item x="566"/>
        <item x="652"/>
        <item x="325"/>
        <item x="156"/>
        <item x="609"/>
        <item x="656"/>
        <item x="727"/>
        <item x="750"/>
        <item x="420"/>
        <item x="826"/>
        <item x="785"/>
        <item x="302"/>
        <item x="364"/>
        <item x="780"/>
        <item x="295"/>
        <item x="115"/>
        <item x="158"/>
        <item x="448"/>
        <item x="654"/>
        <item x="603"/>
        <item x="187"/>
        <item x="243"/>
        <item x="377"/>
        <item x="315"/>
        <item x="347"/>
        <item x="299"/>
        <item x="50"/>
        <item x="628"/>
        <item x="25"/>
        <item x="119"/>
        <item x="218"/>
        <item x="334"/>
        <item x="588"/>
        <item x="533"/>
        <item x="29"/>
        <item x="458"/>
        <item x="542"/>
        <item x="131"/>
        <item x="482"/>
        <item x="718"/>
        <item x="865"/>
        <item x="89"/>
        <item x="646"/>
        <item x="416"/>
        <item x="468"/>
        <item x="577"/>
        <item x="206"/>
        <item x="486"/>
        <item x="318"/>
        <item x="885"/>
        <item x="52"/>
        <item x="332"/>
        <item x="836"/>
        <item x="135"/>
        <item x="316"/>
        <item x="369"/>
        <item x="395"/>
        <item x="78"/>
        <item x="254"/>
        <item x="233"/>
        <item x="501"/>
        <item x="540"/>
        <item x="31"/>
        <item x="1"/>
        <item x="3"/>
        <item x="4"/>
        <item x="7"/>
        <item x="9"/>
        <item x="11"/>
        <item x="13"/>
        <item x="15"/>
        <item x="17"/>
        <item x="18"/>
        <item x="20"/>
        <item x="22"/>
        <item x="24"/>
        <item x="26"/>
        <item x="28"/>
        <item x="30"/>
        <item x="32"/>
        <item x="35"/>
        <item x="36"/>
        <item x="38"/>
        <item x="40"/>
        <item x="42"/>
        <item x="44"/>
        <item x="46"/>
        <item x="49"/>
        <item x="51"/>
        <item x="53"/>
        <item x="57"/>
        <item x="58"/>
        <item x="59"/>
        <item x="61"/>
        <item x="63"/>
        <item x="65"/>
        <item x="67"/>
        <item x="69"/>
        <item x="71"/>
        <item x="73"/>
        <item x="75"/>
        <item x="77"/>
        <item x="79"/>
        <item x="80"/>
        <item x="82"/>
        <item x="84"/>
        <item x="86"/>
        <item x="88"/>
        <item x="90"/>
        <item x="92"/>
        <item x="94"/>
        <item x="96"/>
        <item x="99"/>
        <item x="100"/>
        <item x="102"/>
        <item x="104"/>
        <item x="106"/>
        <item x="108"/>
        <item x="110"/>
        <item x="112"/>
        <item x="114"/>
        <item x="116"/>
        <item x="118"/>
        <item x="120"/>
        <item x="122"/>
        <item x="124"/>
        <item x="128"/>
        <item x="130"/>
        <item x="132"/>
        <item x="134"/>
        <item x="136"/>
        <item x="139"/>
        <item x="141"/>
        <item x="143"/>
        <item x="145"/>
        <item x="147"/>
        <item x="149"/>
        <item x="151"/>
        <item x="153"/>
        <item x="155"/>
        <item x="157"/>
        <item x="159"/>
        <item x="162"/>
        <item x="163"/>
        <item x="165"/>
        <item x="167"/>
        <item x="169"/>
        <item x="172"/>
        <item x="174"/>
        <item x="176"/>
        <item x="178"/>
        <item x="180"/>
        <item x="182"/>
        <item x="184"/>
        <item x="186"/>
        <item x="188"/>
        <item x="190"/>
        <item x="192"/>
        <item x="194"/>
        <item x="196"/>
        <item x="198"/>
        <item x="200"/>
        <item x="202"/>
        <item x="204"/>
        <item x="207"/>
        <item x="209"/>
        <item x="211"/>
        <item x="213"/>
        <item x="215"/>
        <item x="217"/>
        <item x="219"/>
        <item x="221"/>
        <item x="225"/>
        <item x="226"/>
        <item x="227"/>
        <item x="229"/>
        <item x="231"/>
        <item x="235"/>
        <item x="237"/>
        <item x="239"/>
        <item x="240"/>
        <item x="242"/>
        <item x="244"/>
        <item x="246"/>
        <item x="248"/>
        <item x="250"/>
        <item x="251"/>
        <item x="252"/>
        <item x="253"/>
        <item x="255"/>
        <item x="257"/>
        <item x="259"/>
        <item x="261"/>
        <item x="263"/>
        <item x="265"/>
        <item x="267"/>
        <item x="269"/>
        <item x="271"/>
        <item x="273"/>
        <item x="276"/>
        <item x="277"/>
        <item x="279"/>
        <item x="281"/>
        <item x="283"/>
        <item x="285"/>
        <item x="286"/>
        <item x="287"/>
        <item x="289"/>
        <item x="291"/>
        <item x="294"/>
        <item x="296"/>
        <item x="298"/>
        <item x="300"/>
        <item x="301"/>
        <item x="303"/>
        <item x="305"/>
        <item x="307"/>
        <item x="309"/>
        <item x="310"/>
        <item x="312"/>
        <item x="314"/>
        <item x="317"/>
        <item x="319"/>
        <item x="320"/>
        <item x="322"/>
        <item x="324"/>
        <item x="326"/>
        <item x="328"/>
        <item x="329"/>
        <item x="331"/>
        <item x="333"/>
        <item x="335"/>
        <item x="337"/>
        <item x="338"/>
        <item x="340"/>
        <item x="342"/>
        <item x="344"/>
        <item x="346"/>
        <item x="348"/>
        <item x="350"/>
        <item x="352"/>
        <item x="354"/>
        <item x="355"/>
        <item x="357"/>
        <item x="359"/>
        <item x="361"/>
        <item x="363"/>
        <item x="365"/>
        <item x="370"/>
        <item x="371"/>
        <item x="372"/>
        <item x="373"/>
        <item x="374"/>
        <item x="376"/>
        <item x="378"/>
        <item x="380"/>
        <item x="382"/>
        <item x="384"/>
        <item x="386"/>
        <item x="388"/>
        <item x="390"/>
        <item x="392"/>
        <item x="394"/>
        <item x="396"/>
        <item x="398"/>
        <item x="401"/>
        <item x="403"/>
        <item x="405"/>
        <item x="407"/>
        <item x="410"/>
        <item x="411"/>
        <item x="413"/>
        <item x="415"/>
        <item x="417"/>
        <item x="419"/>
        <item x="421"/>
        <item x="422"/>
        <item x="424"/>
        <item x="426"/>
        <item x="428"/>
        <item x="430"/>
        <item x="432"/>
        <item x="434"/>
        <item x="436"/>
        <item x="440"/>
        <item x="442"/>
        <item x="444"/>
        <item x="446"/>
        <item x="447"/>
        <item x="449"/>
        <item x="451"/>
        <item x="453"/>
        <item x="455"/>
        <item x="457"/>
        <item x="459"/>
        <item x="461"/>
        <item x="463"/>
        <item x="464"/>
        <item x="465"/>
        <item x="467"/>
        <item x="470"/>
        <item x="473"/>
        <item x="475"/>
        <item x="477"/>
        <item x="479"/>
        <item x="483"/>
        <item x="485"/>
        <item x="487"/>
        <item x="489"/>
        <item x="491"/>
        <item x="493"/>
        <item x="495"/>
        <item x="496"/>
        <item x="498"/>
        <item x="500"/>
        <item x="502"/>
        <item x="504"/>
        <item x="506"/>
        <item x="509"/>
        <item x="511"/>
        <item x="513"/>
        <item x="516"/>
        <item x="518"/>
        <item x="520"/>
        <item x="522"/>
        <item x="524"/>
        <item x="527"/>
        <item x="529"/>
        <item x="531"/>
        <item x="535"/>
        <item x="537"/>
        <item x="539"/>
        <item x="541"/>
        <item x="543"/>
        <item x="545"/>
        <item x="548"/>
        <item x="550"/>
        <item x="552"/>
        <item x="554"/>
        <item x="556"/>
        <item x="558"/>
        <item x="559"/>
        <item x="560"/>
        <item x="561"/>
        <item x="563"/>
        <item x="565"/>
        <item x="568"/>
        <item x="570"/>
        <item x="571"/>
        <item x="572"/>
        <item x="574"/>
        <item x="576"/>
        <item x="578"/>
        <item x="581"/>
        <item x="583"/>
        <item x="585"/>
        <item x="589"/>
        <item x="591"/>
        <item x="593"/>
        <item x="596"/>
        <item x="598"/>
        <item x="600"/>
        <item x="602"/>
        <item x="604"/>
        <item x="606"/>
        <item x="607"/>
        <item x="608"/>
        <item x="613"/>
        <item x="614"/>
        <item x="616"/>
        <item x="618"/>
        <item x="619"/>
        <item x="620"/>
        <item x="622"/>
        <item x="624"/>
        <item x="626"/>
        <item x="629"/>
        <item x="630"/>
        <item x="632"/>
        <item x="634"/>
        <item x="638"/>
        <item x="640"/>
        <item x="642"/>
        <item x="643"/>
        <item x="645"/>
        <item x="647"/>
        <item x="648"/>
        <item x="649"/>
        <item x="651"/>
        <item x="653"/>
        <item x="655"/>
        <item x="657"/>
        <item x="659"/>
        <item x="660"/>
        <item x="662"/>
        <item x="665"/>
        <item x="666"/>
        <item x="668"/>
        <item x="670"/>
        <item x="672"/>
        <item x="674"/>
        <item x="676"/>
        <item x="678"/>
        <item x="680"/>
        <item x="683"/>
        <item x="685"/>
        <item x="687"/>
        <item x="689"/>
        <item x="691"/>
        <item x="693"/>
        <item x="695"/>
        <item x="696"/>
        <item x="698"/>
        <item x="700"/>
        <item x="701"/>
        <item x="702"/>
        <item x="704"/>
        <item x="706"/>
        <item x="707"/>
        <item x="709"/>
        <item x="711"/>
        <item x="713"/>
        <item x="715"/>
        <item x="716"/>
        <item x="717"/>
        <item x="719"/>
        <item x="721"/>
        <item x="724"/>
        <item x="726"/>
        <item x="728"/>
        <item x="732"/>
        <item x="734"/>
        <item x="736"/>
        <item x="740"/>
        <item x="742"/>
        <item x="744"/>
        <item x="746"/>
        <item x="748"/>
        <item x="749"/>
        <item x="751"/>
        <item x="753"/>
        <item x="754"/>
        <item x="756"/>
        <item x="758"/>
        <item x="760"/>
        <item x="762"/>
        <item x="764"/>
        <item x="767"/>
        <item x="769"/>
        <item x="772"/>
        <item x="773"/>
        <item x="774"/>
        <item x="775"/>
        <item x="777"/>
        <item x="779"/>
        <item x="781"/>
        <item x="782"/>
        <item x="784"/>
        <item x="786"/>
        <item x="787"/>
        <item x="788"/>
        <item x="789"/>
        <item x="791"/>
        <item x="793"/>
        <item x="795"/>
        <item x="797"/>
        <item x="799"/>
        <item x="801"/>
        <item x="804"/>
        <item x="805"/>
        <item x="807"/>
        <item x="809"/>
        <item x="811"/>
        <item x="813"/>
        <item x="815"/>
        <item x="817"/>
        <item x="818"/>
        <item x="820"/>
        <item x="822"/>
        <item x="824"/>
        <item x="827"/>
        <item x="829"/>
        <item x="831"/>
        <item x="833"/>
        <item x="835"/>
        <item x="837"/>
        <item x="839"/>
        <item x="841"/>
        <item x="843"/>
        <item x="844"/>
        <item x="846"/>
        <item x="848"/>
        <item x="851"/>
        <item x="853"/>
        <item x="855"/>
        <item x="857"/>
        <item x="859"/>
        <item x="861"/>
        <item x="862"/>
        <item x="864"/>
        <item x="866"/>
        <item x="868"/>
        <item x="872"/>
        <item x="874"/>
        <item x="876"/>
        <item x="877"/>
        <item x="878"/>
        <item x="880"/>
        <item x="882"/>
        <item x="884"/>
        <item x="886"/>
        <item x="888"/>
        <item x="890"/>
        <item x="892"/>
        <item x="894"/>
        <item x="895"/>
        <item x="897"/>
        <item x="899"/>
        <item x="901"/>
        <item x="903"/>
        <item x="905"/>
        <item x="906"/>
        <item x="908"/>
        <item x="910"/>
        <item x="912"/>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numFmtId="168" showAll="0" defaultSubtotal="0">
      <items count="4">
        <item h="1" x="3"/>
        <item h="1" x="1"/>
        <item x="0"/>
        <item h="1" x="2"/>
      </items>
    </pivotField>
    <pivotField numFmtId="169" showAll="0" defaultSubtotal="0"/>
    <pivotField dataField="1" numFmtId="169" showAll="0" defaultSubtotal="0"/>
    <pivotField showAll="0" defaultSubtotal="0"/>
    <pivotField showAll="0" defaultSubtotal="0">
      <items count="3">
        <item x="2"/>
        <item h="1" x="1"/>
        <item h="1" x="0"/>
      </items>
    </pivotField>
    <pivotField showAll="0" defaultSubtotal="0">
      <items count="2">
        <item x="1"/>
        <item h="1" x="0"/>
      </items>
    </pivotField>
    <pivotField showAll="0" defaultSubtotal="0"/>
  </pivotFields>
  <rowFields count="1">
    <field x="5"/>
  </rowFields>
  <rowItems count="5">
    <i>
      <x v="756"/>
    </i>
    <i>
      <x v="375"/>
    </i>
    <i>
      <x v="203"/>
    </i>
    <i>
      <x v="680"/>
    </i>
    <i>
      <x v="511"/>
    </i>
  </rowItems>
  <colItems count="1">
    <i/>
  </colItems>
  <dataFields count="1">
    <dataField name="Sum of Sales" fld="12" baseField="5" baseItem="1"/>
  </dataFields>
  <chartFormats count="1">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3695520-74E6-469C-B15D-8CC2F0C515ED}" sourceName="Loyalty Card">
  <pivotTables>
    <pivotTable tabId="18" name="PivotTable1"/>
    <pivotTable tabId="20" name="PivotTable3"/>
    <pivotTable tabId="22" name="PivotTable4"/>
  </pivotTables>
  <data>
    <tabular pivotCacheId="1122758403">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E579B51-E0F9-402D-9EAF-302FE6A04FE6}" sourceName="Roast Type name">
  <pivotTables>
    <pivotTable tabId="18" name="PivotTable1"/>
    <pivotTable tabId="20" name="PivotTable3"/>
    <pivotTable tabId="22" name="PivotTable4"/>
  </pivotTables>
  <data>
    <tabular pivotCacheId="1122758403">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44A1953-2723-4EBD-B9F5-C05B77D666BC}" sourceName="Size">
  <pivotTables>
    <pivotTable tabId="18" name="PivotTable1"/>
    <pivotTable tabId="20" name="PivotTable3"/>
    <pivotTable tabId="22" name="PivotTable4"/>
  </pivotTables>
  <data>
    <tabular pivotCacheId="1122758403">
      <items count="4">
        <i x="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61D60A02-32A9-4A18-A6DC-47B28BBE0DC3}" cache="Slicer_Loyalty_Card" caption="Loyalty Card" style="Purple" rowHeight="241300"/>
  <slicer name="Roast Type name" xr10:uid="{198C62A2-69A0-4CA1-97CF-8A9E60C56F19}" cache="Slicer_Roast_Type_name" caption="Roast Type name" style="Purple" rowHeight="241300"/>
  <slicer name="Size" xr10:uid="{8250F3CF-DAA0-43A2-9261-1B095EC7ED05}" cache="Slicer_Size" caption="Size" columnCount="2" style="Purp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B9D1F7-2BF3-40DA-A0F6-80B5DE9C7794}" name="Orders" displayName="Orders" ref="A1:P1001" totalsRowShown="0" headerRowDxfId="6">
  <autoFilter ref="A1:P1001" xr:uid="{18B9D1F7-2BF3-40DA-A0F6-80B5DE9C7794}"/>
  <tableColumns count="16">
    <tableColumn id="1" xr3:uid="{F1FA609A-1EEE-4934-9A0F-F588468F4913}" name="Order ID" dataDxfId="15"/>
    <tableColumn id="2" xr3:uid="{B9077913-F0EE-4BEF-8D0C-54E239610D16}" name="Order Date" dataDxfId="14"/>
    <tableColumn id="3" xr3:uid="{6F06698D-C7D4-4DA4-843F-2538644C68FC}" name="Customer ID" dataDxfId="13"/>
    <tableColumn id="4" xr3:uid="{1FA1AB4D-B05A-411B-9C1D-F5A6C5AE74C9}" name="Product ID"/>
    <tableColumn id="5" xr3:uid="{C2F2A1BD-5242-4327-BA90-2B883C3E9BBC}" name="Quantity" dataDxfId="12"/>
    <tableColumn id="6" xr3:uid="{5B5E1152-5FBB-4821-843B-38B27CE40A6E}" name="Customer Name" dataDxfId="2">
      <calculatedColumnFormula>_xlfn.XLOOKUP(C2,customers!$A$1:$A$1001,customers!$B$1:$B$1001,,0)</calculatedColumnFormula>
    </tableColumn>
    <tableColumn id="7" xr3:uid="{EC814377-6006-46E3-88E1-189CF1B29A02}" name="Email" dataDxfId="11">
      <calculatedColumnFormula>IF(_xlfn.XLOOKUP(C2,customers!$A$1:$A$1001,customers!$C$1:$C$1001,,0)=0,"",_xlfn.XLOOKUP(C2,customers!$A$1:$A$1001,customers!$C$1:$C$1001,,0))</calculatedColumnFormula>
    </tableColumn>
    <tableColumn id="8" xr3:uid="{DC70158D-4135-464E-BEE0-AE82A8C400EA}" name="Country" dataDxfId="10">
      <calculatedColumnFormula>_xlfn.XLOOKUP(C2,customers!$A$1:$A$1001,customers!$G$1:$G$1001,,0)</calculatedColumnFormula>
    </tableColumn>
    <tableColumn id="9" xr3:uid="{091BA48A-FA23-4ABE-96DA-D9605AC7639A}" name="Coffee Type">
      <calculatedColumnFormula>INDEX(products!$A$1:$G$49,MATCH(orders!$D2,products!$A$1:$A$49,0),MATCH(I$1,products!$A$1:$G$1,0))</calculatedColumnFormula>
    </tableColumn>
    <tableColumn id="10" xr3:uid="{DBF66677-C7B5-43C6-9716-7320BB3C3DF8}" name="Roast Type">
      <calculatedColumnFormula>INDEX(products!$A$1:$G$49,MATCH(orders!$D2,products!$A$1:$A$49,0),MATCH(J$1,products!$A$1:$G$1,0))</calculatedColumnFormula>
    </tableColumn>
    <tableColumn id="11" xr3:uid="{8090CBAB-5EE8-4568-8930-222C9DE45E50}" name="Size" dataDxfId="9">
      <calculatedColumnFormula>INDEX(products!$A$1:$G$49,MATCH(orders!$D2,products!$A$1:$A$49,0),MATCH(K$1,products!$A$1:$G$1,0))</calculatedColumnFormula>
    </tableColumn>
    <tableColumn id="12" xr3:uid="{C11919EA-20E2-4680-8BE2-327340B90694}" name="Unit Price" dataDxfId="8" dataCellStyle="Currency">
      <calculatedColumnFormula>INDEX(products!$A$1:$G$49,MATCH(orders!$D2,products!$A$1:$A$49,0),MATCH(L$1,products!$A$1:$G$1,0))</calculatedColumnFormula>
    </tableColumn>
    <tableColumn id="13" xr3:uid="{EC5EA499-62EC-4400-A91D-DAC2122ECC15}" name="Sales" dataDxfId="7">
      <calculatedColumnFormula>L2*E2</calculatedColumnFormula>
    </tableColumn>
    <tableColumn id="14" xr3:uid="{609D9F5B-C621-46B1-AFEA-189CADCAA46D}" name="Coffee Type name">
      <calculatedColumnFormula>IF(I2="Rob","Robusta",IF(I2="Exc","Excelsa",IF(I2="Ara","Arabica",IF(I2="Lib","LIbrica",""))))</calculatedColumnFormula>
    </tableColumn>
    <tableColumn id="15" xr3:uid="{A9B344A6-A062-496F-ABE4-3F7AB9AB0FA9}" name="Roast Type name">
      <calculatedColumnFormula>IF(J2="M","Medium",IF(J2="L","Light",IF(J2="D","Dark","")))</calculatedColumnFormula>
    </tableColumn>
    <tableColumn id="16" xr3:uid="{5AD9A39A-244A-4767-8FD2-59A689BD2E93}" name="Loyalty Card" dataDxfId="3">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AED9D31-A29C-4E98-9FF8-F5E12F3E5033}" sourceName="Order Date">
  <pivotTables>
    <pivotTable tabId="18" name="PivotTable1"/>
  </pivotTables>
  <state minimalRefreshVersion="6" lastRefreshVersion="6" pivotCacheId="112275840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CB5483F-2DA5-48E0-A3D2-98260AEE8A42}" cache="NativeTimeline_Order_Date" caption="Order Date" level="2" selectionLevel="2" scrollPosition="2019-01-01T00:00:00" style="Timeline style "/>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E7D6B-2979-4C71-AC2A-5B8DD60E62CA}">
  <dimension ref="A3:F28"/>
  <sheetViews>
    <sheetView workbookViewId="0">
      <selection activeCell="J27" sqref="J27"/>
    </sheetView>
  </sheetViews>
  <sheetFormatPr defaultRowHeight="15" x14ac:dyDescent="0.25"/>
  <cols>
    <col min="1" max="1" width="13.140625" bestFit="1" customWidth="1"/>
    <col min="2" max="2" width="13" bestFit="1" customWidth="1"/>
    <col min="3" max="3" width="19.7109375" bestFit="1" customWidth="1"/>
    <col min="4" max="4" width="7.42578125" bestFit="1" customWidth="1"/>
    <col min="5" max="5" width="6.7109375" bestFit="1" customWidth="1"/>
    <col min="6" max="6" width="8.140625" bestFit="1" customWidth="1"/>
    <col min="7" max="7" width="11.28515625" bestFit="1" customWidth="1"/>
  </cols>
  <sheetData>
    <row r="3" spans="1:6" x14ac:dyDescent="0.25">
      <c r="A3" s="7" t="s">
        <v>6217</v>
      </c>
      <c r="C3" s="7" t="s">
        <v>6196</v>
      </c>
    </row>
    <row r="4" spans="1:6" x14ac:dyDescent="0.25">
      <c r="A4" s="7" t="s">
        <v>6216</v>
      </c>
      <c r="B4" s="7" t="s">
        <v>1</v>
      </c>
      <c r="C4" t="s">
        <v>6218</v>
      </c>
      <c r="D4" t="s">
        <v>6219</v>
      </c>
      <c r="E4" t="s">
        <v>6220</v>
      </c>
      <c r="F4" t="s">
        <v>6221</v>
      </c>
    </row>
    <row r="5" spans="1:6" x14ac:dyDescent="0.25">
      <c r="A5" t="s">
        <v>6200</v>
      </c>
      <c r="B5" s="9" t="s">
        <v>6201</v>
      </c>
      <c r="C5" s="11"/>
      <c r="D5" s="11"/>
      <c r="E5" s="11">
        <v>51.8</v>
      </c>
      <c r="F5" s="11"/>
    </row>
    <row r="6" spans="1:6" x14ac:dyDescent="0.25">
      <c r="B6" s="9" t="s">
        <v>6203</v>
      </c>
      <c r="C6" s="11"/>
      <c r="D6" s="11"/>
      <c r="E6" s="11">
        <v>25.9</v>
      </c>
      <c r="F6" s="11"/>
    </row>
    <row r="7" spans="1:6" x14ac:dyDescent="0.25">
      <c r="B7" s="9" t="s">
        <v>6207</v>
      </c>
      <c r="C7" s="11"/>
      <c r="D7" s="11"/>
      <c r="E7" s="11"/>
      <c r="F7" s="11">
        <v>8.9499999999999993</v>
      </c>
    </row>
    <row r="8" spans="1:6" x14ac:dyDescent="0.25">
      <c r="B8" s="9" t="s">
        <v>6209</v>
      </c>
      <c r="C8" s="11"/>
      <c r="D8" s="11"/>
      <c r="E8" s="11">
        <v>12.95</v>
      </c>
      <c r="F8" s="11"/>
    </row>
    <row r="9" spans="1:6" x14ac:dyDescent="0.25">
      <c r="B9" s="9" t="s">
        <v>6212</v>
      </c>
      <c r="C9" s="11"/>
      <c r="D9" s="11"/>
      <c r="E9" s="11">
        <v>25.9</v>
      </c>
      <c r="F9" s="11"/>
    </row>
    <row r="10" spans="1:6" x14ac:dyDescent="0.25">
      <c r="A10" t="s">
        <v>6213</v>
      </c>
      <c r="B10" s="9" t="s">
        <v>6204</v>
      </c>
      <c r="C10" s="11"/>
      <c r="D10" s="11">
        <v>24.3</v>
      </c>
      <c r="E10" s="11"/>
      <c r="F10" s="11"/>
    </row>
    <row r="11" spans="1:6" x14ac:dyDescent="0.25">
      <c r="B11" s="9" t="s">
        <v>6205</v>
      </c>
      <c r="C11" s="11">
        <v>39.799999999999997</v>
      </c>
      <c r="D11" s="11">
        <v>24.3</v>
      </c>
      <c r="E11" s="11"/>
      <c r="F11" s="11"/>
    </row>
    <row r="12" spans="1:6" x14ac:dyDescent="0.25">
      <c r="B12" s="9" t="s">
        <v>6208</v>
      </c>
      <c r="C12" s="11"/>
      <c r="D12" s="11"/>
      <c r="E12" s="11"/>
      <c r="F12" s="11">
        <v>44.75</v>
      </c>
    </row>
    <row r="13" spans="1:6" x14ac:dyDescent="0.25">
      <c r="B13" s="9" t="s">
        <v>6209</v>
      </c>
      <c r="C13" s="11">
        <v>9.9499999999999993</v>
      </c>
      <c r="D13" s="11">
        <v>72.900000000000006</v>
      </c>
      <c r="E13" s="11"/>
      <c r="F13" s="11"/>
    </row>
    <row r="14" spans="1:6" x14ac:dyDescent="0.25">
      <c r="A14" t="s">
        <v>6214</v>
      </c>
      <c r="B14" s="9" t="s">
        <v>6201</v>
      </c>
      <c r="C14" s="11"/>
      <c r="D14" s="11">
        <v>12.15</v>
      </c>
      <c r="E14" s="11"/>
      <c r="F14" s="11"/>
    </row>
    <row r="15" spans="1:6" x14ac:dyDescent="0.25">
      <c r="B15" s="9" t="s">
        <v>6202</v>
      </c>
      <c r="C15" s="11"/>
      <c r="D15" s="11">
        <v>48.6</v>
      </c>
      <c r="E15" s="11"/>
      <c r="F15" s="11"/>
    </row>
    <row r="16" spans="1:6" x14ac:dyDescent="0.25">
      <c r="B16" s="9" t="s">
        <v>6203</v>
      </c>
      <c r="C16" s="11">
        <v>59.699999999999996</v>
      </c>
      <c r="D16" s="11">
        <v>24.3</v>
      </c>
      <c r="E16" s="11"/>
      <c r="F16" s="11"/>
    </row>
    <row r="17" spans="1:6" x14ac:dyDescent="0.25">
      <c r="B17" s="9" t="s">
        <v>6205</v>
      </c>
      <c r="C17" s="11"/>
      <c r="D17" s="11"/>
      <c r="E17" s="11">
        <v>12.95</v>
      </c>
      <c r="F17" s="11"/>
    </row>
    <row r="18" spans="1:6" x14ac:dyDescent="0.25">
      <c r="B18" s="9" t="s">
        <v>6206</v>
      </c>
      <c r="C18" s="11">
        <v>39.799999999999997</v>
      </c>
      <c r="D18" s="11"/>
      <c r="E18" s="11">
        <v>38.849999999999994</v>
      </c>
      <c r="F18" s="11"/>
    </row>
    <row r="19" spans="1:6" x14ac:dyDescent="0.25">
      <c r="B19" s="9" t="s">
        <v>6207</v>
      </c>
      <c r="C19" s="11"/>
      <c r="D19" s="11">
        <v>60.75</v>
      </c>
      <c r="E19" s="11"/>
      <c r="F19" s="11"/>
    </row>
    <row r="20" spans="1:6" x14ac:dyDescent="0.25">
      <c r="B20" s="9" t="s">
        <v>6208</v>
      </c>
      <c r="C20" s="11">
        <v>9.9499999999999993</v>
      </c>
      <c r="D20" s="11"/>
      <c r="E20" s="11">
        <v>38.849999999999994</v>
      </c>
      <c r="F20" s="11">
        <v>62.65</v>
      </c>
    </row>
    <row r="21" spans="1:6" x14ac:dyDescent="0.25">
      <c r="B21" s="9" t="s">
        <v>6209</v>
      </c>
      <c r="C21" s="11">
        <v>59.699999999999996</v>
      </c>
      <c r="D21" s="11"/>
      <c r="E21" s="11">
        <v>38.849999999999994</v>
      </c>
      <c r="F21" s="11"/>
    </row>
    <row r="22" spans="1:6" x14ac:dyDescent="0.25">
      <c r="B22" s="9" t="s">
        <v>6210</v>
      </c>
      <c r="C22" s="11">
        <v>49.75</v>
      </c>
      <c r="D22" s="11"/>
      <c r="E22" s="11">
        <v>51.8</v>
      </c>
      <c r="F22" s="11"/>
    </row>
    <row r="23" spans="1:6" x14ac:dyDescent="0.25">
      <c r="B23" s="9" t="s">
        <v>6211</v>
      </c>
      <c r="C23" s="11"/>
      <c r="D23" s="11"/>
      <c r="E23" s="11">
        <v>77.699999999999989</v>
      </c>
      <c r="F23" s="11"/>
    </row>
    <row r="24" spans="1:6" x14ac:dyDescent="0.25">
      <c r="B24" s="9" t="s">
        <v>6212</v>
      </c>
      <c r="C24" s="11"/>
      <c r="D24" s="11">
        <v>72.900000000000006</v>
      </c>
      <c r="E24" s="11">
        <v>38.849999999999994</v>
      </c>
      <c r="F24" s="11"/>
    </row>
    <row r="25" spans="1:6" x14ac:dyDescent="0.25">
      <c r="A25" t="s">
        <v>6215</v>
      </c>
      <c r="B25" s="9" t="s">
        <v>6201</v>
      </c>
      <c r="C25" s="11"/>
      <c r="D25" s="11"/>
      <c r="E25" s="11"/>
      <c r="F25" s="11">
        <v>44.75</v>
      </c>
    </row>
    <row r="26" spans="1:6" x14ac:dyDescent="0.25">
      <c r="B26" s="9" t="s">
        <v>6202</v>
      </c>
      <c r="C26" s="11"/>
      <c r="D26" s="11">
        <v>24.3</v>
      </c>
      <c r="E26" s="11"/>
      <c r="F26" s="11"/>
    </row>
    <row r="27" spans="1:6" x14ac:dyDescent="0.25">
      <c r="B27" s="9" t="s">
        <v>6203</v>
      </c>
      <c r="C27" s="11"/>
      <c r="D27" s="11"/>
      <c r="E27" s="11"/>
      <c r="F27" s="11">
        <v>17.899999999999999</v>
      </c>
    </row>
    <row r="28" spans="1:6" x14ac:dyDescent="0.25">
      <c r="B28" s="9" t="s">
        <v>6208</v>
      </c>
      <c r="C28" s="11">
        <v>29.849999999999998</v>
      </c>
      <c r="D28" s="11"/>
      <c r="E28" s="11"/>
      <c r="F28"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C53CF-E933-43C7-B8AF-4E62603A08E4}">
  <dimension ref="A1:P5"/>
  <sheetViews>
    <sheetView tabSelected="1" zoomScale="57" zoomScaleNormal="57" workbookViewId="0">
      <selection activeCell="Y17" sqref="Y17"/>
    </sheetView>
  </sheetViews>
  <sheetFormatPr defaultRowHeight="15" x14ac:dyDescent="0.25"/>
  <sheetData>
    <row r="1" spans="1:16" x14ac:dyDescent="0.25">
      <c r="A1" s="14" t="s">
        <v>6222</v>
      </c>
      <c r="B1" s="13"/>
      <c r="C1" s="13"/>
      <c r="D1" s="13"/>
      <c r="E1" s="13"/>
      <c r="F1" s="13"/>
      <c r="G1" s="13"/>
      <c r="H1" s="13"/>
      <c r="I1" s="13"/>
      <c r="J1" s="13"/>
      <c r="K1" s="13"/>
      <c r="L1" s="13"/>
      <c r="M1" s="13"/>
      <c r="N1" s="13"/>
      <c r="O1" s="13"/>
      <c r="P1" s="13"/>
    </row>
    <row r="2" spans="1:16" x14ac:dyDescent="0.25">
      <c r="A2" s="13"/>
      <c r="B2" s="13"/>
      <c r="C2" s="13"/>
      <c r="D2" s="13"/>
      <c r="E2" s="13"/>
      <c r="F2" s="13"/>
      <c r="G2" s="13"/>
      <c r="H2" s="13"/>
      <c r="I2" s="13"/>
      <c r="J2" s="13"/>
      <c r="K2" s="13"/>
      <c r="L2" s="13"/>
      <c r="M2" s="13"/>
      <c r="N2" s="13"/>
      <c r="O2" s="13"/>
      <c r="P2" s="13"/>
    </row>
    <row r="3" spans="1:16" x14ac:dyDescent="0.25">
      <c r="A3" s="13"/>
      <c r="B3" s="13"/>
      <c r="C3" s="13"/>
      <c r="D3" s="13"/>
      <c r="E3" s="13"/>
      <c r="F3" s="13"/>
      <c r="G3" s="13"/>
      <c r="H3" s="13"/>
      <c r="I3" s="13"/>
      <c r="J3" s="13"/>
      <c r="K3" s="13"/>
      <c r="L3" s="13"/>
      <c r="M3" s="13"/>
      <c r="N3" s="13"/>
      <c r="O3" s="13"/>
      <c r="P3" s="13"/>
    </row>
    <row r="4" spans="1:16" x14ac:dyDescent="0.25">
      <c r="A4" s="13"/>
      <c r="B4" s="13"/>
      <c r="C4" s="13"/>
      <c r="D4" s="13"/>
      <c r="E4" s="13"/>
      <c r="F4" s="13"/>
      <c r="G4" s="13"/>
      <c r="H4" s="13"/>
      <c r="I4" s="13"/>
      <c r="J4" s="13"/>
      <c r="K4" s="13"/>
      <c r="L4" s="13"/>
      <c r="M4" s="13"/>
      <c r="N4" s="13"/>
      <c r="O4" s="13"/>
      <c r="P4" s="13"/>
    </row>
    <row r="5" spans="1:16" x14ac:dyDescent="0.25">
      <c r="A5" s="13"/>
      <c r="B5" s="13"/>
      <c r="C5" s="13"/>
      <c r="D5" s="13"/>
      <c r="E5" s="13"/>
      <c r="F5" s="13"/>
      <c r="G5" s="13"/>
      <c r="H5" s="13"/>
      <c r="I5" s="13"/>
      <c r="J5" s="13"/>
      <c r="K5" s="13"/>
      <c r="L5" s="13"/>
      <c r="M5" s="13"/>
      <c r="N5" s="13"/>
      <c r="O5" s="13"/>
      <c r="P5" s="13"/>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42BA-3D9C-4572-AD33-5B619764A2D5}">
  <dimension ref="A3:B7"/>
  <sheetViews>
    <sheetView workbookViewId="0">
      <selection activeCell="B4" sqref="B4"/>
    </sheetView>
  </sheetViews>
  <sheetFormatPr defaultRowHeight="15" x14ac:dyDescent="0.25"/>
  <cols>
    <col min="1" max="1" width="15.42578125" bestFit="1" customWidth="1"/>
    <col min="2" max="2" width="12.140625" bestFit="1" customWidth="1"/>
  </cols>
  <sheetData>
    <row r="3" spans="1:2" x14ac:dyDescent="0.25">
      <c r="A3" s="7" t="s">
        <v>6198</v>
      </c>
      <c r="B3" t="s">
        <v>6217</v>
      </c>
    </row>
    <row r="4" spans="1:2" x14ac:dyDescent="0.25">
      <c r="A4" s="8" t="s">
        <v>28</v>
      </c>
      <c r="B4" s="12">
        <v>151.39999999999998</v>
      </c>
    </row>
    <row r="5" spans="1:2" x14ac:dyDescent="0.25">
      <c r="A5" s="8" t="s">
        <v>318</v>
      </c>
      <c r="B5" s="12">
        <v>359.59999999999997</v>
      </c>
    </row>
    <row r="6" spans="1:2" x14ac:dyDescent="0.25">
      <c r="A6" s="8" t="s">
        <v>19</v>
      </c>
      <c r="B6" s="12">
        <v>745.40000000000009</v>
      </c>
    </row>
    <row r="7" spans="1:2" x14ac:dyDescent="0.25">
      <c r="A7" s="8" t="s">
        <v>6199</v>
      </c>
      <c r="B7" s="12">
        <v>1256.4000000000001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982" zoomScaleNormal="100" workbookViewId="0">
      <selection activeCell="G1004" sqref="G1004"/>
    </sheetView>
  </sheetViews>
  <sheetFormatPr defaultRowHeight="15" x14ac:dyDescent="0.25"/>
  <cols>
    <col min="1" max="1" width="15.5703125" bestFit="1" customWidth="1"/>
    <col min="2" max="2" width="12.7109375" customWidth="1"/>
    <col min="3" max="3" width="16.42578125" bestFit="1" customWidth="1"/>
    <col min="4" max="4" width="12.28515625" customWidth="1"/>
    <col min="5" max="5" width="10.7109375" customWidth="1"/>
    <col min="6" max="6" width="22.5703125" bestFit="1" customWidth="1"/>
    <col min="7" max="7" width="39.42578125" bestFit="1" customWidth="1"/>
    <col min="8" max="8" width="15.42578125" bestFit="1" customWidth="1"/>
    <col min="9" max="9" width="13.28515625" customWidth="1"/>
    <col min="10" max="10" width="12.5703125" customWidth="1"/>
    <col min="11" max="11" width="6.28515625" customWidth="1"/>
    <col min="12" max="12" width="11.5703125" customWidth="1"/>
    <col min="13" max="13" width="8.85546875" bestFit="1" customWidth="1"/>
    <col min="14" max="14" width="18.7109375" customWidth="1"/>
    <col min="15" max="15" width="18"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6">
        <f>L2*E2</f>
        <v>19.899999999999999</v>
      </c>
      <c r="N2" t="str">
        <f>IF(I2="Rob","Robusta",IF(I2="Exc","Excelsa",IF(I2="Ara","Arabica",IF(I2="Lib","LIbrica",""))))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s="6">
        <f t="shared" ref="M3:M66" si="0">L3*E3</f>
        <v>41.25</v>
      </c>
      <c r="N3" t="str">
        <f t="shared" ref="N3:N66" si="1">IF(I3="Rob","Robusta",IF(I3="Exc","Excelsa",IF(I3="Ara","Arabica",IF(I3="Lib","LIbrica",""))))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s="6">
        <f t="shared" si="0"/>
        <v>38.849999999999994</v>
      </c>
      <c r="N7" t="str">
        <f t="shared" si="1"/>
        <v>LIbrica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6">
        <f t="shared" si="0"/>
        <v>4.7549999999999999</v>
      </c>
      <c r="N9" t="str">
        <f t="shared" si="1"/>
        <v>LIbrica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6">
        <f t="shared" si="0"/>
        <v>11.654999999999999</v>
      </c>
      <c r="N16" t="str">
        <f t="shared" si="1"/>
        <v>LIbrica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6">
        <f t="shared" si="0"/>
        <v>21.825000000000003</v>
      </c>
      <c r="N32" t="str">
        <f t="shared" si="1"/>
        <v>LIbrica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s="6">
        <f t="shared" si="0"/>
        <v>52.38</v>
      </c>
      <c r="N34" t="str">
        <f t="shared" si="1"/>
        <v>LIbrica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6">
        <f t="shared" si="0"/>
        <v>23.774999999999999</v>
      </c>
      <c r="N35" t="str">
        <f t="shared" si="1"/>
        <v>LIbrica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s="6">
        <f t="shared" si="0"/>
        <v>57.06</v>
      </c>
      <c r="N36" t="str">
        <f t="shared" si="1"/>
        <v>LIbrica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6">
        <f t="shared" si="0"/>
        <v>8.73</v>
      </c>
      <c r="N38" t="str">
        <f t="shared" si="1"/>
        <v>LIbrica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s="6">
        <f t="shared" si="0"/>
        <v>28.53</v>
      </c>
      <c r="N39" t="str">
        <f t="shared" si="1"/>
        <v>LIbrica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s="6">
        <f t="shared" si="0"/>
        <v>43.650000000000006</v>
      </c>
      <c r="N42" t="str">
        <f t="shared" si="1"/>
        <v>LIbrica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6">
        <f t="shared" si="0"/>
        <v>72.91</v>
      </c>
      <c r="N45" t="str">
        <f t="shared" si="1"/>
        <v>LIbrica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6">
        <f t="shared" si="0"/>
        <v>178.70999999999998</v>
      </c>
      <c r="N47" t="str">
        <f t="shared" si="1"/>
        <v>LIbrica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s="6">
        <f t="shared" si="0"/>
        <v>15.54</v>
      </c>
      <c r="N52" t="str">
        <f t="shared" si="1"/>
        <v>LIbrica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6">
        <f t="shared" si="0"/>
        <v>145.82</v>
      </c>
      <c r="N53" t="str">
        <f t="shared" si="1"/>
        <v>LIbrica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6">
        <f t="shared" si="0"/>
        <v>72.91</v>
      </c>
      <c r="N55" t="str">
        <f t="shared" si="1"/>
        <v>LIbrica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s="6">
        <f t="shared" si="0"/>
        <v>72.75</v>
      </c>
      <c r="N56" t="str">
        <f t="shared" si="1"/>
        <v>LIbrica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s="6">
        <f t="shared" si="0"/>
        <v>47.55</v>
      </c>
      <c r="N57" t="str">
        <f t="shared" si="1"/>
        <v>LIbrica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6">
        <f t="shared" si="0"/>
        <v>89.35499999999999</v>
      </c>
      <c r="N60" t="str">
        <f t="shared" si="1"/>
        <v>LIbrica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s="6">
        <f t="shared" si="0"/>
        <v>26.19</v>
      </c>
      <c r="N61" t="str">
        <f t="shared" si="1"/>
        <v>LIbrica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6">
        <f t="shared" si="0"/>
        <v>23.774999999999999</v>
      </c>
      <c r="N64" t="str">
        <f t="shared" si="1"/>
        <v>LIbrica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6">
        <f t="shared" ref="M67:M130" si="3">L67*E67</f>
        <v>82.339999999999989</v>
      </c>
      <c r="N67" t="str">
        <f t="shared" ref="N67:N130" si="4">IF(I67="Rob","Robusta",IF(I67="Exc","Excelsa",IF(I67="Ara","Arabica",IF(I67="Lib","LIbrica",""))))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6">
        <f t="shared" si="3"/>
        <v>9.51</v>
      </c>
      <c r="N69" t="str">
        <f t="shared" si="4"/>
        <v>LIbrica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6">
        <f t="shared" si="3"/>
        <v>9.51</v>
      </c>
      <c r="N73" t="str">
        <f t="shared" si="4"/>
        <v>LIbrica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6">
        <f t="shared" si="3"/>
        <v>21.825000000000003</v>
      </c>
      <c r="N75" t="str">
        <f t="shared" si="4"/>
        <v>LIbrica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6">
        <f t="shared" si="3"/>
        <v>109.36499999999999</v>
      </c>
      <c r="N83" t="str">
        <f t="shared" si="4"/>
        <v>LIbrica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6">
        <f t="shared" si="3"/>
        <v>100.39499999999998</v>
      </c>
      <c r="N84" t="str">
        <f t="shared" si="4"/>
        <v>LIbrica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s="6">
        <f t="shared" si="3"/>
        <v>9.51</v>
      </c>
      <c r="N86" t="str">
        <f t="shared" si="4"/>
        <v>LIbrica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6">
        <f t="shared" si="3"/>
        <v>13.095000000000001</v>
      </c>
      <c r="N101" t="str">
        <f t="shared" si="4"/>
        <v>LIbrica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6">
        <f t="shared" si="3"/>
        <v>148.92499999999998</v>
      </c>
      <c r="N103" t="str">
        <f t="shared" si="4"/>
        <v>LIbrica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6">
        <f t="shared" si="3"/>
        <v>38.849999999999994</v>
      </c>
      <c r="N104" t="str">
        <f t="shared" si="4"/>
        <v>LIbrica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6">
        <f t="shared" si="3"/>
        <v>87.300000000000011</v>
      </c>
      <c r="N106" t="str">
        <f t="shared" si="4"/>
        <v>LIbrica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6">
        <f t="shared" si="3"/>
        <v>7.77</v>
      </c>
      <c r="N111" t="str">
        <f t="shared" si="4"/>
        <v>LIbrica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6">
        <f t="shared" si="3"/>
        <v>14.55</v>
      </c>
      <c r="N115" t="str">
        <f t="shared" si="4"/>
        <v>LIbrica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6">
        <f t="shared" si="3"/>
        <v>15.85</v>
      </c>
      <c r="N117" t="str">
        <f t="shared" si="4"/>
        <v>LIbrica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6">
        <f t="shared" si="3"/>
        <v>19.02</v>
      </c>
      <c r="N118" t="str">
        <f t="shared" si="4"/>
        <v>LIbrica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6">
        <f t="shared" si="3"/>
        <v>38.04</v>
      </c>
      <c r="N119" t="str">
        <f t="shared" si="4"/>
        <v>LIbrica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6">
        <f t="shared" si="3"/>
        <v>145.82</v>
      </c>
      <c r="N125" t="str">
        <f t="shared" si="4"/>
        <v>LIbrica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6">
        <f t="shared" si="3"/>
        <v>21.825000000000003</v>
      </c>
      <c r="N126" t="str">
        <f t="shared" si="4"/>
        <v>LIbrica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6">
        <f t="shared" si="3"/>
        <v>26.19</v>
      </c>
      <c r="N127" t="str">
        <f t="shared" si="4"/>
        <v>LIbrica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6">
        <f t="shared" si="3"/>
        <v>77.699999999999989</v>
      </c>
      <c r="N129" t="str">
        <f t="shared" si="4"/>
        <v>LIbrica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6">
        <f t="shared" ref="M131:M194" si="6">L131*E131</f>
        <v>12.15</v>
      </c>
      <c r="N131" t="str">
        <f t="shared" ref="N131:N194" si="7">IF(I131="Rob","Robusta",IF(I131="Exc","Excelsa",IF(I131="Ara","Arabica",IF(I131="Lib","LIbrica",""))))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6">
        <f t="shared" si="6"/>
        <v>12.95</v>
      </c>
      <c r="N135" t="str">
        <f t="shared" si="7"/>
        <v>LIbrica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6">
        <f t="shared" si="6"/>
        <v>77.699999999999989</v>
      </c>
      <c r="N141" t="str">
        <f t="shared" si="7"/>
        <v>LIbrica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6">
        <f t="shared" si="6"/>
        <v>29.784999999999997</v>
      </c>
      <c r="N142" t="str">
        <f t="shared" si="7"/>
        <v>LIbrica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6">
        <f t="shared" si="6"/>
        <v>17.46</v>
      </c>
      <c r="N145" t="str">
        <f t="shared" si="7"/>
        <v>LIbrica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6">
        <f t="shared" si="6"/>
        <v>17.46</v>
      </c>
      <c r="N147" t="str">
        <f t="shared" si="7"/>
        <v>LIbrica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6">
        <f t="shared" si="6"/>
        <v>43.650000000000006</v>
      </c>
      <c r="N148" t="str">
        <f t="shared" si="7"/>
        <v>LIbrica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6">
        <f t="shared" si="6"/>
        <v>12.95</v>
      </c>
      <c r="N152" t="str">
        <f t="shared" si="7"/>
        <v>LIbrica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6">
        <f t="shared" si="6"/>
        <v>218.73</v>
      </c>
      <c r="N161" t="str">
        <f t="shared" si="7"/>
        <v>LIbrica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6">
        <f t="shared" si="6"/>
        <v>43.650000000000006</v>
      </c>
      <c r="N189" t="str">
        <f t="shared" si="7"/>
        <v>LIbrica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6">
        <f t="shared" si="6"/>
        <v>43.650000000000006</v>
      </c>
      <c r="N191" t="str">
        <f t="shared" si="7"/>
        <v>LIbrica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6">
        <f t="shared" si="6"/>
        <v>33.464999999999996</v>
      </c>
      <c r="N192" t="str">
        <f t="shared" si="7"/>
        <v>LIbrica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6">
        <f t="shared" si="6"/>
        <v>19.424999999999997</v>
      </c>
      <c r="N193" t="str">
        <f t="shared" si="7"/>
        <v>LIbrica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6">
        <f t="shared" ref="M195:M258" si="9">L195*E195</f>
        <v>44.55</v>
      </c>
      <c r="N195" t="str">
        <f t="shared" ref="N195:N258" si="10">IF(I195="Rob","Robusta",IF(I195="Exc","Excelsa",IF(I195="Ara","Arabica",IF(I195="Lib","LIbrica",""))))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6">
        <f t="shared" si="9"/>
        <v>59.569999999999993</v>
      </c>
      <c r="N199" t="str">
        <f t="shared" si="10"/>
        <v>LIbrica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6">
        <f t="shared" si="9"/>
        <v>89.35499999999999</v>
      </c>
      <c r="N200" t="str">
        <f t="shared" si="10"/>
        <v>LIbrica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6">
        <f t="shared" si="9"/>
        <v>38.04</v>
      </c>
      <c r="N201" t="str">
        <f t="shared" si="10"/>
        <v>LIbrica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6">
        <f t="shared" si="9"/>
        <v>57.06</v>
      </c>
      <c r="N203" t="str">
        <f t="shared" si="10"/>
        <v>LIbrica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6">
        <f t="shared" si="9"/>
        <v>178.70999999999998</v>
      </c>
      <c r="N204" t="str">
        <f t="shared" si="10"/>
        <v>LIbrica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6">
        <f t="shared" si="9"/>
        <v>4.7549999999999999</v>
      </c>
      <c r="N205" t="str">
        <f t="shared" si="10"/>
        <v>LIbrica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6">
        <f t="shared" si="9"/>
        <v>51.8</v>
      </c>
      <c r="N212" t="str">
        <f t="shared" si="10"/>
        <v>LIbrica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6">
        <f t="shared" si="9"/>
        <v>31.7</v>
      </c>
      <c r="N216" t="str">
        <f t="shared" si="10"/>
        <v>LIbrica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6">
        <f t="shared" si="9"/>
        <v>23.31</v>
      </c>
      <c r="N217" t="str">
        <f t="shared" si="10"/>
        <v>LIbrica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6">
        <f t="shared" si="9"/>
        <v>58.2</v>
      </c>
      <c r="N218" t="str">
        <f t="shared" si="10"/>
        <v>LIbrica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6">
        <f t="shared" si="9"/>
        <v>23.31</v>
      </c>
      <c r="N224" t="str">
        <f t="shared" si="10"/>
        <v>LIbrica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6">
        <f t="shared" si="9"/>
        <v>119.13999999999999</v>
      </c>
      <c r="N226" t="str">
        <f t="shared" si="10"/>
        <v>LIbrica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6">
        <f t="shared" si="9"/>
        <v>8.73</v>
      </c>
      <c r="N231" t="str">
        <f t="shared" si="10"/>
        <v>LIbrica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6">
        <f t="shared" si="9"/>
        <v>8.73</v>
      </c>
      <c r="N233" t="str">
        <f t="shared" si="10"/>
        <v>LIbrica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6">
        <f t="shared" si="9"/>
        <v>23.774999999999999</v>
      </c>
      <c r="N234" t="str">
        <f t="shared" si="10"/>
        <v>LIbrica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6">
        <f t="shared" si="9"/>
        <v>36.454999999999998</v>
      </c>
      <c r="N236" t="str">
        <f t="shared" si="10"/>
        <v>LIbrica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6">
        <f t="shared" si="9"/>
        <v>182.27499999999998</v>
      </c>
      <c r="N237" t="str">
        <f t="shared" si="10"/>
        <v>LIbrica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6">
        <f t="shared" si="9"/>
        <v>89.35499999999999</v>
      </c>
      <c r="N238" t="str">
        <f t="shared" si="10"/>
        <v>LIbrica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6">
        <f t="shared" si="9"/>
        <v>133.85999999999999</v>
      </c>
      <c r="N246" t="str">
        <f t="shared" si="10"/>
        <v>LIbrica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6">
        <f t="shared" si="9"/>
        <v>23.774999999999999</v>
      </c>
      <c r="N247" t="str">
        <f t="shared" si="10"/>
        <v>LIbrica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6">
        <f t="shared" si="9"/>
        <v>38.849999999999994</v>
      </c>
      <c r="N248" t="str">
        <f t="shared" si="10"/>
        <v>LIbrica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6">
        <f t="shared" si="9"/>
        <v>15.85</v>
      </c>
      <c r="N251" t="str">
        <f t="shared" si="10"/>
        <v>LIbrica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6">
        <f t="shared" si="9"/>
        <v>58.2</v>
      </c>
      <c r="N255" t="str">
        <f t="shared" si="10"/>
        <v>LIbrica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6">
        <f t="shared" si="9"/>
        <v>17.46</v>
      </c>
      <c r="N258" t="str">
        <f t="shared" si="10"/>
        <v>LIbrica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6">
        <f t="shared" ref="M259:M322" si="12">L259*E259</f>
        <v>27.945</v>
      </c>
      <c r="N259" t="str">
        <f t="shared" ref="N259:N322" si="13">IF(I259="Rob","Robusta",IF(I259="Exc","Excelsa",IF(I259="Ara","Arabica",IF(I259="Lib","LIbrica",""))))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6">
        <f t="shared" si="12"/>
        <v>133.85999999999999</v>
      </c>
      <c r="N265" t="str">
        <f t="shared" si="13"/>
        <v>LIbrica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6">
        <f t="shared" si="12"/>
        <v>33.464999999999996</v>
      </c>
      <c r="N281" t="str">
        <f t="shared" si="13"/>
        <v>LIbrica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6">
        <f t="shared" si="12"/>
        <v>36.454999999999998</v>
      </c>
      <c r="N287" t="str">
        <f t="shared" si="13"/>
        <v>LIbrica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6">
        <f t="shared" si="12"/>
        <v>15.54</v>
      </c>
      <c r="N303" t="str">
        <f t="shared" si="13"/>
        <v>LIbrica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6">
        <f t="shared" si="12"/>
        <v>21.825000000000003</v>
      </c>
      <c r="N307" t="str">
        <f t="shared" si="13"/>
        <v>LIbrica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6">
        <f t="shared" si="12"/>
        <v>26.19</v>
      </c>
      <c r="N311" t="str">
        <f t="shared" si="13"/>
        <v>LIbrica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6">
        <f t="shared" ref="M323:M386" si="15">L323*E323</f>
        <v>20.25</v>
      </c>
      <c r="N323" t="str">
        <f t="shared" ref="N323:N386" si="16">IF(I323="Rob","Robusta",IF(I323="Exc","Excelsa",IF(I323="Ara","Arabica",IF(I323="Lib","LIbrica",""))))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6">
        <f t="shared" si="15"/>
        <v>23.31</v>
      </c>
      <c r="N324" t="str">
        <f t="shared" si="16"/>
        <v>LIbrica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6">
        <f t="shared" si="15"/>
        <v>38.04</v>
      </c>
      <c r="N330" t="str">
        <f t="shared" si="16"/>
        <v>LIbrica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6">
        <f t="shared" si="15"/>
        <v>28.53</v>
      </c>
      <c r="N337" t="str">
        <f t="shared" si="16"/>
        <v>LIbrica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6">
        <f t="shared" si="15"/>
        <v>38.849999999999994</v>
      </c>
      <c r="N344" t="str">
        <f t="shared" si="16"/>
        <v>LIbrica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6">
        <f t="shared" si="15"/>
        <v>43.650000000000006</v>
      </c>
      <c r="N349" t="str">
        <f t="shared" si="16"/>
        <v>LIbrica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6">
        <f t="shared" si="15"/>
        <v>51.8</v>
      </c>
      <c r="N358" t="str">
        <f t="shared" si="16"/>
        <v>LIbrica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6">
        <f t="shared" si="15"/>
        <v>87.300000000000011</v>
      </c>
      <c r="N365" t="str">
        <f t="shared" si="16"/>
        <v>LIbrica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6">
        <f t="shared" si="15"/>
        <v>7.77</v>
      </c>
      <c r="N367" t="str">
        <f t="shared" si="16"/>
        <v>LIbrica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6">
        <f t="shared" si="15"/>
        <v>8.73</v>
      </c>
      <c r="N369" t="str">
        <f t="shared" si="16"/>
        <v>LIbrica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6">
        <f t="shared" si="15"/>
        <v>38.04</v>
      </c>
      <c r="N376" t="str">
        <f t="shared" si="16"/>
        <v>LIbrica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6">
        <f t="shared" si="15"/>
        <v>23.31</v>
      </c>
      <c r="N382" t="str">
        <f t="shared" si="16"/>
        <v>LIbrica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6">
        <f t="shared" ref="M387:M450" si="18">L387*E387</f>
        <v>43.650000000000006</v>
      </c>
      <c r="N387" t="str">
        <f t="shared" ref="N387:N450" si="19">IF(I387="Rob","Robusta",IF(I387="Exc","Excelsa",IF(I387="Ara","Arabica",IF(I387="Lib","LIbrica",""))))</f>
        <v>LIbrica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6">
        <f t="shared" si="18"/>
        <v>11.654999999999999</v>
      </c>
      <c r="N390" t="str">
        <f t="shared" si="19"/>
        <v>LIbrica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6">
        <f t="shared" si="18"/>
        <v>23.31</v>
      </c>
      <c r="N391" t="str">
        <f t="shared" si="19"/>
        <v>LIbrica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6">
        <f t="shared" si="18"/>
        <v>46.62</v>
      </c>
      <c r="N397" t="str">
        <f t="shared" si="19"/>
        <v>LIbrica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6">
        <f t="shared" si="18"/>
        <v>31.08</v>
      </c>
      <c r="N399" t="str">
        <f t="shared" si="19"/>
        <v>LIbrica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6">
        <f t="shared" si="18"/>
        <v>63.4</v>
      </c>
      <c r="N402" t="str">
        <f t="shared" si="19"/>
        <v>LIbrica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6">
        <f t="shared" si="18"/>
        <v>8.73</v>
      </c>
      <c r="N403" t="str">
        <f t="shared" si="19"/>
        <v>LIbrica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6">
        <f t="shared" si="18"/>
        <v>9.51</v>
      </c>
      <c r="N405" t="str">
        <f t="shared" si="19"/>
        <v>LIbrica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6">
        <f t="shared" si="18"/>
        <v>47.55</v>
      </c>
      <c r="N411" t="str">
        <f t="shared" si="19"/>
        <v>LIbrica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6">
        <f t="shared" si="18"/>
        <v>87.300000000000011</v>
      </c>
      <c r="N413" t="str">
        <f t="shared" si="19"/>
        <v>LIbrica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6">
        <f t="shared" si="18"/>
        <v>36.454999999999998</v>
      </c>
      <c r="N415" t="str">
        <f t="shared" si="19"/>
        <v>LIbrica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6">
        <f t="shared" si="18"/>
        <v>8.73</v>
      </c>
      <c r="N421" t="str">
        <f t="shared" si="19"/>
        <v>LIbrica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6">
        <f t="shared" si="18"/>
        <v>31.08</v>
      </c>
      <c r="N422" t="str">
        <f t="shared" si="19"/>
        <v>LIbrica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6">
        <f t="shared" si="18"/>
        <v>200.78999999999996</v>
      </c>
      <c r="N435" t="str">
        <f t="shared" si="19"/>
        <v>LIbrica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6">
        <f t="shared" si="18"/>
        <v>9.51</v>
      </c>
      <c r="N438" t="str">
        <f t="shared" si="19"/>
        <v>LIbrica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6">
        <f t="shared" si="18"/>
        <v>29.784999999999997</v>
      </c>
      <c r="N439" t="str">
        <f t="shared" si="19"/>
        <v>LIbrica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6">
        <f t="shared" si="18"/>
        <v>15.54</v>
      </c>
      <c r="N440" t="str">
        <f t="shared" si="19"/>
        <v>LIbrica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6">
        <f t="shared" si="18"/>
        <v>66.929999999999993</v>
      </c>
      <c r="N447" t="str">
        <f t="shared" si="19"/>
        <v>LIbrica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6">
        <f t="shared" si="18"/>
        <v>8.73</v>
      </c>
      <c r="N448" t="str">
        <f t="shared" si="19"/>
        <v>LIbrica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6">
        <f t="shared" ref="M451:M514" si="21">L451*E451</f>
        <v>5.3699999999999992</v>
      </c>
      <c r="N451" t="str">
        <f t="shared" ref="N451:N514" si="22">IF(I451="Rob","Robusta",IF(I451="Exc","Excelsa",IF(I451="Ara","Arabica",IF(I451="Lib","LIbrica",""))))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6">
        <f t="shared" si="21"/>
        <v>23.774999999999999</v>
      </c>
      <c r="N452" t="str">
        <f t="shared" si="22"/>
        <v>LIbrica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6">
        <f t="shared" si="21"/>
        <v>38.04</v>
      </c>
      <c r="N455" t="str">
        <f t="shared" si="22"/>
        <v>LIbrica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6">
        <f t="shared" si="21"/>
        <v>9.51</v>
      </c>
      <c r="N457" t="str">
        <f t="shared" si="22"/>
        <v>LIbrica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6">
        <f t="shared" si="21"/>
        <v>47.55</v>
      </c>
      <c r="N459" t="str">
        <f t="shared" si="22"/>
        <v>LIbrica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6">
        <f t="shared" si="21"/>
        <v>23.774999999999999</v>
      </c>
      <c r="N461" t="str">
        <f t="shared" si="22"/>
        <v>LIbrica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6">
        <f t="shared" si="21"/>
        <v>119.13999999999999</v>
      </c>
      <c r="N466" t="str">
        <f t="shared" si="22"/>
        <v>LIbrica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6">
        <f t="shared" si="21"/>
        <v>133.85999999999999</v>
      </c>
      <c r="N473" t="str">
        <f t="shared" si="22"/>
        <v>LIbrica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6">
        <f t="shared" si="21"/>
        <v>8.73</v>
      </c>
      <c r="N477" t="str">
        <f t="shared" si="22"/>
        <v>LIbrica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6">
        <f t="shared" si="21"/>
        <v>26.19</v>
      </c>
      <c r="N479" t="str">
        <f t="shared" si="22"/>
        <v>LIbrica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6">
        <f t="shared" si="21"/>
        <v>59.569999999999993</v>
      </c>
      <c r="N485" t="str">
        <f t="shared" si="22"/>
        <v>LIbrica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6">
        <f t="shared" si="21"/>
        <v>57.06</v>
      </c>
      <c r="N486" t="str">
        <f t="shared" si="22"/>
        <v>LIbrica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6">
        <f t="shared" si="21"/>
        <v>52.38</v>
      </c>
      <c r="N488" t="str">
        <f t="shared" si="22"/>
        <v>LIbrica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6">
        <f t="shared" si="21"/>
        <v>95.1</v>
      </c>
      <c r="N491" t="str">
        <f t="shared" si="22"/>
        <v>LIbrica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6">
        <f t="shared" si="21"/>
        <v>15.54</v>
      </c>
      <c r="N492" t="str">
        <f t="shared" si="22"/>
        <v>LIbrica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6">
        <f t="shared" si="21"/>
        <v>23.31</v>
      </c>
      <c r="N493" t="str">
        <f t="shared" si="22"/>
        <v>LIbrica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6">
        <f t="shared" si="21"/>
        <v>31.7</v>
      </c>
      <c r="N496" t="str">
        <f t="shared" si="22"/>
        <v>LIbrica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6">
        <f t="shared" si="21"/>
        <v>79.25</v>
      </c>
      <c r="N497" t="str">
        <f t="shared" si="22"/>
        <v>LIbrica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6">
        <f t="shared" si="21"/>
        <v>51.8</v>
      </c>
      <c r="N505" t="str">
        <f t="shared" si="22"/>
        <v>LIbrica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6">
        <f t="shared" si="21"/>
        <v>14.265000000000001</v>
      </c>
      <c r="N506" t="str">
        <f t="shared" si="22"/>
        <v>LIbrica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6">
        <f t="shared" si="21"/>
        <v>26.19</v>
      </c>
      <c r="N507" t="str">
        <f t="shared" si="22"/>
        <v>LIbrica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6">
        <f t="shared" si="21"/>
        <v>46.62</v>
      </c>
      <c r="N510" t="str">
        <f t="shared" si="22"/>
        <v>LIbrica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6">
        <f t="shared" si="21"/>
        <v>47.55</v>
      </c>
      <c r="N514" t="str">
        <f t="shared" si="22"/>
        <v>LIbrica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6">
        <f t="shared" ref="M515:M578" si="24">L515*E515</f>
        <v>79.25</v>
      </c>
      <c r="N515" t="str">
        <f t="shared" ref="N515:N578" si="25">IF(I515="Rob","Robusta",IF(I515="Exc","Excelsa",IF(I515="Ara","Arabica",IF(I515="Lib","LIbrica",""))))</f>
        <v>LIbrica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6">
        <f t="shared" si="24"/>
        <v>26.19</v>
      </c>
      <c r="N516" t="str">
        <f t="shared" si="25"/>
        <v>LIbrica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6">
        <f t="shared" si="24"/>
        <v>7.77</v>
      </c>
      <c r="N519" t="str">
        <f t="shared" si="25"/>
        <v>LIbrica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6">
        <f t="shared" si="24"/>
        <v>3.8849999999999998</v>
      </c>
      <c r="N522" t="str">
        <f t="shared" si="25"/>
        <v>LIbrica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6">
        <f t="shared" si="24"/>
        <v>29.784999999999997</v>
      </c>
      <c r="N525" t="str">
        <f t="shared" si="25"/>
        <v>LIbrica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6">
        <f t="shared" si="24"/>
        <v>72.91</v>
      </c>
      <c r="N526" t="str">
        <f t="shared" si="25"/>
        <v>LIbrica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6">
        <f t="shared" si="24"/>
        <v>9.51</v>
      </c>
      <c r="N537" t="str">
        <f t="shared" si="25"/>
        <v>LIbrica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6">
        <f t="shared" si="24"/>
        <v>63.4</v>
      </c>
      <c r="N542" t="str">
        <f t="shared" si="25"/>
        <v>LIbrica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6">
        <f t="shared" si="24"/>
        <v>15.54</v>
      </c>
      <c r="N547" t="str">
        <f t="shared" si="25"/>
        <v>LIbrica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6">
        <f t="shared" si="24"/>
        <v>23.31</v>
      </c>
      <c r="N552" t="str">
        <f t="shared" si="25"/>
        <v>LIbrica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6">
        <f t="shared" si="24"/>
        <v>8.73</v>
      </c>
      <c r="N558" t="str">
        <f t="shared" si="25"/>
        <v>LIbrica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6">
        <f t="shared" si="24"/>
        <v>15.54</v>
      </c>
      <c r="N560" t="str">
        <f t="shared" si="25"/>
        <v>LIbrica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6">
        <f t="shared" si="24"/>
        <v>28.53</v>
      </c>
      <c r="N564" t="str">
        <f t="shared" si="25"/>
        <v>LIbrica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6">
        <f t="shared" si="24"/>
        <v>19.02</v>
      </c>
      <c r="N570" t="str">
        <f t="shared" si="25"/>
        <v>LIbrica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6">
        <f t="shared" si="24"/>
        <v>66.929999999999993</v>
      </c>
      <c r="N577" t="str">
        <f t="shared" si="25"/>
        <v>LIbrica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6">
        <f t="shared" ref="M579:M642" si="27">L579*E579</f>
        <v>58.2</v>
      </c>
      <c r="N579" t="str">
        <f t="shared" ref="N579:N642" si="28">IF(I579="Rob","Robusta",IF(I579="Exc","Excelsa",IF(I579="Ara","Arabica",IF(I579="Lib","LIbrica",""))))</f>
        <v>LIbrica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6">
        <f t="shared" si="27"/>
        <v>7.77</v>
      </c>
      <c r="N589" t="str">
        <f t="shared" si="28"/>
        <v>LIbrica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6">
        <f t="shared" si="27"/>
        <v>145.82</v>
      </c>
      <c r="N599" t="str">
        <f t="shared" si="28"/>
        <v>LIbrica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6">
        <f t="shared" si="27"/>
        <v>7.77</v>
      </c>
      <c r="N602" t="str">
        <f t="shared" si="28"/>
        <v>LIbrica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6">
        <f t="shared" si="27"/>
        <v>119.13999999999999</v>
      </c>
      <c r="N606" t="str">
        <f t="shared" si="28"/>
        <v>LIbrica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6">
        <f t="shared" si="27"/>
        <v>109.36499999999999</v>
      </c>
      <c r="N608" t="str">
        <f t="shared" si="28"/>
        <v>LIbrica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6">
        <f t="shared" si="27"/>
        <v>26.19</v>
      </c>
      <c r="N611" t="str">
        <f t="shared" si="28"/>
        <v>LIbrica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6">
        <f t="shared" si="27"/>
        <v>72.91</v>
      </c>
      <c r="N617" t="str">
        <f t="shared" si="28"/>
        <v>LIbrica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6">
        <f t="shared" si="27"/>
        <v>33.464999999999996</v>
      </c>
      <c r="N619" t="str">
        <f t="shared" si="28"/>
        <v>LIbrica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6">
        <f t="shared" si="27"/>
        <v>15.54</v>
      </c>
      <c r="N621" t="str">
        <f t="shared" si="28"/>
        <v>LIbrica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6">
        <f t="shared" si="27"/>
        <v>133.85999999999999</v>
      </c>
      <c r="N624" t="str">
        <f t="shared" si="28"/>
        <v>LIbrica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6">
        <f t="shared" si="27"/>
        <v>31.08</v>
      </c>
      <c r="N631" t="str">
        <f t="shared" si="28"/>
        <v>LIbrica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6">
        <f t="shared" si="27"/>
        <v>43.650000000000006</v>
      </c>
      <c r="N636" t="str">
        <f t="shared" si="28"/>
        <v>LIbrica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6">
        <f t="shared" si="27"/>
        <v>95.1</v>
      </c>
      <c r="N638" t="str">
        <f t="shared" si="28"/>
        <v>LIbrica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6">
        <f t="shared" si="27"/>
        <v>3.8849999999999998</v>
      </c>
      <c r="N641" t="str">
        <f t="shared" si="28"/>
        <v>LIbrica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6">
        <f t="shared" ref="M643:M706" si="30">L643*E643</f>
        <v>35.849999999999994</v>
      </c>
      <c r="N643" t="str">
        <f t="shared" ref="N643:N706" si="31">IF(I643="Rob","Robusta",IF(I643="Exc","Excelsa",IF(I643="Ara","Arabica",IF(I643="Lib","LIbrica",""))))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6">
        <f t="shared" si="30"/>
        <v>28.53</v>
      </c>
      <c r="N649" t="str">
        <f t="shared" si="31"/>
        <v>LIbrica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6">
        <f t="shared" si="30"/>
        <v>95.1</v>
      </c>
      <c r="N651" t="str">
        <f t="shared" si="31"/>
        <v>LIbrica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6">
        <f t="shared" si="30"/>
        <v>63.4</v>
      </c>
      <c r="N654" t="str">
        <f t="shared" si="31"/>
        <v>LIbrica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6">
        <f t="shared" si="30"/>
        <v>51.8</v>
      </c>
      <c r="N658" t="str">
        <f t="shared" si="31"/>
        <v>LIbrica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6">
        <f t="shared" si="30"/>
        <v>148.92499999999998</v>
      </c>
      <c r="N664" t="str">
        <f t="shared" si="31"/>
        <v>LIbrica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6">
        <f t="shared" si="30"/>
        <v>7.77</v>
      </c>
      <c r="N667" t="str">
        <f t="shared" si="31"/>
        <v>LIbrica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6">
        <f t="shared" si="30"/>
        <v>66.929999999999993</v>
      </c>
      <c r="N671" t="str">
        <f t="shared" si="31"/>
        <v>LIbrica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6">
        <f t="shared" si="30"/>
        <v>13.095000000000001</v>
      </c>
      <c r="N672" t="str">
        <f t="shared" si="31"/>
        <v>LIbrica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6">
        <f t="shared" si="30"/>
        <v>43.650000000000006</v>
      </c>
      <c r="N674" t="str">
        <f t="shared" si="31"/>
        <v>LIbrica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6">
        <f t="shared" si="30"/>
        <v>119.13999999999999</v>
      </c>
      <c r="N677" t="str">
        <f t="shared" si="31"/>
        <v>LIbrica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6">
        <f t="shared" si="30"/>
        <v>47.55</v>
      </c>
      <c r="N678" t="str">
        <f t="shared" si="31"/>
        <v>LIbrica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6">
        <f t="shared" si="30"/>
        <v>43.650000000000006</v>
      </c>
      <c r="N679" t="str">
        <f t="shared" si="31"/>
        <v>LIbrica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6">
        <f t="shared" si="30"/>
        <v>9.51</v>
      </c>
      <c r="N683" t="str">
        <f t="shared" si="31"/>
        <v>LIbrica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6">
        <f t="shared" si="30"/>
        <v>46.62</v>
      </c>
      <c r="N685" t="str">
        <f t="shared" si="31"/>
        <v>LIbrica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6">
        <f t="shared" si="30"/>
        <v>72.91</v>
      </c>
      <c r="N687" t="str">
        <f t="shared" si="31"/>
        <v>LIbrica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6">
        <f t="shared" si="30"/>
        <v>178.70999999999998</v>
      </c>
      <c r="N692" t="str">
        <f t="shared" si="31"/>
        <v>LIbrica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6">
        <f t="shared" si="30"/>
        <v>12.95</v>
      </c>
      <c r="N694" t="str">
        <f t="shared" si="31"/>
        <v>LIbrica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6">
        <f t="shared" si="30"/>
        <v>182.27499999999998</v>
      </c>
      <c r="N697" t="str">
        <f t="shared" si="31"/>
        <v>LIbrica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6">
        <f t="shared" si="30"/>
        <v>31.08</v>
      </c>
      <c r="N698" t="str">
        <f t="shared" si="31"/>
        <v>LIbrica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6">
        <f t="shared" si="30"/>
        <v>25.9</v>
      </c>
      <c r="N700" t="str">
        <f t="shared" si="31"/>
        <v>LIbrica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6">
        <f t="shared" si="30"/>
        <v>19.02</v>
      </c>
      <c r="N702" t="str">
        <f t="shared" si="31"/>
        <v>LIbrica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6">
        <f t="shared" si="30"/>
        <v>119.13999999999999</v>
      </c>
      <c r="N705" t="str">
        <f t="shared" si="31"/>
        <v>LIbrica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6">
        <f t="shared" ref="M707:M770" si="33">L707*E707</f>
        <v>17.82</v>
      </c>
      <c r="N707" t="str">
        <f t="shared" ref="N707:N770" si="34">IF(I707="Rob","Robusta",IF(I707="Exc","Excelsa",IF(I707="Ara","Arabica",IF(I707="Lib","LIbrica",""))))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6">
        <f t="shared" si="33"/>
        <v>25.9</v>
      </c>
      <c r="N709" t="str">
        <f t="shared" si="34"/>
        <v>LIbrica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6">
        <f t="shared" si="33"/>
        <v>38.849999999999994</v>
      </c>
      <c r="N720" t="str">
        <f t="shared" si="34"/>
        <v>LIbrica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6">
        <f t="shared" si="33"/>
        <v>79.25</v>
      </c>
      <c r="N721" t="str">
        <f t="shared" si="34"/>
        <v>LIbrica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6">
        <f t="shared" si="33"/>
        <v>145.82</v>
      </c>
      <c r="N728" t="str">
        <f t="shared" si="34"/>
        <v>LIbrica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6">
        <f t="shared" si="33"/>
        <v>4.3650000000000002</v>
      </c>
      <c r="N731" t="str">
        <f t="shared" si="34"/>
        <v>LIbrica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6">
        <f t="shared" si="33"/>
        <v>36.454999999999998</v>
      </c>
      <c r="N732" t="str">
        <f t="shared" si="34"/>
        <v>LIbrica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6">
        <f t="shared" si="33"/>
        <v>15.54</v>
      </c>
      <c r="N733" t="str">
        <f t="shared" si="34"/>
        <v>LIbrica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6">
        <f t="shared" si="33"/>
        <v>100.39499999999998</v>
      </c>
      <c r="N735" t="str">
        <f t="shared" si="34"/>
        <v>LIbrica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6">
        <f t="shared" si="33"/>
        <v>25.9</v>
      </c>
      <c r="N738" t="str">
        <f t="shared" si="34"/>
        <v>LIbrica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6">
        <f t="shared" si="33"/>
        <v>8.73</v>
      </c>
      <c r="N743" t="str">
        <f t="shared" si="34"/>
        <v>LIbrica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6">
        <f t="shared" si="33"/>
        <v>58.2</v>
      </c>
      <c r="N744" t="str">
        <f t="shared" si="34"/>
        <v>LIbrica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6">
        <f t="shared" si="33"/>
        <v>34.92</v>
      </c>
      <c r="N749" t="str">
        <f t="shared" si="34"/>
        <v>LIbrica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6">
        <f t="shared" si="33"/>
        <v>19.02</v>
      </c>
      <c r="N753" t="str">
        <f t="shared" si="34"/>
        <v>LIbrica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6">
        <f t="shared" si="33"/>
        <v>28.53</v>
      </c>
      <c r="N757" t="str">
        <f t="shared" si="34"/>
        <v>LIbrica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6">
        <f t="shared" si="33"/>
        <v>29.784999999999997</v>
      </c>
      <c r="N761" t="str">
        <f t="shared" si="34"/>
        <v>LIbrica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6">
        <f t="shared" si="33"/>
        <v>43.650000000000006</v>
      </c>
      <c r="N764" t="str">
        <f t="shared" si="34"/>
        <v>LIbrica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6">
        <f t="shared" ref="M771:M834" si="36">L771*E771</f>
        <v>137.31</v>
      </c>
      <c r="N771" t="str">
        <f t="shared" ref="N771:N834" si="37">IF(I771="Rob","Robusta",IF(I771="Exc","Excelsa",IF(I771="Ara","Arabica",IF(I771="Lib","LIbrica",""))))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6">
        <f t="shared" si="36"/>
        <v>8.73</v>
      </c>
      <c r="N775" t="str">
        <f t="shared" si="37"/>
        <v>LIbrica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6">
        <f t="shared" si="36"/>
        <v>19.02</v>
      </c>
      <c r="N780" t="str">
        <f t="shared" si="37"/>
        <v>LIbrica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6">
        <f t="shared" si="36"/>
        <v>77.699999999999989</v>
      </c>
      <c r="N781" t="str">
        <f t="shared" si="37"/>
        <v>LIbrica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6">
        <f t="shared" si="36"/>
        <v>145.82</v>
      </c>
      <c r="N783" t="str">
        <f t="shared" si="37"/>
        <v>LIbrica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6">
        <f t="shared" si="36"/>
        <v>43.650000000000006</v>
      </c>
      <c r="N785" t="str">
        <f t="shared" si="37"/>
        <v>LIbrica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6">
        <f t="shared" si="36"/>
        <v>31.7</v>
      </c>
      <c r="N786" t="str">
        <f t="shared" si="37"/>
        <v>LIbrica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6">
        <f t="shared" si="36"/>
        <v>23.774999999999999</v>
      </c>
      <c r="N793" t="str">
        <f t="shared" si="37"/>
        <v>LIbrica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6">
        <f t="shared" si="36"/>
        <v>52.38</v>
      </c>
      <c r="N794" t="str">
        <f t="shared" si="37"/>
        <v>LIbrica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6">
        <f t="shared" si="36"/>
        <v>9.51</v>
      </c>
      <c r="N798" t="str">
        <f t="shared" si="37"/>
        <v>LIbrica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6">
        <f t="shared" si="36"/>
        <v>7.77</v>
      </c>
      <c r="N808" t="str">
        <f t="shared" si="37"/>
        <v>LIbrica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6">
        <f t="shared" si="36"/>
        <v>23.31</v>
      </c>
      <c r="N809" t="str">
        <f t="shared" si="37"/>
        <v>LIbrica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6">
        <f t="shared" si="36"/>
        <v>28.53</v>
      </c>
      <c r="N812" t="str">
        <f t="shared" si="37"/>
        <v>LIbrica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6">
        <f t="shared" si="36"/>
        <v>178.70999999999998</v>
      </c>
      <c r="N814" t="str">
        <f t="shared" si="37"/>
        <v>LIbrica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6">
        <f t="shared" si="36"/>
        <v>38.04</v>
      </c>
      <c r="N818" t="str">
        <f t="shared" si="37"/>
        <v>LIbrica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6">
        <f t="shared" si="36"/>
        <v>15.54</v>
      </c>
      <c r="N819" t="str">
        <f t="shared" si="37"/>
        <v>LIbrica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6">
        <f t="shared" si="36"/>
        <v>79.25</v>
      </c>
      <c r="N820" t="str">
        <f t="shared" si="37"/>
        <v>LIbrica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6">
        <f t="shared" si="36"/>
        <v>4.7549999999999999</v>
      </c>
      <c r="N821" t="str">
        <f t="shared" si="37"/>
        <v>LIbrica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6">
        <f t="shared" si="36"/>
        <v>47.55</v>
      </c>
      <c r="N825" t="str">
        <f t="shared" si="37"/>
        <v>LIbrica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6">
        <f t="shared" ref="M835:M898" si="39">L835*E835</f>
        <v>82.339999999999989</v>
      </c>
      <c r="N835" t="str">
        <f t="shared" ref="N835:N898" si="40">IF(I835="Rob","Robusta",IF(I835="Exc","Excelsa",IF(I835="Ara","Arabica",IF(I835="Lib","LIbrica",""))))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6">
        <f t="shared" si="39"/>
        <v>100.39499999999998</v>
      </c>
      <c r="N839" t="str">
        <f t="shared" si="40"/>
        <v>LIbrica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6">
        <f t="shared" si="39"/>
        <v>4.3650000000000002</v>
      </c>
      <c r="N843" t="str">
        <f t="shared" si="40"/>
        <v>LIbrica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6">
        <f t="shared" si="39"/>
        <v>7.77</v>
      </c>
      <c r="N853" t="str">
        <f t="shared" si="40"/>
        <v>LIbrica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6">
        <f t="shared" si="39"/>
        <v>119.13999999999999</v>
      </c>
      <c r="N854" t="str">
        <f t="shared" si="40"/>
        <v>LIbrica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6">
        <f t="shared" si="39"/>
        <v>89.35499999999999</v>
      </c>
      <c r="N857" t="str">
        <f t="shared" si="40"/>
        <v>LIbrica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6">
        <f t="shared" si="39"/>
        <v>8.73</v>
      </c>
      <c r="N858" t="str">
        <f t="shared" si="40"/>
        <v>LIbrica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6">
        <f t="shared" si="39"/>
        <v>34.92</v>
      </c>
      <c r="N860" t="str">
        <f t="shared" si="40"/>
        <v>LIbrica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6">
        <f t="shared" si="39"/>
        <v>77.699999999999989</v>
      </c>
      <c r="N863" t="str">
        <f t="shared" si="40"/>
        <v>LIbrica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6">
        <f t="shared" si="39"/>
        <v>29.1</v>
      </c>
      <c r="N865" t="str">
        <f t="shared" si="40"/>
        <v>LIbrica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6">
        <f t="shared" si="39"/>
        <v>43.650000000000006</v>
      </c>
      <c r="N877" t="str">
        <f t="shared" si="40"/>
        <v>LIbrica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6">
        <f t="shared" si="39"/>
        <v>28.53</v>
      </c>
      <c r="N879" t="str">
        <f t="shared" si="40"/>
        <v>LIbrica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6">
        <f t="shared" si="39"/>
        <v>17.46</v>
      </c>
      <c r="N888" t="str">
        <f t="shared" si="40"/>
        <v>LIbrica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6">
        <f t="shared" si="39"/>
        <v>57.06</v>
      </c>
      <c r="N895" t="str">
        <f t="shared" si="40"/>
        <v>LIbrica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6">
        <f t="shared" ref="M899:M962" si="42">L899*E899</f>
        <v>24.3</v>
      </c>
      <c r="N899" t="str">
        <f t="shared" ref="N899:N962" si="43">IF(I899="Rob","Robusta",IF(I899="Exc","Excelsa",IF(I899="Ara","Arabica",IF(I899="Lib","LIbrica",""))))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6">
        <f t="shared" si="42"/>
        <v>72.75</v>
      </c>
      <c r="N901" t="str">
        <f t="shared" si="43"/>
        <v>LIbrica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6">
        <f t="shared" si="42"/>
        <v>47.55</v>
      </c>
      <c r="N902" t="str">
        <f t="shared" si="43"/>
        <v>LIbrica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6">
        <f t="shared" si="42"/>
        <v>17.46</v>
      </c>
      <c r="N905" t="str">
        <f t="shared" si="43"/>
        <v>LIbrica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6">
        <f t="shared" si="42"/>
        <v>38.849999999999994</v>
      </c>
      <c r="N909" t="str">
        <f t="shared" si="43"/>
        <v>LIbrica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6">
        <f t="shared" si="42"/>
        <v>7.77</v>
      </c>
      <c r="N923" t="str">
        <f t="shared" si="43"/>
        <v>LIbrica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6">
        <f t="shared" si="42"/>
        <v>23.31</v>
      </c>
      <c r="N938" t="str">
        <f t="shared" si="43"/>
        <v>LIbrica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6">
        <f t="shared" si="42"/>
        <v>28.53</v>
      </c>
      <c r="N941" t="str">
        <f t="shared" si="43"/>
        <v>LIbrica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6">
        <f t="shared" si="42"/>
        <v>119.13999999999999</v>
      </c>
      <c r="N947" t="str">
        <f t="shared" si="43"/>
        <v>LIbrica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6">
        <f t="shared" si="42"/>
        <v>23.31</v>
      </c>
      <c r="N948" t="str">
        <f t="shared" si="43"/>
        <v>LIbrica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6">
        <f t="shared" si="42"/>
        <v>23.774999999999999</v>
      </c>
      <c r="N961" t="str">
        <f t="shared" si="43"/>
        <v>LIbrica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6">
        <f t="shared" si="42"/>
        <v>79.25</v>
      </c>
      <c r="N962" t="str">
        <f t="shared" si="43"/>
        <v>LIbrica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6">
        <f t="shared" ref="M963:M1001" si="45">L963*E963</f>
        <v>45.769999999999996</v>
      </c>
      <c r="N963" t="str">
        <f t="shared" ref="N963:N1001" si="46">IF(I963="Rob","Robusta",IF(I963="Exc","Excelsa",IF(I963="Ara","Arabica",IF(I963="Lib","LIbrica",""))))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6">
        <f t="shared" si="45"/>
        <v>12.95</v>
      </c>
      <c r="N971" t="str">
        <f t="shared" si="46"/>
        <v>LIbrica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6">
        <f t="shared" si="45"/>
        <v>87.300000000000011</v>
      </c>
      <c r="N975" t="str">
        <f t="shared" si="46"/>
        <v>LIbrica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6">
        <f t="shared" si="45"/>
        <v>33.464999999999996</v>
      </c>
      <c r="N988" t="str">
        <f t="shared" si="46"/>
        <v>LIbrica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6">
        <f t="shared" si="45"/>
        <v>15.54</v>
      </c>
      <c r="N993" t="str">
        <f t="shared" si="46"/>
        <v>LIbrica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6">
        <f t="shared" si="45"/>
        <v>109.36499999999999</v>
      </c>
      <c r="N994" t="str">
        <f t="shared" si="46"/>
        <v>LIbrica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E05AF-B232-48CF-A6B1-61A5DA466B01}">
  <dimension ref="A4:B9"/>
  <sheetViews>
    <sheetView workbookViewId="0">
      <selection activeCell="N6" sqref="N6"/>
    </sheetView>
  </sheetViews>
  <sheetFormatPr defaultRowHeight="15" x14ac:dyDescent="0.25"/>
  <cols>
    <col min="1" max="1" width="17.42578125" bestFit="1" customWidth="1"/>
    <col min="2" max="2" width="12.140625" bestFit="1" customWidth="1"/>
  </cols>
  <sheetData>
    <row r="4" spans="1:2" x14ac:dyDescent="0.25">
      <c r="A4" s="7" t="s">
        <v>6198</v>
      </c>
      <c r="B4" t="s">
        <v>6217</v>
      </c>
    </row>
    <row r="5" spans="1:2" x14ac:dyDescent="0.25">
      <c r="A5" s="8" t="s">
        <v>4258</v>
      </c>
      <c r="B5" s="10">
        <v>59.699999999999996</v>
      </c>
    </row>
    <row r="6" spans="1:2" x14ac:dyDescent="0.25">
      <c r="A6" s="8" t="s">
        <v>3780</v>
      </c>
      <c r="B6" s="10">
        <v>60.75</v>
      </c>
    </row>
    <row r="7" spans="1:2" x14ac:dyDescent="0.25">
      <c r="A7" s="8" t="s">
        <v>4241</v>
      </c>
      <c r="B7" s="10">
        <v>72.900000000000006</v>
      </c>
    </row>
    <row r="8" spans="1:2" x14ac:dyDescent="0.25">
      <c r="A8" s="8" t="s">
        <v>3244</v>
      </c>
      <c r="B8" s="10">
        <v>72.900000000000006</v>
      </c>
    </row>
    <row r="9" spans="1:2" x14ac:dyDescent="0.25">
      <c r="A9" s="8" t="s">
        <v>1206</v>
      </c>
      <c r="B9" s="10">
        <v>77.699999999999989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41" sqref="I4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 table and charts</vt:lpstr>
      <vt:lpstr>Dashboard</vt:lpstr>
      <vt:lpstr>Bar chart</vt:lpstr>
      <vt:lpstr>orders</vt:lpstr>
      <vt:lpstr>Top 5 custoemrs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arin kaushik</cp:lastModifiedBy>
  <cp:revision/>
  <dcterms:created xsi:type="dcterms:W3CDTF">2022-11-26T09:51:45Z</dcterms:created>
  <dcterms:modified xsi:type="dcterms:W3CDTF">2024-03-15T07:48:56Z</dcterms:modified>
  <cp:category/>
  <cp:contentStatus/>
</cp:coreProperties>
</file>