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epInsta\Data Analytics 25-08-2023\Excel Datasets-20230825T142136Z-001\Excel Datasets\"/>
    </mc:Choice>
  </mc:AlternateContent>
  <xr:revisionPtr revIDLastSave="0" documentId="13_ncr:1_{BBAD0649-7A0C-4D8E-967E-5AA8BA789D4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 Horizontal" sheetId="5" r:id="rId5"/>
    <sheet name="XLookUp w SUM" sheetId="6" r:id="rId6"/>
    <sheet name="VLookU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3+ygZ1b+0C1qP6QvZH41NVT5uA=="/>
    </ext>
  </extLst>
</workbook>
</file>

<file path=xl/calcChain.xml><?xml version="1.0" encoding="utf-8"?>
<calcChain xmlns="http://schemas.openxmlformats.org/spreadsheetml/2006/main">
  <c r="B4" i="7" l="1"/>
  <c r="B5" i="7"/>
  <c r="B3" i="7"/>
  <c r="B13" i="6"/>
  <c r="B7" i="6" a="1"/>
  <c r="B7" i="6" s="1"/>
  <c r="B3" i="6"/>
  <c r="C3" i="6"/>
  <c r="B4" i="6"/>
  <c r="C4" i="6"/>
  <c r="C2" i="6"/>
  <c r="B2" i="6"/>
  <c r="D3" i="5"/>
  <c r="D4" i="5"/>
  <c r="D2" i="5"/>
  <c r="B2" i="5"/>
  <c r="B3" i="5"/>
  <c r="C2" i="5"/>
  <c r="C3" i="5"/>
  <c r="C4" i="5"/>
  <c r="B4" i="5"/>
  <c r="B4" i="4"/>
  <c r="B3" i="4"/>
  <c r="B3" i="3"/>
  <c r="B4" i="3"/>
  <c r="B5" i="3"/>
  <c r="B6" i="3"/>
  <c r="B4" i="2" a="1"/>
  <c r="B4" i="2" s="1"/>
  <c r="B5" i="2" a="1"/>
  <c r="B5" i="2" s="1"/>
  <c r="B6" i="2" a="1"/>
  <c r="B6" i="2" s="1"/>
  <c r="B3" i="2" a="1"/>
  <c r="B3" i="2" s="1"/>
  <c r="B4" i="1"/>
  <c r="B5" i="1"/>
  <c r="B3" i="1"/>
  <c r="I23" i="4"/>
  <c r="I22" i="4"/>
  <c r="H24" i="3"/>
  <c r="H23" i="3"/>
  <c r="I23" i="2"/>
  <c r="I22" i="2"/>
  <c r="H23" i="1"/>
  <c r="H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<sst xmlns="http://schemas.openxmlformats.org/spreadsheetml/2006/main" count="417" uniqueCount="92">
  <si>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</si>
  <si>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</si>
  <si>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</si>
  <si>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</si>
  <si>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</si>
  <si>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</si>
  <si>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</si>
  <si>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</si>
  <si>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</si>
  <si>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</si>
  <si>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</si>
  <si>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</si>
  <si>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Captain</t>
  </si>
  <si>
    <t>America</t>
  </si>
  <si>
    <t>captain America</t>
  </si>
  <si>
    <t>Male</t>
  </si>
  <si>
    <t>Project Manager</t>
  </si>
  <si>
    <t>19/7/2011</t>
  </si>
  <si>
    <t>26/4/2023</t>
  </si>
  <si>
    <t>steve.rogers@avengers.com</t>
  </si>
  <si>
    <t>Clint Barton</t>
  </si>
  <si>
    <t>Iron</t>
  </si>
  <si>
    <t>Man</t>
  </si>
  <si>
    <t>Iron Man</t>
  </si>
  <si>
    <t>Team Lead</t>
  </si>
  <si>
    <t>tony.stark@avengers.com</t>
  </si>
  <si>
    <t>Black</t>
  </si>
  <si>
    <t>Widow</t>
  </si>
  <si>
    <t>Black widow</t>
  </si>
  <si>
    <t>Female</t>
  </si>
  <si>
    <t>Business Analyst</t>
  </si>
  <si>
    <t>natasha@avengers.com</t>
  </si>
  <si>
    <t>Thor Odinson</t>
  </si>
  <si>
    <t>Doctor</t>
  </si>
  <si>
    <t>Strange</t>
  </si>
  <si>
    <t>Doctor Strange</t>
  </si>
  <si>
    <t>Agile Scrum Master</t>
  </si>
  <si>
    <t>steven.strange@avengers.com</t>
  </si>
  <si>
    <t xml:space="preserve">Clint </t>
  </si>
  <si>
    <t>Barton</t>
  </si>
  <si>
    <t>Digital Marketer</t>
  </si>
  <si>
    <t>hawkeye@avengers.com</t>
  </si>
  <si>
    <t xml:space="preserve">Nick </t>
  </si>
  <si>
    <t>Fury</t>
  </si>
  <si>
    <t>Nick Fury</t>
  </si>
  <si>
    <t>HR</t>
  </si>
  <si>
    <t>nick.fury@avengers.com</t>
  </si>
  <si>
    <t>Bruce</t>
  </si>
  <si>
    <t>Banner</t>
  </si>
  <si>
    <t>Bruce Banner</t>
  </si>
  <si>
    <t>Research Head</t>
  </si>
  <si>
    <t>bruce.banner@yahoo.com</t>
  </si>
  <si>
    <t>Spider</t>
  </si>
  <si>
    <t>Spider Man</t>
  </si>
  <si>
    <t>Intern</t>
  </si>
  <si>
    <t>spider.man@gmail.com</t>
  </si>
  <si>
    <t>Thor</t>
  </si>
  <si>
    <t>Odinson</t>
  </si>
  <si>
    <t>Risk Analyst</t>
  </si>
  <si>
    <t>thor.odinson@avengers.com</t>
  </si>
  <si>
    <t>bruce.banner@Yahoo.com</t>
  </si>
  <si>
    <t>Downside : The columns needs to be side by side</t>
  </si>
  <si>
    <t xml:space="preserve">Thor </t>
  </si>
  <si>
    <t>0 : Exact Match</t>
  </si>
  <si>
    <t>-1 : Exact Match or next smaller item</t>
  </si>
  <si>
    <t>1 : Exact Mathc or next larger item</t>
  </si>
  <si>
    <t>2 : Wild Card Character</t>
  </si>
  <si>
    <t>"*"&amp;A5</t>
  </si>
  <si>
    <t>Start Date</t>
  </si>
  <si>
    <t>Person</t>
  </si>
  <si>
    <t>March</t>
  </si>
  <si>
    <t>July</t>
  </si>
  <si>
    <t>January</t>
  </si>
  <si>
    <t xml:space="preserve">February 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</si>
  <si>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</si>
  <si>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</si>
  <si>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</si>
  <si>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</si>
  <si>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</si>
  <si>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</si>
  <si>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</si>
  <si>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</si>
  <si>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Tshirts</t>
  </si>
  <si>
    <t>Hoodie</t>
  </si>
  <si>
    <t>Coffee Mugs</t>
  </si>
  <si>
    <t>Range will be horizontal</t>
  </si>
  <si>
    <t>March-April</t>
  </si>
  <si>
    <t xml:space="preserve"> </t>
  </si>
  <si>
    <t>Addition of two xlookup values</t>
  </si>
  <si>
    <t xml:space="preserve">Range : Pass the table </t>
  </si>
  <si>
    <t>Index : Column index starting from 1</t>
  </si>
  <si>
    <t>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</si>
</sst>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14" fontId="3" fillId="0" borderId="0" xfId="0" applyNumberFormat="1" applyFont="1"/>
    <xf numFmtId="14" fontId="1" fillId="0" borderId="0" xfId="0" applyNumberFormat="1" applyFont="1"/>
    <xf numFmtId="14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883920</xdr:colOff>
      <xdr:row>15</xdr:row>
      <xdr:rowOff>45720</xdr:rowOff>
    </xdr:from>
    <xdr:to>
      <xdr:col>14</xdr:col>
      <xdr:colOff>754380</xdr:colOff>
      <xdr:row>26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190711-601F-4DA7-24D6-867036F93079}"/>
            </a:ext>
          </a:extLst>
        </xdr:cNvPr>
        <xdr:cNvSpPr txBox="1"/>
      </xdr:nvSpPr>
      <xdr:spPr>
        <a:xfrm>
          <a:off x="6705600" y="2674620"/>
          <a:ext cx="4922520" cy="203454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Wildcard</a:t>
          </a:r>
        </a:p>
        <a:p>
          <a:endParaRPr lang="en-IN" sz="1100"/>
        </a:p>
        <a:p>
          <a:r>
            <a:rPr lang="en-IN" sz="1100"/>
            <a:t>&amp;"*"  --&gt; agr kuch agae kuch bhi likha ho</a:t>
          </a:r>
        </a:p>
        <a:p>
          <a:endParaRPr lang="en-IN" sz="1100"/>
        </a:p>
        <a:p>
          <a:r>
            <a:rPr lang="en-IN" sz="1100"/>
            <a:t>"*"&amp;  --&gt; agr pichae kuch bhi likha ho</a:t>
          </a:r>
        </a:p>
        <a:p>
          <a:endParaRPr lang="en-IN" sz="1100"/>
        </a:p>
        <a:p>
          <a:r>
            <a:rPr lang="en-IN" sz="1100"/>
            <a:t>"*"&amp;A1&amp;"*"</a:t>
          </a:r>
          <a:r>
            <a:rPr lang="en-IN" sz="1100" baseline="0"/>
            <a:t>  ---&gt; agr agae y pichae kuch bhi likha ho</a:t>
          </a:r>
        </a:p>
        <a:p>
          <a:endParaRPr lang="en-IN" sz="1100" baseline="0"/>
        </a:p>
        <a:p>
          <a:r>
            <a:rPr lang="en-IN" sz="1100" baseline="0"/>
            <a:t>eg--&gt;    =XLOOKUP("*"&amp;A3&amp;"*",H1:H10,O1:O10,"No Match",2)</a:t>
          </a:r>
          <a:endParaRPr lang="en-IN" sz="1100"/>
        </a:p>
      </xdr:txBody>
    </xdr:sp>
    <xdr:clientData/>
  </xdr:twoCellAnchor>
  <xdr:twoCellAnchor>
    <xdr:from>
      <xdr:col>2</xdr:col>
      <xdr:colOff>45720</xdr:colOff>
      <xdr:row>6</xdr:row>
      <xdr:rowOff>38100</xdr:rowOff>
    </xdr:from>
    <xdr:to>
      <xdr:col>7</xdr:col>
      <xdr:colOff>739140</xdr:colOff>
      <xdr:row>23</xdr:row>
      <xdr:rowOff>144780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E3D425-47AA-63BC-02E6-3690A40D7072}"/>
            </a:ext>
          </a:extLst>
        </xdr:cNvPr>
        <xdr:cNvCxnSpPr/>
      </xdr:nvCxnSpPr>
      <xdr:spPr>
        <a:xfrm flipH="1" flipV="1">
          <a:off x="2895600" y="1089660"/>
          <a:ext cx="3665220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10</xdr:row>
      <xdr:rowOff>45720</xdr:rowOff>
    </xdr:from>
    <xdr:to>
      <xdr:col>17</xdr:col>
      <xdr:colOff>228600</xdr:colOff>
      <xdr:row>13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4B8238-6113-B37E-707F-176C4EEAF900}"/>
            </a:ext>
          </a:extLst>
        </xdr:cNvPr>
        <xdr:cNvSpPr txBox="1"/>
      </xdr:nvSpPr>
      <xdr:spPr>
        <a:xfrm>
          <a:off x="5836920" y="1798320"/>
          <a:ext cx="6446520" cy="5181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=XLOOKUP(J1,H1:S1,H2:S2)                     j1-- March      h1:S1--Months          h2:s2---- no. of tshits</a:t>
          </a:r>
          <a:r>
            <a:rPr lang="en-IN" sz="1100" baseline="0"/>
            <a:t> wrt months</a:t>
          </a:r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4</xdr:col>
      <xdr:colOff>571500</xdr:colOff>
      <xdr:row>1</xdr:row>
      <xdr:rowOff>76200</xdr:rowOff>
    </xdr:from>
    <xdr:to>
      <xdr:col>9</xdr:col>
      <xdr:colOff>152400</xdr:colOff>
      <xdr:row>9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EDC67CA-3353-BAD9-E7F1-99680ACABD34}"/>
            </a:ext>
          </a:extLst>
        </xdr:cNvPr>
        <xdr:cNvCxnSpPr/>
      </xdr:nvCxnSpPr>
      <xdr:spPr>
        <a:xfrm flipH="1" flipV="1">
          <a:off x="3474720" y="251460"/>
          <a:ext cx="3185160" cy="1493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7</xdr:row>
      <xdr:rowOff>99060</xdr:rowOff>
    </xdr:from>
    <xdr:to>
      <xdr:col>16</xdr:col>
      <xdr:colOff>320040</xdr:colOff>
      <xdr:row>18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DA5E0C-3001-1BBE-A48A-88E9FF5D4D2E}"/>
            </a:ext>
          </a:extLst>
        </xdr:cNvPr>
        <xdr:cNvSpPr txBox="1"/>
      </xdr:nvSpPr>
      <xdr:spPr>
        <a:xfrm>
          <a:off x="6705600" y="1325880"/>
          <a:ext cx="5074920" cy="183642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=SUM(XLOOKUP(J1:K1,H1:S1,H2:S2))         HAmara formula</a:t>
          </a:r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endParaRPr lang="en-IN" sz="1100"/>
        </a:p>
        <a:p>
          <a:r>
            <a:rPr lang="en-IN" sz="1100"/>
            <a:t>=SUM(XLOOKUP(J1,H1:S1,H2:S2),XLOOKUP(K1,H1:S1,H2:S2))        Prepinsta</a:t>
          </a:r>
        </a:p>
      </xdr:txBody>
    </xdr:sp>
    <xdr:clientData/>
  </xdr:twoCellAnchor>
  <xdr:twoCellAnchor>
    <xdr:from>
      <xdr:col>2</xdr:col>
      <xdr:colOff>647700</xdr:colOff>
      <xdr:row>12</xdr:row>
      <xdr:rowOff>121920</xdr:rowOff>
    </xdr:from>
    <xdr:to>
      <xdr:col>8</xdr:col>
      <xdr:colOff>556260</xdr:colOff>
      <xdr:row>14</xdr:row>
      <xdr:rowOff>121920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3589C7-A7AE-0581-0805-81D232B79BFD}"/>
            </a:ext>
          </a:extLst>
        </xdr:cNvPr>
        <xdr:cNvCxnSpPr/>
      </xdr:nvCxnSpPr>
      <xdr:spPr>
        <a:xfrm flipH="1" flipV="1">
          <a:off x="2263140" y="2225040"/>
          <a:ext cx="420624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6</xdr:row>
      <xdr:rowOff>152400</xdr:rowOff>
    </xdr:from>
    <xdr:to>
      <xdr:col>9</xdr:col>
      <xdr:colOff>22860</xdr:colOff>
      <xdr:row>8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68FEB8-F67B-9681-7EEC-AEA9A923C381}"/>
            </a:ext>
          </a:extLst>
        </xdr:cNvPr>
        <xdr:cNvCxnSpPr/>
      </xdr:nvCxnSpPr>
      <xdr:spPr>
        <a:xfrm flipH="1" flipV="1">
          <a:off x="1859280" y="1203960"/>
          <a:ext cx="47701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937260</xdr:colOff>
      <xdr:row>14</xdr:row>
      <xdr:rowOff>91440</xdr:rowOff>
    </xdr:from>
    <xdr:to>
      <xdr:col>14</xdr:col>
      <xdr:colOff>236220</xdr:colOff>
      <xdr:row>18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911654-BA64-1F4D-C4F7-7AA2678E6093}"/>
            </a:ext>
          </a:extLst>
        </xdr:cNvPr>
        <xdr:cNvSpPr txBox="1"/>
      </xdr:nvSpPr>
      <xdr:spPr>
        <a:xfrm>
          <a:off x="6865620" y="2545080"/>
          <a:ext cx="4183380" cy="7543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=VLOOKUP(A4,H2:P11,9,FALSE)</a:t>
          </a:r>
        </a:p>
      </xdr:txBody>
    </xdr:sp>
    <xdr:clientData/>
  </xdr:twoCellAnchor>
  <xdr:twoCellAnchor>
    <xdr:from>
      <xdr:col>1</xdr:col>
      <xdr:colOff>1554480</xdr:colOff>
      <xdr:row>6</xdr:row>
      <xdr:rowOff>7620</xdr:rowOff>
    </xdr:from>
    <xdr:to>
      <xdr:col>7</xdr:col>
      <xdr:colOff>830580</xdr:colOff>
      <xdr:row>17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324F66A-4AD5-0562-9E0F-27BE7398DCA2}"/>
            </a:ext>
          </a:extLst>
        </xdr:cNvPr>
        <xdr:cNvCxnSpPr/>
      </xdr:nvCxnSpPr>
      <xdr:spPr>
        <a:xfrm flipH="1" flipV="1">
          <a:off x="2545080" y="1059180"/>
          <a:ext cx="421386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C19" sqref="C19"/>
    </sheetView>
  </sheetViews>
  <sheetFormatPr defaultColWidth="14.44140625" defaultRowHeight="15" customHeight="1" x14ac:dyDescent="0.3"/>
  <cols>
    <col min="1" max="1" width="16.88671875" customWidth="1"/>
    <col min="2" max="2" width="26.109375" customWidth="1"/>
    <col min="3" max="4" width="8.6640625" customWidth="1"/>
    <col min="5" max="5" width="11.5546875" customWidth="1"/>
    <col min="6" max="6" width="10" customWidth="1"/>
    <col min="7" max="7" width="9.88671875" customWidth="1"/>
    <col min="8" max="8" width="15.109375" customWidth="1"/>
    <col min="9" max="11" width="8.6640625" customWidth="1"/>
    <col min="12" max="12" width="15.6640625" customWidth="1"/>
    <col min="13" max="15" width="8.6640625" customWidth="1"/>
    <col min="16" max="16" width="40.6640625" customWidth="1"/>
    <col min="17" max="26" width="8.6640625" customWidth="1"/>
  </cols>
  <sheetData>
    <row r="1" spans="1:16" ht="14.25" customHeight="1" x14ac:dyDescent="0.3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4.25" customHeight="1" x14ac:dyDescent="0.3">
      <c r="A2" s="1" t="s">
        <v>3</v>
      </c>
      <c r="B2" s="2" t="s">
        <v>11</v>
      </c>
      <c r="E2" s="3">
        <v>1001</v>
      </c>
      <c r="F2" s="4" t="s">
        <v>12</v>
      </c>
      <c r="G2" s="4" t="s">
        <v>13</v>
      </c>
      <c r="H2" s="4" t="s">
        <v>14</v>
      </c>
      <c r="I2" s="3">
        <v>105</v>
      </c>
      <c r="K2" s="4" t="s">
        <v>15</v>
      </c>
      <c r="L2" s="4" t="s">
        <v>16</v>
      </c>
      <c r="M2" s="3">
        <v>45000</v>
      </c>
      <c r="N2" s="5" t="s">
        <v>17</v>
      </c>
      <c r="O2" s="5" t="s">
        <v>18</v>
      </c>
      <c r="P2" s="6" t="s">
        <v>19</v>
      </c>
    </row>
    <row r="3" spans="1:16" ht="14.25" customHeight="1" x14ac:dyDescent="0.3">
      <c r="A3" s="1" t="s">
        <v>20</v>
      </c>
      <c r="B3" s="7" t="str">
        <f>_xlfn.XLOOKUP(A3,H1:H10,P1:P10)</f>
        <v>hawkeye@avengers.com</v>
      </c>
      <c r="E3" s="3">
        <v>1002</v>
      </c>
      <c r="F3" s="4" t="s">
        <v>21</v>
      </c>
      <c r="G3" s="4" t="s">
        <v>22</v>
      </c>
      <c r="H3" s="4" t="s">
        <v>23</v>
      </c>
      <c r="I3" s="3">
        <v>48</v>
      </c>
      <c r="K3" s="4" t="s">
        <v>15</v>
      </c>
      <c r="L3" s="4" t="s">
        <v>24</v>
      </c>
      <c r="M3" s="3">
        <v>36000</v>
      </c>
      <c r="N3" s="8">
        <v>39452</v>
      </c>
      <c r="O3" s="8">
        <v>43748</v>
      </c>
      <c r="P3" s="6" t="s">
        <v>25</v>
      </c>
    </row>
    <row r="4" spans="1:16" ht="14.25" customHeight="1" x14ac:dyDescent="0.3">
      <c r="A4" s="1" t="s">
        <v>23</v>
      </c>
      <c r="B4" s="7" t="str">
        <f t="shared" ref="B4:B5" si="0">_xlfn.XLOOKUP(A4,H2:H11,P2:P11)</f>
        <v>tony.stark@avengers.com</v>
      </c>
      <c r="E4" s="3">
        <v>1003</v>
      </c>
      <c r="F4" s="4" t="s">
        <v>26</v>
      </c>
      <c r="G4" s="4" t="s">
        <v>27</v>
      </c>
      <c r="H4" s="4" t="s">
        <v>28</v>
      </c>
      <c r="I4" s="3">
        <v>39</v>
      </c>
      <c r="K4" s="4" t="s">
        <v>29</v>
      </c>
      <c r="L4" s="4" t="s">
        <v>30</v>
      </c>
      <c r="M4" s="3">
        <v>63000</v>
      </c>
      <c r="N4" s="8">
        <v>36711</v>
      </c>
      <c r="O4" s="8">
        <v>42986</v>
      </c>
      <c r="P4" s="6" t="s">
        <v>31</v>
      </c>
    </row>
    <row r="5" spans="1:16" ht="14.25" customHeight="1" x14ac:dyDescent="0.3">
      <c r="A5" s="9" t="s">
        <v>32</v>
      </c>
      <c r="B5" s="7" t="str">
        <f t="shared" si="0"/>
        <v>thor.odinson@avengers.com</v>
      </c>
      <c r="E5" s="3">
        <v>1004</v>
      </c>
      <c r="F5" s="4" t="s">
        <v>33</v>
      </c>
      <c r="G5" s="4" t="s">
        <v>34</v>
      </c>
      <c r="H5" s="4" t="s">
        <v>35</v>
      </c>
      <c r="I5" s="3">
        <v>45</v>
      </c>
      <c r="K5" s="4" t="s">
        <v>15</v>
      </c>
      <c r="L5" s="4" t="s">
        <v>36</v>
      </c>
      <c r="M5" s="3">
        <v>47000</v>
      </c>
      <c r="N5" s="8">
        <v>36530</v>
      </c>
      <c r="O5" s="8">
        <v>42341</v>
      </c>
      <c r="P5" s="6" t="s">
        <v>37</v>
      </c>
    </row>
    <row r="6" spans="1:16" ht="14.25" customHeight="1" x14ac:dyDescent="0.3">
      <c r="A6" s="1"/>
      <c r="E6" s="3">
        <v>1005</v>
      </c>
      <c r="F6" s="4" t="s">
        <v>38</v>
      </c>
      <c r="G6" s="4" t="s">
        <v>39</v>
      </c>
      <c r="H6" s="4" t="s">
        <v>20</v>
      </c>
      <c r="I6" s="3">
        <v>37</v>
      </c>
      <c r="K6" s="4" t="s">
        <v>15</v>
      </c>
      <c r="L6" s="4" t="s">
        <v>40</v>
      </c>
      <c r="M6" s="3">
        <v>50000</v>
      </c>
      <c r="N6" s="8">
        <v>37017</v>
      </c>
      <c r="O6" s="8">
        <v>42977</v>
      </c>
      <c r="P6" s="6" t="s">
        <v>41</v>
      </c>
    </row>
    <row r="7" spans="1:16" ht="14.25" customHeight="1" x14ac:dyDescent="0.3">
      <c r="E7" s="3">
        <v>1006</v>
      </c>
      <c r="F7" s="4" t="s">
        <v>42</v>
      </c>
      <c r="G7" s="4" t="s">
        <v>43</v>
      </c>
      <c r="H7" s="4" t="s">
        <v>44</v>
      </c>
      <c r="I7" s="3">
        <v>73</v>
      </c>
      <c r="K7" s="4" t="s">
        <v>15</v>
      </c>
      <c r="L7" s="4" t="s">
        <v>45</v>
      </c>
      <c r="M7" s="3">
        <v>65000</v>
      </c>
      <c r="N7" s="8">
        <v>35040</v>
      </c>
      <c r="O7" s="8">
        <v>41528</v>
      </c>
      <c r="P7" s="6" t="s">
        <v>46</v>
      </c>
    </row>
    <row r="8" spans="1:16" ht="14.25" customHeight="1" x14ac:dyDescent="0.3">
      <c r="E8" s="3">
        <v>1007</v>
      </c>
      <c r="F8" s="4" t="s">
        <v>47</v>
      </c>
      <c r="G8" s="4" t="s">
        <v>48</v>
      </c>
      <c r="H8" s="4" t="s">
        <v>49</v>
      </c>
      <c r="I8" s="3">
        <v>53</v>
      </c>
      <c r="K8" s="4" t="s">
        <v>15</v>
      </c>
      <c r="L8" s="4" t="s">
        <v>50</v>
      </c>
      <c r="M8" s="3">
        <v>41000</v>
      </c>
      <c r="N8" s="8">
        <v>37933</v>
      </c>
      <c r="O8" s="8">
        <v>41551</v>
      </c>
      <c r="P8" s="4" t="s">
        <v>51</v>
      </c>
    </row>
    <row r="9" spans="1:16" ht="14.25" customHeight="1" x14ac:dyDescent="0.3">
      <c r="E9" s="3">
        <v>1008</v>
      </c>
      <c r="F9" s="4" t="s">
        <v>52</v>
      </c>
      <c r="G9" s="4" t="s">
        <v>22</v>
      </c>
      <c r="H9" s="4" t="s">
        <v>53</v>
      </c>
      <c r="I9" s="3">
        <v>17</v>
      </c>
      <c r="K9" s="4" t="s">
        <v>15</v>
      </c>
      <c r="L9" s="4" t="s">
        <v>54</v>
      </c>
      <c r="M9" s="3">
        <v>48000</v>
      </c>
      <c r="N9" s="8">
        <v>37416</v>
      </c>
      <c r="O9" s="8">
        <v>42116</v>
      </c>
      <c r="P9" s="6" t="s">
        <v>55</v>
      </c>
    </row>
    <row r="10" spans="1:16" ht="14.25" customHeight="1" x14ac:dyDescent="0.3">
      <c r="E10" s="3">
        <v>1009</v>
      </c>
      <c r="F10" s="4" t="s">
        <v>56</v>
      </c>
      <c r="G10" s="4" t="s">
        <v>57</v>
      </c>
      <c r="H10" s="4" t="s">
        <v>32</v>
      </c>
      <c r="I10" s="3">
        <v>1500</v>
      </c>
      <c r="K10" s="4" t="s">
        <v>15</v>
      </c>
      <c r="L10" s="4" t="s">
        <v>58</v>
      </c>
      <c r="M10" s="3">
        <v>42000</v>
      </c>
      <c r="N10" s="8">
        <v>37843</v>
      </c>
      <c r="O10" s="8">
        <v>40800</v>
      </c>
      <c r="P10" s="6" t="s">
        <v>59</v>
      </c>
    </row>
    <row r="11" spans="1:16" ht="14.25" customHeight="1" x14ac:dyDescent="0.3"/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spans="8:8" ht="14.25" customHeight="1" x14ac:dyDescent="0.3"/>
    <row r="18" spans="8:8" ht="14.25" customHeight="1" x14ac:dyDescent="0.3"/>
    <row r="19" spans="8:8" ht="14.25" customHeight="1" x14ac:dyDescent="0.3"/>
    <row r="20" spans="8:8" ht="14.25" customHeight="1" x14ac:dyDescent="0.3"/>
    <row r="21" spans="8:8" ht="14.25" customHeight="1" x14ac:dyDescent="0.3"/>
    <row r="22" spans="8:8" ht="14.25" customHeight="1" x14ac:dyDescent="0.3">
      <c r="H22" s="1" t="str">
        <f t="shared" ref="H22:H23" si="1">CONCATENATE(F12," ",G12)</f>
        <v xml:space="preserve"> </v>
      </c>
    </row>
    <row r="23" spans="8:8" ht="14.25" customHeight="1" x14ac:dyDescent="0.3">
      <c r="H23" s="1" t="str">
        <f t="shared" si="1"/>
        <v xml:space="preserve"> </v>
      </c>
    </row>
    <row r="24" spans="8:8" ht="14.25" customHeight="1" x14ac:dyDescent="0.3"/>
    <row r="25" spans="8:8" ht="14.25" customHeight="1" x14ac:dyDescent="0.3"/>
    <row r="26" spans="8:8" ht="14.25" customHeight="1" x14ac:dyDescent="0.3"/>
    <row r="27" spans="8:8" ht="14.25" customHeight="1" x14ac:dyDescent="0.3"/>
    <row r="28" spans="8:8" ht="14.25" customHeight="1" x14ac:dyDescent="0.3"/>
    <row r="29" spans="8:8" ht="14.25" customHeight="1" x14ac:dyDescent="0.3"/>
    <row r="30" spans="8:8" ht="14.25" customHeight="1" x14ac:dyDescent="0.3"/>
    <row r="31" spans="8:8" ht="14.25" customHeight="1" x14ac:dyDescent="0.3"/>
    <row r="32" spans="8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workbookViewId="0">
      <selection activeCell="F19" sqref="F19"/>
    </sheetView>
  </sheetViews>
  <sheetFormatPr defaultColWidth="14.44140625" defaultRowHeight="15" customHeight="1" x14ac:dyDescent="0.3"/>
  <cols>
    <col min="1" max="1" width="14.6640625" customWidth="1"/>
    <col min="2" max="2" width="11.6640625" customWidth="1"/>
    <col min="3" max="3" width="24.5546875" customWidth="1"/>
    <col min="4" max="8" width="8.6640625" customWidth="1"/>
    <col min="9" max="9" width="14.6640625" customWidth="1"/>
    <col min="10" max="11" width="8.6640625" customWidth="1"/>
    <col min="12" max="12" width="15.6640625" customWidth="1"/>
    <col min="13" max="13" width="8.6640625" customWidth="1"/>
    <col min="14" max="14" width="10.44140625" customWidth="1"/>
    <col min="15" max="15" width="11.44140625" customWidth="1"/>
    <col min="16" max="16" width="40.6640625" customWidth="1"/>
    <col min="17" max="26" width="8.6640625" customWidth="1"/>
  </cols>
  <sheetData>
    <row r="1" spans="1:16" ht="14.25" customHeigh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4.25" customHeight="1" x14ac:dyDescent="0.3">
      <c r="A2" s="1" t="s">
        <v>3</v>
      </c>
      <c r="B2" s="12" t="s">
        <v>10</v>
      </c>
      <c r="C2" s="12" t="s">
        <v>11</v>
      </c>
      <c r="F2" s="3">
        <v>1001</v>
      </c>
      <c r="G2" s="4" t="s">
        <v>12</v>
      </c>
      <c r="H2" s="4" t="s">
        <v>13</v>
      </c>
      <c r="I2" s="4" t="s">
        <v>14</v>
      </c>
      <c r="J2" s="3">
        <v>105</v>
      </c>
      <c r="K2" s="4" t="s">
        <v>15</v>
      </c>
      <c r="L2" s="4" t="s">
        <v>16</v>
      </c>
      <c r="M2" s="3">
        <v>45000</v>
      </c>
      <c r="N2" s="5" t="s">
        <v>17</v>
      </c>
      <c r="O2" s="5" t="s">
        <v>18</v>
      </c>
      <c r="P2" s="6" t="s">
        <v>19</v>
      </c>
    </row>
    <row r="3" spans="1:16" ht="14.25" customHeight="1" x14ac:dyDescent="0.3">
      <c r="A3" s="1" t="s">
        <v>20</v>
      </c>
      <c r="B3" s="7" cm="1">
        <f t="array" ref="B3:C3">_xlfn.XLOOKUP(A3,I1:I10,O1:P10)</f>
        <v>42977</v>
      </c>
      <c r="C3" s="7" t="str">
        <v>hawkeye@avengers.com</v>
      </c>
      <c r="F3" s="3">
        <v>1002</v>
      </c>
      <c r="G3" s="4" t="s">
        <v>21</v>
      </c>
      <c r="H3" s="4" t="s">
        <v>22</v>
      </c>
      <c r="I3" s="4" t="s">
        <v>23</v>
      </c>
      <c r="J3" s="3">
        <v>48</v>
      </c>
      <c r="K3" s="4" t="s">
        <v>15</v>
      </c>
      <c r="L3" s="4" t="s">
        <v>24</v>
      </c>
      <c r="M3" s="3">
        <v>36000</v>
      </c>
      <c r="N3" s="8">
        <v>39452</v>
      </c>
      <c r="O3" s="8">
        <v>43748</v>
      </c>
      <c r="P3" s="6" t="s">
        <v>25</v>
      </c>
    </row>
    <row r="4" spans="1:16" ht="14.25" customHeight="1" x14ac:dyDescent="0.3">
      <c r="A4" s="1" t="s">
        <v>23</v>
      </c>
      <c r="B4" s="7" cm="1">
        <f t="array" ref="B4:C4">_xlfn.XLOOKUP(A4,I2:I11,O2:P11)</f>
        <v>43748</v>
      </c>
      <c r="C4" s="7" t="str">
        <v>tony.stark@avengers.com</v>
      </c>
      <c r="F4" s="3">
        <v>1003</v>
      </c>
      <c r="G4" s="4" t="s">
        <v>26</v>
      </c>
      <c r="H4" s="4" t="s">
        <v>27</v>
      </c>
      <c r="I4" s="4" t="s">
        <v>28</v>
      </c>
      <c r="J4" s="3">
        <v>39</v>
      </c>
      <c r="K4" s="4" t="s">
        <v>29</v>
      </c>
      <c r="L4" s="4" t="s">
        <v>30</v>
      </c>
      <c r="M4" s="3">
        <v>63000</v>
      </c>
      <c r="N4" s="8">
        <v>36711</v>
      </c>
      <c r="O4" s="8">
        <v>42986</v>
      </c>
      <c r="P4" s="6" t="s">
        <v>31</v>
      </c>
    </row>
    <row r="5" spans="1:16" ht="14.25" customHeight="1" x14ac:dyDescent="0.3">
      <c r="A5" s="1" t="s">
        <v>49</v>
      </c>
      <c r="B5" s="7" cm="1">
        <f t="array" ref="B5:C5">_xlfn.XLOOKUP(A5,I3:I12,O3:P12)</f>
        <v>41551</v>
      </c>
      <c r="C5" s="7" t="str">
        <v>bruce.banner@Yahoo.com</v>
      </c>
      <c r="F5" s="3">
        <v>1004</v>
      </c>
      <c r="G5" s="4" t="s">
        <v>33</v>
      </c>
      <c r="H5" s="4" t="s">
        <v>34</v>
      </c>
      <c r="I5" s="4" t="s">
        <v>35</v>
      </c>
      <c r="J5" s="3">
        <v>45</v>
      </c>
      <c r="K5" s="4" t="s">
        <v>15</v>
      </c>
      <c r="L5" s="4" t="s">
        <v>36</v>
      </c>
      <c r="M5" s="3">
        <v>47000</v>
      </c>
      <c r="N5" s="8">
        <v>36530</v>
      </c>
      <c r="O5" s="8">
        <v>42341</v>
      </c>
      <c r="P5" s="6" t="s">
        <v>37</v>
      </c>
    </row>
    <row r="6" spans="1:16" ht="14.25" customHeight="1" x14ac:dyDescent="0.3">
      <c r="A6" s="1" t="s">
        <v>32</v>
      </c>
      <c r="B6" s="7" cm="1">
        <f t="array" ref="B6:C6">_xlfn.XLOOKUP(A6,I4:I13,O4:P13)</f>
        <v>40800</v>
      </c>
      <c r="C6" s="7" t="str">
        <v>thor.odinson@avengers.com</v>
      </c>
      <c r="F6" s="3">
        <v>1005</v>
      </c>
      <c r="G6" s="4" t="s">
        <v>38</v>
      </c>
      <c r="H6" s="4" t="s">
        <v>39</v>
      </c>
      <c r="I6" s="4" t="s">
        <v>20</v>
      </c>
      <c r="J6" s="3">
        <v>37</v>
      </c>
      <c r="K6" s="4" t="s">
        <v>15</v>
      </c>
      <c r="L6" s="4" t="s">
        <v>40</v>
      </c>
      <c r="M6" s="3">
        <v>50000</v>
      </c>
      <c r="N6" s="8">
        <v>37017</v>
      </c>
      <c r="O6" s="8">
        <v>42977</v>
      </c>
      <c r="P6" s="6" t="s">
        <v>41</v>
      </c>
    </row>
    <row r="7" spans="1:16" ht="14.25" customHeight="1" x14ac:dyDescent="0.3">
      <c r="F7" s="3">
        <v>1006</v>
      </c>
      <c r="G7" s="4" t="s">
        <v>42</v>
      </c>
      <c r="H7" s="4" t="s">
        <v>43</v>
      </c>
      <c r="I7" s="4" t="s">
        <v>44</v>
      </c>
      <c r="J7" s="3">
        <v>73</v>
      </c>
      <c r="K7" s="4" t="s">
        <v>15</v>
      </c>
      <c r="L7" s="4" t="s">
        <v>45</v>
      </c>
      <c r="M7" s="3">
        <v>65000</v>
      </c>
      <c r="N7" s="8">
        <v>35040</v>
      </c>
      <c r="O7" s="8">
        <v>41528</v>
      </c>
      <c r="P7" s="6" t="s">
        <v>46</v>
      </c>
    </row>
    <row r="8" spans="1:16" ht="14.25" customHeight="1" x14ac:dyDescent="0.3">
      <c r="F8" s="3">
        <v>1007</v>
      </c>
      <c r="G8" s="4" t="s">
        <v>47</v>
      </c>
      <c r="H8" s="4" t="s">
        <v>48</v>
      </c>
      <c r="I8" s="4" t="s">
        <v>49</v>
      </c>
      <c r="J8" s="3">
        <v>53</v>
      </c>
      <c r="K8" s="4" t="s">
        <v>15</v>
      </c>
      <c r="L8" s="4" t="s">
        <v>50</v>
      </c>
      <c r="M8" s="3">
        <v>41000</v>
      </c>
      <c r="N8" s="8">
        <v>37933</v>
      </c>
      <c r="O8" s="8">
        <v>41551</v>
      </c>
      <c r="P8" s="6" t="s">
        <v>60</v>
      </c>
    </row>
    <row r="9" spans="1:16" ht="14.25" customHeight="1" x14ac:dyDescent="0.3">
      <c r="F9" s="3">
        <v>1008</v>
      </c>
      <c r="G9" s="4" t="s">
        <v>52</v>
      </c>
      <c r="H9" s="4" t="s">
        <v>22</v>
      </c>
      <c r="I9" s="4" t="s">
        <v>53</v>
      </c>
      <c r="J9" s="3">
        <v>17</v>
      </c>
      <c r="K9" s="4" t="s">
        <v>15</v>
      </c>
      <c r="L9" s="4" t="s">
        <v>54</v>
      </c>
      <c r="M9" s="3">
        <v>48000</v>
      </c>
      <c r="N9" s="8">
        <v>37416</v>
      </c>
      <c r="O9" s="8">
        <v>42116</v>
      </c>
      <c r="P9" s="6" t="s">
        <v>55</v>
      </c>
    </row>
    <row r="10" spans="1:16" ht="14.25" customHeight="1" x14ac:dyDescent="0.3">
      <c r="F10" s="3">
        <v>1009</v>
      </c>
      <c r="G10" s="4" t="s">
        <v>56</v>
      </c>
      <c r="H10" s="4" t="s">
        <v>57</v>
      </c>
      <c r="I10" s="4" t="s">
        <v>32</v>
      </c>
      <c r="J10" s="3">
        <v>1500</v>
      </c>
      <c r="K10" s="4" t="s">
        <v>15</v>
      </c>
      <c r="L10" s="4" t="s">
        <v>58</v>
      </c>
      <c r="M10" s="3">
        <v>42000</v>
      </c>
      <c r="N10" s="8">
        <v>37843</v>
      </c>
      <c r="O10" s="8">
        <v>40800</v>
      </c>
      <c r="P10" s="6" t="s">
        <v>59</v>
      </c>
    </row>
    <row r="11" spans="1:16" ht="14.25" customHeight="1" x14ac:dyDescent="0.3"/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>
      <c r="A16" s="1" t="s">
        <v>61</v>
      </c>
    </row>
    <row r="17" spans="9:9" ht="14.25" customHeight="1" x14ac:dyDescent="0.3"/>
    <row r="18" spans="9:9" ht="14.25" customHeight="1" x14ac:dyDescent="0.3"/>
    <row r="19" spans="9:9" ht="14.25" customHeight="1" x14ac:dyDescent="0.3"/>
    <row r="20" spans="9:9" ht="14.25" customHeight="1" x14ac:dyDescent="0.3"/>
    <row r="21" spans="9:9" ht="14.25" customHeight="1" x14ac:dyDescent="0.3"/>
    <row r="22" spans="9:9" ht="14.25" customHeight="1" x14ac:dyDescent="0.3">
      <c r="I22" s="1" t="str">
        <f t="shared" ref="I22:I23" si="0">CONCATENATE(G12," ",H12)</f>
        <v xml:space="preserve"> </v>
      </c>
    </row>
    <row r="23" spans="9:9" ht="14.25" customHeight="1" x14ac:dyDescent="0.3">
      <c r="I23" s="1" t="str">
        <f t="shared" si="0"/>
        <v xml:space="preserve"> </v>
      </c>
    </row>
    <row r="24" spans="9:9" ht="14.25" customHeight="1" x14ac:dyDescent="0.3"/>
    <row r="25" spans="9:9" ht="14.25" customHeight="1" x14ac:dyDescent="0.3"/>
    <row r="26" spans="9:9" ht="14.25" customHeight="1" x14ac:dyDescent="0.3"/>
    <row r="27" spans="9:9" ht="14.25" customHeight="1" x14ac:dyDescent="0.3"/>
    <row r="28" spans="9:9" ht="14.25" customHeight="1" x14ac:dyDescent="0.3"/>
    <row r="29" spans="9:9" ht="14.25" customHeight="1" x14ac:dyDescent="0.3"/>
    <row r="30" spans="9:9" ht="14.25" customHeight="1" x14ac:dyDescent="0.3"/>
    <row r="31" spans="9:9" ht="14.25" customHeight="1" x14ac:dyDescent="0.3"/>
    <row r="32" spans="9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1"/>
  <sheetViews>
    <sheetView workbookViewId="0">
      <selection activeCell="O15" sqref="O15"/>
    </sheetView>
  </sheetViews>
  <sheetFormatPr defaultColWidth="14.44140625" defaultRowHeight="15" customHeight="1" x14ac:dyDescent="0.3"/>
  <cols>
    <col min="1" max="1" width="14.6640625" customWidth="1"/>
    <col min="2" max="2" width="26.88671875" customWidth="1"/>
    <col min="3" max="7" width="8.6640625" customWidth="1"/>
    <col min="8" max="8" width="14.6640625" customWidth="1"/>
    <col min="9" max="10" width="8.6640625" customWidth="1"/>
    <col min="11" max="11" width="15.6640625" customWidth="1"/>
    <col min="12" max="14" width="8.6640625" customWidth="1"/>
    <col min="15" max="15" width="40.6640625" customWidth="1"/>
    <col min="16" max="26" width="8.6640625" customWidth="1"/>
  </cols>
  <sheetData>
    <row r="1" spans="1:15" ht="14.25" customHeight="1" x14ac:dyDescent="0.3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4.25" customHeight="1" x14ac:dyDescent="0.3">
      <c r="A2" s="1" t="s">
        <v>3</v>
      </c>
      <c r="B2" s="12" t="s">
        <v>11</v>
      </c>
      <c r="E2" s="3">
        <v>1001</v>
      </c>
      <c r="F2" s="4" t="s">
        <v>12</v>
      </c>
      <c r="G2" s="4" t="s">
        <v>13</v>
      </c>
      <c r="H2" s="4" t="s">
        <v>14</v>
      </c>
      <c r="I2" s="3">
        <v>105</v>
      </c>
      <c r="J2" s="4" t="s">
        <v>15</v>
      </c>
      <c r="K2" s="4" t="s">
        <v>16</v>
      </c>
      <c r="L2" s="3">
        <v>45000</v>
      </c>
      <c r="M2" s="5" t="s">
        <v>17</v>
      </c>
      <c r="N2" s="5" t="s">
        <v>18</v>
      </c>
      <c r="O2" s="6" t="s">
        <v>19</v>
      </c>
    </row>
    <row r="3" spans="1:15" ht="14.25" customHeight="1" x14ac:dyDescent="0.3">
      <c r="A3" s="1" t="s">
        <v>38</v>
      </c>
      <c r="B3" s="1" t="str">
        <f>_xlfn.XLOOKUP("*"&amp;A3&amp;"*",H1:H10,O1:O10,"No Match",2)</f>
        <v>hawkeye@avengers.com</v>
      </c>
      <c r="E3" s="3">
        <v>1002</v>
      </c>
      <c r="F3" s="4" t="s">
        <v>21</v>
      </c>
      <c r="G3" s="4" t="s">
        <v>22</v>
      </c>
      <c r="H3" s="4" t="s">
        <v>23</v>
      </c>
      <c r="I3" s="3">
        <v>48</v>
      </c>
      <c r="J3" s="4" t="s">
        <v>15</v>
      </c>
      <c r="K3" s="4" t="s">
        <v>24</v>
      </c>
      <c r="L3" s="3">
        <v>36000</v>
      </c>
      <c r="M3" s="8">
        <v>39452</v>
      </c>
      <c r="N3" s="8">
        <v>43748</v>
      </c>
      <c r="O3" s="6" t="s">
        <v>25</v>
      </c>
    </row>
    <row r="4" spans="1:15" ht="14.25" customHeight="1" x14ac:dyDescent="0.3">
      <c r="A4" s="1" t="s">
        <v>91</v>
      </c>
      <c r="B4" s="1" t="str">
        <f t="shared" ref="B4:B6" si="0">_xlfn.XLOOKUP("*"&amp;A4&amp;"*",H2:H11,O2:O11,"No Match",2)</f>
        <v>No Match</v>
      </c>
      <c r="E4" s="3">
        <v>1003</v>
      </c>
      <c r="F4" s="4" t="s">
        <v>26</v>
      </c>
      <c r="G4" s="4" t="s">
        <v>27</v>
      </c>
      <c r="H4" s="4" t="s">
        <v>28</v>
      </c>
      <c r="I4" s="3">
        <v>39</v>
      </c>
      <c r="J4" s="4" t="s">
        <v>29</v>
      </c>
      <c r="K4" s="4" t="s">
        <v>30</v>
      </c>
      <c r="L4" s="3">
        <v>63000</v>
      </c>
      <c r="M4" s="8">
        <v>36711</v>
      </c>
      <c r="N4" s="8">
        <v>42986</v>
      </c>
      <c r="O4" s="6" t="s">
        <v>31</v>
      </c>
    </row>
    <row r="5" spans="1:15" ht="14.25" customHeight="1" x14ac:dyDescent="0.3">
      <c r="A5" s="1" t="s">
        <v>48</v>
      </c>
      <c r="B5" s="1" t="str">
        <f t="shared" si="0"/>
        <v>bruce.banner@Yahoo.com</v>
      </c>
      <c r="E5" s="3">
        <v>1004</v>
      </c>
      <c r="F5" s="4" t="s">
        <v>33</v>
      </c>
      <c r="G5" s="4" t="s">
        <v>34</v>
      </c>
      <c r="H5" s="4" t="s">
        <v>35</v>
      </c>
      <c r="I5" s="3">
        <v>45</v>
      </c>
      <c r="J5" s="4" t="s">
        <v>15</v>
      </c>
      <c r="K5" s="4" t="s">
        <v>36</v>
      </c>
      <c r="L5" s="3">
        <v>47000</v>
      </c>
      <c r="M5" s="8">
        <v>36530</v>
      </c>
      <c r="N5" s="8">
        <v>42341</v>
      </c>
      <c r="O5" s="6" t="s">
        <v>37</v>
      </c>
    </row>
    <row r="6" spans="1:15" ht="14.25" customHeight="1" x14ac:dyDescent="0.3">
      <c r="A6" s="1" t="s">
        <v>62</v>
      </c>
      <c r="B6" s="1" t="str">
        <f t="shared" si="0"/>
        <v>thor.odinson@avengers.com</v>
      </c>
      <c r="E6" s="3">
        <v>1005</v>
      </c>
      <c r="F6" s="4" t="s">
        <v>38</v>
      </c>
      <c r="G6" s="4" t="s">
        <v>39</v>
      </c>
      <c r="H6" s="4" t="s">
        <v>20</v>
      </c>
      <c r="I6" s="3">
        <v>37</v>
      </c>
      <c r="J6" s="4" t="s">
        <v>15</v>
      </c>
      <c r="K6" s="4" t="s">
        <v>40</v>
      </c>
      <c r="L6" s="3">
        <v>50000</v>
      </c>
      <c r="M6" s="8">
        <v>37017</v>
      </c>
      <c r="N6" s="8">
        <v>42977</v>
      </c>
      <c r="O6" s="6" t="s">
        <v>41</v>
      </c>
    </row>
    <row r="7" spans="1:15" ht="14.25" customHeight="1" x14ac:dyDescent="0.3">
      <c r="E7" s="3">
        <v>1006</v>
      </c>
      <c r="F7" s="4" t="s">
        <v>42</v>
      </c>
      <c r="G7" s="4" t="s">
        <v>43</v>
      </c>
      <c r="H7" s="4" t="s">
        <v>44</v>
      </c>
      <c r="I7" s="3">
        <v>73</v>
      </c>
      <c r="J7" s="4" t="s">
        <v>15</v>
      </c>
      <c r="K7" s="4" t="s">
        <v>45</v>
      </c>
      <c r="L7" s="3">
        <v>65000</v>
      </c>
      <c r="M7" s="8">
        <v>35040</v>
      </c>
      <c r="N7" s="8">
        <v>41528</v>
      </c>
      <c r="O7" s="6" t="s">
        <v>46</v>
      </c>
    </row>
    <row r="8" spans="1:15" ht="14.25" customHeight="1" x14ac:dyDescent="0.3">
      <c r="E8" s="3">
        <v>1007</v>
      </c>
      <c r="F8" s="4" t="s">
        <v>47</v>
      </c>
      <c r="G8" s="4" t="s">
        <v>48</v>
      </c>
      <c r="H8" s="4" t="s">
        <v>49</v>
      </c>
      <c r="I8" s="3">
        <v>53</v>
      </c>
      <c r="J8" s="4" t="s">
        <v>15</v>
      </c>
      <c r="K8" s="4" t="s">
        <v>50</v>
      </c>
      <c r="L8" s="3">
        <v>41000</v>
      </c>
      <c r="M8" s="8">
        <v>37933</v>
      </c>
      <c r="N8" s="8">
        <v>41551</v>
      </c>
      <c r="O8" s="6" t="s">
        <v>60</v>
      </c>
    </row>
    <row r="9" spans="1:15" ht="14.25" customHeight="1" x14ac:dyDescent="0.3">
      <c r="E9" s="3">
        <v>1008</v>
      </c>
      <c r="F9" s="4" t="s">
        <v>52</v>
      </c>
      <c r="G9" s="4" t="s">
        <v>22</v>
      </c>
      <c r="H9" s="4" t="s">
        <v>53</v>
      </c>
      <c r="I9" s="3">
        <v>17</v>
      </c>
      <c r="J9" s="4" t="s">
        <v>15</v>
      </c>
      <c r="K9" s="4" t="s">
        <v>54</v>
      </c>
      <c r="L9" s="3">
        <v>48000</v>
      </c>
      <c r="M9" s="8">
        <v>37416</v>
      </c>
      <c r="N9" s="8">
        <v>42116</v>
      </c>
      <c r="O9" s="6" t="s">
        <v>55</v>
      </c>
    </row>
    <row r="10" spans="1:15" ht="14.25" customHeight="1" x14ac:dyDescent="0.3">
      <c r="E10" s="3">
        <v>1009</v>
      </c>
      <c r="F10" s="4" t="s">
        <v>56</v>
      </c>
      <c r="G10" s="4" t="s">
        <v>57</v>
      </c>
      <c r="H10" s="4" t="s">
        <v>32</v>
      </c>
      <c r="I10" s="3">
        <v>1500</v>
      </c>
      <c r="J10" s="4" t="s">
        <v>15</v>
      </c>
      <c r="K10" s="4" t="s">
        <v>58</v>
      </c>
      <c r="L10" s="3">
        <v>42000</v>
      </c>
      <c r="M10" s="8">
        <v>37843</v>
      </c>
      <c r="N10" s="8">
        <v>40800</v>
      </c>
      <c r="O10" s="6" t="s">
        <v>59</v>
      </c>
    </row>
    <row r="11" spans="1:15" ht="14.25" customHeight="1" x14ac:dyDescent="0.3"/>
    <row r="12" spans="1:15" ht="14.25" customHeight="1" x14ac:dyDescent="0.3">
      <c r="A12" s="1" t="s">
        <v>63</v>
      </c>
    </row>
    <row r="13" spans="1:15" ht="14.25" customHeight="1" x14ac:dyDescent="0.3">
      <c r="A13" s="1" t="s">
        <v>64</v>
      </c>
    </row>
    <row r="14" spans="1:15" ht="14.25" customHeight="1" x14ac:dyDescent="0.3">
      <c r="A14" s="1" t="s">
        <v>65</v>
      </c>
    </row>
    <row r="15" spans="1:15" ht="14.25" customHeight="1" x14ac:dyDescent="0.3">
      <c r="A15" s="1" t="s">
        <v>66</v>
      </c>
      <c r="C15" s="1" t="s">
        <v>67</v>
      </c>
    </row>
    <row r="16" spans="1:15" ht="14.25" customHeight="1" x14ac:dyDescent="0.3"/>
    <row r="17" spans="8:8" ht="14.25" customHeight="1" x14ac:dyDescent="0.3"/>
    <row r="18" spans="8:8" ht="14.25" customHeight="1" x14ac:dyDescent="0.3"/>
    <row r="19" spans="8:8" ht="14.25" customHeight="1" x14ac:dyDescent="0.3"/>
    <row r="20" spans="8:8" ht="14.25" customHeight="1" x14ac:dyDescent="0.3"/>
    <row r="21" spans="8:8" ht="14.25" customHeight="1" x14ac:dyDescent="0.3"/>
    <row r="22" spans="8:8" ht="14.25" customHeight="1" x14ac:dyDescent="0.3"/>
    <row r="23" spans="8:8" ht="14.25" customHeight="1" x14ac:dyDescent="0.3">
      <c r="H23" s="1" t="str">
        <f t="shared" ref="H23:H24" si="1">CONCATENATE(F12," ",G12)</f>
        <v xml:space="preserve"> </v>
      </c>
    </row>
    <row r="24" spans="8:8" ht="14.25" customHeight="1" x14ac:dyDescent="0.3">
      <c r="H24" s="1" t="str">
        <f t="shared" si="1"/>
        <v xml:space="preserve"> </v>
      </c>
    </row>
    <row r="25" spans="8:8" ht="14.25" customHeight="1" x14ac:dyDescent="0.3"/>
    <row r="26" spans="8:8" ht="14.25" customHeight="1" x14ac:dyDescent="0.3"/>
    <row r="27" spans="8:8" ht="14.25" customHeight="1" x14ac:dyDescent="0.3"/>
    <row r="28" spans="8:8" ht="14.25" customHeight="1" x14ac:dyDescent="0.3"/>
    <row r="29" spans="8:8" ht="14.25" customHeight="1" x14ac:dyDescent="0.3"/>
    <row r="30" spans="8:8" ht="14.25" customHeight="1" x14ac:dyDescent="0.3"/>
    <row r="31" spans="8:8" ht="14.25" customHeight="1" x14ac:dyDescent="0.3"/>
    <row r="32" spans="8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4.6640625" customWidth="1"/>
    <col min="2" max="2" width="15.109375" customWidth="1"/>
    <col min="3" max="3" width="24.5546875" customWidth="1"/>
    <col min="4" max="5" width="8.6640625" customWidth="1"/>
    <col min="6" max="6" width="11.5546875" customWidth="1"/>
    <col min="7" max="7" width="10" customWidth="1"/>
    <col min="8" max="8" width="9.88671875" customWidth="1"/>
    <col min="9" max="9" width="14.6640625" customWidth="1"/>
    <col min="10" max="11" width="8.6640625" customWidth="1"/>
    <col min="12" max="12" width="15.6640625" customWidth="1"/>
    <col min="13" max="13" width="8.6640625" customWidth="1"/>
    <col min="14" max="14" width="10.44140625" customWidth="1"/>
    <col min="15" max="15" width="15.5546875" customWidth="1"/>
    <col min="16" max="16" width="40.6640625" customWidth="1"/>
    <col min="17" max="26" width="8.6640625" customWidth="1"/>
  </cols>
  <sheetData>
    <row r="1" spans="1:16" ht="14.25" customHeigh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4.25" customHeight="1" x14ac:dyDescent="0.3">
      <c r="A2" s="1" t="s">
        <v>68</v>
      </c>
      <c r="B2" s="12" t="s">
        <v>69</v>
      </c>
      <c r="F2" s="3">
        <v>1001</v>
      </c>
      <c r="G2" s="4" t="s">
        <v>12</v>
      </c>
      <c r="H2" s="4" t="s">
        <v>13</v>
      </c>
      <c r="I2" s="4" t="s">
        <v>14</v>
      </c>
      <c r="J2" s="3">
        <v>105</v>
      </c>
      <c r="K2" s="4" t="s">
        <v>15</v>
      </c>
      <c r="L2" s="4" t="s">
        <v>16</v>
      </c>
      <c r="M2" s="3">
        <v>45000</v>
      </c>
      <c r="N2" s="8" t="s">
        <v>17</v>
      </c>
      <c r="O2" s="8" t="s">
        <v>18</v>
      </c>
      <c r="P2" s="6" t="s">
        <v>19</v>
      </c>
    </row>
    <row r="3" spans="1:16" ht="14.25" customHeight="1" x14ac:dyDescent="0.3">
      <c r="A3" s="10">
        <v>38353</v>
      </c>
      <c r="B3" s="1" t="str">
        <f>_xlfn.XLOOKUP(A3,N1:N10,I1:I10,"No Match",0)</f>
        <v>No Match</v>
      </c>
      <c r="F3" s="3">
        <v>1002</v>
      </c>
      <c r="G3" s="4" t="s">
        <v>21</v>
      </c>
      <c r="H3" s="4" t="s">
        <v>22</v>
      </c>
      <c r="I3" s="4" t="s">
        <v>23</v>
      </c>
      <c r="J3" s="3">
        <v>48</v>
      </c>
      <c r="K3" s="4" t="s">
        <v>15</v>
      </c>
      <c r="L3" s="4" t="s">
        <v>24</v>
      </c>
      <c r="M3" s="3">
        <v>36000</v>
      </c>
      <c r="N3" s="8">
        <v>39452</v>
      </c>
      <c r="O3" s="8">
        <v>43748</v>
      </c>
      <c r="P3" s="6" t="s">
        <v>25</v>
      </c>
    </row>
    <row r="4" spans="1:16" ht="14.25" customHeight="1" x14ac:dyDescent="0.3">
      <c r="A4" s="10">
        <v>39452</v>
      </c>
      <c r="B4" s="1" t="str">
        <f>_xlfn.XLOOKUP(A4,N2:N11,I2:I11,"No Match",0)</f>
        <v>Iron Man</v>
      </c>
      <c r="F4" s="3">
        <v>1003</v>
      </c>
      <c r="G4" s="4" t="s">
        <v>26</v>
      </c>
      <c r="H4" s="4" t="s">
        <v>27</v>
      </c>
      <c r="I4" s="4" t="s">
        <v>28</v>
      </c>
      <c r="J4" s="3">
        <v>39</v>
      </c>
      <c r="K4" s="4" t="s">
        <v>29</v>
      </c>
      <c r="L4" s="4" t="s">
        <v>30</v>
      </c>
      <c r="M4" s="3">
        <v>63000</v>
      </c>
      <c r="N4" s="8">
        <v>36711</v>
      </c>
      <c r="O4" s="8">
        <v>42986</v>
      </c>
      <c r="P4" s="6" t="s">
        <v>31</v>
      </c>
    </row>
    <row r="5" spans="1:16" ht="14.25" customHeight="1" x14ac:dyDescent="0.3">
      <c r="F5" s="3">
        <v>1004</v>
      </c>
      <c r="G5" s="4" t="s">
        <v>33</v>
      </c>
      <c r="H5" s="4" t="s">
        <v>34</v>
      </c>
      <c r="I5" s="4" t="s">
        <v>35</v>
      </c>
      <c r="J5" s="3">
        <v>45</v>
      </c>
      <c r="K5" s="4" t="s">
        <v>15</v>
      </c>
      <c r="L5" s="4" t="s">
        <v>36</v>
      </c>
      <c r="M5" s="3">
        <v>47000</v>
      </c>
      <c r="N5" s="8">
        <v>36530</v>
      </c>
      <c r="O5" s="8">
        <v>42341</v>
      </c>
      <c r="P5" s="6" t="s">
        <v>37</v>
      </c>
    </row>
    <row r="6" spans="1:16" ht="14.25" customHeight="1" x14ac:dyDescent="0.3">
      <c r="F6" s="3">
        <v>1005</v>
      </c>
      <c r="G6" s="4" t="s">
        <v>38</v>
      </c>
      <c r="H6" s="4" t="s">
        <v>39</v>
      </c>
      <c r="I6" s="4" t="s">
        <v>20</v>
      </c>
      <c r="J6" s="3">
        <v>37</v>
      </c>
      <c r="K6" s="4" t="s">
        <v>15</v>
      </c>
      <c r="L6" s="4" t="s">
        <v>40</v>
      </c>
      <c r="M6" s="3">
        <v>50000</v>
      </c>
      <c r="N6" s="8">
        <v>37017</v>
      </c>
      <c r="O6" s="8">
        <v>42977</v>
      </c>
      <c r="P6" s="6" t="s">
        <v>41</v>
      </c>
    </row>
    <row r="7" spans="1:16" ht="14.25" customHeight="1" x14ac:dyDescent="0.3">
      <c r="F7" s="3">
        <v>1006</v>
      </c>
      <c r="G7" s="4" t="s">
        <v>42</v>
      </c>
      <c r="H7" s="4" t="s">
        <v>43</v>
      </c>
      <c r="I7" s="4" t="s">
        <v>44</v>
      </c>
      <c r="J7" s="3">
        <v>73</v>
      </c>
      <c r="K7" s="4" t="s">
        <v>15</v>
      </c>
      <c r="L7" s="4" t="s">
        <v>45</v>
      </c>
      <c r="M7" s="3">
        <v>65000</v>
      </c>
      <c r="N7" s="8">
        <v>35040</v>
      </c>
      <c r="O7" s="8">
        <v>41528</v>
      </c>
      <c r="P7" s="6" t="s">
        <v>46</v>
      </c>
    </row>
    <row r="8" spans="1:16" ht="14.25" customHeight="1" x14ac:dyDescent="0.3">
      <c r="F8" s="3">
        <v>1007</v>
      </c>
      <c r="G8" s="4" t="s">
        <v>47</v>
      </c>
      <c r="H8" s="4" t="s">
        <v>48</v>
      </c>
      <c r="I8" s="4" t="s">
        <v>49</v>
      </c>
      <c r="J8" s="3">
        <v>53</v>
      </c>
      <c r="K8" s="4" t="s">
        <v>15</v>
      </c>
      <c r="L8" s="4" t="s">
        <v>50</v>
      </c>
      <c r="M8" s="3">
        <v>41000</v>
      </c>
      <c r="N8" s="8">
        <v>37933</v>
      </c>
      <c r="O8" s="8">
        <v>41551</v>
      </c>
      <c r="P8" s="6" t="s">
        <v>60</v>
      </c>
    </row>
    <row r="9" spans="1:16" ht="14.25" customHeight="1" x14ac:dyDescent="0.3">
      <c r="F9" s="3">
        <v>1008</v>
      </c>
      <c r="G9" s="4" t="s">
        <v>52</v>
      </c>
      <c r="H9" s="4" t="s">
        <v>22</v>
      </c>
      <c r="I9" s="4" t="s">
        <v>53</v>
      </c>
      <c r="J9" s="3">
        <v>17</v>
      </c>
      <c r="K9" s="4" t="s">
        <v>15</v>
      </c>
      <c r="L9" s="4" t="s">
        <v>54</v>
      </c>
      <c r="M9" s="3">
        <v>48000</v>
      </c>
      <c r="N9" s="8">
        <v>37416</v>
      </c>
      <c r="O9" s="8">
        <v>42116</v>
      </c>
      <c r="P9" s="6" t="s">
        <v>55</v>
      </c>
    </row>
    <row r="10" spans="1:16" ht="14.25" customHeight="1" x14ac:dyDescent="0.3">
      <c r="F10" s="3">
        <v>1009</v>
      </c>
      <c r="G10" s="4" t="s">
        <v>56</v>
      </c>
      <c r="H10" s="4" t="s">
        <v>57</v>
      </c>
      <c r="I10" s="4" t="s">
        <v>32</v>
      </c>
      <c r="J10" s="3">
        <v>1500</v>
      </c>
      <c r="K10" s="4" t="s">
        <v>15</v>
      </c>
      <c r="L10" s="4" t="s">
        <v>58</v>
      </c>
      <c r="M10" s="3">
        <v>42000</v>
      </c>
      <c r="N10" s="8">
        <v>37843</v>
      </c>
      <c r="O10" s="8">
        <v>40800</v>
      </c>
      <c r="P10" s="6" t="s">
        <v>59</v>
      </c>
    </row>
    <row r="11" spans="1:16" ht="14.25" customHeight="1" x14ac:dyDescent="0.3"/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spans="9:9" ht="14.25" customHeight="1" x14ac:dyDescent="0.3"/>
    <row r="18" spans="9:9" ht="14.25" customHeight="1" x14ac:dyDescent="0.3"/>
    <row r="19" spans="9:9" ht="14.25" customHeight="1" x14ac:dyDescent="0.3"/>
    <row r="20" spans="9:9" ht="14.25" customHeight="1" x14ac:dyDescent="0.3"/>
    <row r="21" spans="9:9" ht="14.25" customHeight="1" x14ac:dyDescent="0.3"/>
    <row r="22" spans="9:9" ht="14.25" customHeight="1" x14ac:dyDescent="0.3">
      <c r="I22" s="1" t="str">
        <f t="shared" ref="I22:I23" si="0">CONCATENATE(G12," ",H12)</f>
        <v xml:space="preserve"> </v>
      </c>
    </row>
    <row r="23" spans="9:9" ht="14.25" customHeight="1" x14ac:dyDescent="0.3">
      <c r="I23" s="1" t="str">
        <f t="shared" si="0"/>
        <v xml:space="preserve"> </v>
      </c>
    </row>
    <row r="24" spans="9:9" ht="14.25" customHeight="1" x14ac:dyDescent="0.3"/>
    <row r="25" spans="9:9" ht="14.25" customHeight="1" x14ac:dyDescent="0.3"/>
    <row r="26" spans="9:9" ht="14.25" customHeight="1" x14ac:dyDescent="0.3"/>
    <row r="27" spans="9:9" ht="14.25" customHeight="1" x14ac:dyDescent="0.3"/>
    <row r="28" spans="9:9" ht="14.25" customHeight="1" x14ac:dyDescent="0.3"/>
    <row r="29" spans="9:9" ht="14.25" customHeight="1" x14ac:dyDescent="0.3"/>
    <row r="30" spans="9:9" ht="14.25" customHeight="1" x14ac:dyDescent="0.3"/>
    <row r="31" spans="9:9" ht="14.25" customHeight="1" x14ac:dyDescent="0.3"/>
    <row r="32" spans="9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00"/>
  <sheetViews>
    <sheetView workbookViewId="0">
      <selection activeCell="F14" sqref="F14"/>
    </sheetView>
  </sheetViews>
  <sheetFormatPr defaultColWidth="14.44140625" defaultRowHeight="15" customHeight="1" x14ac:dyDescent="0.3"/>
  <cols>
    <col min="1" max="1" width="12" customWidth="1"/>
    <col min="2" max="6" width="10.109375" customWidth="1"/>
    <col min="7" max="7" width="12.109375" customWidth="1"/>
    <col min="8" max="26" width="10.109375" customWidth="1"/>
  </cols>
  <sheetData>
    <row r="1" spans="1:19" ht="14.25" customHeight="1" x14ac:dyDescent="0.3">
      <c r="B1" s="12" t="s">
        <v>70</v>
      </c>
      <c r="C1" s="12" t="s">
        <v>71</v>
      </c>
      <c r="D1" s="14" t="s">
        <v>80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 ht="14.25" customHeight="1" x14ac:dyDescent="0.3">
      <c r="A2" s="1" t="s">
        <v>82</v>
      </c>
      <c r="B2" s="1">
        <f>_xlfn.XLOOKUP(J1,H1:S1,H2:S2)</f>
        <v>150</v>
      </c>
      <c r="C2" s="1">
        <f>_xlfn.XLOOKUP(K1,I1:T1,I2:T2)</f>
        <v>750</v>
      </c>
      <c r="D2">
        <f>_xlfn.XLOOKUP(R1,H1:S1,H2:S2)</f>
        <v>450</v>
      </c>
      <c r="G2" s="1" t="s">
        <v>82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ht="14.25" customHeight="1" x14ac:dyDescent="0.3">
      <c r="A3" s="1" t="s">
        <v>83</v>
      </c>
      <c r="B3" s="1">
        <f>_xlfn.XLOOKUP(J1,H1:S1,H3:S3)</f>
        <v>65</v>
      </c>
      <c r="C3" s="1">
        <f t="shared" ref="B3:C4" si="0">_xlfn.XLOOKUP(K2,I2:T2,I3:T3)</f>
        <v>50</v>
      </c>
      <c r="D3">
        <f t="shared" ref="D3:D4" si="1">_xlfn.XLOOKUP(R2,H2:S2,H3:S3)</f>
        <v>75</v>
      </c>
      <c r="G3" s="1" t="s">
        <v>83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ht="14.25" customHeight="1" x14ac:dyDescent="0.3">
      <c r="A4" s="1" t="s">
        <v>84</v>
      </c>
      <c r="B4" s="1">
        <f t="shared" si="0"/>
        <v>145</v>
      </c>
      <c r="C4" s="1">
        <f t="shared" si="0"/>
        <v>210</v>
      </c>
      <c r="D4">
        <f t="shared" si="1"/>
        <v>130</v>
      </c>
      <c r="G4" s="1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5" spans="1:19" ht="14.25" customHeight="1" x14ac:dyDescent="0.3">
      <c r="B5" s="1"/>
    </row>
    <row r="6" spans="1:19" ht="14.25" customHeight="1" x14ac:dyDescent="0.3"/>
    <row r="7" spans="1:19" ht="14.25" customHeight="1" x14ac:dyDescent="0.3"/>
    <row r="8" spans="1:19" ht="14.25" customHeight="1" x14ac:dyDescent="0.3">
      <c r="A8" s="1" t="s">
        <v>85</v>
      </c>
    </row>
    <row r="9" spans="1:19" ht="14.25" customHeight="1" x14ac:dyDescent="0.3"/>
    <row r="10" spans="1:19" ht="14.25" customHeight="1" x14ac:dyDescent="0.3"/>
    <row r="11" spans="1:19" ht="14.25" customHeight="1" x14ac:dyDescent="0.3"/>
    <row r="12" spans="1:19" ht="14.25" customHeight="1" x14ac:dyDescent="0.3"/>
    <row r="13" spans="1:19" ht="14.25" customHeight="1" x14ac:dyDescent="0.3"/>
    <row r="14" spans="1:19" ht="14.25" customHeight="1" x14ac:dyDescent="0.3"/>
    <row r="15" spans="1:19" ht="14.25" customHeight="1" x14ac:dyDescent="0.3"/>
    <row r="16" spans="1:1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00"/>
  <sheetViews>
    <sheetView workbookViewId="0">
      <selection activeCell="G27" sqref="G27"/>
    </sheetView>
  </sheetViews>
  <sheetFormatPr defaultColWidth="14.44140625" defaultRowHeight="15" customHeight="1" x14ac:dyDescent="0.3"/>
  <cols>
    <col min="1" max="1" width="12" customWidth="1"/>
    <col min="2" max="2" width="11.5546875" customWidth="1"/>
    <col min="3" max="6" width="10.109375" customWidth="1"/>
    <col min="7" max="7" width="12.109375" customWidth="1"/>
    <col min="8" max="26" width="10.109375" customWidth="1"/>
  </cols>
  <sheetData>
    <row r="1" spans="1:19" ht="14.25" customHeight="1" x14ac:dyDescent="0.3">
      <c r="B1" s="12" t="s">
        <v>70</v>
      </c>
      <c r="C1" s="13" t="s">
        <v>74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 ht="14.25" customHeight="1" x14ac:dyDescent="0.3">
      <c r="A2" s="4" t="s">
        <v>82</v>
      </c>
      <c r="B2" s="11">
        <f>_xlfn.XLOOKUP(J1,H1:S1,H2:S2)</f>
        <v>150</v>
      </c>
      <c r="C2" s="11">
        <f>_xlfn.XLOOKUP(K1,I1:T1,I2:T2)</f>
        <v>750</v>
      </c>
      <c r="D2" s="11"/>
      <c r="G2" s="4" t="s">
        <v>82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ht="14.25" customHeight="1" x14ac:dyDescent="0.3">
      <c r="A3" s="4" t="s">
        <v>83</v>
      </c>
      <c r="B3" s="11">
        <f t="shared" ref="B3:B4" si="0">_xlfn.XLOOKUP(J2,H2:S2,H3:S3)</f>
        <v>65</v>
      </c>
      <c r="C3" s="11">
        <f t="shared" ref="C3:C4" si="1">_xlfn.XLOOKUP(K2,I2:T2,I3:T3)</f>
        <v>50</v>
      </c>
      <c r="G3" s="4" t="s">
        <v>83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ht="14.25" customHeight="1" x14ac:dyDescent="0.3">
      <c r="A4" s="4" t="s">
        <v>84</v>
      </c>
      <c r="B4" s="11">
        <f t="shared" si="0"/>
        <v>145</v>
      </c>
      <c r="C4" s="11">
        <f t="shared" si="1"/>
        <v>210</v>
      </c>
      <c r="G4" s="4" t="s">
        <v>84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5" spans="1:19" ht="14.25" customHeight="1" x14ac:dyDescent="0.3"/>
    <row r="6" spans="1:19" ht="14.25" customHeight="1" x14ac:dyDescent="0.3">
      <c r="B6" s="1" t="s">
        <v>86</v>
      </c>
    </row>
    <row r="7" spans="1:19" ht="14.25" customHeight="1" x14ac:dyDescent="0.3">
      <c r="A7" s="15" t="s">
        <v>82</v>
      </c>
      <c r="B7" s="1" cm="1">
        <f t="array" ref="B7">SUM(_xlfn.XLOOKUP(J1:K1,H1:S1,H2:S2))</f>
        <v>900</v>
      </c>
    </row>
    <row r="8" spans="1:19" ht="14.25" customHeight="1" x14ac:dyDescent="0.3">
      <c r="A8" s="4"/>
      <c r="B8" s="1" t="s">
        <v>87</v>
      </c>
    </row>
    <row r="9" spans="1:19" ht="14.25" customHeight="1" x14ac:dyDescent="0.3">
      <c r="A9" s="4"/>
    </row>
    <row r="10" spans="1:19" ht="14.25" customHeight="1" x14ac:dyDescent="0.3">
      <c r="A10" s="1" t="s">
        <v>88</v>
      </c>
    </row>
    <row r="11" spans="1:19" ht="14.25" customHeight="1" x14ac:dyDescent="0.3"/>
    <row r="12" spans="1:19" ht="14.25" customHeight="1" x14ac:dyDescent="0.3"/>
    <row r="13" spans="1:19" ht="14.25" customHeight="1" x14ac:dyDescent="0.3">
      <c r="A13" s="13" t="s">
        <v>82</v>
      </c>
      <c r="B13">
        <f>SUM(_xlfn.XLOOKUP(J1,H1:S1,H2:S2),_xlfn.XLOOKUP(K1,H1:S1,H2:S2))</f>
        <v>900</v>
      </c>
    </row>
    <row r="14" spans="1:19" ht="14.25" customHeight="1" x14ac:dyDescent="0.3"/>
    <row r="15" spans="1:19" ht="14.25" customHeight="1" x14ac:dyDescent="0.3"/>
    <row r="16" spans="1:1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selection activeCell="B4" sqref="B4"/>
    </sheetView>
  </sheetViews>
  <sheetFormatPr defaultColWidth="14.44140625" defaultRowHeight="15" customHeight="1" x14ac:dyDescent="0.3"/>
  <cols>
    <col min="2" max="2" width="24.44140625" customWidth="1"/>
    <col min="3" max="4" width="8.6640625" customWidth="1"/>
    <col min="5" max="5" width="11.5546875" customWidth="1"/>
    <col min="6" max="6" width="10" customWidth="1"/>
    <col min="7" max="7" width="8.6640625" customWidth="1"/>
    <col min="8" max="8" width="15.109375" customWidth="1"/>
    <col min="9" max="9" width="5.44140625" customWidth="1"/>
    <col min="10" max="10" width="7.5546875" customWidth="1"/>
    <col min="11" max="11" width="8.109375" customWidth="1"/>
    <col min="12" max="12" width="18" customWidth="1"/>
    <col min="13" max="13" width="6.5546875" customWidth="1"/>
    <col min="14" max="14" width="10.44140625" customWidth="1"/>
    <col min="15" max="15" width="11.44140625" customWidth="1"/>
    <col min="16" max="16" width="27.6640625" customWidth="1"/>
    <col min="17" max="26" width="8.6640625" customWidth="1"/>
  </cols>
  <sheetData>
    <row r="1" spans="1:16" ht="14.25" customHeight="1" x14ac:dyDescent="0.3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4.25" customHeight="1" x14ac:dyDescent="0.3">
      <c r="A2" s="1" t="s">
        <v>3</v>
      </c>
      <c r="B2" s="12" t="s">
        <v>11</v>
      </c>
      <c r="E2" s="3">
        <v>1001</v>
      </c>
      <c r="F2" s="4" t="s">
        <v>12</v>
      </c>
      <c r="G2" s="4" t="s">
        <v>13</v>
      </c>
      <c r="H2" s="4" t="s">
        <v>14</v>
      </c>
      <c r="I2" s="3">
        <v>105</v>
      </c>
      <c r="J2" s="4" t="s">
        <v>15</v>
      </c>
      <c r="L2" s="4" t="s">
        <v>16</v>
      </c>
      <c r="M2" s="3">
        <v>45000</v>
      </c>
      <c r="N2" s="5" t="s">
        <v>17</v>
      </c>
      <c r="O2" s="5" t="s">
        <v>18</v>
      </c>
      <c r="P2" s="6" t="s">
        <v>19</v>
      </c>
    </row>
    <row r="3" spans="1:16" ht="14.25" customHeight="1" x14ac:dyDescent="0.3">
      <c r="A3" s="1" t="s">
        <v>28</v>
      </c>
      <c r="B3" s="7" t="str">
        <f>VLOOKUP(A3,H1:P10,9,FALSE)</f>
        <v>natasha@avengers.com</v>
      </c>
      <c r="E3" s="3">
        <v>1002</v>
      </c>
      <c r="F3" s="4" t="s">
        <v>21</v>
      </c>
      <c r="G3" s="4" t="s">
        <v>22</v>
      </c>
      <c r="H3" s="4" t="s">
        <v>23</v>
      </c>
      <c r="I3" s="3">
        <v>48</v>
      </c>
      <c r="J3" s="4" t="s">
        <v>15</v>
      </c>
      <c r="L3" s="4" t="s">
        <v>24</v>
      </c>
      <c r="M3" s="3">
        <v>36000</v>
      </c>
      <c r="N3" s="8">
        <v>39452</v>
      </c>
      <c r="O3" s="8">
        <v>43748</v>
      </c>
      <c r="P3" s="6" t="s">
        <v>25</v>
      </c>
    </row>
    <row r="4" spans="1:16" ht="14.25" customHeight="1" x14ac:dyDescent="0.3">
      <c r="A4" s="1" t="s">
        <v>44</v>
      </c>
      <c r="B4" s="7" t="str">
        <f>VLOOKUP(A4,H2:P11,9,FALSE)</f>
        <v>nick.fury@avengers.com</v>
      </c>
      <c r="E4" s="3">
        <v>1003</v>
      </c>
      <c r="F4" s="4" t="s">
        <v>26</v>
      </c>
      <c r="G4" s="4" t="s">
        <v>27</v>
      </c>
      <c r="H4" s="4" t="s">
        <v>28</v>
      </c>
      <c r="I4" s="3">
        <v>39</v>
      </c>
      <c r="J4" s="4" t="s">
        <v>29</v>
      </c>
      <c r="L4" s="4" t="s">
        <v>30</v>
      </c>
      <c r="M4" s="3">
        <v>63000</v>
      </c>
      <c r="N4" s="8">
        <v>36711</v>
      </c>
      <c r="O4" s="8">
        <v>42986</v>
      </c>
      <c r="P4" s="6" t="s">
        <v>31</v>
      </c>
    </row>
    <row r="5" spans="1:16" ht="14.25" customHeight="1" x14ac:dyDescent="0.3">
      <c r="A5" s="1" t="s">
        <v>53</v>
      </c>
      <c r="B5" s="7" t="str">
        <f t="shared" ref="B4:B5" si="0">VLOOKUP(A5,H3:P12,9,FALSE)</f>
        <v>spider.man@gmail.com</v>
      </c>
      <c r="E5" s="3">
        <v>1004</v>
      </c>
      <c r="F5" s="4" t="s">
        <v>33</v>
      </c>
      <c r="G5" s="4" t="s">
        <v>34</v>
      </c>
      <c r="H5" s="4" t="s">
        <v>35</v>
      </c>
      <c r="I5" s="3">
        <v>45</v>
      </c>
      <c r="J5" s="4" t="s">
        <v>15</v>
      </c>
      <c r="L5" s="4" t="s">
        <v>36</v>
      </c>
      <c r="M5" s="3">
        <v>47000</v>
      </c>
      <c r="N5" s="8">
        <v>36530</v>
      </c>
      <c r="O5" s="8">
        <v>42341</v>
      </c>
      <c r="P5" s="6" t="s">
        <v>37</v>
      </c>
    </row>
    <row r="6" spans="1:16" ht="14.25" customHeight="1" x14ac:dyDescent="0.3">
      <c r="E6" s="3">
        <v>1005</v>
      </c>
      <c r="F6" s="4" t="s">
        <v>38</v>
      </c>
      <c r="G6" s="4" t="s">
        <v>39</v>
      </c>
      <c r="H6" s="4" t="s">
        <v>20</v>
      </c>
      <c r="I6" s="3">
        <v>37</v>
      </c>
      <c r="J6" s="4" t="s">
        <v>15</v>
      </c>
      <c r="L6" s="4" t="s">
        <v>40</v>
      </c>
      <c r="M6" s="3">
        <v>50000</v>
      </c>
      <c r="N6" s="8">
        <v>37017</v>
      </c>
      <c r="O6" s="8">
        <v>42977</v>
      </c>
      <c r="P6" s="6" t="s">
        <v>41</v>
      </c>
    </row>
    <row r="7" spans="1:16" ht="14.25" customHeight="1" x14ac:dyDescent="0.3">
      <c r="E7" s="3">
        <v>1006</v>
      </c>
      <c r="F7" s="4" t="s">
        <v>42</v>
      </c>
      <c r="G7" s="4" t="s">
        <v>43</v>
      </c>
      <c r="H7" s="4" t="s">
        <v>44</v>
      </c>
      <c r="I7" s="3">
        <v>73</v>
      </c>
      <c r="J7" s="4" t="s">
        <v>15</v>
      </c>
      <c r="L7" s="4" t="s">
        <v>45</v>
      </c>
      <c r="M7" s="3">
        <v>65000</v>
      </c>
      <c r="N7" s="8">
        <v>35040</v>
      </c>
      <c r="O7" s="8">
        <v>41528</v>
      </c>
      <c r="P7" s="6" t="s">
        <v>46</v>
      </c>
    </row>
    <row r="8" spans="1:16" ht="14.25" customHeight="1" x14ac:dyDescent="0.3">
      <c r="E8" s="3">
        <v>1007</v>
      </c>
      <c r="F8" s="4" t="s">
        <v>47</v>
      </c>
      <c r="G8" s="4" t="s">
        <v>48</v>
      </c>
      <c r="H8" s="4" t="s">
        <v>49</v>
      </c>
      <c r="I8" s="3">
        <v>53</v>
      </c>
      <c r="J8" s="4" t="s">
        <v>15</v>
      </c>
      <c r="L8" s="4" t="s">
        <v>50</v>
      </c>
      <c r="M8" s="3">
        <v>41000</v>
      </c>
      <c r="N8" s="8">
        <v>37933</v>
      </c>
      <c r="O8" s="8">
        <v>41551</v>
      </c>
      <c r="P8" s="6" t="s">
        <v>60</v>
      </c>
    </row>
    <row r="9" spans="1:16" ht="14.25" customHeight="1" x14ac:dyDescent="0.3">
      <c r="E9" s="3">
        <v>1008</v>
      </c>
      <c r="F9" s="4" t="s">
        <v>52</v>
      </c>
      <c r="G9" s="4" t="s">
        <v>22</v>
      </c>
      <c r="H9" s="4" t="s">
        <v>53</v>
      </c>
      <c r="I9" s="3">
        <v>17</v>
      </c>
      <c r="J9" s="4" t="s">
        <v>15</v>
      </c>
      <c r="L9" s="4" t="s">
        <v>54</v>
      </c>
      <c r="M9" s="3">
        <v>48000</v>
      </c>
      <c r="N9" s="8">
        <v>37416</v>
      </c>
      <c r="O9" s="8">
        <v>42116</v>
      </c>
      <c r="P9" s="6" t="s">
        <v>55</v>
      </c>
    </row>
    <row r="10" spans="1:16" ht="14.25" customHeight="1" x14ac:dyDescent="0.3">
      <c r="A10" s="1" t="s">
        <v>89</v>
      </c>
      <c r="E10" s="3">
        <v>1009</v>
      </c>
      <c r="F10" s="4" t="s">
        <v>56</v>
      </c>
      <c r="G10" s="4" t="s">
        <v>57</v>
      </c>
      <c r="H10" s="4" t="s">
        <v>32</v>
      </c>
      <c r="I10" s="3">
        <v>1500</v>
      </c>
      <c r="J10" s="4" t="s">
        <v>15</v>
      </c>
      <c r="L10" s="4" t="s">
        <v>58</v>
      </c>
      <c r="M10" s="3">
        <v>42000</v>
      </c>
      <c r="N10" s="8">
        <v>37843</v>
      </c>
      <c r="O10" s="8">
        <v>40800</v>
      </c>
      <c r="P10" s="6" t="s">
        <v>59</v>
      </c>
    </row>
    <row r="11" spans="1:16" ht="14.25" customHeight="1" x14ac:dyDescent="0.3">
      <c r="A11" s="1" t="s">
        <v>90</v>
      </c>
    </row>
    <row r="12" spans="1:16" ht="14.25" customHeight="1" x14ac:dyDescent="0.3"/>
    <row r="13" spans="1:16" ht="14.25" customHeight="1" x14ac:dyDescent="0.3"/>
    <row r="14" spans="1:16" ht="14.25" customHeight="1" x14ac:dyDescent="0.3"/>
    <row r="15" spans="1:16" ht="14.25" customHeight="1" x14ac:dyDescent="0.3"/>
    <row r="16" spans="1: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Abhi</cp:lastModifiedBy>
  <dcterms:created xsi:type="dcterms:W3CDTF">2021-12-20T02:45:32Z</dcterms:created>
  <dcterms:modified xsi:type="dcterms:W3CDTF">2023-09-03T21:24:50Z</dcterms:modified>
</cp:coreProperties>
</file>