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egtin\workspace\active\osg\"/>
    </mc:Choice>
  </mc:AlternateContent>
  <xr:revisionPtr revIDLastSave="0" documentId="13_ncr:1_{E530FEFA-698E-4177-B2B5-2F288349E97E}" xr6:coauthVersionLast="36" xr6:coauthVersionMax="36" xr10:uidLastSave="{00000000-0000-0000-0000-000000000000}"/>
  <bookViews>
    <workbookView xWindow="0" yWindow="0" windowWidth="16388" windowHeight="8190" tabRatio="500" activeTab="1" xr2:uid="{00000000-000D-0000-FFFF-FFFF00000000}"/>
  </bookViews>
  <sheets>
    <sheet name="countries" sheetId="1" r:id="rId1"/>
    <sheet name="governments" sheetId="2" r:id="rId2"/>
    <sheet name="by size" sheetId="9" r:id="rId3"/>
    <sheet name="rating" sheetId="7" r:id="rId4"/>
    <sheet name="rating_fl" sheetId="8" r:id="rId5"/>
    <sheet name="government with res" sheetId="6" r:id="rId6"/>
    <sheet name="UK" sheetId="4" r:id="rId7"/>
    <sheet name="US" sheetId="5" r:id="rId8"/>
    <sheet name="civic" sheetId="3" r:id="rId9"/>
  </sheets>
  <definedNames>
    <definedName name="_xlnm._FilterDatabase" localSheetId="2" hidden="1">'by size'!$A$1:$F$1</definedName>
    <definedName name="_xlnm._FilterDatabase" localSheetId="0" hidden="1">countries!$A$1:$M$74</definedName>
    <definedName name="_xlnm._FilterDatabase" localSheetId="1" hidden="1">governments!$A$1:$Q$59</definedName>
    <definedName name="_xlnm._FilterDatabase" localSheetId="3" hidden="1">rating!$A$1:$B$59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7" i="2" l="1"/>
  <c r="Q59" i="2"/>
  <c r="Q58" i="2"/>
  <c r="Q57" i="2"/>
  <c r="Q56" i="2"/>
  <c r="Q52" i="2"/>
  <c r="Q48" i="2"/>
  <c r="Q42" i="2"/>
  <c r="Q55" i="2"/>
  <c r="Q50" i="2"/>
  <c r="Q54" i="2"/>
  <c r="Q49" i="2"/>
  <c r="Q45" i="2"/>
  <c r="Q47" i="2"/>
  <c r="Q53" i="2"/>
  <c r="Q43" i="2"/>
  <c r="Q51" i="2"/>
  <c r="Q46" i="2"/>
  <c r="Q41" i="2"/>
  <c r="Q44" i="2"/>
  <c r="Q37" i="2"/>
  <c r="Q40" i="2"/>
  <c r="Q39" i="2"/>
  <c r="Q31" i="2"/>
  <c r="Q36" i="2"/>
  <c r="Q34" i="2"/>
  <c r="Q38" i="2"/>
  <c r="Q33" i="2"/>
  <c r="Q35" i="2"/>
  <c r="Q29" i="2"/>
  <c r="Q26" i="2"/>
  <c r="Q30" i="2"/>
  <c r="Q32" i="2"/>
  <c r="Q28" i="2"/>
  <c r="Q19" i="2"/>
  <c r="Q21" i="2"/>
  <c r="Q15" i="2"/>
  <c r="Q25" i="2"/>
  <c r="Q17" i="2"/>
  <c r="Q18" i="2"/>
  <c r="Q22" i="2"/>
  <c r="Q20" i="2"/>
  <c r="Q24" i="2"/>
  <c r="Q23" i="2"/>
  <c r="Q10" i="2"/>
  <c r="Q14" i="2"/>
  <c r="Q16" i="2"/>
  <c r="Q13" i="2"/>
  <c r="Q11" i="2"/>
  <c r="Q12" i="2"/>
  <c r="Q9" i="2"/>
  <c r="Q7" i="2"/>
  <c r="Q6" i="2"/>
  <c r="Q8" i="2"/>
  <c r="Q4" i="2"/>
  <c r="Q5" i="2"/>
  <c r="Q3" i="2"/>
  <c r="Q2" i="2"/>
  <c r="N30" i="2"/>
  <c r="N59" i="2"/>
  <c r="N50" i="2"/>
  <c r="N58" i="2"/>
  <c r="N47" i="2"/>
  <c r="N31" i="2"/>
  <c r="N39" i="2"/>
  <c r="N44" i="2"/>
  <c r="N38" i="2"/>
  <c r="N37" i="2"/>
  <c r="N53" i="2"/>
  <c r="N56" i="2"/>
  <c r="N45" i="2"/>
  <c r="N55" i="2"/>
  <c r="N48" i="2"/>
  <c r="N43" i="2"/>
  <c r="N57" i="2"/>
  <c r="N54" i="2"/>
  <c r="N36" i="2"/>
  <c r="N49" i="2"/>
  <c r="N46" i="2"/>
  <c r="N42" i="2"/>
  <c r="N52" i="2"/>
  <c r="N32" i="2"/>
  <c r="N35" i="2"/>
  <c r="N40" i="2"/>
  <c r="N28" i="2"/>
  <c r="N51" i="2"/>
  <c r="N34" i="2"/>
  <c r="N41" i="2"/>
  <c r="N33" i="2"/>
  <c r="N12" i="2"/>
  <c r="N14" i="2"/>
  <c r="N23" i="2"/>
  <c r="N16" i="2"/>
  <c r="N24" i="2"/>
  <c r="N18" i="2"/>
  <c r="N27" i="2"/>
  <c r="N25" i="2"/>
  <c r="N20" i="2"/>
  <c r="N29" i="2"/>
  <c r="N22" i="2"/>
  <c r="N26" i="2"/>
  <c r="N21" i="2"/>
  <c r="N15" i="2"/>
  <c r="N13" i="2"/>
  <c r="N19" i="2"/>
  <c r="N17" i="2"/>
  <c r="N9" i="2"/>
  <c r="N11" i="2"/>
  <c r="N10" i="2"/>
  <c r="N8" i="2"/>
  <c r="N5" i="2"/>
  <c r="N6" i="2"/>
  <c r="N7" i="2"/>
  <c r="N4" i="2"/>
  <c r="N3" i="2"/>
  <c r="N2" i="2"/>
  <c r="O30" i="2"/>
  <c r="O50" i="2"/>
  <c r="O59" i="2"/>
  <c r="O58" i="2"/>
  <c r="O47" i="2"/>
  <c r="O31" i="2"/>
  <c r="O39" i="2"/>
  <c r="O44" i="2"/>
  <c r="O38" i="2"/>
  <c r="O37" i="2"/>
  <c r="O53" i="2"/>
  <c r="O56" i="2"/>
  <c r="O45" i="2"/>
  <c r="O55" i="2"/>
  <c r="O48" i="2"/>
  <c r="O43" i="2"/>
  <c r="O57" i="2"/>
  <c r="O54" i="2"/>
  <c r="O36" i="2"/>
  <c r="O49" i="2"/>
  <c r="O46" i="2"/>
  <c r="O42" i="2"/>
  <c r="O52" i="2"/>
  <c r="O32" i="2"/>
  <c r="O35" i="2"/>
  <c r="O40" i="2"/>
  <c r="O28" i="2"/>
  <c r="O51" i="2"/>
  <c r="O34" i="2"/>
  <c r="O41" i="2"/>
  <c r="O33" i="2"/>
  <c r="O12" i="2"/>
  <c r="O14" i="2"/>
  <c r="O23" i="2"/>
  <c r="O16" i="2"/>
  <c r="O24" i="2"/>
  <c r="O18" i="2"/>
  <c r="O27" i="2"/>
  <c r="O25" i="2"/>
  <c r="O20" i="2"/>
  <c r="O29" i="2"/>
  <c r="O22" i="2"/>
  <c r="O26" i="2"/>
  <c r="O21" i="2"/>
  <c r="O15" i="2"/>
  <c r="O13" i="2"/>
  <c r="O19" i="2"/>
  <c r="O17" i="2"/>
  <c r="O9" i="2"/>
  <c r="O11" i="2"/>
  <c r="O10" i="2"/>
  <c r="O8" i="2"/>
  <c r="O5" i="2"/>
  <c r="O6" i="2"/>
  <c r="O7" i="2"/>
  <c r="O4" i="2"/>
  <c r="O3" i="2"/>
  <c r="O2" i="2"/>
  <c r="P30" i="2"/>
  <c r="P50" i="2"/>
  <c r="P59" i="2"/>
  <c r="P58" i="2"/>
  <c r="P47" i="2"/>
  <c r="P31" i="2"/>
  <c r="P39" i="2"/>
  <c r="P44" i="2"/>
  <c r="P38" i="2"/>
  <c r="P37" i="2"/>
  <c r="P53" i="2"/>
  <c r="P56" i="2"/>
  <c r="P45" i="2"/>
  <c r="P55" i="2"/>
  <c r="P48" i="2"/>
  <c r="P43" i="2"/>
  <c r="P57" i="2"/>
  <c r="P54" i="2"/>
  <c r="P36" i="2"/>
  <c r="P49" i="2"/>
  <c r="P46" i="2"/>
  <c r="P42" i="2"/>
  <c r="P52" i="2"/>
  <c r="P32" i="2"/>
  <c r="P35" i="2"/>
  <c r="P40" i="2"/>
  <c r="P28" i="2"/>
  <c r="P51" i="2"/>
  <c r="P34" i="2"/>
  <c r="P41" i="2"/>
  <c r="P33" i="2"/>
  <c r="P12" i="2"/>
  <c r="P14" i="2"/>
  <c r="P23" i="2"/>
  <c r="P16" i="2"/>
  <c r="P24" i="2"/>
  <c r="P18" i="2"/>
  <c r="P27" i="2"/>
  <c r="P25" i="2"/>
  <c r="P20" i="2"/>
  <c r="P29" i="2"/>
  <c r="P22" i="2"/>
  <c r="P26" i="2"/>
  <c r="P21" i="2"/>
  <c r="P15" i="2"/>
  <c r="P13" i="2"/>
  <c r="P19" i="2"/>
  <c r="P17" i="2"/>
  <c r="P9" i="2"/>
  <c r="P11" i="2"/>
  <c r="P10" i="2"/>
  <c r="P8" i="2"/>
  <c r="P5" i="2"/>
  <c r="P6" i="2"/>
  <c r="P7" i="2"/>
  <c r="P4" i="2"/>
  <c r="P3" i="2"/>
  <c r="P2" i="2"/>
  <c r="M7" i="4"/>
  <c r="L7" i="4"/>
  <c r="K7" i="4"/>
  <c r="J7" i="4"/>
  <c r="I7" i="4"/>
  <c r="H7" i="4"/>
  <c r="G7" i="4"/>
  <c r="F7" i="4"/>
  <c r="E7" i="4"/>
  <c r="D7" i="4"/>
  <c r="C7" i="4"/>
  <c r="B7" i="4"/>
  <c r="N6" i="6"/>
  <c r="N5" i="6"/>
  <c r="O4" i="6"/>
  <c r="N4" i="6"/>
  <c r="P3" i="6"/>
  <c r="O3" i="6"/>
  <c r="N3" i="6"/>
  <c r="P2" i="6"/>
  <c r="O2" i="6"/>
  <c r="N2" i="6"/>
  <c r="M11" i="5"/>
  <c r="L11" i="5"/>
  <c r="K11" i="5"/>
  <c r="J11" i="5"/>
  <c r="I11" i="5"/>
  <c r="H11" i="5"/>
  <c r="G11" i="5"/>
  <c r="F11" i="5"/>
  <c r="E11" i="5"/>
  <c r="D11" i="5"/>
  <c r="C11" i="5"/>
  <c r="B11" i="5"/>
  <c r="M6" i="4"/>
  <c r="L6" i="4"/>
  <c r="K6" i="4"/>
  <c r="J6" i="4"/>
  <c r="I6" i="4"/>
  <c r="H6" i="4"/>
  <c r="G6" i="4"/>
  <c r="F6" i="4"/>
  <c r="E6" i="4"/>
  <c r="D6" i="4"/>
  <c r="C6" i="4"/>
  <c r="B6" i="4"/>
  <c r="M10" i="5"/>
  <c r="L10" i="5"/>
  <c r="K10" i="5"/>
  <c r="J10" i="5"/>
  <c r="I10" i="5"/>
  <c r="H10" i="5"/>
  <c r="G10" i="5"/>
  <c r="F10" i="5"/>
  <c r="E10" i="5"/>
  <c r="D10" i="5"/>
  <c r="C10" i="5"/>
  <c r="B10" i="5"/>
</calcChain>
</file>

<file path=xl/sharedStrings.xml><?xml version="1.0" encoding="utf-8"?>
<sst xmlns="http://schemas.openxmlformats.org/spreadsheetml/2006/main" count="528" uniqueCount="149">
  <si>
    <t>country</t>
  </si>
  <si>
    <t>orgs</t>
  </si>
  <si>
    <t>repos</t>
  </si>
  <si>
    <t>watchers_count</t>
  </si>
  <si>
    <t>forks</t>
  </si>
  <si>
    <t>open_issues</t>
  </si>
  <si>
    <t>size</t>
  </si>
  <si>
    <t>members</t>
  </si>
  <si>
    <t>uniqmembers</t>
  </si>
  <si>
    <t>followers</t>
  </si>
  <si>
    <t>public_gists</t>
  </si>
  <si>
    <t>52weeksactivity</t>
  </si>
  <si>
    <t>52weeksactivity_max</t>
  </si>
  <si>
    <t>Civic Hackers</t>
  </si>
  <si>
    <t>U.S. Federal</t>
  </si>
  <si>
    <t>U.S. Research Labs</t>
  </si>
  <si>
    <t>Code For America</t>
  </si>
  <si>
    <t>U.S. City</t>
  </si>
  <si>
    <t>U.K. Central</t>
  </si>
  <si>
    <t>U.S. States</t>
  </si>
  <si>
    <t>Canada</t>
  </si>
  <si>
    <t>Australia</t>
  </si>
  <si>
    <t>Brazil</t>
  </si>
  <si>
    <t>U.K. Councils</t>
  </si>
  <si>
    <t>France</t>
  </si>
  <si>
    <t>Open Knowledge Foundation</t>
  </si>
  <si>
    <t>Code for All</t>
  </si>
  <si>
    <t>Sweden</t>
  </si>
  <si>
    <t>U.S. County</t>
  </si>
  <si>
    <t>The Netherlands</t>
  </si>
  <si>
    <t>Catalonia</t>
  </si>
  <si>
    <t>Norway</t>
  </si>
  <si>
    <t>Finland</t>
  </si>
  <si>
    <t>New Zealand</t>
  </si>
  <si>
    <t>U.S. Military and Intelligence</t>
  </si>
  <si>
    <t>Switzerland</t>
  </si>
  <si>
    <t>U.S. Special District</t>
  </si>
  <si>
    <t>Mexico</t>
  </si>
  <si>
    <t>Italy</t>
  </si>
  <si>
    <t>Spain</t>
  </si>
  <si>
    <t>Belgium</t>
  </si>
  <si>
    <t>Estonia</t>
  </si>
  <si>
    <t>Japan</t>
  </si>
  <si>
    <t>Argentina</t>
  </si>
  <si>
    <t>Singapore</t>
  </si>
  <si>
    <t>Germany</t>
  </si>
  <si>
    <t>New Zealand Crown Research Institutes</t>
  </si>
  <si>
    <t>Colombia</t>
  </si>
  <si>
    <t>Ecuador</t>
  </si>
  <si>
    <t>International</t>
  </si>
  <si>
    <t>Romania</t>
  </si>
  <si>
    <t>Bolivia</t>
  </si>
  <si>
    <t>Bulgaria</t>
  </si>
  <si>
    <t>India</t>
  </si>
  <si>
    <t>Lithuania</t>
  </si>
  <si>
    <t>Luxemburg</t>
  </si>
  <si>
    <t>Panama</t>
  </si>
  <si>
    <t>Paraguay</t>
  </si>
  <si>
    <t>Philippines</t>
  </si>
  <si>
    <t>Poland</t>
  </si>
  <si>
    <t>U.S. Tribal Nations</t>
  </si>
  <si>
    <t>Venezuela</t>
  </si>
  <si>
    <t>Chile</t>
  </si>
  <si>
    <t>Denmark</t>
  </si>
  <si>
    <t>Egypt</t>
  </si>
  <si>
    <t>Ethiopia</t>
  </si>
  <si>
    <t>European Union</t>
  </si>
  <si>
    <t>French Polynesia</t>
  </si>
  <si>
    <t>Guatemala</t>
  </si>
  <si>
    <t>Hong Kong</t>
  </si>
  <si>
    <t>Isle of Man</t>
  </si>
  <si>
    <t>Israel</t>
  </si>
  <si>
    <t>Jersey</t>
  </si>
  <si>
    <t>Kosovo</t>
  </si>
  <si>
    <t>Latvia</t>
  </si>
  <si>
    <t>Malaysia</t>
  </si>
  <si>
    <t>Mauritius</t>
  </si>
  <si>
    <t>Peru</t>
  </si>
  <si>
    <t>Portugal</t>
  </si>
  <si>
    <t>Saudi Arabia</t>
  </si>
  <si>
    <t>South Africa</t>
  </si>
  <si>
    <t>U.S. Local Law Enforcement</t>
  </si>
  <si>
    <t>Ukraine</t>
  </si>
  <si>
    <t>Uruguay</t>
  </si>
  <si>
    <t>Kenya</t>
  </si>
  <si>
    <t>U.K Research Centers</t>
  </si>
  <si>
    <t>United Kingdom</t>
  </si>
  <si>
    <t>United States of America</t>
  </si>
  <si>
    <t>score_weight</t>
  </si>
  <si>
    <t>score_activity</t>
  </si>
  <si>
    <t>score_engagement</t>
  </si>
  <si>
    <t>score_total</t>
  </si>
  <si>
    <t>Country</t>
  </si>
  <si>
    <t>Score</t>
  </si>
  <si>
    <t>Code</t>
  </si>
  <si>
    <t>:us:</t>
  </si>
  <si>
    <t>:gb:</t>
  </si>
  <si>
    <t>:ca:</t>
  </si>
  <si>
    <t>:au:</t>
  </si>
  <si>
    <t>:fr:</t>
  </si>
  <si>
    <t>:fi:</t>
  </si>
  <si>
    <t>:no:</t>
  </si>
  <si>
    <t>:br:</t>
  </si>
  <si>
    <t>:it:</t>
  </si>
  <si>
    <t>:es:</t>
  </si>
  <si>
    <t>:ar:</t>
  </si>
  <si>
    <t>:be:</t>
  </si>
  <si>
    <t>:in:</t>
  </si>
  <si>
    <t>:ro:</t>
  </si>
  <si>
    <t>:ch:</t>
  </si>
  <si>
    <t>:ve:</t>
  </si>
  <si>
    <t>:ec:</t>
  </si>
  <si>
    <t>:lu:</t>
  </si>
  <si>
    <t>:co:</t>
  </si>
  <si>
    <t>:pa:</t>
  </si>
  <si>
    <t>:ph:</t>
  </si>
  <si>
    <t>:bo:</t>
  </si>
  <si>
    <t>:de:</t>
  </si>
  <si>
    <t>:et:</t>
  </si>
  <si>
    <t>:je:</t>
  </si>
  <si>
    <t>:pe:</t>
  </si>
  <si>
    <t>:ke:</t>
  </si>
  <si>
    <t>:eg:</t>
  </si>
  <si>
    <t>:nl:</t>
  </si>
  <si>
    <t>:se:</t>
  </si>
  <si>
    <t>:mx:</t>
  </si>
  <si>
    <t>:ee:</t>
  </si>
  <si>
    <t>:jp:</t>
  </si>
  <si>
    <t>:sg:</t>
  </si>
  <si>
    <t>:nz:</t>
  </si>
  <si>
    <t>:lt:</t>
  </si>
  <si>
    <t>:ua:</t>
  </si>
  <si>
    <t>:cl:</t>
  </si>
  <si>
    <t>:pl:</t>
  </si>
  <si>
    <t>:bg:</t>
  </si>
  <si>
    <t>:py:</t>
  </si>
  <si>
    <t>:dk:</t>
  </si>
  <si>
    <t>:lv:</t>
  </si>
  <si>
    <t>:pf:</t>
  </si>
  <si>
    <t>:pt:</t>
  </si>
  <si>
    <t>:gt:</t>
  </si>
  <si>
    <t>:uy:</t>
  </si>
  <si>
    <t>:hk:</t>
  </si>
  <si>
    <t>:mu:</t>
  </si>
  <si>
    <t>:im:</t>
  </si>
  <si>
    <t>:my:</t>
  </si>
  <si>
    <t>:il:</t>
  </si>
  <si>
    <t>:sa:</t>
  </si>
  <si>
    <t>:za: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</si>
</sst>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4"/>
  <sheetViews>
    <sheetView zoomScaleNormal="100" workbookViewId="0">
      <selection activeCell="A35" sqref="A35:XFD35"/>
    </sheetView>
  </sheetViews>
  <sheetFormatPr defaultRowHeight="12.75" x14ac:dyDescent="0.35"/>
  <cols>
    <col min="1" max="1" width="35.53125" customWidth="1"/>
    <col min="2" max="2" width="7.86328125" customWidth="1"/>
    <col min="3" max="3" width="5.9296875" customWidth="1"/>
    <col min="4" max="4" width="14.1328125" customWidth="1"/>
    <col min="5" max="5" width="5.3984375" customWidth="1"/>
    <col min="6" max="6" width="11.59765625" customWidth="1"/>
    <col min="7" max="7" width="10.3984375" customWidth="1"/>
    <col min="8" max="8" width="8.86328125" customWidth="1"/>
    <col min="9" max="9" width="12.265625" customWidth="1"/>
    <col min="10" max="10" width="8.53125" customWidth="1"/>
    <col min="11" max="11" width="10.9296875" customWidth="1"/>
    <col min="12" max="12" width="14.19921875" customWidth="1"/>
    <col min="13" max="13" width="18.59765625" customWidth="1"/>
    <col min="14" max="1025" width="11.53125"/>
  </cols>
  <sheetData>
    <row r="1" spans="1:13" s="1" customFormat="1" ht="13.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t="s">
        <v>13</v>
      </c>
      <c r="B2">
        <v>170</v>
      </c>
      <c r="C2">
        <v>5478</v>
      </c>
      <c r="D2">
        <v>49052</v>
      </c>
      <c r="E2">
        <v>17424</v>
      </c>
      <c r="F2">
        <v>23402</v>
      </c>
      <c r="G2">
        <v>64644080</v>
      </c>
      <c r="H2">
        <v>1120</v>
      </c>
      <c r="I2">
        <v>964</v>
      </c>
      <c r="J2">
        <v>0</v>
      </c>
      <c r="K2">
        <v>12</v>
      </c>
      <c r="L2">
        <v>51875</v>
      </c>
      <c r="M2">
        <v>1456</v>
      </c>
    </row>
    <row r="3" spans="1:13" x14ac:dyDescent="0.35">
      <c r="A3" t="s">
        <v>14</v>
      </c>
      <c r="B3">
        <v>147</v>
      </c>
      <c r="C3">
        <v>4933</v>
      </c>
      <c r="D3">
        <v>55464</v>
      </c>
      <c r="E3">
        <v>34346</v>
      </c>
      <c r="F3">
        <v>24672</v>
      </c>
      <c r="G3">
        <v>121400257</v>
      </c>
      <c r="H3">
        <v>951</v>
      </c>
      <c r="I3">
        <v>831</v>
      </c>
      <c r="J3">
        <v>0</v>
      </c>
      <c r="K3">
        <v>0</v>
      </c>
      <c r="L3">
        <v>183001</v>
      </c>
      <c r="M3">
        <v>5878</v>
      </c>
    </row>
    <row r="4" spans="1:13" x14ac:dyDescent="0.35">
      <c r="A4" t="s">
        <v>15</v>
      </c>
      <c r="B4">
        <v>103</v>
      </c>
      <c r="C4">
        <v>2915</v>
      </c>
      <c r="D4">
        <v>20975</v>
      </c>
      <c r="E4">
        <v>11166</v>
      </c>
      <c r="F4">
        <v>12380</v>
      </c>
      <c r="G4">
        <v>155926839</v>
      </c>
      <c r="H4">
        <v>496</v>
      </c>
      <c r="I4">
        <v>438</v>
      </c>
      <c r="J4">
        <v>0</v>
      </c>
      <c r="K4">
        <v>7</v>
      </c>
      <c r="L4">
        <v>97655</v>
      </c>
      <c r="M4">
        <v>3757</v>
      </c>
    </row>
    <row r="5" spans="1:13" x14ac:dyDescent="0.35">
      <c r="A5" t="s">
        <v>16</v>
      </c>
      <c r="B5">
        <v>100</v>
      </c>
      <c r="C5">
        <v>2678</v>
      </c>
      <c r="D5">
        <v>13615</v>
      </c>
      <c r="E5">
        <v>8401</v>
      </c>
      <c r="F5">
        <v>10257</v>
      </c>
      <c r="G5">
        <v>23954155</v>
      </c>
      <c r="H5">
        <v>750</v>
      </c>
      <c r="I5">
        <v>724</v>
      </c>
      <c r="J5">
        <v>0</v>
      </c>
      <c r="K5">
        <v>0</v>
      </c>
      <c r="L5">
        <v>18089</v>
      </c>
      <c r="M5">
        <v>1627</v>
      </c>
    </row>
    <row r="6" spans="1:13" x14ac:dyDescent="0.35">
      <c r="A6" t="s">
        <v>17</v>
      </c>
      <c r="B6">
        <v>62</v>
      </c>
      <c r="C6">
        <v>1162</v>
      </c>
      <c r="D6">
        <v>3939</v>
      </c>
      <c r="E6">
        <v>1771</v>
      </c>
      <c r="F6">
        <v>4249</v>
      </c>
      <c r="G6">
        <v>20840948</v>
      </c>
      <c r="H6">
        <v>103</v>
      </c>
      <c r="I6">
        <v>99</v>
      </c>
      <c r="J6">
        <v>0</v>
      </c>
      <c r="K6">
        <v>3</v>
      </c>
      <c r="L6">
        <v>19400</v>
      </c>
      <c r="M6">
        <v>1661</v>
      </c>
    </row>
    <row r="7" spans="1:13" x14ac:dyDescent="0.35">
      <c r="A7" t="s">
        <v>18</v>
      </c>
      <c r="B7">
        <v>53</v>
      </c>
      <c r="C7">
        <v>5169</v>
      </c>
      <c r="D7">
        <v>17632</v>
      </c>
      <c r="E7">
        <v>7774</v>
      </c>
      <c r="F7">
        <v>7073</v>
      </c>
      <c r="G7">
        <v>38623757</v>
      </c>
      <c r="H7">
        <v>196</v>
      </c>
      <c r="I7">
        <v>183</v>
      </c>
      <c r="J7">
        <v>0</v>
      </c>
      <c r="K7">
        <v>0</v>
      </c>
      <c r="L7">
        <v>231342</v>
      </c>
      <c r="M7">
        <v>10932</v>
      </c>
    </row>
    <row r="8" spans="1:13" x14ac:dyDescent="0.35">
      <c r="A8" t="s">
        <v>19</v>
      </c>
      <c r="B8">
        <v>48</v>
      </c>
      <c r="C8">
        <v>694</v>
      </c>
      <c r="D8">
        <v>1104</v>
      </c>
      <c r="E8">
        <v>665</v>
      </c>
      <c r="F8">
        <v>2247</v>
      </c>
      <c r="G8">
        <v>11052033</v>
      </c>
      <c r="H8">
        <v>78</v>
      </c>
      <c r="I8">
        <v>77</v>
      </c>
      <c r="J8">
        <v>0</v>
      </c>
      <c r="K8">
        <v>2</v>
      </c>
      <c r="L8">
        <v>11727</v>
      </c>
      <c r="M8">
        <v>1218</v>
      </c>
    </row>
    <row r="9" spans="1:13" x14ac:dyDescent="0.35">
      <c r="A9" t="s">
        <v>20</v>
      </c>
      <c r="B9">
        <v>43</v>
      </c>
      <c r="C9">
        <v>720</v>
      </c>
      <c r="D9">
        <v>3175</v>
      </c>
      <c r="E9">
        <v>2660</v>
      </c>
      <c r="F9">
        <v>3622</v>
      </c>
      <c r="G9">
        <v>11599686</v>
      </c>
      <c r="H9">
        <v>193</v>
      </c>
      <c r="I9">
        <v>182</v>
      </c>
      <c r="J9">
        <v>0</v>
      </c>
      <c r="K9">
        <v>0</v>
      </c>
      <c r="L9">
        <v>79337</v>
      </c>
      <c r="M9">
        <v>51960</v>
      </c>
    </row>
    <row r="10" spans="1:13" x14ac:dyDescent="0.35">
      <c r="A10" t="s">
        <v>21</v>
      </c>
      <c r="B10">
        <v>41</v>
      </c>
      <c r="C10">
        <v>948</v>
      </c>
      <c r="D10">
        <v>1993</v>
      </c>
      <c r="E10">
        <v>1653</v>
      </c>
      <c r="F10">
        <v>4356</v>
      </c>
      <c r="G10">
        <v>10536290</v>
      </c>
      <c r="H10">
        <v>87</v>
      </c>
      <c r="I10">
        <v>75</v>
      </c>
      <c r="J10">
        <v>0</v>
      </c>
      <c r="K10">
        <v>0</v>
      </c>
      <c r="L10">
        <v>28576</v>
      </c>
      <c r="M10">
        <v>2170</v>
      </c>
    </row>
    <row r="11" spans="1:13" x14ac:dyDescent="0.35">
      <c r="A11" t="s">
        <v>22</v>
      </c>
      <c r="B11">
        <v>30</v>
      </c>
      <c r="C11">
        <v>588</v>
      </c>
      <c r="D11">
        <v>1190</v>
      </c>
      <c r="E11">
        <v>891</v>
      </c>
      <c r="F11">
        <v>1609</v>
      </c>
      <c r="G11">
        <v>3927710</v>
      </c>
      <c r="H11">
        <v>61</v>
      </c>
      <c r="I11">
        <v>56</v>
      </c>
      <c r="J11">
        <v>0</v>
      </c>
      <c r="K11">
        <v>0</v>
      </c>
      <c r="L11">
        <v>9395</v>
      </c>
      <c r="M11">
        <v>3542</v>
      </c>
    </row>
    <row r="12" spans="1:13" x14ac:dyDescent="0.35">
      <c r="A12" t="s">
        <v>23</v>
      </c>
      <c r="B12">
        <v>29</v>
      </c>
      <c r="C12">
        <v>255</v>
      </c>
      <c r="D12">
        <v>144</v>
      </c>
      <c r="E12">
        <v>119</v>
      </c>
      <c r="F12">
        <v>77</v>
      </c>
      <c r="G12">
        <v>1943796</v>
      </c>
      <c r="H12">
        <v>16</v>
      </c>
      <c r="I12">
        <v>13</v>
      </c>
      <c r="J12">
        <v>0</v>
      </c>
      <c r="K12">
        <v>0</v>
      </c>
      <c r="L12">
        <v>994</v>
      </c>
      <c r="M12">
        <v>420</v>
      </c>
    </row>
    <row r="13" spans="1:13" x14ac:dyDescent="0.35">
      <c r="A13" t="s">
        <v>24</v>
      </c>
      <c r="B13">
        <v>25</v>
      </c>
      <c r="C13">
        <v>724</v>
      </c>
      <c r="D13">
        <v>3820</v>
      </c>
      <c r="E13">
        <v>1402</v>
      </c>
      <c r="F13">
        <v>2141</v>
      </c>
      <c r="G13">
        <v>5403926</v>
      </c>
      <c r="H13">
        <v>106</v>
      </c>
      <c r="I13">
        <v>92</v>
      </c>
      <c r="J13">
        <v>0</v>
      </c>
      <c r="K13">
        <v>0</v>
      </c>
      <c r="L13">
        <v>33394</v>
      </c>
      <c r="M13">
        <v>2953</v>
      </c>
    </row>
    <row r="14" spans="1:13" x14ac:dyDescent="0.35">
      <c r="A14" t="s">
        <v>25</v>
      </c>
      <c r="B14">
        <v>24</v>
      </c>
      <c r="C14">
        <v>1122</v>
      </c>
      <c r="D14">
        <v>20295</v>
      </c>
      <c r="E14">
        <v>7916</v>
      </c>
      <c r="F14">
        <v>5185</v>
      </c>
      <c r="G14">
        <v>10331331</v>
      </c>
      <c r="H14">
        <v>192</v>
      </c>
      <c r="I14">
        <v>150</v>
      </c>
      <c r="J14">
        <v>0</v>
      </c>
      <c r="K14">
        <v>0</v>
      </c>
      <c r="L14">
        <v>10012</v>
      </c>
      <c r="M14">
        <v>1002</v>
      </c>
    </row>
    <row r="15" spans="1:13" x14ac:dyDescent="0.35">
      <c r="A15" t="s">
        <v>26</v>
      </c>
      <c r="B15">
        <v>21</v>
      </c>
      <c r="C15">
        <v>1514</v>
      </c>
      <c r="D15">
        <v>9377</v>
      </c>
      <c r="E15">
        <v>5612</v>
      </c>
      <c r="F15">
        <v>6243</v>
      </c>
      <c r="G15">
        <v>17813710</v>
      </c>
      <c r="H15">
        <v>324</v>
      </c>
      <c r="I15">
        <v>310</v>
      </c>
      <c r="J15">
        <v>0</v>
      </c>
      <c r="K15">
        <v>0</v>
      </c>
      <c r="L15">
        <v>7214</v>
      </c>
      <c r="M15">
        <v>1042</v>
      </c>
    </row>
    <row r="16" spans="1:13" x14ac:dyDescent="0.35">
      <c r="A16" t="s">
        <v>27</v>
      </c>
      <c r="B16">
        <v>20</v>
      </c>
      <c r="C16">
        <v>381</v>
      </c>
      <c r="D16">
        <v>265</v>
      </c>
      <c r="E16">
        <v>204</v>
      </c>
      <c r="F16">
        <v>1059</v>
      </c>
      <c r="G16">
        <v>2373836</v>
      </c>
      <c r="H16">
        <v>24</v>
      </c>
      <c r="I16">
        <v>20</v>
      </c>
      <c r="J16">
        <v>0</v>
      </c>
      <c r="K16">
        <v>0</v>
      </c>
      <c r="L16">
        <v>528</v>
      </c>
      <c r="M16">
        <v>232</v>
      </c>
    </row>
    <row r="17" spans="1:13" x14ac:dyDescent="0.35">
      <c r="A17" t="s">
        <v>28</v>
      </c>
      <c r="B17">
        <v>20</v>
      </c>
      <c r="C17">
        <v>237</v>
      </c>
      <c r="D17">
        <v>242</v>
      </c>
      <c r="E17">
        <v>290</v>
      </c>
      <c r="F17">
        <v>371</v>
      </c>
      <c r="G17">
        <v>1285102</v>
      </c>
      <c r="H17">
        <v>15</v>
      </c>
      <c r="I17">
        <v>15</v>
      </c>
      <c r="J17">
        <v>0</v>
      </c>
      <c r="K17">
        <v>0</v>
      </c>
      <c r="L17">
        <v>4277</v>
      </c>
      <c r="M17">
        <v>2284</v>
      </c>
    </row>
    <row r="18" spans="1:13" x14ac:dyDescent="0.35">
      <c r="A18" t="s">
        <v>29</v>
      </c>
      <c r="B18">
        <v>16</v>
      </c>
      <c r="C18">
        <v>326</v>
      </c>
      <c r="D18">
        <v>200</v>
      </c>
      <c r="E18">
        <v>191</v>
      </c>
      <c r="F18">
        <v>650</v>
      </c>
      <c r="G18">
        <v>1928860</v>
      </c>
      <c r="H18">
        <v>29</v>
      </c>
      <c r="I18">
        <v>28</v>
      </c>
      <c r="J18">
        <v>0</v>
      </c>
      <c r="K18">
        <v>0</v>
      </c>
      <c r="L18">
        <v>15361</v>
      </c>
      <c r="M18">
        <v>3162</v>
      </c>
    </row>
    <row r="19" spans="1:13" x14ac:dyDescent="0.35">
      <c r="A19" t="s">
        <v>30</v>
      </c>
      <c r="B19">
        <v>14</v>
      </c>
      <c r="C19">
        <v>191</v>
      </c>
      <c r="D19">
        <v>307</v>
      </c>
      <c r="E19">
        <v>147</v>
      </c>
      <c r="F19">
        <v>184</v>
      </c>
      <c r="G19">
        <v>3502935</v>
      </c>
      <c r="H19">
        <v>7</v>
      </c>
      <c r="I19">
        <v>7</v>
      </c>
      <c r="J19">
        <v>0</v>
      </c>
      <c r="K19">
        <v>0</v>
      </c>
      <c r="L19">
        <v>5066</v>
      </c>
      <c r="M19">
        <v>3067</v>
      </c>
    </row>
    <row r="20" spans="1:13" x14ac:dyDescent="0.35">
      <c r="A20" t="s">
        <v>31</v>
      </c>
      <c r="B20">
        <v>14</v>
      </c>
      <c r="C20">
        <v>823</v>
      </c>
      <c r="D20">
        <v>1270</v>
      </c>
      <c r="E20">
        <v>756</v>
      </c>
      <c r="F20">
        <v>1338</v>
      </c>
      <c r="G20">
        <v>12035398</v>
      </c>
      <c r="H20">
        <v>52</v>
      </c>
      <c r="I20">
        <v>52</v>
      </c>
      <c r="J20">
        <v>0</v>
      </c>
      <c r="K20">
        <v>0</v>
      </c>
      <c r="L20">
        <v>16235</v>
      </c>
      <c r="M20">
        <v>2397</v>
      </c>
    </row>
    <row r="21" spans="1:13" x14ac:dyDescent="0.35">
      <c r="A21" t="s">
        <v>32</v>
      </c>
      <c r="B21">
        <v>13</v>
      </c>
      <c r="C21">
        <v>560</v>
      </c>
      <c r="D21">
        <v>1049</v>
      </c>
      <c r="E21">
        <v>643</v>
      </c>
      <c r="F21">
        <v>2250</v>
      </c>
      <c r="G21">
        <v>9997519</v>
      </c>
      <c r="H21">
        <v>47</v>
      </c>
      <c r="I21">
        <v>46</v>
      </c>
      <c r="J21">
        <v>0</v>
      </c>
      <c r="K21">
        <v>0</v>
      </c>
      <c r="L21">
        <v>50049</v>
      </c>
      <c r="M21">
        <v>7620</v>
      </c>
    </row>
    <row r="22" spans="1:13" x14ac:dyDescent="0.35">
      <c r="A22" t="s">
        <v>33</v>
      </c>
      <c r="B22">
        <v>12</v>
      </c>
      <c r="C22">
        <v>156</v>
      </c>
      <c r="D22">
        <v>288</v>
      </c>
      <c r="E22">
        <v>222</v>
      </c>
      <c r="F22">
        <v>260</v>
      </c>
      <c r="G22">
        <v>1624783</v>
      </c>
      <c r="H22">
        <v>8</v>
      </c>
      <c r="I22">
        <v>8</v>
      </c>
      <c r="J22">
        <v>0</v>
      </c>
      <c r="K22">
        <v>0</v>
      </c>
      <c r="L22">
        <v>958</v>
      </c>
      <c r="M22">
        <v>351</v>
      </c>
    </row>
    <row r="23" spans="1:13" x14ac:dyDescent="0.35">
      <c r="A23" t="s">
        <v>34</v>
      </c>
      <c r="B23">
        <v>12</v>
      </c>
      <c r="C23">
        <v>278</v>
      </c>
      <c r="D23">
        <v>10461</v>
      </c>
      <c r="E23">
        <v>3772</v>
      </c>
      <c r="F23">
        <v>1169</v>
      </c>
      <c r="G23">
        <v>5347487</v>
      </c>
      <c r="H23">
        <v>16</v>
      </c>
      <c r="I23">
        <v>16</v>
      </c>
      <c r="J23">
        <v>0</v>
      </c>
      <c r="K23">
        <v>0</v>
      </c>
      <c r="L23">
        <v>9801</v>
      </c>
      <c r="M23">
        <v>986</v>
      </c>
    </row>
    <row r="24" spans="1:13" x14ac:dyDescent="0.35">
      <c r="A24" t="s">
        <v>35</v>
      </c>
      <c r="B24">
        <v>11</v>
      </c>
      <c r="C24">
        <v>128</v>
      </c>
      <c r="D24">
        <v>84</v>
      </c>
      <c r="E24">
        <v>99</v>
      </c>
      <c r="F24">
        <v>147</v>
      </c>
      <c r="G24">
        <v>1082765</v>
      </c>
      <c r="H24">
        <v>17</v>
      </c>
      <c r="I24">
        <v>13</v>
      </c>
      <c r="J24">
        <v>0</v>
      </c>
      <c r="K24">
        <v>0</v>
      </c>
      <c r="L24">
        <v>4131</v>
      </c>
      <c r="M24">
        <v>822</v>
      </c>
    </row>
    <row r="25" spans="1:13" x14ac:dyDescent="0.35">
      <c r="A25" t="s">
        <v>36</v>
      </c>
      <c r="B25">
        <v>9</v>
      </c>
      <c r="C25">
        <v>202</v>
      </c>
      <c r="D25">
        <v>228</v>
      </c>
      <c r="E25">
        <v>139</v>
      </c>
      <c r="F25">
        <v>1517</v>
      </c>
      <c r="G25">
        <v>8465713</v>
      </c>
      <c r="H25">
        <v>19</v>
      </c>
      <c r="I25">
        <v>19</v>
      </c>
      <c r="J25">
        <v>0</v>
      </c>
      <c r="K25">
        <v>0</v>
      </c>
      <c r="L25">
        <v>487</v>
      </c>
      <c r="M25">
        <v>132</v>
      </c>
    </row>
    <row r="26" spans="1:13" x14ac:dyDescent="0.35">
      <c r="A26" t="s">
        <v>37</v>
      </c>
      <c r="B26">
        <v>8</v>
      </c>
      <c r="C26">
        <v>245</v>
      </c>
      <c r="D26">
        <v>173</v>
      </c>
      <c r="E26">
        <v>276</v>
      </c>
      <c r="F26">
        <v>666</v>
      </c>
      <c r="G26">
        <v>3504199</v>
      </c>
      <c r="H26">
        <v>29</v>
      </c>
      <c r="I26">
        <v>26</v>
      </c>
      <c r="J26">
        <v>0</v>
      </c>
      <c r="K26">
        <v>0</v>
      </c>
      <c r="L26">
        <v>543</v>
      </c>
      <c r="M26">
        <v>171</v>
      </c>
    </row>
    <row r="27" spans="1:13" x14ac:dyDescent="0.35">
      <c r="A27" t="s">
        <v>38</v>
      </c>
      <c r="B27">
        <v>7</v>
      </c>
      <c r="C27">
        <v>293</v>
      </c>
      <c r="D27">
        <v>1110</v>
      </c>
      <c r="E27">
        <v>924</v>
      </c>
      <c r="F27">
        <v>1299</v>
      </c>
      <c r="G27">
        <v>2799953</v>
      </c>
      <c r="H27">
        <v>59</v>
      </c>
      <c r="I27">
        <v>48</v>
      </c>
      <c r="J27">
        <v>0</v>
      </c>
      <c r="K27">
        <v>0</v>
      </c>
      <c r="L27">
        <v>15720</v>
      </c>
      <c r="M27">
        <v>1001</v>
      </c>
    </row>
    <row r="28" spans="1:13" x14ac:dyDescent="0.35">
      <c r="A28" t="s">
        <v>39</v>
      </c>
      <c r="B28">
        <v>7</v>
      </c>
      <c r="C28">
        <v>52</v>
      </c>
      <c r="D28">
        <v>226</v>
      </c>
      <c r="E28">
        <v>135</v>
      </c>
      <c r="F28">
        <v>157</v>
      </c>
      <c r="G28">
        <v>3763594</v>
      </c>
      <c r="H28">
        <v>8</v>
      </c>
      <c r="I28">
        <v>8</v>
      </c>
      <c r="J28">
        <v>0</v>
      </c>
      <c r="K28">
        <v>0</v>
      </c>
      <c r="L28">
        <v>1878</v>
      </c>
      <c r="M28">
        <v>1025</v>
      </c>
    </row>
    <row r="29" spans="1:13" x14ac:dyDescent="0.35">
      <c r="A29" t="s">
        <v>40</v>
      </c>
      <c r="B29">
        <v>6</v>
      </c>
      <c r="C29">
        <v>250</v>
      </c>
      <c r="D29">
        <v>296</v>
      </c>
      <c r="E29">
        <v>139</v>
      </c>
      <c r="F29">
        <v>570</v>
      </c>
      <c r="G29">
        <v>1698828</v>
      </c>
      <c r="H29">
        <v>9</v>
      </c>
      <c r="I29">
        <v>9</v>
      </c>
      <c r="J29">
        <v>0</v>
      </c>
      <c r="K29">
        <v>0</v>
      </c>
      <c r="L29">
        <v>3017</v>
      </c>
      <c r="M29">
        <v>891</v>
      </c>
    </row>
    <row r="30" spans="1:13" x14ac:dyDescent="0.35">
      <c r="A30" t="s">
        <v>41</v>
      </c>
      <c r="B30">
        <v>6</v>
      </c>
      <c r="C30">
        <v>102</v>
      </c>
      <c r="D30">
        <v>1243</v>
      </c>
      <c r="E30">
        <v>414</v>
      </c>
      <c r="F30">
        <v>144</v>
      </c>
      <c r="G30">
        <v>1998235</v>
      </c>
      <c r="H30">
        <v>2</v>
      </c>
      <c r="I30">
        <v>2</v>
      </c>
      <c r="J30">
        <v>0</v>
      </c>
      <c r="K30">
        <v>0</v>
      </c>
      <c r="L30">
        <v>4556</v>
      </c>
      <c r="M30">
        <v>546</v>
      </c>
    </row>
    <row r="31" spans="1:13" x14ac:dyDescent="0.35">
      <c r="A31" t="s">
        <v>42</v>
      </c>
      <c r="B31">
        <v>6</v>
      </c>
      <c r="C31">
        <v>552</v>
      </c>
      <c r="D31">
        <v>690</v>
      </c>
      <c r="E31">
        <v>699</v>
      </c>
      <c r="F31">
        <v>65</v>
      </c>
      <c r="G31">
        <v>990116</v>
      </c>
      <c r="H31">
        <v>6</v>
      </c>
      <c r="I31">
        <v>6</v>
      </c>
      <c r="J31">
        <v>0</v>
      </c>
      <c r="K31">
        <v>1</v>
      </c>
      <c r="L31">
        <v>1070</v>
      </c>
      <c r="M31">
        <v>309</v>
      </c>
    </row>
    <row r="32" spans="1:13" x14ac:dyDescent="0.35">
      <c r="A32" t="s">
        <v>43</v>
      </c>
      <c r="B32">
        <v>5</v>
      </c>
      <c r="C32">
        <v>143</v>
      </c>
      <c r="D32">
        <v>762</v>
      </c>
      <c r="E32">
        <v>254</v>
      </c>
      <c r="F32">
        <v>133</v>
      </c>
      <c r="G32">
        <v>2672492</v>
      </c>
      <c r="H32">
        <v>8</v>
      </c>
      <c r="I32">
        <v>8</v>
      </c>
      <c r="J32">
        <v>0</v>
      </c>
      <c r="K32">
        <v>0</v>
      </c>
      <c r="L32">
        <v>1962</v>
      </c>
      <c r="M32">
        <v>1283</v>
      </c>
    </row>
    <row r="33" spans="1:13" x14ac:dyDescent="0.35">
      <c r="A33" t="s">
        <v>44</v>
      </c>
      <c r="B33">
        <v>5</v>
      </c>
      <c r="C33">
        <v>128</v>
      </c>
      <c r="D33">
        <v>349</v>
      </c>
      <c r="E33">
        <v>151</v>
      </c>
      <c r="F33">
        <v>246</v>
      </c>
      <c r="G33">
        <v>941013</v>
      </c>
      <c r="H33">
        <v>24</v>
      </c>
      <c r="I33">
        <v>20</v>
      </c>
      <c r="J33">
        <v>0</v>
      </c>
      <c r="K33">
        <v>0</v>
      </c>
      <c r="L33">
        <v>4481</v>
      </c>
      <c r="M33">
        <v>974</v>
      </c>
    </row>
    <row r="34" spans="1:13" x14ac:dyDescent="0.35">
      <c r="A34" t="s">
        <v>45</v>
      </c>
      <c r="B34">
        <v>4</v>
      </c>
      <c r="C34">
        <v>181</v>
      </c>
      <c r="D34">
        <v>315</v>
      </c>
      <c r="E34">
        <v>197</v>
      </c>
      <c r="F34">
        <v>1097</v>
      </c>
      <c r="G34">
        <v>678632</v>
      </c>
      <c r="H34">
        <v>8</v>
      </c>
      <c r="I34">
        <v>8</v>
      </c>
      <c r="J34">
        <v>0</v>
      </c>
      <c r="K34">
        <v>1</v>
      </c>
      <c r="L34">
        <v>6285</v>
      </c>
      <c r="M34">
        <v>1878</v>
      </c>
    </row>
    <row r="35" spans="1:13" x14ac:dyDescent="0.35">
      <c r="A35" t="s">
        <v>46</v>
      </c>
      <c r="B35">
        <v>4</v>
      </c>
      <c r="C35">
        <v>65</v>
      </c>
      <c r="D35">
        <v>31</v>
      </c>
      <c r="E35">
        <v>69</v>
      </c>
      <c r="F35">
        <v>57</v>
      </c>
      <c r="G35">
        <v>509743</v>
      </c>
      <c r="H35">
        <v>6</v>
      </c>
      <c r="I35">
        <v>6</v>
      </c>
      <c r="J35">
        <v>0</v>
      </c>
      <c r="K35">
        <v>0</v>
      </c>
      <c r="L35">
        <v>503</v>
      </c>
      <c r="M35">
        <v>103</v>
      </c>
    </row>
    <row r="36" spans="1:13" x14ac:dyDescent="0.35">
      <c r="A36" t="s">
        <v>47</v>
      </c>
      <c r="B36">
        <v>3</v>
      </c>
      <c r="C36">
        <v>19</v>
      </c>
      <c r="D36">
        <v>17</v>
      </c>
      <c r="E36">
        <v>41</v>
      </c>
      <c r="F36">
        <v>2</v>
      </c>
      <c r="G36">
        <v>191079</v>
      </c>
      <c r="H36">
        <v>2</v>
      </c>
      <c r="I36">
        <v>2</v>
      </c>
      <c r="J36">
        <v>0</v>
      </c>
      <c r="K36">
        <v>0</v>
      </c>
      <c r="L36">
        <v>0</v>
      </c>
      <c r="M36">
        <v>0</v>
      </c>
    </row>
    <row r="37" spans="1:13" x14ac:dyDescent="0.35">
      <c r="A37" t="s">
        <v>48</v>
      </c>
      <c r="B37">
        <v>3</v>
      </c>
      <c r="C37">
        <v>47</v>
      </c>
      <c r="D37">
        <v>1</v>
      </c>
      <c r="E37">
        <v>6</v>
      </c>
      <c r="F37">
        <v>11</v>
      </c>
      <c r="G37">
        <v>508393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35">
      <c r="A38" t="s">
        <v>49</v>
      </c>
      <c r="B38">
        <v>3</v>
      </c>
      <c r="C38">
        <v>44</v>
      </c>
      <c r="D38">
        <v>125</v>
      </c>
      <c r="E38">
        <v>159</v>
      </c>
      <c r="F38">
        <v>718</v>
      </c>
      <c r="G38">
        <v>318331</v>
      </c>
      <c r="H38">
        <v>8</v>
      </c>
      <c r="I38">
        <v>8</v>
      </c>
      <c r="J38">
        <v>0</v>
      </c>
      <c r="K38">
        <v>0</v>
      </c>
      <c r="L38">
        <v>4407</v>
      </c>
      <c r="M38">
        <v>1170</v>
      </c>
    </row>
    <row r="39" spans="1:13" x14ac:dyDescent="0.35">
      <c r="A39" t="s">
        <v>50</v>
      </c>
      <c r="B39">
        <v>3</v>
      </c>
      <c r="C39">
        <v>67</v>
      </c>
      <c r="D39">
        <v>182</v>
      </c>
      <c r="E39">
        <v>117</v>
      </c>
      <c r="F39">
        <v>291</v>
      </c>
      <c r="G39">
        <v>364681</v>
      </c>
      <c r="H39">
        <v>12</v>
      </c>
      <c r="I39">
        <v>12</v>
      </c>
      <c r="J39">
        <v>0</v>
      </c>
      <c r="K39">
        <v>0</v>
      </c>
      <c r="L39">
        <v>9</v>
      </c>
      <c r="M39">
        <v>3</v>
      </c>
    </row>
    <row r="40" spans="1:13" x14ac:dyDescent="0.35">
      <c r="A40" t="s">
        <v>51</v>
      </c>
      <c r="B40">
        <v>2</v>
      </c>
      <c r="C40">
        <v>11</v>
      </c>
      <c r="D40">
        <v>3</v>
      </c>
      <c r="E40">
        <v>35</v>
      </c>
      <c r="F40">
        <v>1</v>
      </c>
      <c r="G40">
        <v>14346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35">
      <c r="A41" t="s">
        <v>52</v>
      </c>
      <c r="B41">
        <v>2</v>
      </c>
      <c r="C41">
        <v>15</v>
      </c>
      <c r="D41">
        <v>107</v>
      </c>
      <c r="E41">
        <v>39</v>
      </c>
      <c r="F41">
        <v>50</v>
      </c>
      <c r="G41">
        <v>46917</v>
      </c>
      <c r="H41">
        <v>3</v>
      </c>
      <c r="I41">
        <v>3</v>
      </c>
      <c r="J41">
        <v>0</v>
      </c>
      <c r="K41">
        <v>0</v>
      </c>
      <c r="L41">
        <v>21</v>
      </c>
      <c r="M41">
        <v>6</v>
      </c>
    </row>
    <row r="42" spans="1:13" x14ac:dyDescent="0.35">
      <c r="A42" t="s">
        <v>53</v>
      </c>
      <c r="B42">
        <v>2</v>
      </c>
      <c r="C42">
        <v>5</v>
      </c>
      <c r="D42">
        <v>4</v>
      </c>
      <c r="E42">
        <v>6</v>
      </c>
      <c r="F42">
        <v>9</v>
      </c>
      <c r="G42">
        <v>151484</v>
      </c>
      <c r="H42">
        <v>4</v>
      </c>
      <c r="I42">
        <v>4</v>
      </c>
      <c r="J42">
        <v>0</v>
      </c>
      <c r="K42">
        <v>0</v>
      </c>
      <c r="L42">
        <v>0</v>
      </c>
      <c r="M42">
        <v>0</v>
      </c>
    </row>
    <row r="43" spans="1:13" x14ac:dyDescent="0.35">
      <c r="A43" t="s">
        <v>54</v>
      </c>
      <c r="B43">
        <v>2</v>
      </c>
      <c r="C43">
        <v>75</v>
      </c>
      <c r="D43">
        <v>137</v>
      </c>
      <c r="E43">
        <v>88</v>
      </c>
      <c r="F43">
        <v>63</v>
      </c>
      <c r="G43">
        <v>3542657</v>
      </c>
      <c r="H43">
        <v>3</v>
      </c>
      <c r="I43">
        <v>3</v>
      </c>
      <c r="J43">
        <v>0</v>
      </c>
      <c r="K43">
        <v>0</v>
      </c>
      <c r="L43">
        <v>2906</v>
      </c>
      <c r="M43">
        <v>654</v>
      </c>
    </row>
    <row r="44" spans="1:13" x14ac:dyDescent="0.35">
      <c r="A44" t="s">
        <v>55</v>
      </c>
      <c r="B44">
        <v>2</v>
      </c>
      <c r="C44">
        <v>9</v>
      </c>
      <c r="D44">
        <v>22</v>
      </c>
      <c r="E44">
        <v>16</v>
      </c>
      <c r="F44">
        <v>84</v>
      </c>
      <c r="G44">
        <v>389216</v>
      </c>
      <c r="H44">
        <v>5</v>
      </c>
      <c r="I44">
        <v>4</v>
      </c>
      <c r="J44">
        <v>0</v>
      </c>
      <c r="K44">
        <v>0</v>
      </c>
      <c r="L44">
        <v>176</v>
      </c>
      <c r="M44">
        <v>170</v>
      </c>
    </row>
    <row r="45" spans="1:13" x14ac:dyDescent="0.35">
      <c r="A45" t="s">
        <v>56</v>
      </c>
      <c r="B45">
        <v>2</v>
      </c>
      <c r="C45">
        <v>3</v>
      </c>
      <c r="D45">
        <v>5</v>
      </c>
      <c r="E45">
        <v>2</v>
      </c>
      <c r="F45">
        <v>2</v>
      </c>
      <c r="G45">
        <v>3246</v>
      </c>
      <c r="H45">
        <v>5</v>
      </c>
      <c r="I45">
        <v>5</v>
      </c>
      <c r="J45">
        <v>0</v>
      </c>
      <c r="K45">
        <v>0</v>
      </c>
      <c r="L45">
        <v>0</v>
      </c>
      <c r="M45">
        <v>0</v>
      </c>
    </row>
    <row r="46" spans="1:13" x14ac:dyDescent="0.35">
      <c r="A46" t="s">
        <v>57</v>
      </c>
      <c r="B46">
        <v>2</v>
      </c>
      <c r="C46">
        <v>8</v>
      </c>
      <c r="D46">
        <v>28</v>
      </c>
      <c r="E46">
        <v>11</v>
      </c>
      <c r="F46">
        <v>2</v>
      </c>
      <c r="G46">
        <v>262407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35">
      <c r="A47" t="s">
        <v>58</v>
      </c>
      <c r="B47">
        <v>2</v>
      </c>
      <c r="C47">
        <v>9</v>
      </c>
      <c r="D47">
        <v>25</v>
      </c>
      <c r="E47">
        <v>39</v>
      </c>
      <c r="F47">
        <v>6</v>
      </c>
      <c r="G47">
        <v>42646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35">
      <c r="A48" t="s">
        <v>59</v>
      </c>
      <c r="B48">
        <v>2</v>
      </c>
      <c r="C48">
        <v>15</v>
      </c>
      <c r="D48">
        <v>126</v>
      </c>
      <c r="E48">
        <v>51</v>
      </c>
      <c r="F48">
        <v>124</v>
      </c>
      <c r="G48">
        <v>5905</v>
      </c>
      <c r="H48">
        <v>5</v>
      </c>
      <c r="I48">
        <v>5</v>
      </c>
      <c r="J48">
        <v>0</v>
      </c>
      <c r="K48">
        <v>0</v>
      </c>
      <c r="L48">
        <v>0</v>
      </c>
      <c r="M48">
        <v>0</v>
      </c>
    </row>
    <row r="49" spans="1:13" x14ac:dyDescent="0.35">
      <c r="A49" t="s">
        <v>60</v>
      </c>
      <c r="B49">
        <v>2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</row>
    <row r="50" spans="1:13" x14ac:dyDescent="0.35">
      <c r="A50" t="s">
        <v>61</v>
      </c>
      <c r="B50">
        <v>2</v>
      </c>
      <c r="C50">
        <v>49</v>
      </c>
      <c r="D50">
        <v>16</v>
      </c>
      <c r="E50">
        <v>13</v>
      </c>
      <c r="F50">
        <v>41</v>
      </c>
      <c r="G50">
        <v>629250</v>
      </c>
      <c r="H50">
        <v>7</v>
      </c>
      <c r="I50">
        <v>7</v>
      </c>
      <c r="J50">
        <v>0</v>
      </c>
      <c r="K50">
        <v>0</v>
      </c>
      <c r="L50">
        <v>0</v>
      </c>
      <c r="M50">
        <v>0</v>
      </c>
    </row>
    <row r="51" spans="1:13" x14ac:dyDescent="0.35">
      <c r="A51" t="s">
        <v>62</v>
      </c>
      <c r="B51">
        <v>1</v>
      </c>
      <c r="C51">
        <v>45</v>
      </c>
      <c r="D51">
        <v>50</v>
      </c>
      <c r="E51">
        <v>58</v>
      </c>
      <c r="F51">
        <v>36</v>
      </c>
      <c r="G51">
        <v>680130</v>
      </c>
      <c r="H51">
        <v>3</v>
      </c>
      <c r="I51">
        <v>3</v>
      </c>
      <c r="J51">
        <v>0</v>
      </c>
      <c r="K51">
        <v>0</v>
      </c>
      <c r="L51">
        <v>3541</v>
      </c>
      <c r="M51">
        <v>1766</v>
      </c>
    </row>
    <row r="52" spans="1:13" x14ac:dyDescent="0.35">
      <c r="A52" t="s">
        <v>63</v>
      </c>
      <c r="B52">
        <v>1</v>
      </c>
      <c r="C52">
        <v>14</v>
      </c>
      <c r="D52">
        <v>4</v>
      </c>
      <c r="E52">
        <v>17</v>
      </c>
      <c r="F52">
        <v>0</v>
      </c>
      <c r="G52">
        <v>13092</v>
      </c>
      <c r="H52">
        <v>2</v>
      </c>
      <c r="I52">
        <v>2</v>
      </c>
      <c r="J52">
        <v>0</v>
      </c>
      <c r="K52">
        <v>0</v>
      </c>
      <c r="L52">
        <v>77</v>
      </c>
      <c r="M52">
        <v>19</v>
      </c>
    </row>
    <row r="53" spans="1:13" x14ac:dyDescent="0.35">
      <c r="A53" t="s">
        <v>64</v>
      </c>
      <c r="B53">
        <v>1</v>
      </c>
      <c r="C53">
        <v>1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</row>
    <row r="54" spans="1:13" x14ac:dyDescent="0.35">
      <c r="A54" t="s">
        <v>65</v>
      </c>
      <c r="B54">
        <v>1</v>
      </c>
      <c r="C54">
        <v>1</v>
      </c>
      <c r="D54">
        <v>22</v>
      </c>
      <c r="E54">
        <v>5</v>
      </c>
      <c r="F54">
        <v>0</v>
      </c>
      <c r="G54">
        <v>30</v>
      </c>
      <c r="H54">
        <v>3</v>
      </c>
      <c r="I54">
        <v>3</v>
      </c>
      <c r="J54">
        <v>0</v>
      </c>
      <c r="K54">
        <v>0</v>
      </c>
      <c r="L54">
        <v>0</v>
      </c>
      <c r="M54">
        <v>0</v>
      </c>
    </row>
    <row r="55" spans="1:13" x14ac:dyDescent="0.35">
      <c r="A55" t="s">
        <v>66</v>
      </c>
      <c r="B55">
        <v>1</v>
      </c>
      <c r="C55">
        <v>102</v>
      </c>
      <c r="D55">
        <v>221</v>
      </c>
      <c r="E55">
        <v>114</v>
      </c>
      <c r="F55">
        <v>84</v>
      </c>
      <c r="G55">
        <v>3763986</v>
      </c>
      <c r="H55">
        <v>11</v>
      </c>
      <c r="I55">
        <v>11</v>
      </c>
      <c r="J55">
        <v>0</v>
      </c>
      <c r="K55">
        <v>0</v>
      </c>
      <c r="L55">
        <v>8009</v>
      </c>
      <c r="M55">
        <v>1108</v>
      </c>
    </row>
    <row r="56" spans="1:13" x14ac:dyDescent="0.35">
      <c r="A56" t="s">
        <v>67</v>
      </c>
      <c r="B56">
        <v>1</v>
      </c>
      <c r="C56">
        <v>14</v>
      </c>
      <c r="D56">
        <v>1</v>
      </c>
      <c r="E56">
        <v>1</v>
      </c>
      <c r="F56">
        <v>1</v>
      </c>
      <c r="G56">
        <v>583</v>
      </c>
      <c r="H56">
        <v>1</v>
      </c>
      <c r="I56">
        <v>1</v>
      </c>
      <c r="J56">
        <v>0</v>
      </c>
      <c r="K56">
        <v>0</v>
      </c>
      <c r="L56">
        <v>0</v>
      </c>
      <c r="M56">
        <v>0</v>
      </c>
    </row>
    <row r="57" spans="1:13" x14ac:dyDescent="0.35">
      <c r="A57" t="s">
        <v>68</v>
      </c>
      <c r="B57">
        <v>1</v>
      </c>
      <c r="C57">
        <v>3</v>
      </c>
      <c r="D57">
        <v>3</v>
      </c>
      <c r="E57">
        <v>2</v>
      </c>
      <c r="F57">
        <v>4</v>
      </c>
      <c r="G57">
        <v>517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</row>
    <row r="58" spans="1:13" x14ac:dyDescent="0.35">
      <c r="A58" t="s">
        <v>69</v>
      </c>
      <c r="B58">
        <v>1</v>
      </c>
      <c r="C58">
        <v>11</v>
      </c>
      <c r="D58">
        <v>2</v>
      </c>
      <c r="E58">
        <v>0</v>
      </c>
      <c r="F58">
        <v>0</v>
      </c>
      <c r="G58">
        <v>391</v>
      </c>
      <c r="H58">
        <v>0</v>
      </c>
      <c r="I58">
        <v>0</v>
      </c>
      <c r="J58">
        <v>0</v>
      </c>
      <c r="K58">
        <v>0</v>
      </c>
      <c r="L58">
        <v>10</v>
      </c>
      <c r="M58">
        <v>10</v>
      </c>
    </row>
    <row r="59" spans="1:13" x14ac:dyDescent="0.35">
      <c r="A59" t="s">
        <v>70</v>
      </c>
      <c r="B59">
        <v>1</v>
      </c>
      <c r="C59">
        <v>2</v>
      </c>
      <c r="D59">
        <v>9</v>
      </c>
      <c r="E59">
        <v>1</v>
      </c>
      <c r="F59">
        <v>0</v>
      </c>
      <c r="G59">
        <v>5636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35">
      <c r="A60" t="s">
        <v>71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35">
      <c r="A61" t="s">
        <v>72</v>
      </c>
      <c r="B61">
        <v>1</v>
      </c>
      <c r="C61">
        <v>4</v>
      </c>
      <c r="D61">
        <v>3</v>
      </c>
      <c r="E61">
        <v>1</v>
      </c>
      <c r="F61">
        <v>0</v>
      </c>
      <c r="G61">
        <v>66155</v>
      </c>
      <c r="H61">
        <v>2</v>
      </c>
      <c r="I61">
        <v>2</v>
      </c>
      <c r="J61">
        <v>0</v>
      </c>
      <c r="K61">
        <v>0</v>
      </c>
      <c r="L61">
        <v>0</v>
      </c>
      <c r="M61">
        <v>0</v>
      </c>
    </row>
    <row r="62" spans="1:13" x14ac:dyDescent="0.35">
      <c r="A62" t="s">
        <v>73</v>
      </c>
      <c r="B62">
        <v>1</v>
      </c>
      <c r="C62">
        <v>1</v>
      </c>
      <c r="D62">
        <v>0</v>
      </c>
      <c r="E62">
        <v>2</v>
      </c>
      <c r="F62">
        <v>10</v>
      </c>
      <c r="G62">
        <v>2669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35">
      <c r="A63" t="s">
        <v>74</v>
      </c>
      <c r="B63">
        <v>1</v>
      </c>
      <c r="C63">
        <v>3</v>
      </c>
      <c r="D63">
        <v>6</v>
      </c>
      <c r="E63">
        <v>3</v>
      </c>
      <c r="F63">
        <v>0</v>
      </c>
      <c r="G63">
        <v>1559</v>
      </c>
      <c r="H63">
        <v>2</v>
      </c>
      <c r="I63">
        <v>2</v>
      </c>
      <c r="J63">
        <v>0</v>
      </c>
      <c r="K63">
        <v>0</v>
      </c>
      <c r="L63">
        <v>0</v>
      </c>
      <c r="M63">
        <v>0</v>
      </c>
    </row>
    <row r="64" spans="1:13" x14ac:dyDescent="0.35">
      <c r="A64" t="s">
        <v>75</v>
      </c>
      <c r="B64">
        <v>1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35">
      <c r="A65" t="s">
        <v>76</v>
      </c>
      <c r="B65">
        <v>1</v>
      </c>
      <c r="C65">
        <v>6</v>
      </c>
      <c r="D65">
        <v>0</v>
      </c>
      <c r="E65">
        <v>2</v>
      </c>
      <c r="F65">
        <v>0</v>
      </c>
      <c r="G65">
        <v>37860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35">
      <c r="A66" t="s">
        <v>77</v>
      </c>
      <c r="B66">
        <v>1</v>
      </c>
      <c r="C66">
        <v>9</v>
      </c>
      <c r="D66">
        <v>4</v>
      </c>
      <c r="E66">
        <v>1</v>
      </c>
      <c r="F66">
        <v>7</v>
      </c>
      <c r="G66">
        <v>219731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35">
      <c r="A67" t="s">
        <v>78</v>
      </c>
      <c r="B67">
        <v>1</v>
      </c>
      <c r="C67">
        <v>4</v>
      </c>
      <c r="D67">
        <v>16</v>
      </c>
      <c r="E67">
        <v>6</v>
      </c>
      <c r="F67">
        <v>2</v>
      </c>
      <c r="G67">
        <v>33429</v>
      </c>
      <c r="H67">
        <v>1</v>
      </c>
      <c r="I67">
        <v>1</v>
      </c>
      <c r="J67">
        <v>0</v>
      </c>
      <c r="K67">
        <v>0</v>
      </c>
      <c r="L67">
        <v>0</v>
      </c>
      <c r="M67">
        <v>0</v>
      </c>
    </row>
    <row r="68" spans="1:13" x14ac:dyDescent="0.35">
      <c r="A68" t="s">
        <v>79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35">
      <c r="A69" t="s">
        <v>80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35">
      <c r="A70" t="s">
        <v>81</v>
      </c>
      <c r="B70">
        <v>1</v>
      </c>
      <c r="C70">
        <v>1</v>
      </c>
      <c r="D70">
        <v>3</v>
      </c>
      <c r="E70">
        <v>0</v>
      </c>
      <c r="F70">
        <v>0</v>
      </c>
      <c r="G70">
        <v>53712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35">
      <c r="A71" t="s">
        <v>82</v>
      </c>
      <c r="B71">
        <v>1</v>
      </c>
      <c r="C71">
        <v>200</v>
      </c>
      <c r="D71">
        <v>143</v>
      </c>
      <c r="E71">
        <v>1036</v>
      </c>
      <c r="F71">
        <v>560</v>
      </c>
      <c r="G71">
        <v>67889</v>
      </c>
      <c r="H71">
        <v>1</v>
      </c>
      <c r="I71">
        <v>1</v>
      </c>
      <c r="J71">
        <v>0</v>
      </c>
      <c r="K71">
        <v>0</v>
      </c>
      <c r="L71">
        <v>2851</v>
      </c>
      <c r="M71">
        <v>507</v>
      </c>
    </row>
    <row r="72" spans="1:13" x14ac:dyDescent="0.35">
      <c r="A72" t="s">
        <v>83</v>
      </c>
      <c r="B72">
        <v>1</v>
      </c>
      <c r="C72">
        <v>2</v>
      </c>
      <c r="D72">
        <v>3</v>
      </c>
      <c r="E72">
        <v>0</v>
      </c>
      <c r="F72">
        <v>0</v>
      </c>
      <c r="G72">
        <v>2406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</row>
    <row r="73" spans="1:13" x14ac:dyDescent="0.35">
      <c r="A73" t="s">
        <v>84</v>
      </c>
      <c r="B73">
        <v>1</v>
      </c>
      <c r="C73">
        <v>1</v>
      </c>
      <c r="D73">
        <v>0</v>
      </c>
      <c r="E73">
        <v>0</v>
      </c>
      <c r="F73">
        <v>0</v>
      </c>
      <c r="G73">
        <v>0</v>
      </c>
      <c r="H73">
        <v>2</v>
      </c>
      <c r="I73">
        <v>2</v>
      </c>
      <c r="J73">
        <v>0</v>
      </c>
      <c r="K73">
        <v>0</v>
      </c>
      <c r="L73">
        <v>0</v>
      </c>
      <c r="M73">
        <v>0</v>
      </c>
    </row>
    <row r="74" spans="1:13" x14ac:dyDescent="0.35">
      <c r="A74" t="s">
        <v>85</v>
      </c>
      <c r="B74">
        <v>1</v>
      </c>
      <c r="C74">
        <v>8</v>
      </c>
      <c r="D74">
        <v>24</v>
      </c>
      <c r="E74">
        <v>5</v>
      </c>
      <c r="F74">
        <v>25</v>
      </c>
      <c r="G74">
        <v>96441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</sheetData>
  <autoFilter ref="A1:M74" xr:uid="{00000000-0009-0000-0000-000000000000}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235A8-61B8-416B-A77E-3F74FAC5157A}">
  <dimension ref="A1:Q59"/>
  <sheetViews>
    <sheetView tabSelected="1" workbookViewId="0">
      <selection activeCell="A20" sqref="A20"/>
    </sheetView>
  </sheetViews>
  <sheetFormatPr defaultRowHeight="12.75" x14ac:dyDescent="0.35"/>
  <cols>
    <col min="1" max="1" width="21.6640625" customWidth="1"/>
    <col min="7" max="7" width="13.06640625" customWidth="1"/>
    <col min="13" max="13" width="13.19921875" customWidth="1"/>
  </cols>
  <sheetData>
    <row r="1" spans="1:17" ht="13.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88</v>
      </c>
      <c r="O1" s="1" t="s">
        <v>89</v>
      </c>
      <c r="P1" s="1" t="s">
        <v>90</v>
      </c>
      <c r="Q1" s="1" t="s">
        <v>91</v>
      </c>
    </row>
    <row r="2" spans="1:17" x14ac:dyDescent="0.35">
      <c r="A2" t="s">
        <v>87</v>
      </c>
      <c r="B2">
        <v>239</v>
      </c>
      <c r="C2">
        <v>6345</v>
      </c>
      <c r="D2">
        <v>67502</v>
      </c>
      <c r="E2">
        <v>39212</v>
      </c>
      <c r="F2">
        <v>29976</v>
      </c>
      <c r="G2">
        <v>147604304</v>
      </c>
      <c r="H2">
        <v>1080</v>
      </c>
      <c r="I2">
        <v>959</v>
      </c>
      <c r="J2">
        <v>0</v>
      </c>
      <c r="K2">
        <v>2</v>
      </c>
      <c r="L2">
        <v>209293</v>
      </c>
      <c r="M2">
        <v>10498</v>
      </c>
      <c r="N2">
        <f>(B2/(SUM($B$2:$B$59))*0.3 + C2/(SUM($C$2:$C$59))*0.3 + G2/(SUM($G$2:$G$59))*0.4)*100</f>
        <v>38.24883252885104</v>
      </c>
      <c r="O2">
        <f>(L2/(SUM($L$2:$L$59))*0.6 + I2/(SUM($I$2:$I$59))*0.3 + F2/(SUM($F$2:$F$59))*0.1)*100</f>
        <v>35.001377952324411</v>
      </c>
      <c r="P2">
        <f>(D2/(SUM($D$2:$D$59))*0.6 + I2/(SUM($I$2:$I$59))*0.4 )*100</f>
        <v>55.746661882316509</v>
      </c>
      <c r="Q2">
        <f>(B2/(SUM($B$2:$B$59))*0.3 + C2/(SUM($C$2:$C$59))*0.3 + G2/(SUM($G$2:$G$59))*0.4 + L2/(SUM($L$2:$L$59))*0.6 + I2/(SUM($I$2:$I$59))*0.3 + F2/(SUM($F$2:$F$59))*0.1 + D2/(SUM($D$2:$D$59))*0.6)*100</f>
        <v>110.30291524848219</v>
      </c>
    </row>
    <row r="3" spans="1:17" x14ac:dyDescent="0.35">
      <c r="A3" t="s">
        <v>86</v>
      </c>
      <c r="B3">
        <v>144</v>
      </c>
      <c r="C3">
        <v>6586</v>
      </c>
      <c r="D3">
        <v>21715</v>
      </c>
      <c r="E3">
        <v>9664</v>
      </c>
      <c r="F3">
        <v>11399</v>
      </c>
      <c r="G3">
        <v>61408501</v>
      </c>
      <c r="H3">
        <v>315</v>
      </c>
      <c r="I3">
        <v>295</v>
      </c>
      <c r="J3">
        <v>0</v>
      </c>
      <c r="K3">
        <v>3</v>
      </c>
      <c r="L3">
        <v>251736</v>
      </c>
      <c r="M3">
        <v>13013</v>
      </c>
      <c r="N3">
        <f>(B3/(SUM($B$2:$B$59))*0.3 + C3/(SUM($C$2:$C$59))*0.3 + G3/(SUM($G$2:$G$59))*0.4)*100</f>
        <v>23.32293055703984</v>
      </c>
      <c r="O3">
        <f>(L3/(SUM($L$2:$L$59))*0.6 + I3/(SUM($I$2:$I$59))*0.3 + F3/(SUM($F$2:$F$59))*0.1)*100</f>
        <v>25.782902317200655</v>
      </c>
      <c r="P3">
        <f>(D3/(SUM($D$2:$D$59))*0.6 + I3/(SUM($I$2:$I$59))*0.4 )*100</f>
        <v>17.670126510822897</v>
      </c>
      <c r="Q3">
        <f>(B3/(SUM($B$2:$B$59))*0.3 + C3/(SUM($C$2:$C$59))*0.3 + G3/(SUM($G$2:$G$59))*0.4 + L3/(SUM($L$2:$L$59))*0.6 + I3/(SUM($I$2:$I$59))*0.3 + F3/(SUM($F$2:$F$59))*0.1 + D3/(SUM($D$2:$D$59))*0.6)*100</f>
        <v>61.025472055628697</v>
      </c>
    </row>
    <row r="4" spans="1:17" x14ac:dyDescent="0.35">
      <c r="A4" t="s">
        <v>20</v>
      </c>
      <c r="B4">
        <v>43</v>
      </c>
      <c r="C4">
        <v>720</v>
      </c>
      <c r="D4">
        <v>3175</v>
      </c>
      <c r="E4">
        <v>2660</v>
      </c>
      <c r="F4">
        <v>3622</v>
      </c>
      <c r="G4">
        <v>11599686</v>
      </c>
      <c r="H4">
        <v>193</v>
      </c>
      <c r="I4">
        <v>182</v>
      </c>
      <c r="J4">
        <v>0</v>
      </c>
      <c r="K4">
        <v>0</v>
      </c>
      <c r="L4">
        <v>79337</v>
      </c>
      <c r="M4">
        <v>51960</v>
      </c>
      <c r="N4">
        <f>(B4/(SUM($B$2:$B$59))*0.3 + C4/(SUM($C$2:$C$59))*0.3 + G4/(SUM($G$2:$G$59))*0.4)*100</f>
        <v>4.314025225495274</v>
      </c>
      <c r="O4">
        <f>(L4/(SUM($L$2:$L$59))*0.6 + I4/(SUM($I$2:$I$59))*0.3 + F4/(SUM($F$2:$F$59))*0.1)*100</f>
        <v>9.4318104061146926</v>
      </c>
      <c r="P4">
        <f>(D4/(SUM($D$2:$D$59))*0.6 + I4/(SUM($I$2:$I$59))*0.4 )*100</f>
        <v>5.2905560926090267</v>
      </c>
      <c r="Q4">
        <f>(B4/(SUM($B$2:$B$59))*0.3 + C4/(SUM($C$2:$C$59))*0.3 + G4/(SUM($G$2:$G$59))*0.4 + L4/(SUM($L$2:$L$59))*0.6 + I4/(SUM($I$2:$I$59))*0.3 + F4/(SUM($F$2:$F$59))*0.1 + D4/(SUM($D$2:$D$59))*0.6)*100</f>
        <v>15.488633439618605</v>
      </c>
    </row>
    <row r="5" spans="1:17" x14ac:dyDescent="0.35">
      <c r="A5" t="s">
        <v>21</v>
      </c>
      <c r="B5">
        <v>41</v>
      </c>
      <c r="C5">
        <v>948</v>
      </c>
      <c r="D5">
        <v>1993</v>
      </c>
      <c r="E5">
        <v>1653</v>
      </c>
      <c r="F5">
        <v>4356</v>
      </c>
      <c r="G5">
        <v>10536290</v>
      </c>
      <c r="H5">
        <v>87</v>
      </c>
      <c r="I5">
        <v>75</v>
      </c>
      <c r="J5">
        <v>0</v>
      </c>
      <c r="K5">
        <v>0</v>
      </c>
      <c r="L5">
        <v>28576</v>
      </c>
      <c r="M5">
        <v>2170</v>
      </c>
      <c r="N5">
        <f>(B5/(SUM($B$2:$B$59))*0.3 + C5/(SUM($C$2:$C$59))*0.3 + G5/(SUM($G$2:$G$59))*0.4)*100</f>
        <v>4.4139618247532333</v>
      </c>
      <c r="O5">
        <f>(L5/(SUM($L$2:$L$59))*0.6 + I5/(SUM($I$2:$I$59))*0.3 + F5/(SUM($F$2:$F$59))*0.1)*100</f>
        <v>4.0013359512902111</v>
      </c>
      <c r="P5">
        <f>(D5/(SUM($D$2:$D$59))*0.6 + I5/(SUM($I$2:$I$59))*0.4 )*100</f>
        <v>2.5559713060970983</v>
      </c>
      <c r="Q5">
        <f>(B5/(SUM($B$2:$B$59))*0.3 + C5/(SUM($C$2:$C$59))*0.3 + G5/(SUM($G$2:$G$59))*0.4 + L5/(SUM($L$2:$L$59))*0.6 + I5/(SUM($I$2:$I$59))*0.3 + F5/(SUM($F$2:$F$59))*0.1 + D5/(SUM($D$2:$D$59))*0.6)*100</f>
        <v>9.5092807780469766</v>
      </c>
    </row>
    <row r="6" spans="1:17" x14ac:dyDescent="0.35">
      <c r="A6" t="s">
        <v>24</v>
      </c>
      <c r="B6">
        <v>25</v>
      </c>
      <c r="C6">
        <v>724</v>
      </c>
      <c r="D6">
        <v>3820</v>
      </c>
      <c r="E6">
        <v>1402</v>
      </c>
      <c r="F6">
        <v>2141</v>
      </c>
      <c r="G6">
        <v>5403926</v>
      </c>
      <c r="H6">
        <v>106</v>
      </c>
      <c r="I6">
        <v>92</v>
      </c>
      <c r="J6">
        <v>0</v>
      </c>
      <c r="K6">
        <v>0</v>
      </c>
      <c r="L6">
        <v>33394</v>
      </c>
      <c r="M6">
        <v>2953</v>
      </c>
      <c r="N6">
        <f>(B6/(SUM($B$2:$B$59))*0.3 + C6/(SUM($C$2:$C$59))*0.3 + G6/(SUM($G$2:$G$59))*0.4)*100</f>
        <v>2.7632181423181001</v>
      </c>
      <c r="O6">
        <f>(L6/(SUM($L$2:$L$59))*0.6 + I6/(SUM($I$2:$I$59))*0.3 + F6/(SUM($F$2:$F$59))*0.1)*100</f>
        <v>4.2891791271600432</v>
      </c>
      <c r="P6">
        <f>(D6/(SUM($D$2:$D$59))*0.6 + I6/(SUM($I$2:$I$59))*0.4 )*100</f>
        <v>3.8902188162528302</v>
      </c>
      <c r="Q6">
        <f>(B6/(SUM($B$2:$B$59))*0.3 + C6/(SUM($C$2:$C$59))*0.3 + G6/(SUM($G$2:$G$59))*0.4 + L6/(SUM($L$2:$L$59))*0.6 + I6/(SUM($I$2:$I$59))*0.3 + F6/(SUM($F$2:$F$59))*0.1 + D6/(SUM($D$2:$D$59))*0.6)*100</f>
        <v>9.1492437660428667</v>
      </c>
    </row>
    <row r="7" spans="1:17" x14ac:dyDescent="0.35">
      <c r="A7" t="s">
        <v>32</v>
      </c>
      <c r="B7">
        <v>13</v>
      </c>
      <c r="C7">
        <v>560</v>
      </c>
      <c r="D7">
        <v>1049</v>
      </c>
      <c r="E7">
        <v>643</v>
      </c>
      <c r="F7">
        <v>2250</v>
      </c>
      <c r="G7">
        <v>9997519</v>
      </c>
      <c r="H7">
        <v>47</v>
      </c>
      <c r="I7">
        <v>46</v>
      </c>
      <c r="J7">
        <v>0</v>
      </c>
      <c r="K7">
        <v>0</v>
      </c>
      <c r="L7">
        <v>50049</v>
      </c>
      <c r="M7">
        <v>7620</v>
      </c>
      <c r="N7">
        <f>(B7/(SUM($B$2:$B$59))*0.3 + C7/(SUM($C$2:$C$59))*0.3 + G7/(SUM($G$2:$G$59))*0.4)*100</f>
        <v>2.6437677698115758</v>
      </c>
      <c r="O7">
        <f>(L7/(SUM($L$2:$L$59))*0.6 + I7/(SUM($I$2:$I$59))*0.3 + F7/(SUM($F$2:$F$59))*0.1)*100</f>
        <v>4.9386001204161571</v>
      </c>
      <c r="P7">
        <f>(D7/(SUM($D$2:$D$59))*0.6 + I7/(SUM($I$2:$I$59))*0.4 )*100</f>
        <v>1.4724955773561992</v>
      </c>
      <c r="Q7">
        <f>(B7/(SUM($B$2:$B$59))*0.3 + C7/(SUM($C$2:$C$59))*0.3 + G7/(SUM($G$2:$G$59))*0.4 + L7/(SUM($L$2:$L$59))*0.6 + I7/(SUM($I$2:$I$59))*0.3 + F7/(SUM($F$2:$F$59))*0.1 + D7/(SUM($D$2:$D$59))*0.6)*100</f>
        <v>8.15817730773988</v>
      </c>
    </row>
    <row r="8" spans="1:17" x14ac:dyDescent="0.35">
      <c r="A8" t="s">
        <v>31</v>
      </c>
      <c r="B8">
        <v>14</v>
      </c>
      <c r="C8">
        <v>823</v>
      </c>
      <c r="D8">
        <v>1270</v>
      </c>
      <c r="E8">
        <v>756</v>
      </c>
      <c r="F8">
        <v>1338</v>
      </c>
      <c r="G8">
        <v>12035398</v>
      </c>
      <c r="H8">
        <v>52</v>
      </c>
      <c r="I8">
        <v>52</v>
      </c>
      <c r="J8">
        <v>0</v>
      </c>
      <c r="K8">
        <v>0</v>
      </c>
      <c r="L8">
        <v>16235</v>
      </c>
      <c r="M8">
        <v>2397</v>
      </c>
      <c r="N8">
        <f>(B8/(SUM($B$2:$B$59))*0.3 + C8/(SUM($C$2:$C$59))*0.3 + G8/(SUM($G$2:$G$59))*0.4)*100</f>
        <v>3.3252843154456215</v>
      </c>
      <c r="O8">
        <f>(L8/(SUM($L$2:$L$59))*0.6 + I8/(SUM($I$2:$I$59))*0.3 + F8/(SUM($F$2:$F$59))*0.1)*100</f>
        <v>2.2369555891204298</v>
      </c>
      <c r="P8">
        <f>(D8/(SUM($D$2:$D$59))*0.6 + I8/(SUM($I$2:$I$59))*0.4 )*100</f>
        <v>1.7107643473749945</v>
      </c>
      <c r="Q8">
        <f>(B8/(SUM($B$2:$B$59))*0.3 + C8/(SUM($C$2:$C$59))*0.3 + G8/(SUM($G$2:$G$59))*0.4 + L8/(SUM($L$2:$L$59))*0.6 + I8/(SUM($I$2:$I$59))*0.3 + F8/(SUM($F$2:$F$59))*0.1 + D8/(SUM($D$2:$D$59))*0.6)*100</f>
        <v>6.2593590277695048</v>
      </c>
    </row>
    <row r="9" spans="1:17" x14ac:dyDescent="0.35">
      <c r="A9" t="s">
        <v>22</v>
      </c>
      <c r="B9">
        <v>30</v>
      </c>
      <c r="C9">
        <v>588</v>
      </c>
      <c r="D9">
        <v>1190</v>
      </c>
      <c r="E9">
        <v>891</v>
      </c>
      <c r="F9">
        <v>1609</v>
      </c>
      <c r="G9">
        <v>3927710</v>
      </c>
      <c r="H9">
        <v>61</v>
      </c>
      <c r="I9">
        <v>56</v>
      </c>
      <c r="J9">
        <v>0</v>
      </c>
      <c r="K9">
        <v>0</v>
      </c>
      <c r="L9">
        <v>9395</v>
      </c>
      <c r="M9">
        <v>3542</v>
      </c>
      <c r="N9">
        <f>(B9/(SUM($B$2:$B$59))*0.3 + C9/(SUM($C$2:$C$59))*0.3 + G9/(SUM($G$2:$G$59))*0.4)*100</f>
        <v>2.5818469817509957</v>
      </c>
      <c r="O9">
        <f>(L9/(SUM($L$2:$L$59))*0.6 + I9/(SUM($I$2:$I$59))*0.3 + F9/(SUM($F$2:$F$59))*0.1)*100</f>
        <v>1.8007587716756444</v>
      </c>
      <c r="P9">
        <f>(D9/(SUM($D$2:$D$59))*0.6 + I9/(SUM($I$2:$I$59))*0.4 )*100</f>
        <v>1.7448240412917881</v>
      </c>
      <c r="Q9">
        <f>(B9/(SUM($B$2:$B$59))*0.3 + C9/(SUM($C$2:$C$59))*0.3 + G9/(SUM($G$2:$G$59))*0.4 + L9/(SUM($L$2:$L$59))*0.6 + I9/(SUM($I$2:$I$59))*0.3 + F9/(SUM($F$2:$F$59))*0.1 + D9/(SUM($D$2:$D$59))*0.6)*100</f>
        <v>5.0358118609952314</v>
      </c>
    </row>
    <row r="10" spans="1:17" x14ac:dyDescent="0.35">
      <c r="A10" t="s">
        <v>38</v>
      </c>
      <c r="B10">
        <v>7</v>
      </c>
      <c r="C10">
        <v>293</v>
      </c>
      <c r="D10">
        <v>1110</v>
      </c>
      <c r="E10">
        <v>924</v>
      </c>
      <c r="F10">
        <v>1299</v>
      </c>
      <c r="G10">
        <v>2799953</v>
      </c>
      <c r="H10">
        <v>59</v>
      </c>
      <c r="I10">
        <v>48</v>
      </c>
      <c r="J10">
        <v>0</v>
      </c>
      <c r="K10">
        <v>0</v>
      </c>
      <c r="L10">
        <v>15720</v>
      </c>
      <c r="M10">
        <v>1001</v>
      </c>
      <c r="N10">
        <f>(B10/(SUM($B$2:$B$59))*0.3 + C10/(SUM($C$2:$C$59))*0.3 + G10/(SUM($G$2:$G$59))*0.4)*100</f>
        <v>1.0709585930992944</v>
      </c>
      <c r="O10">
        <f>(L10/(SUM($L$2:$L$59))*0.6 + I10/(SUM($I$2:$I$59))*0.3 + F10/(SUM($F$2:$F$59))*0.1)*100</f>
        <v>2.1321580146074157</v>
      </c>
      <c r="P10">
        <f>(D10/(SUM($D$2:$D$59))*0.6 + I10/(SUM($I$2:$I$59))*0.4 )*100</f>
        <v>1.544965606553611</v>
      </c>
      <c r="Q10">
        <f>(B10/(SUM($B$2:$B$59))*0.3 + C10/(SUM($C$2:$C$59))*0.3 + G10/(SUM($G$2:$G$59))*0.4 + L10/(SUM($L$2:$L$59))*0.6 + I10/(SUM($I$2:$I$59))*0.3 + F10/(SUM($F$2:$F$59))*0.1 + D10/(SUM($D$2:$D$59))*0.6)*100</f>
        <v>3.8124096996404377</v>
      </c>
    </row>
    <row r="11" spans="1:17" x14ac:dyDescent="0.35">
      <c r="A11" t="s">
        <v>29</v>
      </c>
      <c r="B11">
        <v>16</v>
      </c>
      <c r="C11">
        <v>326</v>
      </c>
      <c r="D11">
        <v>200</v>
      </c>
      <c r="E11">
        <v>191</v>
      </c>
      <c r="F11">
        <v>650</v>
      </c>
      <c r="G11">
        <v>1928860</v>
      </c>
      <c r="H11">
        <v>29</v>
      </c>
      <c r="I11">
        <v>28</v>
      </c>
      <c r="J11">
        <v>0</v>
      </c>
      <c r="K11">
        <v>0</v>
      </c>
      <c r="L11">
        <v>15361</v>
      </c>
      <c r="M11">
        <v>3162</v>
      </c>
      <c r="N11">
        <f>(B11/(SUM($B$2:$B$59))*0.3 + C11/(SUM($C$2:$C$59))*0.3 + G11/(SUM($G$2:$G$59))*0.4)*100</f>
        <v>1.3726423569519788</v>
      </c>
      <c r="O11">
        <f>(L11/(SUM($L$2:$L$59))*0.6 + I11/(SUM($I$2:$I$59))*0.3 + F11/(SUM($F$2:$F$59))*0.1)*100</f>
        <v>1.712504460706139</v>
      </c>
      <c r="P11">
        <f>(D11/(SUM($D$2:$D$59))*0.6 + I11/(SUM($I$2:$I$59))*0.4 )*100</f>
        <v>0.6555915059487567</v>
      </c>
      <c r="Q11">
        <f>(B11/(SUM($B$2:$B$59))*0.3 + C11/(SUM($C$2:$C$59))*0.3 + G11/(SUM($G$2:$G$59))*0.4 + L11/(SUM($L$2:$L$59))*0.6 + I11/(SUM($I$2:$I$59))*0.3 + F11/(SUM($F$2:$F$59))*0.1 + D11/(SUM($D$2:$D$59))*0.6)*100</f>
        <v>3.1949293567452761</v>
      </c>
    </row>
    <row r="12" spans="1:17" x14ac:dyDescent="0.35">
      <c r="A12" t="s">
        <v>27</v>
      </c>
      <c r="B12">
        <v>20</v>
      </c>
      <c r="C12">
        <v>381</v>
      </c>
      <c r="D12">
        <v>265</v>
      </c>
      <c r="E12">
        <v>204</v>
      </c>
      <c r="F12">
        <v>1059</v>
      </c>
      <c r="G12">
        <v>2373836</v>
      </c>
      <c r="H12">
        <v>24</v>
      </c>
      <c r="I12">
        <v>20</v>
      </c>
      <c r="J12">
        <v>0</v>
      </c>
      <c r="K12">
        <v>0</v>
      </c>
      <c r="L12">
        <v>528</v>
      </c>
      <c r="M12">
        <v>232</v>
      </c>
      <c r="N12">
        <f>(B12/(SUM($B$2:$B$59))*0.3 + C12/(SUM($C$2:$C$59))*0.3 + G12/(SUM($G$2:$G$59))*0.4)*100</f>
        <v>1.6734329129612611</v>
      </c>
      <c r="O12">
        <f>(L12/(SUM($L$2:$L$59))*0.6 + I12/(SUM($I$2:$I$59))*0.3 + F12/(SUM($F$2:$F$59))*0.1)*100</f>
        <v>0.49551681258897745</v>
      </c>
      <c r="P12">
        <f>(D12/(SUM($D$2:$D$59))*0.6 + I12/(SUM($I$2:$I$59))*0.4 )*100</f>
        <v>0.53532541204876916</v>
      </c>
      <c r="Q12">
        <f>(B12/(SUM($B$2:$B$59))*0.3 + C12/(SUM($C$2:$C$59))*0.3 + G12/(SUM($G$2:$G$59))*0.4 + L12/(SUM($L$2:$L$59))*0.6 + I12/(SUM($I$2:$I$59))*0.3 + F12/(SUM($F$2:$F$59))*0.1 + D12/(SUM($D$2:$D$59))*0.6)*100</f>
        <v>2.3144115898407236</v>
      </c>
    </row>
    <row r="13" spans="1:17" x14ac:dyDescent="0.35">
      <c r="A13" t="s">
        <v>30</v>
      </c>
      <c r="B13">
        <v>14</v>
      </c>
      <c r="C13">
        <v>191</v>
      </c>
      <c r="D13">
        <v>307</v>
      </c>
      <c r="E13">
        <v>147</v>
      </c>
      <c r="F13">
        <v>184</v>
      </c>
      <c r="G13">
        <v>3502935</v>
      </c>
      <c r="H13">
        <v>7</v>
      </c>
      <c r="I13">
        <v>7</v>
      </c>
      <c r="J13">
        <v>0</v>
      </c>
      <c r="K13">
        <v>0</v>
      </c>
      <c r="L13">
        <v>5066</v>
      </c>
      <c r="M13">
        <v>3067</v>
      </c>
      <c r="N13">
        <f>(B13/(SUM($B$2:$B$59))*0.3 + C13/(SUM($C$2:$C$59))*0.3 + G13/(SUM($G$2:$G$59))*0.4)*100</f>
        <v>1.3071081110100313</v>
      </c>
      <c r="O13">
        <f>(L13/(SUM($L$2:$L$59))*0.6 + I13/(SUM($I$2:$I$59))*0.3 + F13/(SUM($F$2:$F$59))*0.1)*100</f>
        <v>0.52747443379740167</v>
      </c>
      <c r="P13">
        <f>(D13/(SUM($D$2:$D$59))*0.6 + I13/(SUM($I$2:$I$59))*0.4 )*100</f>
        <v>0.30496843921418743</v>
      </c>
      <c r="Q13">
        <f>(B13/(SUM($B$2:$B$59))*0.3 + C13/(SUM($C$2:$C$59))*0.3 + G13/(SUM($G$2:$G$59))*0.4 + L13/(SUM($L$2:$L$59))*0.6 + I13/(SUM($I$2:$I$59))*0.3 + F13/(SUM($F$2:$F$59))*0.1 + D13/(SUM($D$2:$D$59))*0.6)*100</f>
        <v>2.0030987423062205</v>
      </c>
    </row>
    <row r="14" spans="1:17" x14ac:dyDescent="0.35">
      <c r="A14" t="s">
        <v>37</v>
      </c>
      <c r="B14">
        <v>8</v>
      </c>
      <c r="C14">
        <v>245</v>
      </c>
      <c r="D14">
        <v>173</v>
      </c>
      <c r="E14">
        <v>276</v>
      </c>
      <c r="F14">
        <v>666</v>
      </c>
      <c r="G14">
        <v>3504199</v>
      </c>
      <c r="H14">
        <v>29</v>
      </c>
      <c r="I14">
        <v>26</v>
      </c>
      <c r="J14">
        <v>0</v>
      </c>
      <c r="K14">
        <v>0</v>
      </c>
      <c r="L14">
        <v>543</v>
      </c>
      <c r="M14">
        <v>171</v>
      </c>
      <c r="N14">
        <f>(B14/(SUM($B$2:$B$59))*0.3 + C14/(SUM($C$2:$C$59))*0.3 + G14/(SUM($G$2:$G$59))*0.4)*100</f>
        <v>1.1370352690253214</v>
      </c>
      <c r="O14">
        <f>(L14/(SUM($L$2:$L$59))*0.6 + I14/(SUM($I$2:$I$59))*0.3 + F14/(SUM($F$2:$F$59))*0.1)*100</f>
        <v>0.52438970041378408</v>
      </c>
      <c r="P14">
        <f>(D14/(SUM($D$2:$D$59))*0.6 + I14/(SUM($I$2:$I$59))*0.4 )*100</f>
        <v>0.60178450839616182</v>
      </c>
      <c r="Q14">
        <f>(B14/(SUM($B$2:$B$59))*0.3 + C14/(SUM($C$2:$C$59))*0.3 + G14/(SUM($G$2:$G$59))*0.4 + L14/(SUM($L$2:$L$59))*0.6 + I14/(SUM($I$2:$I$59))*0.3 + F14/(SUM($F$2:$F$59))*0.1 + D14/(SUM($D$2:$D$59))*0.6)*100</f>
        <v>1.7563868657494972</v>
      </c>
    </row>
    <row r="15" spans="1:17" x14ac:dyDescent="0.35">
      <c r="A15" t="s">
        <v>41</v>
      </c>
      <c r="B15">
        <v>6</v>
      </c>
      <c r="C15">
        <v>102</v>
      </c>
      <c r="D15">
        <v>1243</v>
      </c>
      <c r="E15">
        <v>414</v>
      </c>
      <c r="F15">
        <v>144</v>
      </c>
      <c r="G15">
        <v>1998235</v>
      </c>
      <c r="H15">
        <v>2</v>
      </c>
      <c r="I15">
        <v>2</v>
      </c>
      <c r="J15">
        <v>0</v>
      </c>
      <c r="K15">
        <v>0</v>
      </c>
      <c r="L15">
        <v>4556</v>
      </c>
      <c r="M15">
        <v>546</v>
      </c>
      <c r="N15">
        <f>(B15/(SUM($B$2:$B$59))*0.3 + C15/(SUM($C$2:$C$59))*0.3 + G15/(SUM($G$2:$G$59))*0.4)*100</f>
        <v>0.65417605231874787</v>
      </c>
      <c r="O15">
        <f>(L15/(SUM($L$2:$L$59))*0.6 + I15/(SUM($I$2:$I$59))*0.3 + F15/(SUM($F$2:$F$59))*0.1)*100</f>
        <v>0.40829610931657395</v>
      </c>
      <c r="P15">
        <f>(D15/(SUM($D$2:$D$59))*0.6 + I15/(SUM($I$2:$I$59))*0.4 )*100</f>
        <v>0.72128483520251663</v>
      </c>
      <c r="Q15">
        <f>(B15/(SUM($B$2:$B$59))*0.3 + C15/(SUM($C$2:$C$59))*0.3 + G15/(SUM($G$2:$G$59))*0.4 + L15/(SUM($L$2:$L$59))*0.6 + I15/(SUM($I$2:$I$59))*0.3 + F15/(SUM($F$2:$F$59))*0.1 + D15/(SUM($D$2:$D$59))*0.6)*100</f>
        <v>1.7447706420620102</v>
      </c>
    </row>
    <row r="16" spans="1:17" x14ac:dyDescent="0.35">
      <c r="A16" t="s">
        <v>42</v>
      </c>
      <c r="B16">
        <v>6</v>
      </c>
      <c r="C16">
        <v>552</v>
      </c>
      <c r="D16">
        <v>690</v>
      </c>
      <c r="E16">
        <v>699</v>
      </c>
      <c r="F16">
        <v>65</v>
      </c>
      <c r="G16">
        <v>990116</v>
      </c>
      <c r="H16">
        <v>6</v>
      </c>
      <c r="I16">
        <v>6</v>
      </c>
      <c r="J16">
        <v>0</v>
      </c>
      <c r="K16">
        <v>1</v>
      </c>
      <c r="L16">
        <v>1070</v>
      </c>
      <c r="M16">
        <v>309</v>
      </c>
      <c r="N16">
        <f>(B16/(SUM($B$2:$B$59))*0.3 + C16/(SUM($C$2:$C$59))*0.3 + G16/(SUM($G$2:$G$59))*0.4)*100</f>
        <v>1.1574164157141658</v>
      </c>
      <c r="O16">
        <f>(L16/(SUM($L$2:$L$59))*0.6 + I16/(SUM($I$2:$I$59))*0.3 + F16/(SUM($F$2:$F$59))*0.1)*100</f>
        <v>0.18150480894400242</v>
      </c>
      <c r="P16">
        <f>(D16/(SUM($D$2:$D$59))*0.6 + I16/(SUM($I$2:$I$59))*0.4 )*100</f>
        <v>0.49570882417818107</v>
      </c>
      <c r="Q16">
        <f>(B16/(SUM($B$2:$B$59))*0.3 + C16/(SUM($C$2:$C$59))*0.3 + G16/(SUM($G$2:$G$59))*0.4 + L16/(SUM($L$2:$L$59))*0.6 + I16/(SUM($I$2:$I$59))*0.3 + F16/(SUM($F$2:$F$59))*0.1 + D16/(SUM($D$2:$D$59))*0.6)*100</f>
        <v>1.7176709845088636</v>
      </c>
    </row>
    <row r="17" spans="1:17" x14ac:dyDescent="0.35">
      <c r="A17" t="s">
        <v>66</v>
      </c>
      <c r="B17">
        <v>1</v>
      </c>
      <c r="C17">
        <v>102</v>
      </c>
      <c r="D17">
        <v>221</v>
      </c>
      <c r="E17">
        <v>114</v>
      </c>
      <c r="F17">
        <v>84</v>
      </c>
      <c r="G17">
        <v>3763986</v>
      </c>
      <c r="H17">
        <v>11</v>
      </c>
      <c r="I17">
        <v>11</v>
      </c>
      <c r="J17">
        <v>0</v>
      </c>
      <c r="K17">
        <v>0</v>
      </c>
      <c r="L17">
        <v>8009</v>
      </c>
      <c r="M17">
        <v>1108</v>
      </c>
      <c r="N17">
        <f>(B17/(SUM($B$2:$B$59))*0.3 + C17/(SUM($C$2:$C$59))*0.3 + G17/(SUM($G$2:$G$59))*0.4)*100</f>
        <v>0.68146088439986274</v>
      </c>
      <c r="O17">
        <f>(L17/(SUM($L$2:$L$59))*0.6 + I17/(SUM($I$2:$I$59))*0.3 + F17/(SUM($F$2:$F$59))*0.1)*100</f>
        <v>0.80133045533970559</v>
      </c>
      <c r="P17">
        <f>(D17/(SUM($D$2:$D$59))*0.6 + I17/(SUM($I$2:$I$59))*0.4 )*100</f>
        <v>0.3357346569583663</v>
      </c>
      <c r="Q17">
        <f>(B17/(SUM($B$2:$B$59))*0.3 + C17/(SUM($C$2:$C$59))*0.3 + G17/(SUM($G$2:$G$59))*0.4 + L17/(SUM($L$2:$L$59))*0.6 + I17/(SUM($I$2:$I$59))*0.3 + F17/(SUM($F$2:$F$59))*0.1 + D17/(SUM($D$2:$D$59))*0.6)*100</f>
        <v>1.6041010454308784</v>
      </c>
    </row>
    <row r="18" spans="1:17" x14ac:dyDescent="0.35">
      <c r="A18" t="s">
        <v>43</v>
      </c>
      <c r="B18">
        <v>5</v>
      </c>
      <c r="C18">
        <v>143</v>
      </c>
      <c r="D18">
        <v>762</v>
      </c>
      <c r="E18">
        <v>254</v>
      </c>
      <c r="F18">
        <v>133</v>
      </c>
      <c r="G18">
        <v>2672492</v>
      </c>
      <c r="H18">
        <v>8</v>
      </c>
      <c r="I18">
        <v>8</v>
      </c>
      <c r="J18">
        <v>0</v>
      </c>
      <c r="K18">
        <v>0</v>
      </c>
      <c r="L18">
        <v>1962</v>
      </c>
      <c r="M18">
        <v>1283</v>
      </c>
      <c r="N18">
        <f>(B18/(SUM($B$2:$B$59))*0.3 + C18/(SUM($C$2:$C$59))*0.3 + G18/(SUM($G$2:$G$59))*0.4)*100</f>
        <v>0.75992058244365479</v>
      </c>
      <c r="O18">
        <f>(L18/(SUM($L$2:$L$59))*0.6 + I18/(SUM($I$2:$I$59))*0.3 + F18/(SUM($F$2:$F$59))*0.1)*100</f>
        <v>0.29103802474606816</v>
      </c>
      <c r="P18">
        <f>(D18/(SUM($D$2:$D$59))*0.6 + I18/(SUM($I$2:$I$59))*0.4 )*100</f>
        <v>0.57421689302538648</v>
      </c>
      <c r="Q18">
        <f>(B18/(SUM($B$2:$B$59))*0.3 + C18/(SUM($C$2:$C$59))*0.3 + G18/(SUM($G$2:$G$59))*0.4 + L18/(SUM($L$2:$L$59))*0.6 + I18/(SUM($I$2:$I$59))*0.3 + F18/(SUM($F$2:$F$59))*0.1 + D18/(SUM($D$2:$D$59))*0.6)*100</f>
        <v>1.4692300811117955</v>
      </c>
    </row>
    <row r="19" spans="1:17" x14ac:dyDescent="0.35">
      <c r="A19" t="s">
        <v>45</v>
      </c>
      <c r="B19">
        <v>4</v>
      </c>
      <c r="C19">
        <v>181</v>
      </c>
      <c r="D19">
        <v>315</v>
      </c>
      <c r="E19">
        <v>197</v>
      </c>
      <c r="F19">
        <v>1097</v>
      </c>
      <c r="G19">
        <v>678632</v>
      </c>
      <c r="H19">
        <v>8</v>
      </c>
      <c r="I19">
        <v>8</v>
      </c>
      <c r="J19">
        <v>0</v>
      </c>
      <c r="K19">
        <v>1</v>
      </c>
      <c r="L19">
        <v>6285</v>
      </c>
      <c r="M19">
        <v>1878</v>
      </c>
      <c r="N19">
        <f>(B19/(SUM($B$2:$B$59))*0.3 + C19/(SUM($C$2:$C$59))*0.3 + G19/(SUM($G$2:$G$59))*0.4)*100</f>
        <v>0.50970853357698964</v>
      </c>
      <c r="O19">
        <f>(L19/(SUM($L$2:$L$59))*0.6 + I19/(SUM($I$2:$I$59))*0.3 + F19/(SUM($F$2:$F$59))*0.1)*100</f>
        <v>0.77707038312125987</v>
      </c>
      <c r="P19">
        <f>(D19/(SUM($D$2:$D$59))*0.6 + I19/(SUM($I$2:$I$59))*0.4 )*100</f>
        <v>0.32885291816558798</v>
      </c>
      <c r="Q19">
        <f>(B19/(SUM($B$2:$B$59))*0.3 + C19/(SUM($C$2:$C$59))*0.3 + G19/(SUM($G$2:$G$59))*0.4 + L19/(SUM($L$2:$L$59))*0.6 + I19/(SUM($I$2:$I$59))*0.3 + F19/(SUM($F$2:$F$59))*0.1 + D19/(SUM($D$2:$D$59))*0.6)*100</f>
        <v>1.4596864157605236</v>
      </c>
    </row>
    <row r="20" spans="1:17" x14ac:dyDescent="0.35">
      <c r="A20" t="s">
        <v>40</v>
      </c>
      <c r="B20">
        <v>6</v>
      </c>
      <c r="C20">
        <v>250</v>
      </c>
      <c r="D20">
        <v>296</v>
      </c>
      <c r="E20">
        <v>139</v>
      </c>
      <c r="F20">
        <v>570</v>
      </c>
      <c r="G20">
        <v>1698828</v>
      </c>
      <c r="H20">
        <v>9</v>
      </c>
      <c r="I20">
        <v>9</v>
      </c>
      <c r="J20">
        <v>0</v>
      </c>
      <c r="K20">
        <v>0</v>
      </c>
      <c r="L20">
        <v>3017</v>
      </c>
      <c r="M20">
        <v>891</v>
      </c>
      <c r="N20">
        <f>(B20/(SUM($B$2:$B$59))*0.3 + C20/(SUM($C$2:$C$59))*0.3 + G20/(SUM($G$2:$G$59))*0.4)*100</f>
        <v>0.82392456547709536</v>
      </c>
      <c r="O20">
        <f>(L20/(SUM($L$2:$L$59))*0.6 + I20/(SUM($I$2:$I$59))*0.3 + F20/(SUM($F$2:$F$59))*0.1)*100</f>
        <v>0.45508254684865185</v>
      </c>
      <c r="P20">
        <f>(D20/(SUM($D$2:$D$59))*0.6 + I20/(SUM($I$2:$I$59))*0.4 )*100</f>
        <v>0.33791675434022217</v>
      </c>
      <c r="Q20">
        <f>(B20/(SUM($B$2:$B$59))*0.3 + C20/(SUM($C$2:$C$59))*0.3 + G20/(SUM($G$2:$G$59))*0.4 + L20/(SUM($L$2:$L$59))*0.6 + I20/(SUM($I$2:$I$59))*0.3 + F20/(SUM($F$2:$F$59))*0.1 + D20/(SUM($D$2:$D$59))*0.6)*100</f>
        <v>1.4414852701747414</v>
      </c>
    </row>
    <row r="21" spans="1:17" x14ac:dyDescent="0.35">
      <c r="A21" t="s">
        <v>44</v>
      </c>
      <c r="B21">
        <v>5</v>
      </c>
      <c r="C21">
        <v>128</v>
      </c>
      <c r="D21">
        <v>349</v>
      </c>
      <c r="E21">
        <v>151</v>
      </c>
      <c r="F21">
        <v>246</v>
      </c>
      <c r="G21">
        <v>941013</v>
      </c>
      <c r="H21">
        <v>24</v>
      </c>
      <c r="I21">
        <v>20</v>
      </c>
      <c r="J21">
        <v>0</v>
      </c>
      <c r="K21">
        <v>0</v>
      </c>
      <c r="L21">
        <v>4481</v>
      </c>
      <c r="M21">
        <v>974</v>
      </c>
      <c r="N21">
        <f>(B21/(SUM($B$2:$B$59))*0.3 + C21/(SUM($C$2:$C$59))*0.3 + G21/(SUM($G$2:$G$59))*0.4)*100</f>
        <v>0.5104696808120841</v>
      </c>
      <c r="O21">
        <f>(L21/(SUM($L$2:$L$59))*0.6 + I21/(SUM($I$2:$I$59))*0.3 + F21/(SUM($F$2:$F$59))*0.1)*100</f>
        <v>0.68115431933785531</v>
      </c>
      <c r="P21">
        <f>(D21/(SUM($D$2:$D$59))*0.6 + I21/(SUM($I$2:$I$59))*0.4 )*100</f>
        <v>0.58143407846537565</v>
      </c>
      <c r="Q21">
        <f>(B21/(SUM($B$2:$B$59))*0.3 + C21/(SUM($C$2:$C$59))*0.3 + G21/(SUM($G$2:$G$59))*0.4 + L21/(SUM($L$2:$L$59))*0.6 + I21/(SUM($I$2:$I$59))*0.3 + F21/(SUM($F$2:$F$59))*0.1 + D21/(SUM($D$2:$D$59))*0.6)*100</f>
        <v>1.3831945308570304</v>
      </c>
    </row>
    <row r="22" spans="1:17" x14ac:dyDescent="0.35">
      <c r="A22" t="s">
        <v>35</v>
      </c>
      <c r="B22">
        <v>11</v>
      </c>
      <c r="C22">
        <v>128</v>
      </c>
      <c r="D22">
        <v>84</v>
      </c>
      <c r="E22">
        <v>99</v>
      </c>
      <c r="F22">
        <v>147</v>
      </c>
      <c r="G22">
        <v>1082765</v>
      </c>
      <c r="H22">
        <v>17</v>
      </c>
      <c r="I22">
        <v>13</v>
      </c>
      <c r="J22">
        <v>0</v>
      </c>
      <c r="K22">
        <v>0</v>
      </c>
      <c r="L22">
        <v>4131</v>
      </c>
      <c r="M22">
        <v>822</v>
      </c>
      <c r="N22">
        <f>(B22/(SUM($B$2:$B$59))*0.3 + C22/(SUM($C$2:$C$59))*0.3 + G22/(SUM($G$2:$G$59))*0.4)*100</f>
        <v>0.77573101173534553</v>
      </c>
      <c r="O22">
        <f>(L22/(SUM($L$2:$L$59))*0.6 + I22/(SUM($I$2:$I$59))*0.3 + F22/(SUM($F$2:$F$59))*0.1)*100</f>
        <v>0.53626483875535624</v>
      </c>
      <c r="P22">
        <f>(D22/(SUM($D$2:$D$59))*0.6 + I22/(SUM($I$2:$I$59))*0.4 )*100</f>
        <v>0.29951997245949147</v>
      </c>
      <c r="Q22">
        <f>(B22/(SUM($B$2:$B$59))*0.3 + C22/(SUM($C$2:$C$59))*0.3 + G22/(SUM($G$2:$G$59))*0.4 + L22/(SUM($L$2:$L$59))*0.6 + I22/(SUM($I$2:$I$59))*0.3 + F22/(SUM($F$2:$F$59))*0.1 + D22/(SUM($D$2:$D$59))*0.6)*100</f>
        <v>1.3581045169073083</v>
      </c>
    </row>
    <row r="23" spans="1:17" x14ac:dyDescent="0.35">
      <c r="A23" t="s">
        <v>33</v>
      </c>
      <c r="B23">
        <v>12</v>
      </c>
      <c r="C23">
        <v>156</v>
      </c>
      <c r="D23">
        <v>288</v>
      </c>
      <c r="E23">
        <v>222</v>
      </c>
      <c r="F23">
        <v>260</v>
      </c>
      <c r="G23">
        <v>1624783</v>
      </c>
      <c r="H23">
        <v>8</v>
      </c>
      <c r="I23">
        <v>8</v>
      </c>
      <c r="J23">
        <v>0</v>
      </c>
      <c r="K23">
        <v>0</v>
      </c>
      <c r="L23">
        <v>958</v>
      </c>
      <c r="M23">
        <v>351</v>
      </c>
      <c r="N23">
        <f>(B23/(SUM($B$2:$B$59))*0.3 + C23/(SUM($C$2:$C$59))*0.3 + G23/(SUM($G$2:$G$59))*0.4)*100</f>
        <v>0.92785819819711846</v>
      </c>
      <c r="O23">
        <f>(L23/(SUM($L$2:$L$59))*0.6 + I23/(SUM($I$2:$I$59))*0.3 + F23/(SUM($F$2:$F$59))*0.1)*100</f>
        <v>0.23174879814664312</v>
      </c>
      <c r="P23">
        <f>(D23/(SUM($D$2:$D$59))*0.6 + I23/(SUM($I$2:$I$59))*0.4 )*100</f>
        <v>0.31403227538882161</v>
      </c>
      <c r="Q23">
        <f>(B23/(SUM($B$2:$B$59))*0.3 + C23/(SUM($C$2:$C$59))*0.3 + G23/(SUM($G$2:$G$59))*0.4 + L23/(SUM($L$2:$L$59))*0.6 + I23/(SUM($I$2:$I$59))*0.3 + F23/(SUM($F$2:$F$59))*0.1 + D23/(SUM($D$2:$D$59))*0.6)*100</f>
        <v>1.3176938526292692</v>
      </c>
    </row>
    <row r="24" spans="1:17" x14ac:dyDescent="0.35">
      <c r="A24" t="s">
        <v>39</v>
      </c>
      <c r="B24">
        <v>7</v>
      </c>
      <c r="C24">
        <v>52</v>
      </c>
      <c r="D24">
        <v>226</v>
      </c>
      <c r="E24">
        <v>135</v>
      </c>
      <c r="F24">
        <v>157</v>
      </c>
      <c r="G24">
        <v>3763594</v>
      </c>
      <c r="H24">
        <v>8</v>
      </c>
      <c r="I24">
        <v>8</v>
      </c>
      <c r="J24">
        <v>0</v>
      </c>
      <c r="K24">
        <v>0</v>
      </c>
      <c r="L24">
        <v>1878</v>
      </c>
      <c r="M24">
        <v>1025</v>
      </c>
      <c r="N24">
        <f>(B24/(SUM($B$2:$B$59))*0.3 + C24/(SUM($C$2:$C$59))*0.3 + G24/(SUM($G$2:$G$59))*0.4)*100</f>
        <v>0.85730318437113451</v>
      </c>
      <c r="O24">
        <f>(L24/(SUM($L$2:$L$59))*0.6 + I24/(SUM($I$2:$I$59))*0.3 + F24/(SUM($F$2:$F$59))*0.1)*100</f>
        <v>0.2881202286802062</v>
      </c>
      <c r="P24">
        <f>(D24/(SUM($D$2:$D$59))*0.6 + I24/(SUM($I$2:$I$59))*0.4 )*100</f>
        <v>0.27999968827180255</v>
      </c>
      <c r="Q24">
        <f>(B24/(SUM($B$2:$B$59))*0.3 + C24/(SUM($C$2:$C$59))*0.3 + G24/(SUM($G$2:$G$59))*0.4 + L24/(SUM($L$2:$L$59))*0.6 + I24/(SUM($I$2:$I$59))*0.3 + F24/(SUM($F$2:$F$59))*0.1 + D24/(SUM($D$2:$D$59))*0.6)*100</f>
        <v>1.2694776822198295</v>
      </c>
    </row>
    <row r="25" spans="1:17" x14ac:dyDescent="0.35">
      <c r="A25" t="s">
        <v>54</v>
      </c>
      <c r="B25">
        <v>2</v>
      </c>
      <c r="C25">
        <v>75</v>
      </c>
      <c r="D25">
        <v>137</v>
      </c>
      <c r="E25">
        <v>88</v>
      </c>
      <c r="F25">
        <v>63</v>
      </c>
      <c r="G25">
        <v>3542657</v>
      </c>
      <c r="H25">
        <v>3</v>
      </c>
      <c r="I25">
        <v>3</v>
      </c>
      <c r="J25">
        <v>0</v>
      </c>
      <c r="K25">
        <v>0</v>
      </c>
      <c r="L25">
        <v>2906</v>
      </c>
      <c r="M25">
        <v>654</v>
      </c>
      <c r="N25">
        <f>(B25/(SUM($B$2:$B$59))*0.3 + C25/(SUM($C$2:$C$59))*0.3 + G25/(SUM($G$2:$G$59))*0.4)*100</f>
        <v>0.65521287265281947</v>
      </c>
      <c r="O25">
        <f>(L25/(SUM($L$2:$L$59))*0.6 + I25/(SUM($I$2:$I$59))*0.3 + F25/(SUM($F$2:$F$59))*0.1)*100</f>
        <v>0.28123098652952461</v>
      </c>
      <c r="P25">
        <f>(D25/(SUM($D$2:$D$59))*0.6 + I25/(SUM($I$2:$I$59))*0.4 )*100</f>
        <v>0.13368057143844603</v>
      </c>
      <c r="Q25">
        <f>(B25/(SUM($B$2:$B$59))*0.3 + C25/(SUM($C$2:$C$59))*0.3 + G25/(SUM($G$2:$G$59))*0.4 + L25/(SUM($L$2:$L$59))*0.6 + I25/(SUM($I$2:$I$59))*0.3 + F25/(SUM($F$2:$F$59))*0.1 + D25/(SUM($D$2:$D$59))*0.6)*100</f>
        <v>1.0116448984570472</v>
      </c>
    </row>
    <row r="26" spans="1:17" x14ac:dyDescent="0.35">
      <c r="A26" t="s">
        <v>49</v>
      </c>
      <c r="B26">
        <v>3</v>
      </c>
      <c r="C26">
        <v>44</v>
      </c>
      <c r="D26">
        <v>125</v>
      </c>
      <c r="E26">
        <v>159</v>
      </c>
      <c r="F26">
        <v>718</v>
      </c>
      <c r="G26">
        <v>318331</v>
      </c>
      <c r="H26">
        <v>8</v>
      </c>
      <c r="I26">
        <v>8</v>
      </c>
      <c r="J26">
        <v>0</v>
      </c>
      <c r="K26">
        <v>0</v>
      </c>
      <c r="L26">
        <v>4407</v>
      </c>
      <c r="M26">
        <v>1170</v>
      </c>
      <c r="N26">
        <f>(B26/(SUM($B$2:$B$59))*0.3 + C26/(SUM($C$2:$C$59))*0.3 + G26/(SUM($G$2:$G$59))*0.4)*100</f>
        <v>0.2274502063929108</v>
      </c>
      <c r="O26">
        <f>(L26/(SUM($L$2:$L$59))*0.6 + I26/(SUM($I$2:$I$59))*0.3 + F26/(SUM($F$2:$F$59))*0.1)*100</f>
        <v>0.57200366558874793</v>
      </c>
      <c r="P26">
        <f>(D26/(SUM($D$2:$D$59))*0.6 + I26/(SUM($I$2:$I$59))*0.4 )*100</f>
        <v>0.22455950603278768</v>
      </c>
      <c r="Q26">
        <f>(B26/(SUM($B$2:$B$59))*0.3 + C26/(SUM($C$2:$C$59))*0.3 + G26/(SUM($G$2:$G$59))*0.4 + L26/(SUM($L$2:$L$59))*0.6 + I26/(SUM($I$2:$I$59))*0.3 + F26/(SUM($F$2:$F$59))*0.1 + D26/(SUM($D$2:$D$59))*0.6)*100</f>
        <v>0.86806795891113264</v>
      </c>
    </row>
    <row r="27" spans="1:17" x14ac:dyDescent="0.35">
      <c r="A27" t="s">
        <v>82</v>
      </c>
      <c r="B27">
        <v>1</v>
      </c>
      <c r="C27">
        <v>200</v>
      </c>
      <c r="D27">
        <v>143</v>
      </c>
      <c r="E27">
        <v>1036</v>
      </c>
      <c r="F27">
        <v>560</v>
      </c>
      <c r="G27">
        <v>67889</v>
      </c>
      <c r="H27">
        <v>1</v>
      </c>
      <c r="I27">
        <v>1</v>
      </c>
      <c r="J27">
        <v>0</v>
      </c>
      <c r="K27">
        <v>0</v>
      </c>
      <c r="L27">
        <v>2851</v>
      </c>
      <c r="M27">
        <v>507</v>
      </c>
      <c r="N27">
        <f>(B27/(SUM($B$2:$B$59))*0.3 + C27/(SUM($C$2:$C$59))*0.3 + G27/(SUM($G$2:$G$59))*0.4)*100</f>
        <v>0.33277060681144349</v>
      </c>
      <c r="O27">
        <f>(L27/(SUM($L$2:$L$59))*0.6 + I27/(SUM($I$2:$I$59))*0.3 + F27/(SUM($F$2:$F$59))*0.1)*100</f>
        <v>0.32358642711798885</v>
      </c>
      <c r="P27">
        <f>(D27/(SUM($D$2:$D$59))*0.6 + I27/(SUM($I$2:$I$59))*0.4 )*100</f>
        <v>9.7987692835232343E-2</v>
      </c>
      <c r="Q27">
        <f>(B27/(SUM($B$2:$B$59))*0.2 + C27/(SUM($C$2:$C$59))*0.2 + G27/(SUM($G$2:$G$59))*0.3 + L27/(SUM($L$2:$L$59))*0.6 + I27/(SUM($I$2:$I$59))*0.3 + F27/(SUM($F$2:$F$59))*0.1 + D27/(SUM($D$2:$D$59))*0.6)*100</f>
        <v>0.62467378400921225</v>
      </c>
    </row>
    <row r="28" spans="1:17" x14ac:dyDescent="0.35">
      <c r="A28" t="s">
        <v>50</v>
      </c>
      <c r="B28">
        <v>3</v>
      </c>
      <c r="C28">
        <v>67</v>
      </c>
      <c r="D28">
        <v>182</v>
      </c>
      <c r="E28">
        <v>117</v>
      </c>
      <c r="F28">
        <v>291</v>
      </c>
      <c r="G28">
        <v>364681</v>
      </c>
      <c r="H28">
        <v>12</v>
      </c>
      <c r="I28">
        <v>12</v>
      </c>
      <c r="J28">
        <v>0</v>
      </c>
      <c r="K28">
        <v>0</v>
      </c>
      <c r="L28">
        <v>9</v>
      </c>
      <c r="M28">
        <v>3</v>
      </c>
      <c r="N28">
        <f>(B28/(SUM($B$2:$B$59))*0.3 + C28/(SUM($C$2:$C$59))*0.3 + G28/(SUM($G$2:$G$59))*0.4)*100</f>
        <v>0.26607357126831727</v>
      </c>
      <c r="O28">
        <f>(L28/(SUM($L$2:$L$59))*0.6 + I28/(SUM($I$2:$I$59))*0.3 + F28/(SUM($F$2:$F$59))*0.1)*100</f>
        <v>0.22058771156808563</v>
      </c>
      <c r="P28">
        <f>(D28/(SUM($D$2:$D$59))*0.6 + I28/(SUM($I$2:$I$59))*0.4 )*100</f>
        <v>0.33382023922428467</v>
      </c>
      <c r="Q28">
        <f>(B28/(SUM($B$2:$B$59))*0.3 + C28/(SUM($C$2:$C$59))*0.3 + G28/(SUM($G$2:$G$59))*0.4 + L28/(SUM($L$2:$L$59))*0.6 + I28/(SUM($I$2:$I$59))*0.3 + F28/(SUM($F$2:$F$59))*0.1 + D28/(SUM($D$2:$D$59))*0.6)*100</f>
        <v>0.58656339340571684</v>
      </c>
    </row>
    <row r="29" spans="1:17" x14ac:dyDescent="0.35">
      <c r="A29" t="s">
        <v>62</v>
      </c>
      <c r="B29">
        <v>1</v>
      </c>
      <c r="C29">
        <v>45</v>
      </c>
      <c r="D29">
        <v>50</v>
      </c>
      <c r="E29">
        <v>58</v>
      </c>
      <c r="F29">
        <v>36</v>
      </c>
      <c r="G29">
        <v>680130</v>
      </c>
      <c r="H29">
        <v>3</v>
      </c>
      <c r="I29">
        <v>3</v>
      </c>
      <c r="J29">
        <v>0</v>
      </c>
      <c r="K29">
        <v>0</v>
      </c>
      <c r="L29">
        <v>3541</v>
      </c>
      <c r="M29">
        <v>1766</v>
      </c>
      <c r="N29">
        <f>(B29/(SUM($B$2:$B$59))*0.3 + C29/(SUM($C$2:$C$59))*0.3 + G29/(SUM($G$2:$G$59))*0.4)*100</f>
        <v>0.19436500921413052</v>
      </c>
      <c r="O29">
        <f>(L29/(SUM($L$2:$L$59))*0.6 + I29/(SUM($I$2:$I$59))*0.3 + F29/(SUM($F$2:$F$59))*0.1)*100</f>
        <v>0.32687365851862854</v>
      </c>
      <c r="P29">
        <f>(D29/(SUM($D$2:$D$59))*0.6 + I29/(SUM($I$2:$I$59))*0.4 )*100</f>
        <v>8.5925166935532232E-2</v>
      </c>
      <c r="Q29">
        <f>(B29/(SUM($B$2:$B$59))*0.3 + C29/(SUM($C$2:$C$59))*0.3 + G29/(SUM($G$2:$G$59))*0.4 + L29/(SUM($L$2:$L$59))*0.6 + I29/(SUM($I$2:$I$59))*0.3 + F29/(SUM($F$2:$F$59))*0.1 + D29/(SUM($D$2:$D$59))*0.6)*100</f>
        <v>0.54868430250454869</v>
      </c>
    </row>
    <row r="30" spans="1:17" x14ac:dyDescent="0.35">
      <c r="A30" t="s">
        <v>61</v>
      </c>
      <c r="B30">
        <v>2</v>
      </c>
      <c r="C30">
        <v>49</v>
      </c>
      <c r="D30">
        <v>16</v>
      </c>
      <c r="E30">
        <v>13</v>
      </c>
      <c r="F30">
        <v>41</v>
      </c>
      <c r="G30">
        <v>629250</v>
      </c>
      <c r="H30">
        <v>7</v>
      </c>
      <c r="I30">
        <v>7</v>
      </c>
      <c r="J30">
        <v>0</v>
      </c>
      <c r="K30">
        <v>0</v>
      </c>
      <c r="L30">
        <v>0</v>
      </c>
      <c r="M30">
        <v>0</v>
      </c>
      <c r="N30">
        <f>(B30/(SUM($B$2:$B$59))*0.3 + C30/(SUM($C$2:$C$59))*0.3 + G30/(SUM($G$2:$G$59))*0.4)*100</f>
        <v>0.23440832141707951</v>
      </c>
      <c r="O30">
        <f>(L30/(SUM($L$2:$L$59))*0.6 + I30/(SUM($I$2:$I$59))*0.3 + F30/(SUM($F$2:$F$59))*0.1)*100</f>
        <v>0.1086010176846192</v>
      </c>
      <c r="P30">
        <f>(D30/(SUM($D$2:$D$59))*0.6 + I30/(SUM($I$2:$I$59))*0.4 )*100</f>
        <v>0.14523484484237226</v>
      </c>
      <c r="Q30">
        <f>(B30/(SUM($B$2:$B$59))*0.3 + C30/(SUM($C$2:$C$59))*0.3 + G30/(SUM($G$2:$G$59))*0.4 + L30/(SUM($L$2:$L$59))*0.6 + I30/(SUM($I$2:$I$59))*0.3 + F30/(SUM($F$2:$F$59))*0.1 + D30/(SUM($D$2:$D$59))*0.6)*100</f>
        <v>0.35179194222867138</v>
      </c>
    </row>
    <row r="31" spans="1:17" x14ac:dyDescent="0.35">
      <c r="A31" t="s">
        <v>59</v>
      </c>
      <c r="B31">
        <v>2</v>
      </c>
      <c r="C31">
        <v>15</v>
      </c>
      <c r="D31">
        <v>126</v>
      </c>
      <c r="E31">
        <v>51</v>
      </c>
      <c r="F31">
        <v>124</v>
      </c>
      <c r="G31">
        <v>5905</v>
      </c>
      <c r="H31">
        <v>5</v>
      </c>
      <c r="I31">
        <v>5</v>
      </c>
      <c r="J31">
        <v>0</v>
      </c>
      <c r="K31">
        <v>0</v>
      </c>
      <c r="L31">
        <v>0</v>
      </c>
      <c r="M31">
        <v>0</v>
      </c>
      <c r="N31">
        <f>(B31/(SUM($B$2:$B$59))*0.3 + C31/(SUM($C$2:$C$59))*0.3 + G31/(SUM($G$2:$G$59))*0.4)*100</f>
        <v>0.10417459842944583</v>
      </c>
      <c r="O31">
        <f>(L31/(SUM($L$2:$L$59))*0.6 + I31/(SUM($I$2:$I$59))*0.3 + F31/(SUM($F$2:$F$59))*0.1)*100</f>
        <v>9.2037652115912999E-2</v>
      </c>
      <c r="P31">
        <f>(D31/(SUM($D$2:$D$59))*0.6 + I31/(SUM($I$2:$I$59))*0.4 )*100</f>
        <v>0.16662888656448083</v>
      </c>
      <c r="Q31">
        <f>(B31/(SUM($B$2:$B$59))*0.3 + C31/(SUM($C$2:$C$59))*0.3 + G31/(SUM($G$2:$G$59))*0.4 + L31/(SUM($L$2:$L$59))*0.6 + I31/(SUM($I$2:$I$59))*0.3 + F31/(SUM($F$2:$F$59))*0.1 + D31/(SUM($D$2:$D$59))*0.6)*100</f>
        <v>0.26537525017026853</v>
      </c>
    </row>
    <row r="32" spans="1:17" x14ac:dyDescent="0.35">
      <c r="A32" t="s">
        <v>48</v>
      </c>
      <c r="B32">
        <v>3</v>
      </c>
      <c r="C32">
        <v>47</v>
      </c>
      <c r="D32">
        <v>1</v>
      </c>
      <c r="E32">
        <v>6</v>
      </c>
      <c r="F32">
        <v>11</v>
      </c>
      <c r="G32">
        <v>508393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f>(B32/(SUM($B$2:$B$59))*0.3 + C32/(SUM($C$2:$C$59))*0.3 + G32/(SUM($G$2:$G$59))*0.4)*100</f>
        <v>0.256745382885257</v>
      </c>
      <c r="O32">
        <f>(L32/(SUM($L$2:$L$59))*0.6 + I32/(SUM($I$2:$I$59))*0.3 + F32/(SUM($F$2:$F$59))*0.1)*100</f>
        <v>1.680004887286945E-3</v>
      </c>
      <c r="P32">
        <f>(D32/(SUM($D$2:$D$59))*0.6 + I32/(SUM($I$2:$I$59))*0.4 )*100</f>
        <v>5.489126954357908E-4</v>
      </c>
      <c r="Q32">
        <f>(B32/(SUM($B$2:$B$59))*0.3 + C32/(SUM($C$2:$C$59))*0.3 + G32/(SUM($G$2:$G$59))*0.4 + L32/(SUM($L$2:$L$59))*0.6 + I32/(SUM($I$2:$I$59))*0.3 + F32/(SUM($F$2:$F$59))*0.1 + D32/(SUM($D$2:$D$59))*0.6)*100</f>
        <v>0.2589743004679797</v>
      </c>
    </row>
    <row r="33" spans="1:17" x14ac:dyDescent="0.35">
      <c r="A33" t="s">
        <v>55</v>
      </c>
      <c r="B33">
        <v>2</v>
      </c>
      <c r="C33">
        <v>9</v>
      </c>
      <c r="D33">
        <v>22</v>
      </c>
      <c r="E33">
        <v>16</v>
      </c>
      <c r="F33">
        <v>84</v>
      </c>
      <c r="G33">
        <v>389216</v>
      </c>
      <c r="H33">
        <v>5</v>
      </c>
      <c r="I33">
        <v>4</v>
      </c>
      <c r="J33">
        <v>0</v>
      </c>
      <c r="K33">
        <v>0</v>
      </c>
      <c r="L33">
        <v>176</v>
      </c>
      <c r="M33">
        <v>170</v>
      </c>
      <c r="N33">
        <f>(B33/(SUM($B$2:$B$59))*0.3 + C33/(SUM($C$2:$C$59))*0.3 + G33/(SUM($G$2:$G$59))*0.4)*100</f>
        <v>0.14622153873202781</v>
      </c>
      <c r="O33">
        <f>(L33/(SUM($L$2:$L$59))*0.6 + I33/(SUM($I$2:$I$59))*0.3 + F33/(SUM($F$2:$F$59))*0.1)*100</f>
        <v>8.5102160207146921E-2</v>
      </c>
      <c r="P33">
        <f>(D33/(SUM($D$2:$D$59))*0.6 + I33/(SUM($I$2:$I$59))*0.4 )*100</f>
        <v>9.0048788851244316E-2</v>
      </c>
      <c r="Q33">
        <f>(B33/(SUM($B$2:$B$59))*0.3 + C33/(SUM($C$2:$C$59))*0.3 + G33/(SUM($G$2:$G$59))*0.4 + L33/(SUM($L$2:$L$59))*0.6 + I33/(SUM($I$2:$I$59))*0.3 + F33/(SUM($F$2:$F$59))*0.1 + D33/(SUM($D$2:$D$59))*0.6)*100</f>
        <v>0.24339977823876216</v>
      </c>
    </row>
    <row r="34" spans="1:17" x14ac:dyDescent="0.35">
      <c r="A34" t="s">
        <v>52</v>
      </c>
      <c r="B34">
        <v>2</v>
      </c>
      <c r="C34">
        <v>15</v>
      </c>
      <c r="D34">
        <v>107</v>
      </c>
      <c r="E34">
        <v>39</v>
      </c>
      <c r="F34">
        <v>50</v>
      </c>
      <c r="G34">
        <v>46917</v>
      </c>
      <c r="H34">
        <v>3</v>
      </c>
      <c r="I34">
        <v>3</v>
      </c>
      <c r="J34">
        <v>0</v>
      </c>
      <c r="K34">
        <v>0</v>
      </c>
      <c r="L34">
        <v>21</v>
      </c>
      <c r="M34">
        <v>6</v>
      </c>
      <c r="N34">
        <f>(B34/(SUM($B$2:$B$59))*0.3 + C34/(SUM($C$2:$C$59))*0.3 + G34/(SUM($G$2:$G$59))*0.4)*100</f>
        <v>0.10958086965397405</v>
      </c>
      <c r="O34">
        <f>(L34/(SUM($L$2:$L$59))*0.6 + I34/(SUM($I$2:$I$59))*0.3 + F34/(SUM($F$2:$F$59))*0.1)*100</f>
        <v>5.3141850292733314E-2</v>
      </c>
      <c r="P34">
        <f>(D34/(SUM($D$2:$D$59))*0.6 + I34/(SUM($I$2:$I$59))*0.4 )*100</f>
        <v>0.11721319057537231</v>
      </c>
      <c r="Q34">
        <f>(B34/(SUM($B$2:$B$59))*0.3 + C34/(SUM($C$2:$C$59))*0.3 + G34/(SUM($G$2:$G$59))*0.4 + L34/(SUM($L$2:$L$59))*0.6 + I34/(SUM($I$2:$I$59))*0.3 + F34/(SUM($F$2:$F$59))*0.1 + D34/(SUM($D$2:$D$59))*0.6)*100</f>
        <v>0.22145637835833698</v>
      </c>
    </row>
    <row r="35" spans="1:17" x14ac:dyDescent="0.35">
      <c r="A35" t="s">
        <v>47</v>
      </c>
      <c r="B35">
        <v>3</v>
      </c>
      <c r="C35">
        <v>19</v>
      </c>
      <c r="D35">
        <v>17</v>
      </c>
      <c r="E35">
        <v>41</v>
      </c>
      <c r="F35">
        <v>2</v>
      </c>
      <c r="G35">
        <v>191079</v>
      </c>
      <c r="H35">
        <v>2</v>
      </c>
      <c r="I35">
        <v>2</v>
      </c>
      <c r="J35">
        <v>0</v>
      </c>
      <c r="K35">
        <v>0</v>
      </c>
      <c r="L35">
        <v>0</v>
      </c>
      <c r="M35">
        <v>0</v>
      </c>
      <c r="N35">
        <f>(B35/(SUM($B$2:$B$59))*0.3 + C35/(SUM($C$2:$C$59))*0.3 + G35/(SUM($G$2:$G$59))*0.4)*100</f>
        <v>0.17533494827100751</v>
      </c>
      <c r="O35">
        <f>(L35/(SUM($L$2:$L$59))*0.6 + I35/(SUM($I$2:$I$59))*0.3 + F35/(SUM($F$2:$F$59))*0.1)*100</f>
        <v>2.9545221515923512E-2</v>
      </c>
      <c r="P35">
        <f>(D35/(SUM($D$2:$D$59))*0.6 + I35/(SUM($I$2:$I$59))*0.4 )*100</f>
        <v>4.8317870598236903E-2</v>
      </c>
      <c r="Q35">
        <f>(B35/(SUM($B$2:$B$59))*0.3 + C35/(SUM($C$2:$C$59))*0.3 + G35/(SUM($G$2:$G$59))*0.4 + L35/(SUM($L$2:$L$59))*0.6 + I35/(SUM($I$2:$I$59))*0.3 + F35/(SUM($F$2:$F$59))*0.1 + D35/(SUM($D$2:$D$59))*0.6)*100</f>
        <v>0.21421168560933945</v>
      </c>
    </row>
    <row r="36" spans="1:17" x14ac:dyDescent="0.35">
      <c r="A36" t="s">
        <v>53</v>
      </c>
      <c r="B36">
        <v>2</v>
      </c>
      <c r="C36">
        <v>5</v>
      </c>
      <c r="D36">
        <v>4</v>
      </c>
      <c r="E36">
        <v>6</v>
      </c>
      <c r="F36">
        <v>9</v>
      </c>
      <c r="G36">
        <v>151484</v>
      </c>
      <c r="H36">
        <v>4</v>
      </c>
      <c r="I36">
        <v>4</v>
      </c>
      <c r="J36">
        <v>0</v>
      </c>
      <c r="K36">
        <v>0</v>
      </c>
      <c r="L36">
        <v>0</v>
      </c>
      <c r="M36">
        <v>0</v>
      </c>
      <c r="N36">
        <f>(B36/(SUM($B$2:$B$59))*0.3 + C36/(SUM($C$2:$C$59))*0.3 + G36/(SUM($G$2:$G$59))*0.4)*100</f>
        <v>0.10922879482325396</v>
      </c>
      <c r="O36">
        <f>(L36/(SUM($L$2:$L$59))*0.6 + I36/(SUM($I$2:$I$59))*0.3 + F36/(SUM($F$2:$F$59))*0.1)*100</f>
        <v>5.9854081616977452E-2</v>
      </c>
      <c r="P36">
        <f>(D36/(SUM($D$2:$D$59))*0.6 + I36/(SUM($I$2:$I$59))*0.4 )*100</f>
        <v>8.0168360333400079E-2</v>
      </c>
      <c r="Q36">
        <f>(B36/(SUM($B$2:$B$59))*0.3 + C36/(SUM($C$2:$C$59))*0.3 + G36/(SUM($G$2:$G$59))*0.4 + L36/(SUM($L$2:$L$59))*0.6 + I36/(SUM($I$2:$I$59))*0.3 + F36/(SUM($F$2:$F$59))*0.1 + D36/(SUM($D$2:$D$59))*0.6)*100</f>
        <v>0.17127852722197456</v>
      </c>
    </row>
    <row r="37" spans="1:17" x14ac:dyDescent="0.35">
      <c r="A37" t="s">
        <v>56</v>
      </c>
      <c r="B37">
        <v>2</v>
      </c>
      <c r="C37">
        <v>3</v>
      </c>
      <c r="D37">
        <v>5</v>
      </c>
      <c r="E37">
        <v>2</v>
      </c>
      <c r="F37">
        <v>2</v>
      </c>
      <c r="G37">
        <v>3246</v>
      </c>
      <c r="H37">
        <v>5</v>
      </c>
      <c r="I37">
        <v>5</v>
      </c>
      <c r="J37">
        <v>0</v>
      </c>
      <c r="K37">
        <v>0</v>
      </c>
      <c r="L37">
        <v>0</v>
      </c>
      <c r="M37">
        <v>0</v>
      </c>
      <c r="N37">
        <f>(B37/(SUM($B$2:$B$59))*0.3 + C37/(SUM($C$2:$C$59))*0.3 + G37/(SUM($G$2:$G$59))*0.4)*100</f>
        <v>8.6860556137011879E-2</v>
      </c>
      <c r="O37">
        <f>(L37/(SUM($L$2:$L$59))*0.6 + I37/(SUM($I$2:$I$59))*0.3 + F37/(SUM($F$2:$F$59))*0.1)*100</f>
        <v>7.3404870638730524E-2</v>
      </c>
      <c r="P37">
        <f>(D37/(SUM($D$2:$D$59))*0.6 + I37/(SUM($I$2:$I$59))*0.4 )*100</f>
        <v>0.10021045041675009</v>
      </c>
      <c r="Q37">
        <f>(B37/(SUM($B$2:$B$59))*0.3 + C37/(SUM($C$2:$C$59))*0.3 + G37/(SUM($G$2:$G$59))*0.4 + L37/(SUM($L$2:$L$59))*0.6 + I37/(SUM($I$2:$I$59))*0.3 + F37/(SUM($F$2:$F$59))*0.1 + D37/(SUM($D$2:$D$59))*0.6)*100</f>
        <v>0.16300999025292137</v>
      </c>
    </row>
    <row r="38" spans="1:17" x14ac:dyDescent="0.35">
      <c r="A38" t="s">
        <v>57</v>
      </c>
      <c r="B38">
        <v>2</v>
      </c>
      <c r="C38">
        <v>8</v>
      </c>
      <c r="D38">
        <v>28</v>
      </c>
      <c r="E38">
        <v>11</v>
      </c>
      <c r="F38">
        <v>2</v>
      </c>
      <c r="G38">
        <v>262407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f>(B38/(SUM($B$2:$B$59))*0.3 + C38/(SUM($C$2:$C$59))*0.3 + G38/(SUM($G$2:$G$59))*0.4)*100</f>
        <v>0.12809173444741673</v>
      </c>
      <c r="O38">
        <f>(L38/(SUM($L$2:$L$59))*0.6 + I38/(SUM($I$2:$I$59))*0.3 + F38/(SUM($F$2:$F$59))*0.1)*100</f>
        <v>3.054554340521718E-4</v>
      </c>
      <c r="P38">
        <f>(D38/(SUM($D$2:$D$59))*0.6 + I38/(SUM($I$2:$I$59))*0.4 )*100</f>
        <v>1.5369555472202145E-2</v>
      </c>
      <c r="Q38">
        <f>(B38/(SUM($B$2:$B$59))*0.3 + C38/(SUM($C$2:$C$59))*0.3 + G38/(SUM($G$2:$G$59))*0.4 + L38/(SUM($L$2:$L$59))*0.6 + I38/(SUM($I$2:$I$59))*0.3 + F38/(SUM($F$2:$F$59))*0.1 + D38/(SUM($D$2:$D$59))*0.6)*100</f>
        <v>0.14376674535367104</v>
      </c>
    </row>
    <row r="39" spans="1:17" x14ac:dyDescent="0.35">
      <c r="A39" t="s">
        <v>58</v>
      </c>
      <c r="B39">
        <v>2</v>
      </c>
      <c r="C39">
        <v>9</v>
      </c>
      <c r="D39">
        <v>25</v>
      </c>
      <c r="E39">
        <v>39</v>
      </c>
      <c r="F39">
        <v>6</v>
      </c>
      <c r="G39">
        <v>42646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f>(B39/(SUM($B$2:$B$59))*0.3 + C39/(SUM($C$2:$C$59))*0.3 + G39/(SUM($G$2:$G$59))*0.4)*100</f>
        <v>0.10053609500129676</v>
      </c>
      <c r="O39">
        <f>(L39/(SUM($L$2:$L$59))*0.6 + I39/(SUM($I$2:$I$59))*0.3 + F39/(SUM($F$2:$F$59))*0.1)*100</f>
        <v>9.1636630215651547E-4</v>
      </c>
      <c r="P39">
        <f>(D39/(SUM($D$2:$D$59))*0.6 + I39/(SUM($I$2:$I$59))*0.4 )*100</f>
        <v>1.3722817385894773E-2</v>
      </c>
      <c r="Q39">
        <f>(B39/(SUM($B$2:$B$59))*0.3 + C39/(SUM($C$2:$C$59))*0.3 + G39/(SUM($G$2:$G$59))*0.4 + L39/(SUM($L$2:$L$59))*0.6 + I39/(SUM($I$2:$I$59))*0.3 + F39/(SUM($F$2:$F$59))*0.1 + D39/(SUM($D$2:$D$59))*0.6)*100</f>
        <v>0.11517527868934806</v>
      </c>
    </row>
    <row r="40" spans="1:17" x14ac:dyDescent="0.35">
      <c r="A40" t="s">
        <v>51</v>
      </c>
      <c r="B40">
        <v>2</v>
      </c>
      <c r="C40">
        <v>11</v>
      </c>
      <c r="D40">
        <v>3</v>
      </c>
      <c r="E40">
        <v>35</v>
      </c>
      <c r="F40">
        <v>1</v>
      </c>
      <c r="G40">
        <v>14346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f>(B40/(SUM($B$2:$B$59))*0.3 + C40/(SUM($C$2:$C$59))*0.3 + G40/(SUM($G$2:$G$59))*0.4)*100</f>
        <v>9.9632795858714082E-2</v>
      </c>
      <c r="O40">
        <f>(L40/(SUM($L$2:$L$59))*0.6 + I40/(SUM($I$2:$I$59))*0.3 + F40/(SUM($F$2:$F$59))*0.1)*100</f>
        <v>1.527277170260859E-4</v>
      </c>
      <c r="P40">
        <f>(D40/(SUM($D$2:$D$59))*0.6 + I40/(SUM($I$2:$I$59))*0.4 )*100</f>
        <v>1.6467380863073727E-3</v>
      </c>
      <c r="Q40">
        <f>(B40/(SUM($B$2:$B$59))*0.3 + C40/(SUM($C$2:$C$59))*0.3 + G40/(SUM($G$2:$G$59))*0.4 + L40/(SUM($L$2:$L$59))*0.6 + I40/(SUM($I$2:$I$59))*0.3 + F40/(SUM($F$2:$F$59))*0.1 + D40/(SUM($D$2:$D$59))*0.6)*100</f>
        <v>0.10143226166204754</v>
      </c>
    </row>
    <row r="41" spans="1:17" x14ac:dyDescent="0.35">
      <c r="A41" t="s">
        <v>63</v>
      </c>
      <c r="B41">
        <v>1</v>
      </c>
      <c r="C41">
        <v>14</v>
      </c>
      <c r="D41">
        <v>4</v>
      </c>
      <c r="E41">
        <v>17</v>
      </c>
      <c r="F41">
        <v>0</v>
      </c>
      <c r="G41">
        <v>13092</v>
      </c>
      <c r="H41">
        <v>2</v>
      </c>
      <c r="I41">
        <v>2</v>
      </c>
      <c r="J41">
        <v>0</v>
      </c>
      <c r="K41">
        <v>0</v>
      </c>
      <c r="L41">
        <v>77</v>
      </c>
      <c r="M41">
        <v>19</v>
      </c>
      <c r="N41">
        <f>(B41/(SUM($B$2:$B$59))*0.3 + C41/(SUM($C$2:$C$59))*0.3 + G41/(SUM($G$2:$G$59))*0.4)*100</f>
        <v>6.2612483149702455E-2</v>
      </c>
      <c r="O41">
        <f>(L41/(SUM($L$2:$L$59))*0.6 + I41/(SUM($I$2:$I$59))*0.3 + F41/(SUM($F$2:$F$59))*0.1)*100</f>
        <v>3.5274422250152038E-2</v>
      </c>
      <c r="P41">
        <f>(D41/(SUM($D$2:$D$59))*0.6 + I41/(SUM($I$2:$I$59))*0.4 )*100</f>
        <v>4.1182005557571622E-2</v>
      </c>
      <c r="Q41">
        <f>(B41/(SUM($B$2:$B$59))*0.3 + C41/(SUM($C$2:$C$59))*0.3 + G41/(SUM($G$2:$G$59))*0.4 + L41/(SUM($L$2:$L$59))*0.6 + I41/(SUM($I$2:$I$59))*0.3 + F41/(SUM($F$2:$F$59))*0.1 + D41/(SUM($D$2:$D$59))*0.6)*100</f>
        <v>0.10008255618159767</v>
      </c>
    </row>
    <row r="42" spans="1:17" x14ac:dyDescent="0.35">
      <c r="A42" t="s">
        <v>65</v>
      </c>
      <c r="B42">
        <v>1</v>
      </c>
      <c r="C42">
        <v>1</v>
      </c>
      <c r="D42">
        <v>22</v>
      </c>
      <c r="E42">
        <v>5</v>
      </c>
      <c r="F42">
        <v>0</v>
      </c>
      <c r="G42">
        <v>30</v>
      </c>
      <c r="H42">
        <v>3</v>
      </c>
      <c r="I42">
        <v>3</v>
      </c>
      <c r="J42">
        <v>0</v>
      </c>
      <c r="K42">
        <v>0</v>
      </c>
      <c r="L42">
        <v>0</v>
      </c>
      <c r="M42">
        <v>0</v>
      </c>
      <c r="N42">
        <f>(B42/(SUM($B$2:$B$59))*0.3 + C42/(SUM($C$2:$C$59))*0.3 + G42/(SUM($G$2:$G$59))*0.4)*100</f>
        <v>4.2513472429539054E-2</v>
      </c>
      <c r="O42">
        <f>(L42/(SUM($L$2:$L$59))*0.6 + I42/(SUM($I$2:$I$59))*0.3 + F42/(SUM($F$2:$F$59))*0.1)*100</f>
        <v>4.3859649122807015E-2</v>
      </c>
      <c r="P42">
        <f>(D42/(SUM($D$2:$D$59))*0.6 + I42/(SUM($I$2:$I$59))*0.4 )*100</f>
        <v>7.0555611463330087E-2</v>
      </c>
      <c r="Q42">
        <f>(B42/(SUM($B$2:$B$59))*0.3 + C42/(SUM($C$2:$C$59))*0.3 + G42/(SUM($G$2:$G$59))*0.4 + L42/(SUM($L$2:$L$59))*0.6 + I42/(SUM($I$2:$I$59))*0.3 + F42/(SUM($F$2:$F$59))*0.1 + D42/(SUM($D$2:$D$59))*0.6)*100</f>
        <v>9.8449200851933483E-2</v>
      </c>
    </row>
    <row r="43" spans="1:17" x14ac:dyDescent="0.35">
      <c r="A43" t="s">
        <v>72</v>
      </c>
      <c r="B43">
        <v>1</v>
      </c>
      <c r="C43">
        <v>4</v>
      </c>
      <c r="D43">
        <v>3</v>
      </c>
      <c r="E43">
        <v>1</v>
      </c>
      <c r="F43">
        <v>0</v>
      </c>
      <c r="G43">
        <v>66155</v>
      </c>
      <c r="H43">
        <v>2</v>
      </c>
      <c r="I43">
        <v>2</v>
      </c>
      <c r="J43">
        <v>0</v>
      </c>
      <c r="K43">
        <v>0</v>
      </c>
      <c r="L43">
        <v>0</v>
      </c>
      <c r="M43">
        <v>0</v>
      </c>
      <c r="N43">
        <f>(B43/(SUM($B$2:$B$59))*0.3 + C43/(SUM($C$2:$C$59))*0.3 + G43/(SUM($G$2:$G$59))*0.4)*100</f>
        <v>5.547106390397942E-2</v>
      </c>
      <c r="O43">
        <f>(L43/(SUM($L$2:$L$59))*0.6 + I43/(SUM($I$2:$I$59))*0.3 + F43/(SUM($F$2:$F$59))*0.1)*100</f>
        <v>2.923976608187134E-2</v>
      </c>
      <c r="P43">
        <f>(D43/(SUM($D$2:$D$59))*0.6 + I43/(SUM($I$2:$I$59))*0.4 )*100</f>
        <v>4.0633092862135831E-2</v>
      </c>
      <c r="Q43">
        <f>(B43/(SUM($B$2:$B$59))*0.3 + C43/(SUM($C$2:$C$59))*0.3 + G43/(SUM($G$2:$G$59))*0.4 + L43/(SUM($L$2:$L$59))*0.6 + I43/(SUM($I$2:$I$59))*0.3 + F43/(SUM($F$2:$F$59))*0.1 + D43/(SUM($D$2:$D$59))*0.6)*100</f>
        <v>8.6357568072158136E-2</v>
      </c>
    </row>
    <row r="44" spans="1:17" x14ac:dyDescent="0.35">
      <c r="A44" t="s">
        <v>77</v>
      </c>
      <c r="B44">
        <v>1</v>
      </c>
      <c r="C44">
        <v>9</v>
      </c>
      <c r="D44">
        <v>4</v>
      </c>
      <c r="E44">
        <v>1</v>
      </c>
      <c r="F44">
        <v>7</v>
      </c>
      <c r="G44">
        <v>219731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f>(B44/(SUM($B$2:$B$59))*0.3 + C44/(SUM($C$2:$C$59))*0.3 + G44/(SUM($G$2:$G$59))*0.4)*100</f>
        <v>8.2783848884582928E-2</v>
      </c>
      <c r="O44">
        <f>(L44/(SUM($L$2:$L$59))*0.6 + I44/(SUM($I$2:$I$59))*0.3 + F44/(SUM($F$2:$F$59))*0.1)*100</f>
        <v>1.0690940191826013E-3</v>
      </c>
      <c r="P44">
        <f>(D44/(SUM($D$2:$D$59))*0.6 + I44/(SUM($I$2:$I$59))*0.4 )*100</f>
        <v>2.1956507817431632E-3</v>
      </c>
      <c r="Q44">
        <f>(B44/(SUM($B$2:$B$59))*0.3 + C44/(SUM($C$2:$C$59))*0.3 + G44/(SUM($G$2:$G$59))*0.4 + L44/(SUM($L$2:$L$59))*0.6 + I44/(SUM($I$2:$I$59))*0.3 + F44/(SUM($F$2:$F$59))*0.1 + D44/(SUM($D$2:$D$59))*0.6)*100</f>
        <v>8.6048593685508698E-2</v>
      </c>
    </row>
    <row r="45" spans="1:17" x14ac:dyDescent="0.35">
      <c r="A45" t="s">
        <v>74</v>
      </c>
      <c r="B45">
        <v>1</v>
      </c>
      <c r="C45">
        <v>3</v>
      </c>
      <c r="D45">
        <v>6</v>
      </c>
      <c r="E45">
        <v>3</v>
      </c>
      <c r="F45">
        <v>0</v>
      </c>
      <c r="G45">
        <v>1559</v>
      </c>
      <c r="H45">
        <v>2</v>
      </c>
      <c r="I45">
        <v>2</v>
      </c>
      <c r="J45">
        <v>0</v>
      </c>
      <c r="K45">
        <v>0</v>
      </c>
      <c r="L45">
        <v>0</v>
      </c>
      <c r="M45">
        <v>0</v>
      </c>
      <c r="N45">
        <f>(B45/(SUM($B$2:$B$59))*0.3 + C45/(SUM($C$2:$C$59))*0.3 + G45/(SUM($G$2:$G$59))*0.4)*100</f>
        <v>4.554228253196884E-2</v>
      </c>
      <c r="O45">
        <f>(L45/(SUM($L$2:$L$59))*0.6 + I45/(SUM($I$2:$I$59))*0.3 + F45/(SUM($F$2:$F$59))*0.1)*100</f>
        <v>2.923976608187134E-2</v>
      </c>
      <c r="P45">
        <f>(D45/(SUM($D$2:$D$59))*0.6 + I45/(SUM($I$2:$I$59))*0.4 )*100</f>
        <v>4.2279830948443203E-2</v>
      </c>
      <c r="Q45">
        <f>(B45/(SUM($B$2:$B$59))*0.3 + C45/(SUM($C$2:$C$59))*0.3 + G45/(SUM($G$2:$G$59))*0.4 + L45/(SUM($L$2:$L$59))*0.6 + I45/(SUM($I$2:$I$59))*0.3 + F45/(SUM($F$2:$F$59))*0.1 + D45/(SUM($D$2:$D$59))*0.6)*100</f>
        <v>7.8075524786454922E-2</v>
      </c>
    </row>
    <row r="46" spans="1:17" x14ac:dyDescent="0.35">
      <c r="A46" t="s">
        <v>67</v>
      </c>
      <c r="B46">
        <v>1</v>
      </c>
      <c r="C46">
        <v>14</v>
      </c>
      <c r="D46">
        <v>1</v>
      </c>
      <c r="E46">
        <v>1</v>
      </c>
      <c r="F46">
        <v>1</v>
      </c>
      <c r="G46">
        <v>583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f>(B46/(SUM($B$2:$B$59))*0.3 + C46/(SUM($C$2:$C$59))*0.3 + G46/(SUM($G$2:$G$59))*0.4)*100</f>
        <v>6.0963525606846147E-2</v>
      </c>
      <c r="O46">
        <f>(L46/(SUM($L$2:$L$59))*0.6 + I46/(SUM($I$2:$I$59))*0.3 + F46/(SUM($F$2:$F$59))*0.1)*100</f>
        <v>1.4772610757961756E-2</v>
      </c>
      <c r="P46">
        <f>(D46/(SUM($D$2:$D$59))*0.6 + I46/(SUM($I$2:$I$59))*0.4 )*100</f>
        <v>2.004209008335002E-2</v>
      </c>
      <c r="Q46">
        <f>(B46/(SUM($B$2:$B$59))*0.3 + C46/(SUM($C$2:$C$59))*0.3 + G46/(SUM($G$2:$G$59))*0.4 + L46/(SUM($L$2:$L$59))*0.6 + I46/(SUM($I$2:$I$59))*0.3 + F46/(SUM($F$2:$F$59))*0.1 + D46/(SUM($D$2:$D$59))*0.6)*100</f>
        <v>7.6285049060243693E-2</v>
      </c>
    </row>
    <row r="47" spans="1:17" x14ac:dyDescent="0.35">
      <c r="A47" t="s">
        <v>78</v>
      </c>
      <c r="B47">
        <v>1</v>
      </c>
      <c r="C47">
        <v>4</v>
      </c>
      <c r="D47">
        <v>16</v>
      </c>
      <c r="E47">
        <v>6</v>
      </c>
      <c r="F47">
        <v>2</v>
      </c>
      <c r="G47">
        <v>33429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f>(B47/(SUM($B$2:$B$59))*0.3 + C47/(SUM($C$2:$C$59))*0.3 + G47/(SUM($G$2:$G$59))*0.4)*100</f>
        <v>5.1157067217792195E-2</v>
      </c>
      <c r="O47">
        <f>(L47/(SUM($L$2:$L$59))*0.6 + I47/(SUM($I$2:$I$59))*0.3 + F47/(SUM($F$2:$F$59))*0.1)*100</f>
        <v>1.4925338474987842E-2</v>
      </c>
      <c r="P47">
        <f>(D47/(SUM($D$2:$D$59))*0.6 + I47/(SUM($I$2:$I$59))*0.4 )*100</f>
        <v>2.8275780514886883E-2</v>
      </c>
      <c r="Q47">
        <f>(B47/(SUM($B$2:$B$59))*0.3 + C47/(SUM($C$2:$C$59))*0.3 + G47/(SUM($G$2:$G$59))*0.4 + L47/(SUM($L$2:$L$59))*0.6 + I47/(SUM($I$2:$I$59))*0.3 + F47/(SUM($F$2:$F$59))*0.1 + D47/(SUM($D$2:$D$59))*0.6)*100</f>
        <v>7.4865008819752693E-2</v>
      </c>
    </row>
    <row r="48" spans="1:17" x14ac:dyDescent="0.35">
      <c r="A48" t="s">
        <v>84</v>
      </c>
      <c r="B48">
        <v>1</v>
      </c>
      <c r="C48">
        <v>1</v>
      </c>
      <c r="D48">
        <v>0</v>
      </c>
      <c r="E48">
        <v>0</v>
      </c>
      <c r="F48">
        <v>0</v>
      </c>
      <c r="G48">
        <v>0</v>
      </c>
      <c r="H48">
        <v>2</v>
      </c>
      <c r="I48">
        <v>2</v>
      </c>
      <c r="J48">
        <v>0</v>
      </c>
      <c r="K48">
        <v>0</v>
      </c>
      <c r="L48">
        <v>0</v>
      </c>
      <c r="M48">
        <v>0</v>
      </c>
      <c r="N48">
        <f>(B48/(SUM($B$2:$B$59))*0.3 + C48/(SUM($C$2:$C$59))*0.3 + G48/(SUM($G$2:$G$59))*0.4)*100</f>
        <v>4.2509517778784742E-2</v>
      </c>
      <c r="O48">
        <f>(L48/(SUM($L$2:$L$59))*0.6 + I48/(SUM($I$2:$I$59))*0.3 + F48/(SUM($F$2:$F$59))*0.1)*100</f>
        <v>2.923976608187134E-2</v>
      </c>
      <c r="P48">
        <f>(D48/(SUM($D$2:$D$59))*0.6 + I48/(SUM($I$2:$I$59))*0.4 )*100</f>
        <v>3.8986354775828458E-2</v>
      </c>
      <c r="Q48">
        <f>(B48/(SUM($B$2:$B$59))*0.3 + C48/(SUM($C$2:$C$59))*0.3 + G48/(SUM($G$2:$G$59))*0.4 + L48/(SUM($L$2:$L$59))*0.6 + I48/(SUM($I$2:$I$59))*0.3 + F48/(SUM($F$2:$F$59))*0.1 + D48/(SUM($D$2:$D$59))*0.6)*100</f>
        <v>7.1749283860656085E-2</v>
      </c>
    </row>
    <row r="49" spans="1:17" x14ac:dyDescent="0.35">
      <c r="A49" t="s">
        <v>68</v>
      </c>
      <c r="B49">
        <v>1</v>
      </c>
      <c r="C49">
        <v>3</v>
      </c>
      <c r="D49">
        <v>3</v>
      </c>
      <c r="E49">
        <v>2</v>
      </c>
      <c r="F49">
        <v>4</v>
      </c>
      <c r="G49">
        <v>517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f>(B49/(SUM($B$2:$B$59))*0.3 + C49/(SUM($C$2:$C$59))*0.3 + G49/(SUM($G$2:$G$59))*0.4)*100</f>
        <v>4.5404924329102404E-2</v>
      </c>
      <c r="O49">
        <f>(L49/(SUM($L$2:$L$59))*0.6 + I49/(SUM($I$2:$I$59))*0.3 + F49/(SUM($F$2:$F$59))*0.1)*100</f>
        <v>1.5230793909040013E-2</v>
      </c>
      <c r="P49">
        <f>(D49/(SUM($D$2:$D$59))*0.6 + I49/(SUM($I$2:$I$59))*0.4 )*100</f>
        <v>2.1139915474221602E-2</v>
      </c>
      <c r="Q49">
        <f>(B49/(SUM($B$2:$B$59))*0.3 + C49/(SUM($C$2:$C$59))*0.3 + G49/(SUM($G$2:$G$59))*0.4 + L49/(SUM($L$2:$L$59))*0.6 + I49/(SUM($I$2:$I$59))*0.3 + F49/(SUM($F$2:$F$59))*0.1 + D49/(SUM($D$2:$D$59))*0.6)*100</f>
        <v>6.2282456324449793E-2</v>
      </c>
    </row>
    <row r="50" spans="1:17" x14ac:dyDescent="0.35">
      <c r="A50" t="s">
        <v>83</v>
      </c>
      <c r="B50">
        <v>1</v>
      </c>
      <c r="C50">
        <v>2</v>
      </c>
      <c r="D50">
        <v>3</v>
      </c>
      <c r="E50">
        <v>0</v>
      </c>
      <c r="F50">
        <v>0</v>
      </c>
      <c r="G50">
        <v>2406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f>(B50/(SUM($B$2:$B$59))*0.3 + C50/(SUM($C$2:$C$59))*0.3 + G50/(SUM($G$2:$G$59))*0.4)*100</f>
        <v>4.4240308137106409E-2</v>
      </c>
      <c r="O50">
        <f>(L50/(SUM($L$2:$L$59))*0.6 + I50/(SUM($I$2:$I$59))*0.3 + F50/(SUM($F$2:$F$59))*0.1)*100</f>
        <v>1.461988304093567E-2</v>
      </c>
      <c r="P50">
        <f>(D50/(SUM($D$2:$D$59))*0.6 + I50/(SUM($I$2:$I$59))*0.4 )*100</f>
        <v>2.1139915474221602E-2</v>
      </c>
      <c r="Q50">
        <f>(B50/(SUM($B$2:$B$59))*0.3 + C50/(SUM($C$2:$C$59))*0.3 + G50/(SUM($G$2:$G$59))*0.4 + L50/(SUM($L$2:$L$59))*0.6 + I50/(SUM($I$2:$I$59))*0.3 + F50/(SUM($F$2:$F$59))*0.1 + D50/(SUM($D$2:$D$59))*0.6)*100</f>
        <v>6.050692926434946E-2</v>
      </c>
    </row>
    <row r="51" spans="1:17" x14ac:dyDescent="0.35">
      <c r="A51" t="s">
        <v>69</v>
      </c>
      <c r="B51">
        <v>1</v>
      </c>
      <c r="C51">
        <v>11</v>
      </c>
      <c r="D51">
        <v>2</v>
      </c>
      <c r="E51">
        <v>0</v>
      </c>
      <c r="F51">
        <v>0</v>
      </c>
      <c r="G51">
        <v>391</v>
      </c>
      <c r="H51">
        <v>0</v>
      </c>
      <c r="I51">
        <v>0</v>
      </c>
      <c r="J51">
        <v>0</v>
      </c>
      <c r="K51">
        <v>0</v>
      </c>
      <c r="L51">
        <v>10</v>
      </c>
      <c r="M51">
        <v>10</v>
      </c>
      <c r="N51">
        <f>(B51/(SUM($B$2:$B$59))*0.3 + C51/(SUM($C$2:$C$59))*0.3 + G51/(SUM($G$2:$G$59))*0.4)*100</f>
        <v>5.6697333738541023E-2</v>
      </c>
      <c r="O51">
        <f>(L51/(SUM($L$2:$L$59))*0.6 + I51/(SUM($I$2:$I$59))*0.3 + F51/(SUM($F$2:$F$59))*0.1)*100</f>
        <v>7.8372158029619448E-4</v>
      </c>
      <c r="P51">
        <f>(D51/(SUM($D$2:$D$59))*0.6 + I51/(SUM($I$2:$I$59))*0.4 )*100</f>
        <v>1.0978253908715816E-3</v>
      </c>
      <c r="Q51">
        <f>(B51/(SUM($B$2:$B$59))*0.3 + C51/(SUM($C$2:$C$59))*0.3 + G51/(SUM($G$2:$G$59))*0.4 + L51/(SUM($L$2:$L$59))*0.6 + I51/(SUM($I$2:$I$59))*0.3 + F51/(SUM($F$2:$F$59))*0.1 + D51/(SUM($D$2:$D$59))*0.6)*100</f>
        <v>5.8578880709708799E-2</v>
      </c>
    </row>
    <row r="52" spans="1:17" x14ac:dyDescent="0.35">
      <c r="A52" t="s">
        <v>64</v>
      </c>
      <c r="B52"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f>(B52/(SUM($B$2:$B$59))*0.3 + C52/(SUM($C$2:$C$59))*0.3 + G52/(SUM($G$2:$G$59))*0.4)*100</f>
        <v>4.2509517778784742E-2</v>
      </c>
      <c r="O52">
        <f>(L52/(SUM($L$2:$L$59))*0.6 + I52/(SUM($I$2:$I$59))*0.3 + F52/(SUM($F$2:$F$59))*0.1)*100</f>
        <v>1.461988304093567E-2</v>
      </c>
      <c r="P52">
        <f>(D52/(SUM($D$2:$D$59))*0.6 + I52/(SUM($I$2:$I$59))*0.4 )*100</f>
        <v>1.9493177387914229E-2</v>
      </c>
      <c r="Q52">
        <f>(B52/(SUM($B$2:$B$59))*0.3 + C52/(SUM($C$2:$C$59))*0.3 + G52/(SUM($G$2:$G$59))*0.4 + L52/(SUM($L$2:$L$59))*0.6 + I52/(SUM($I$2:$I$59))*0.3 + F52/(SUM($F$2:$F$59))*0.1 + D52/(SUM($D$2:$D$59))*0.6)*100</f>
        <v>5.7129400819720413E-2</v>
      </c>
    </row>
    <row r="53" spans="1:17" x14ac:dyDescent="0.35">
      <c r="A53" t="s">
        <v>76</v>
      </c>
      <c r="B53">
        <v>1</v>
      </c>
      <c r="C53">
        <v>6</v>
      </c>
      <c r="D53">
        <v>0</v>
      </c>
      <c r="E53">
        <v>2</v>
      </c>
      <c r="F53">
        <v>0</v>
      </c>
      <c r="G53">
        <v>37860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f>(B53/(SUM($B$2:$B$59))*0.3 + C53/(SUM($C$2:$C$59))*0.3 + G53/(SUM($G$2:$G$59))*0.4)*100</f>
        <v>5.4568423869855762E-2</v>
      </c>
      <c r="O53">
        <f>(L53/(SUM($L$2:$L$59))*0.6 + I53/(SUM($I$2:$I$59))*0.3 + F53/(SUM($F$2:$F$59))*0.1)*100</f>
        <v>0</v>
      </c>
      <c r="P53">
        <f>(D53/(SUM($D$2:$D$59))*0.6 + I53/(SUM($I$2:$I$59))*0.4 )*100</f>
        <v>0</v>
      </c>
      <c r="Q53">
        <f>(B53/(SUM($B$2:$B$59))*0.3 + C53/(SUM($C$2:$C$59))*0.3 + G53/(SUM($G$2:$G$59))*0.4 + L53/(SUM($L$2:$L$59))*0.6 + I53/(SUM($I$2:$I$59))*0.3 + F53/(SUM($F$2:$F$59))*0.1 + D53/(SUM($D$2:$D$59))*0.6)*100</f>
        <v>5.4568423869855762E-2</v>
      </c>
    </row>
    <row r="54" spans="1:17" x14ac:dyDescent="0.35">
      <c r="A54" t="s">
        <v>70</v>
      </c>
      <c r="B54">
        <v>1</v>
      </c>
      <c r="C54">
        <v>2</v>
      </c>
      <c r="D54">
        <v>9</v>
      </c>
      <c r="E54">
        <v>1</v>
      </c>
      <c r="F54">
        <v>0</v>
      </c>
      <c r="G54">
        <v>5636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f>(B54/(SUM($B$2:$B$59))*0.3 + C54/(SUM($C$2:$C$59))*0.3 + G54/(SUM($G$2:$G$59))*0.4)*100</f>
        <v>4.466609220165401E-2</v>
      </c>
      <c r="O54">
        <f>(L54/(SUM($L$2:$L$59))*0.6 + I54/(SUM($I$2:$I$59))*0.3 + F54/(SUM($F$2:$F$59))*0.1)*100</f>
        <v>0</v>
      </c>
      <c r="P54">
        <f>(D54/(SUM($D$2:$D$59))*0.6 + I54/(SUM($I$2:$I$59))*0.4 )*100</f>
        <v>4.9402142589221182E-3</v>
      </c>
      <c r="Q54">
        <f>(B54/(SUM($B$2:$B$59))*0.3 + C54/(SUM($C$2:$C$59))*0.3 + G54/(SUM($G$2:$G$59))*0.4 + L54/(SUM($L$2:$L$59))*0.6 + I54/(SUM($I$2:$I$59))*0.3 + F54/(SUM($F$2:$F$59))*0.1 + D54/(SUM($D$2:$D$59))*0.6)*100</f>
        <v>4.9606306460576129E-2</v>
      </c>
    </row>
    <row r="55" spans="1:17" x14ac:dyDescent="0.35">
      <c r="A55" t="s">
        <v>73</v>
      </c>
      <c r="B55">
        <v>1</v>
      </c>
      <c r="C55">
        <v>1</v>
      </c>
      <c r="D55">
        <v>0</v>
      </c>
      <c r="E55">
        <v>2</v>
      </c>
      <c r="F55">
        <v>10</v>
      </c>
      <c r="G55">
        <v>2669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f>(B55/(SUM($B$2:$B$59))*0.3 + C55/(SUM($C$2:$C$59))*0.3 + G55/(SUM($G$2:$G$59))*0.4)*100</f>
        <v>4.2861349874226705E-2</v>
      </c>
      <c r="O55">
        <f>(L55/(SUM($L$2:$L$59))*0.6 + I55/(SUM($I$2:$I$59))*0.3 + F55/(SUM($F$2:$F$59))*0.1)*100</f>
        <v>1.5272771702608589E-3</v>
      </c>
      <c r="P55">
        <f>(D55/(SUM($D$2:$D$59))*0.6 + I55/(SUM($I$2:$I$59))*0.4 )*100</f>
        <v>0</v>
      </c>
      <c r="Q55">
        <f>(B55/(SUM($B$2:$B$59))*0.3 + C55/(SUM($C$2:$C$59))*0.3 + G55/(SUM($G$2:$G$59))*0.4 + L55/(SUM($L$2:$L$59))*0.6 + I55/(SUM($I$2:$I$59))*0.3 + F55/(SUM($F$2:$F$59))*0.1 + D55/(SUM($D$2:$D$59))*0.6)*100</f>
        <v>4.4388627044487566E-2</v>
      </c>
    </row>
    <row r="56" spans="1:17" x14ac:dyDescent="0.35">
      <c r="A56" t="s">
        <v>75</v>
      </c>
      <c r="B56">
        <v>1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f>(B56/(SUM($B$2:$B$59))*0.3 + C56/(SUM($C$2:$C$59))*0.3 + G56/(SUM($G$2:$G$59))*0.4)*100</f>
        <v>4.2509517778784742E-2</v>
      </c>
      <c r="O56">
        <f>(L56/(SUM($L$2:$L$59))*0.6 + I56/(SUM($I$2:$I$59))*0.3 + F56/(SUM($F$2:$F$59))*0.1)*100</f>
        <v>0</v>
      </c>
      <c r="P56">
        <f>(D56/(SUM($D$2:$D$59))*0.6 + I56/(SUM($I$2:$I$59))*0.4 )*100</f>
        <v>0</v>
      </c>
      <c r="Q56">
        <f>(B56/(SUM($B$2:$B$59))*0.3 + C56/(SUM($C$2:$C$59))*0.3 + G56/(SUM($G$2:$G$59))*0.4 + L56/(SUM($L$2:$L$59))*0.6 + I56/(SUM($I$2:$I$59))*0.3 + F56/(SUM($F$2:$F$59))*0.1 + D56/(SUM($D$2:$D$59))*0.6)*100</f>
        <v>4.2509517778784742E-2</v>
      </c>
    </row>
    <row r="57" spans="1:17" x14ac:dyDescent="0.35">
      <c r="A57" t="s">
        <v>71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f>(B57/(SUM($B$2:$B$59))*0.3 + C57/(SUM($C$2:$C$59))*0.3 + G57/(SUM($G$2:$G$59))*0.4)*100</f>
        <v>4.1095890410958902E-2</v>
      </c>
      <c r="O57">
        <f>(L57/(SUM($L$2:$L$59))*0.6 + I57/(SUM($I$2:$I$59))*0.3 + F57/(SUM($F$2:$F$59))*0.1)*100</f>
        <v>0</v>
      </c>
      <c r="P57">
        <f>(D57/(SUM($D$2:$D$59))*0.6 + I57/(SUM($I$2:$I$59))*0.4 )*100</f>
        <v>0</v>
      </c>
      <c r="Q57">
        <f>(B57/(SUM($B$2:$B$59))*0.3 + C57/(SUM($C$2:$C$59))*0.3 + G57/(SUM($G$2:$G$59))*0.4 + L57/(SUM($L$2:$L$59))*0.6 + I57/(SUM($I$2:$I$59))*0.3 + F57/(SUM($F$2:$F$59))*0.1 + D57/(SUM($D$2:$D$59))*0.6)*100</f>
        <v>4.1095890410958902E-2</v>
      </c>
    </row>
    <row r="58" spans="1:17" x14ac:dyDescent="0.35">
      <c r="A58" t="s">
        <v>79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f>(B58/(SUM($B$2:$B$59))*0.3 + C58/(SUM($C$2:$C$59))*0.3 + G58/(SUM($G$2:$G$59))*0.4)*100</f>
        <v>4.1095890410958902E-2</v>
      </c>
      <c r="O58">
        <f>(L58/(SUM($L$2:$L$59))*0.6 + I58/(SUM($I$2:$I$59))*0.3 + F58/(SUM($F$2:$F$59))*0.1)*100</f>
        <v>0</v>
      </c>
      <c r="P58">
        <f>(D58/(SUM($D$2:$D$59))*0.6 + I58/(SUM($I$2:$I$59))*0.4 )*100</f>
        <v>0</v>
      </c>
      <c r="Q58">
        <f>(B58/(SUM($B$2:$B$59))*0.3 + C58/(SUM($C$2:$C$59))*0.3 + G58/(SUM($G$2:$G$59))*0.4 + L58/(SUM($L$2:$L$59))*0.6 + I58/(SUM($I$2:$I$59))*0.3 + F58/(SUM($F$2:$F$59))*0.1 + D58/(SUM($D$2:$D$59))*0.6)*100</f>
        <v>4.1095890410958902E-2</v>
      </c>
    </row>
    <row r="59" spans="1:17" x14ac:dyDescent="0.35">
      <c r="A59" t="s">
        <v>80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f>(B59/(SUM($B$2:$B$59))*0.3 + C59/(SUM($C$2:$C$59))*0.3 + G59/(SUM($G$2:$G$59))*0.4)*100</f>
        <v>4.1095890410958902E-2</v>
      </c>
      <c r="O59">
        <f>(L59/(SUM($L$2:$L$59))*0.6 + I59/(SUM($I$2:$I$59))*0.3 + F59/(SUM($F$2:$F$59))*0.1)*100</f>
        <v>0</v>
      </c>
      <c r="P59">
        <f>(D59/(SUM($D$2:$D$59))*0.6 + I59/(SUM($I$2:$I$59))*0.4 )*100</f>
        <v>0</v>
      </c>
      <c r="Q59">
        <f>(B59/(SUM($B$2:$B$59))*0.3 + C59/(SUM($C$2:$C$59))*0.3 + G59/(SUM($G$2:$G$59))*0.4 + L59/(SUM($L$2:$L$59))*0.6 + I59/(SUM($I$2:$I$59))*0.3 + F59/(SUM($F$2:$F$59))*0.1 + D59/(SUM($D$2:$D$59))*0.6)*100</f>
        <v>4.1095890410958902E-2</v>
      </c>
    </row>
  </sheetData>
  <autoFilter ref="A1:Q59" xr:uid="{7EFF021E-DF86-4770-9644-FBBA326CDF28}">
    <sortState ref="A2:Q59">
      <sortCondition descending="1" ref="Q1:Q5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25C4F-3E5E-477A-BEA3-E0E4560FA79C}">
  <dimension ref="A1:B59"/>
  <sheetViews>
    <sheetView topLeftCell="A16" workbookViewId="0">
      <selection activeCell="C41" sqref="C41"/>
    </sheetView>
  </sheetViews>
  <sheetFormatPr defaultRowHeight="12.75" x14ac:dyDescent="0.35"/>
  <cols>
    <col min="1" max="1" width="21.6640625" customWidth="1"/>
  </cols>
  <sheetData>
    <row r="1" spans="1:2" ht="13.15" x14ac:dyDescent="0.4">
      <c r="A1" s="1" t="s">
        <v>0</v>
      </c>
      <c r="B1" s="1" t="s">
        <v>6</v>
      </c>
    </row>
    <row r="2" spans="1:2" x14ac:dyDescent="0.35">
      <c r="A2" t="s">
        <v>87</v>
      </c>
      <c r="B2">
        <v>147.60430400000001</v>
      </c>
    </row>
    <row r="3" spans="1:2" x14ac:dyDescent="0.35">
      <c r="A3" t="s">
        <v>86</v>
      </c>
      <c r="B3">
        <v>61.408501000000001</v>
      </c>
    </row>
    <row r="4" spans="1:2" x14ac:dyDescent="0.35">
      <c r="A4" t="s">
        <v>31</v>
      </c>
      <c r="B4">
        <v>12.035398000000001</v>
      </c>
    </row>
    <row r="5" spans="1:2" x14ac:dyDescent="0.35">
      <c r="A5" t="s">
        <v>20</v>
      </c>
      <c r="B5">
        <v>11.599686</v>
      </c>
    </row>
    <row r="6" spans="1:2" x14ac:dyDescent="0.35">
      <c r="A6" t="s">
        <v>21</v>
      </c>
      <c r="B6">
        <v>10.536289999999999</v>
      </c>
    </row>
    <row r="7" spans="1:2" x14ac:dyDescent="0.35">
      <c r="A7" t="s">
        <v>32</v>
      </c>
      <c r="B7">
        <v>9.9975190000000005</v>
      </c>
    </row>
    <row r="8" spans="1:2" x14ac:dyDescent="0.35">
      <c r="A8" t="s">
        <v>24</v>
      </c>
      <c r="B8">
        <v>5.4039260000000002</v>
      </c>
    </row>
    <row r="9" spans="1:2" x14ac:dyDescent="0.35">
      <c r="A9" t="s">
        <v>22</v>
      </c>
      <c r="B9">
        <v>3.9277099999999998</v>
      </c>
    </row>
    <row r="10" spans="1:2" x14ac:dyDescent="0.35">
      <c r="A10" t="s">
        <v>66</v>
      </c>
      <c r="B10">
        <v>3.7639860000000001</v>
      </c>
    </row>
    <row r="11" spans="1:2" x14ac:dyDescent="0.35">
      <c r="A11" t="s">
        <v>39</v>
      </c>
      <c r="B11">
        <v>3.7635939999999999</v>
      </c>
    </row>
    <row r="12" spans="1:2" x14ac:dyDescent="0.35">
      <c r="A12" t="s">
        <v>54</v>
      </c>
      <c r="B12">
        <v>3.5426570000000002</v>
      </c>
    </row>
    <row r="13" spans="1:2" x14ac:dyDescent="0.35">
      <c r="A13" t="s">
        <v>37</v>
      </c>
      <c r="B13">
        <v>3.5041989999999998</v>
      </c>
    </row>
    <row r="14" spans="1:2" x14ac:dyDescent="0.35">
      <c r="A14" t="s">
        <v>30</v>
      </c>
      <c r="B14">
        <v>3.5029349999999999</v>
      </c>
    </row>
    <row r="15" spans="1:2" x14ac:dyDescent="0.35">
      <c r="A15" t="s">
        <v>38</v>
      </c>
      <c r="B15">
        <v>2.7999529999999999</v>
      </c>
    </row>
    <row r="16" spans="1:2" x14ac:dyDescent="0.35">
      <c r="A16" t="s">
        <v>43</v>
      </c>
      <c r="B16">
        <v>2.6724920000000001</v>
      </c>
    </row>
    <row r="17" spans="1:2" x14ac:dyDescent="0.35">
      <c r="A17" t="s">
        <v>27</v>
      </c>
      <c r="B17">
        <v>2.3738359999999998</v>
      </c>
    </row>
    <row r="18" spans="1:2" x14ac:dyDescent="0.35">
      <c r="A18" t="s">
        <v>41</v>
      </c>
      <c r="B18">
        <v>1.998235</v>
      </c>
    </row>
    <row r="19" spans="1:2" x14ac:dyDescent="0.35">
      <c r="A19" t="s">
        <v>29</v>
      </c>
      <c r="B19">
        <v>1.92886</v>
      </c>
    </row>
    <row r="20" spans="1:2" x14ac:dyDescent="0.35">
      <c r="A20" t="s">
        <v>40</v>
      </c>
      <c r="B20">
        <v>1.698828</v>
      </c>
    </row>
    <row r="21" spans="1:2" x14ac:dyDescent="0.35">
      <c r="A21" t="s">
        <v>33</v>
      </c>
      <c r="B21">
        <v>1.6247830000000001</v>
      </c>
    </row>
    <row r="22" spans="1:2" x14ac:dyDescent="0.35">
      <c r="A22" t="s">
        <v>35</v>
      </c>
      <c r="B22">
        <v>1.082765</v>
      </c>
    </row>
    <row r="23" spans="1:2" x14ac:dyDescent="0.35">
      <c r="A23" t="s">
        <v>42</v>
      </c>
      <c r="B23">
        <v>0.990116</v>
      </c>
    </row>
    <row r="24" spans="1:2" x14ac:dyDescent="0.35">
      <c r="A24" t="s">
        <v>44</v>
      </c>
      <c r="B24">
        <v>0.94101299999999999</v>
      </c>
    </row>
    <row r="25" spans="1:2" x14ac:dyDescent="0.35">
      <c r="A25" t="s">
        <v>62</v>
      </c>
      <c r="B25">
        <v>0.68013000000000001</v>
      </c>
    </row>
    <row r="26" spans="1:2" x14ac:dyDescent="0.35">
      <c r="A26" t="s">
        <v>45</v>
      </c>
      <c r="B26">
        <v>0.67863200000000001</v>
      </c>
    </row>
    <row r="27" spans="1:2" x14ac:dyDescent="0.35">
      <c r="A27" t="s">
        <v>61</v>
      </c>
      <c r="B27">
        <v>0.62924999999999998</v>
      </c>
    </row>
    <row r="28" spans="1:2" x14ac:dyDescent="0.35">
      <c r="A28" t="s">
        <v>48</v>
      </c>
      <c r="B28">
        <v>0.50839299999999998</v>
      </c>
    </row>
    <row r="29" spans="1:2" x14ac:dyDescent="0.35">
      <c r="A29" t="s">
        <v>55</v>
      </c>
      <c r="B29">
        <v>0.38921600000000001</v>
      </c>
    </row>
    <row r="30" spans="1:2" x14ac:dyDescent="0.35">
      <c r="A30" t="s">
        <v>50</v>
      </c>
      <c r="B30">
        <v>0.36468099999999998</v>
      </c>
    </row>
    <row r="31" spans="1:2" x14ac:dyDescent="0.35">
      <c r="A31" t="s">
        <v>49</v>
      </c>
      <c r="B31">
        <v>0.31833099999999998</v>
      </c>
    </row>
    <row r="32" spans="1:2" x14ac:dyDescent="0.35">
      <c r="A32" t="s">
        <v>57</v>
      </c>
      <c r="B32">
        <v>0.262407</v>
      </c>
    </row>
    <row r="33" spans="1:2" x14ac:dyDescent="0.35">
      <c r="A33" t="s">
        <v>77</v>
      </c>
      <c r="B33">
        <v>0.21973100000000001</v>
      </c>
    </row>
    <row r="34" spans="1:2" x14ac:dyDescent="0.35">
      <c r="A34" t="s">
        <v>47</v>
      </c>
      <c r="B34">
        <v>0.191079</v>
      </c>
    </row>
    <row r="35" spans="1:2" x14ac:dyDescent="0.35">
      <c r="A35" t="s">
        <v>53</v>
      </c>
      <c r="B35">
        <v>0.15148400000000001</v>
      </c>
    </row>
    <row r="36" spans="1:2" x14ac:dyDescent="0.35">
      <c r="A36" t="s">
        <v>82</v>
      </c>
      <c r="B36">
        <v>6.7889000000000005E-2</v>
      </c>
    </row>
    <row r="37" spans="1:2" x14ac:dyDescent="0.35">
      <c r="A37" t="s">
        <v>72</v>
      </c>
      <c r="B37">
        <v>6.6155000000000005E-2</v>
      </c>
    </row>
    <row r="38" spans="1:2" x14ac:dyDescent="0.35">
      <c r="A38" t="s">
        <v>52</v>
      </c>
      <c r="B38">
        <v>4.6917E-2</v>
      </c>
    </row>
    <row r="39" spans="1:2" x14ac:dyDescent="0.35">
      <c r="A39" t="s">
        <v>58</v>
      </c>
      <c r="B39">
        <v>4.2646000000000003E-2</v>
      </c>
    </row>
    <row r="40" spans="1:2" x14ac:dyDescent="0.35">
      <c r="A40" t="s">
        <v>76</v>
      </c>
      <c r="B40">
        <v>3.7859999999999998E-2</v>
      </c>
    </row>
    <row r="41" spans="1:2" x14ac:dyDescent="0.35">
      <c r="A41" t="s">
        <v>78</v>
      </c>
      <c r="B41">
        <v>3.3429E-2</v>
      </c>
    </row>
    <row r="42" spans="1:2" x14ac:dyDescent="0.35">
      <c r="A42" t="s">
        <v>51</v>
      </c>
      <c r="B42">
        <v>1.4345999999999999E-2</v>
      </c>
    </row>
    <row r="43" spans="1:2" x14ac:dyDescent="0.35">
      <c r="A43" t="s">
        <v>63</v>
      </c>
      <c r="B43">
        <v>1.3091999999999999E-2</v>
      </c>
    </row>
    <row r="44" spans="1:2" x14ac:dyDescent="0.35">
      <c r="A44" t="s">
        <v>59</v>
      </c>
      <c r="B44">
        <v>5.9049999999999997E-3</v>
      </c>
    </row>
    <row r="45" spans="1:2" x14ac:dyDescent="0.35">
      <c r="A45" t="s">
        <v>70</v>
      </c>
      <c r="B45">
        <v>5.6360000000000004E-3</v>
      </c>
    </row>
    <row r="46" spans="1:2" x14ac:dyDescent="0.35">
      <c r="A46" t="s">
        <v>56</v>
      </c>
      <c r="B46">
        <v>3.2460000000000002E-3</v>
      </c>
    </row>
    <row r="47" spans="1:2" x14ac:dyDescent="0.35">
      <c r="A47" t="s">
        <v>73</v>
      </c>
      <c r="B47">
        <v>2.6689999999999999E-3</v>
      </c>
    </row>
    <row r="48" spans="1:2" x14ac:dyDescent="0.35">
      <c r="A48" t="s">
        <v>83</v>
      </c>
      <c r="B48">
        <v>2.4060000000000002E-3</v>
      </c>
    </row>
    <row r="49" spans="1:2" x14ac:dyDescent="0.35">
      <c r="A49" t="s">
        <v>74</v>
      </c>
      <c r="B49">
        <v>1.5590000000000001E-3</v>
      </c>
    </row>
    <row r="50" spans="1:2" x14ac:dyDescent="0.35">
      <c r="A50" t="s">
        <v>67</v>
      </c>
      <c r="B50">
        <v>5.8299999999999997E-4</v>
      </c>
    </row>
    <row r="51" spans="1:2" x14ac:dyDescent="0.35">
      <c r="A51" t="s">
        <v>68</v>
      </c>
      <c r="B51">
        <v>5.1699999999999999E-4</v>
      </c>
    </row>
    <row r="52" spans="1:2" x14ac:dyDescent="0.35">
      <c r="A52" t="s">
        <v>69</v>
      </c>
      <c r="B52">
        <v>3.9100000000000002E-4</v>
      </c>
    </row>
    <row r="53" spans="1:2" x14ac:dyDescent="0.35">
      <c r="A53" t="s">
        <v>65</v>
      </c>
      <c r="B53">
        <v>3.0000000000000001E-5</v>
      </c>
    </row>
    <row r="54" spans="1:2" x14ac:dyDescent="0.35">
      <c r="A54" t="s">
        <v>84</v>
      </c>
      <c r="B54">
        <v>0</v>
      </c>
    </row>
    <row r="55" spans="1:2" x14ac:dyDescent="0.35">
      <c r="A55" t="s">
        <v>64</v>
      </c>
      <c r="B55">
        <v>0</v>
      </c>
    </row>
    <row r="56" spans="1:2" x14ac:dyDescent="0.35">
      <c r="A56" t="s">
        <v>75</v>
      </c>
      <c r="B56">
        <v>0</v>
      </c>
    </row>
    <row r="57" spans="1:2" x14ac:dyDescent="0.35">
      <c r="A57" t="s">
        <v>71</v>
      </c>
      <c r="B57">
        <v>0</v>
      </c>
    </row>
    <row r="58" spans="1:2" x14ac:dyDescent="0.35">
      <c r="A58" t="s">
        <v>79</v>
      </c>
      <c r="B58">
        <v>0</v>
      </c>
    </row>
    <row r="59" spans="1:2" x14ac:dyDescent="0.35">
      <c r="A59" t="s">
        <v>80</v>
      </c>
      <c r="B59">
        <v>0</v>
      </c>
    </row>
  </sheetData>
  <autoFilter ref="A1:F1" xr:uid="{DD6DD1FE-40F1-4A50-9F95-9F20A132C8BB}">
    <sortState ref="A2:F59">
      <sortCondition descending="1" ref="B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62AB-8A8A-4E4F-8C5F-DC8965C463D8}">
  <dimension ref="A1:B59"/>
  <sheetViews>
    <sheetView workbookViewId="0">
      <selection activeCell="B59" sqref="B2:B59"/>
    </sheetView>
  </sheetViews>
  <sheetFormatPr defaultRowHeight="12.75" x14ac:dyDescent="0.35"/>
  <cols>
    <col min="1" max="1" width="30.265625" customWidth="1"/>
    <col min="2" max="2" width="14.9296875" customWidth="1"/>
  </cols>
  <sheetData>
    <row r="1" spans="1:2" ht="13.15" x14ac:dyDescent="0.4">
      <c r="A1" s="1" t="s">
        <v>0</v>
      </c>
      <c r="B1" s="1" t="s">
        <v>91</v>
      </c>
    </row>
    <row r="2" spans="1:2" x14ac:dyDescent="0.35">
      <c r="A2" t="s">
        <v>87</v>
      </c>
      <c r="B2">
        <v>110.30291524848219</v>
      </c>
    </row>
    <row r="3" spans="1:2" x14ac:dyDescent="0.35">
      <c r="A3" t="s">
        <v>86</v>
      </c>
      <c r="B3">
        <v>61.025472055628697</v>
      </c>
    </row>
    <row r="4" spans="1:2" x14ac:dyDescent="0.35">
      <c r="A4" t="s">
        <v>20</v>
      </c>
      <c r="B4">
        <v>15.488633439618605</v>
      </c>
    </row>
    <row r="5" spans="1:2" x14ac:dyDescent="0.35">
      <c r="A5" t="s">
        <v>21</v>
      </c>
      <c r="B5">
        <v>9.5092807780469766</v>
      </c>
    </row>
    <row r="6" spans="1:2" x14ac:dyDescent="0.35">
      <c r="A6" t="s">
        <v>24</v>
      </c>
      <c r="B6">
        <v>9.1492437660428667</v>
      </c>
    </row>
    <row r="7" spans="1:2" x14ac:dyDescent="0.35">
      <c r="A7" t="s">
        <v>32</v>
      </c>
      <c r="B7">
        <v>8.15817730773988</v>
      </c>
    </row>
    <row r="8" spans="1:2" x14ac:dyDescent="0.35">
      <c r="A8" t="s">
        <v>31</v>
      </c>
      <c r="B8">
        <v>6.2593590277695048</v>
      </c>
    </row>
    <row r="9" spans="1:2" x14ac:dyDescent="0.35">
      <c r="A9" t="s">
        <v>22</v>
      </c>
      <c r="B9">
        <v>5.0358118609952314</v>
      </c>
    </row>
    <row r="10" spans="1:2" x14ac:dyDescent="0.35">
      <c r="A10" t="s">
        <v>38</v>
      </c>
      <c r="B10">
        <v>3.8124096996404377</v>
      </c>
    </row>
    <row r="11" spans="1:2" x14ac:dyDescent="0.35">
      <c r="A11" t="s">
        <v>29</v>
      </c>
      <c r="B11">
        <v>3.1949293567452761</v>
      </c>
    </row>
    <row r="12" spans="1:2" x14ac:dyDescent="0.35">
      <c r="A12" t="s">
        <v>27</v>
      </c>
      <c r="B12">
        <v>2.3144115898407236</v>
      </c>
    </row>
    <row r="13" spans="1:2" x14ac:dyDescent="0.35">
      <c r="A13" t="s">
        <v>30</v>
      </c>
      <c r="B13">
        <v>2.0030987423062205</v>
      </c>
    </row>
    <row r="14" spans="1:2" x14ac:dyDescent="0.35">
      <c r="A14" t="s">
        <v>37</v>
      </c>
      <c r="B14">
        <v>1.7563868657494972</v>
      </c>
    </row>
    <row r="15" spans="1:2" x14ac:dyDescent="0.35">
      <c r="A15" t="s">
        <v>41</v>
      </c>
      <c r="B15">
        <v>1.7447706420620102</v>
      </c>
    </row>
    <row r="16" spans="1:2" x14ac:dyDescent="0.35">
      <c r="A16" t="s">
        <v>42</v>
      </c>
      <c r="B16">
        <v>1.7176709845088636</v>
      </c>
    </row>
    <row r="17" spans="1:2" x14ac:dyDescent="0.35">
      <c r="A17" t="s">
        <v>66</v>
      </c>
      <c r="B17">
        <v>1.6041010454308784</v>
      </c>
    </row>
    <row r="18" spans="1:2" x14ac:dyDescent="0.35">
      <c r="A18" t="s">
        <v>43</v>
      </c>
      <c r="B18">
        <v>1.4692300811117955</v>
      </c>
    </row>
    <row r="19" spans="1:2" x14ac:dyDescent="0.35">
      <c r="A19" t="s">
        <v>45</v>
      </c>
      <c r="B19">
        <v>1.4596864157605236</v>
      </c>
    </row>
    <row r="20" spans="1:2" x14ac:dyDescent="0.35">
      <c r="A20" t="s">
        <v>40</v>
      </c>
      <c r="B20">
        <v>1.4414852701747414</v>
      </c>
    </row>
    <row r="21" spans="1:2" x14ac:dyDescent="0.35">
      <c r="A21" t="s">
        <v>44</v>
      </c>
      <c r="B21">
        <v>1.3831945308570304</v>
      </c>
    </row>
    <row r="22" spans="1:2" x14ac:dyDescent="0.35">
      <c r="A22" t="s">
        <v>35</v>
      </c>
      <c r="B22">
        <v>1.3581045169073083</v>
      </c>
    </row>
    <row r="23" spans="1:2" x14ac:dyDescent="0.35">
      <c r="A23" t="s">
        <v>33</v>
      </c>
      <c r="B23">
        <v>1.3176938526292692</v>
      </c>
    </row>
    <row r="24" spans="1:2" x14ac:dyDescent="0.35">
      <c r="A24" t="s">
        <v>39</v>
      </c>
      <c r="B24">
        <v>1.2694776822198295</v>
      </c>
    </row>
    <row r="25" spans="1:2" x14ac:dyDescent="0.35">
      <c r="A25" t="s">
        <v>54</v>
      </c>
      <c r="B25">
        <v>1.0116448984570472</v>
      </c>
    </row>
    <row r="26" spans="1:2" x14ac:dyDescent="0.35">
      <c r="A26" t="s">
        <v>49</v>
      </c>
      <c r="B26">
        <v>0.86806795891113264</v>
      </c>
    </row>
    <row r="27" spans="1:2" x14ac:dyDescent="0.35">
      <c r="A27" t="s">
        <v>82</v>
      </c>
      <c r="B27">
        <v>0.62467378400921225</v>
      </c>
    </row>
    <row r="28" spans="1:2" x14ac:dyDescent="0.35">
      <c r="A28" t="s">
        <v>50</v>
      </c>
      <c r="B28">
        <v>0.58656339340571684</v>
      </c>
    </row>
    <row r="29" spans="1:2" x14ac:dyDescent="0.35">
      <c r="A29" t="s">
        <v>62</v>
      </c>
      <c r="B29">
        <v>0.54868430250454869</v>
      </c>
    </row>
    <row r="30" spans="1:2" x14ac:dyDescent="0.35">
      <c r="A30" t="s">
        <v>61</v>
      </c>
      <c r="B30">
        <v>0.35179194222867138</v>
      </c>
    </row>
    <row r="31" spans="1:2" x14ac:dyDescent="0.35">
      <c r="A31" t="s">
        <v>59</v>
      </c>
      <c r="B31">
        <v>0.26537525017026853</v>
      </c>
    </row>
    <row r="32" spans="1:2" x14ac:dyDescent="0.35">
      <c r="A32" t="s">
        <v>48</v>
      </c>
      <c r="B32">
        <v>0.2589743004679797</v>
      </c>
    </row>
    <row r="33" spans="1:2" x14ac:dyDescent="0.35">
      <c r="A33" t="s">
        <v>55</v>
      </c>
      <c r="B33">
        <v>0.24339977823876216</v>
      </c>
    </row>
    <row r="34" spans="1:2" x14ac:dyDescent="0.35">
      <c r="A34" t="s">
        <v>52</v>
      </c>
      <c r="B34">
        <v>0.22145637835833698</v>
      </c>
    </row>
    <row r="35" spans="1:2" x14ac:dyDescent="0.35">
      <c r="A35" t="s">
        <v>47</v>
      </c>
      <c r="B35">
        <v>0.21421168560933945</v>
      </c>
    </row>
    <row r="36" spans="1:2" x14ac:dyDescent="0.35">
      <c r="A36" t="s">
        <v>53</v>
      </c>
      <c r="B36">
        <v>0.17127852722197456</v>
      </c>
    </row>
    <row r="37" spans="1:2" x14ac:dyDescent="0.35">
      <c r="A37" t="s">
        <v>56</v>
      </c>
      <c r="B37">
        <v>0.16300999025292137</v>
      </c>
    </row>
    <row r="38" spans="1:2" x14ac:dyDescent="0.35">
      <c r="A38" t="s">
        <v>57</v>
      </c>
      <c r="B38">
        <v>0.14376674535367104</v>
      </c>
    </row>
    <row r="39" spans="1:2" x14ac:dyDescent="0.35">
      <c r="A39" t="s">
        <v>58</v>
      </c>
      <c r="B39">
        <v>0.11517527868934806</v>
      </c>
    </row>
    <row r="40" spans="1:2" x14ac:dyDescent="0.35">
      <c r="A40" t="s">
        <v>51</v>
      </c>
      <c r="B40">
        <v>0.10143226166204754</v>
      </c>
    </row>
    <row r="41" spans="1:2" x14ac:dyDescent="0.35">
      <c r="A41" t="s">
        <v>63</v>
      </c>
      <c r="B41">
        <v>0.10008255618159767</v>
      </c>
    </row>
    <row r="42" spans="1:2" x14ac:dyDescent="0.35">
      <c r="A42" t="s">
        <v>65</v>
      </c>
      <c r="B42">
        <v>9.8449200851933483E-2</v>
      </c>
    </row>
    <row r="43" spans="1:2" x14ac:dyDescent="0.35">
      <c r="A43" t="s">
        <v>72</v>
      </c>
      <c r="B43">
        <v>8.6357568072158136E-2</v>
      </c>
    </row>
    <row r="44" spans="1:2" x14ac:dyDescent="0.35">
      <c r="A44" t="s">
        <v>77</v>
      </c>
      <c r="B44">
        <v>8.6048593685508698E-2</v>
      </c>
    </row>
    <row r="45" spans="1:2" x14ac:dyDescent="0.35">
      <c r="A45" t="s">
        <v>74</v>
      </c>
      <c r="B45">
        <v>7.8075524786454922E-2</v>
      </c>
    </row>
    <row r="46" spans="1:2" x14ac:dyDescent="0.35">
      <c r="A46" t="s">
        <v>67</v>
      </c>
      <c r="B46">
        <v>7.6285049060243693E-2</v>
      </c>
    </row>
    <row r="47" spans="1:2" x14ac:dyDescent="0.35">
      <c r="A47" t="s">
        <v>78</v>
      </c>
      <c r="B47">
        <v>7.4865008819752693E-2</v>
      </c>
    </row>
    <row r="48" spans="1:2" x14ac:dyDescent="0.35">
      <c r="A48" t="s">
        <v>84</v>
      </c>
      <c r="B48">
        <v>7.1749283860656085E-2</v>
      </c>
    </row>
    <row r="49" spans="1:2" x14ac:dyDescent="0.35">
      <c r="A49" t="s">
        <v>68</v>
      </c>
      <c r="B49">
        <v>6.2282456324449793E-2</v>
      </c>
    </row>
    <row r="50" spans="1:2" x14ac:dyDescent="0.35">
      <c r="A50" t="s">
        <v>83</v>
      </c>
      <c r="B50">
        <v>6.050692926434946E-2</v>
      </c>
    </row>
    <row r="51" spans="1:2" x14ac:dyDescent="0.35">
      <c r="A51" t="s">
        <v>69</v>
      </c>
      <c r="B51">
        <v>5.8578880709708799E-2</v>
      </c>
    </row>
    <row r="52" spans="1:2" x14ac:dyDescent="0.35">
      <c r="A52" t="s">
        <v>64</v>
      </c>
      <c r="B52">
        <v>5.7129400819720413E-2</v>
      </c>
    </row>
    <row r="53" spans="1:2" x14ac:dyDescent="0.35">
      <c r="A53" t="s">
        <v>76</v>
      </c>
      <c r="B53">
        <v>5.4568423869855762E-2</v>
      </c>
    </row>
    <row r="54" spans="1:2" x14ac:dyDescent="0.35">
      <c r="A54" t="s">
        <v>70</v>
      </c>
      <c r="B54">
        <v>4.9606306460576129E-2</v>
      </c>
    </row>
    <row r="55" spans="1:2" x14ac:dyDescent="0.35">
      <c r="A55" t="s">
        <v>73</v>
      </c>
      <c r="B55">
        <v>4.4388627044487566E-2</v>
      </c>
    </row>
    <row r="56" spans="1:2" x14ac:dyDescent="0.35">
      <c r="A56" t="s">
        <v>75</v>
      </c>
      <c r="B56">
        <v>4.2509517778784742E-2</v>
      </c>
    </row>
    <row r="57" spans="1:2" x14ac:dyDescent="0.35">
      <c r="A57" t="s">
        <v>71</v>
      </c>
      <c r="B57">
        <v>4.1095890410958902E-2</v>
      </c>
    </row>
    <row r="58" spans="1:2" x14ac:dyDescent="0.35">
      <c r="A58" t="s">
        <v>79</v>
      </c>
      <c r="B58">
        <v>4.1095890410958902E-2</v>
      </c>
    </row>
    <row r="59" spans="1:2" x14ac:dyDescent="0.35">
      <c r="A59" t="s">
        <v>80</v>
      </c>
      <c r="B59">
        <v>4.1095890410958902E-2</v>
      </c>
    </row>
  </sheetData>
  <autoFilter ref="A1:B59" xr:uid="{54595374-E5E7-4A35-B5BE-CABB8FCF418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96E26-C555-48B0-AC25-9D89E03B90CB}">
  <dimension ref="A1:C59"/>
  <sheetViews>
    <sheetView workbookViewId="0">
      <selection activeCell="A59" sqref="A1:C59"/>
    </sheetView>
  </sheetViews>
  <sheetFormatPr defaultRowHeight="12.75" x14ac:dyDescent="0.35"/>
  <cols>
    <col min="2" max="2" width="25.06640625" customWidth="1"/>
    <col min="3" max="3" width="10.59765625" customWidth="1"/>
  </cols>
  <sheetData>
    <row r="1" spans="1:3" ht="13.15" x14ac:dyDescent="0.4">
      <c r="A1" s="1" t="s">
        <v>94</v>
      </c>
      <c r="B1" s="1" t="s">
        <v>92</v>
      </c>
      <c r="C1" s="1" t="s">
        <v>93</v>
      </c>
    </row>
    <row r="2" spans="1:3" x14ac:dyDescent="0.35">
      <c r="A2" t="s">
        <v>95</v>
      </c>
      <c r="B2" t="s">
        <v>87</v>
      </c>
      <c r="C2">
        <v>110.30291524848219</v>
      </c>
    </row>
    <row r="3" spans="1:3" x14ac:dyDescent="0.35">
      <c r="A3" t="s">
        <v>96</v>
      </c>
      <c r="B3" t="s">
        <v>86</v>
      </c>
      <c r="C3">
        <v>61.025472055628697</v>
      </c>
    </row>
    <row r="4" spans="1:3" x14ac:dyDescent="0.35">
      <c r="A4" t="s">
        <v>97</v>
      </c>
      <c r="B4" t="s">
        <v>20</v>
      </c>
      <c r="C4">
        <v>15.488633439618605</v>
      </c>
    </row>
    <row r="5" spans="1:3" x14ac:dyDescent="0.35">
      <c r="A5" t="s">
        <v>98</v>
      </c>
      <c r="B5" t="s">
        <v>21</v>
      </c>
      <c r="C5">
        <v>9.5092807780469766</v>
      </c>
    </row>
    <row r="6" spans="1:3" x14ac:dyDescent="0.35">
      <c r="A6" t="s">
        <v>99</v>
      </c>
      <c r="B6" t="s">
        <v>24</v>
      </c>
      <c r="C6">
        <v>9.1492437660428667</v>
      </c>
    </row>
    <row r="7" spans="1:3" x14ac:dyDescent="0.35">
      <c r="A7" t="s">
        <v>100</v>
      </c>
      <c r="B7" t="s">
        <v>32</v>
      </c>
      <c r="C7">
        <v>8.15817730773988</v>
      </c>
    </row>
    <row r="8" spans="1:3" x14ac:dyDescent="0.35">
      <c r="A8" t="s">
        <v>101</v>
      </c>
      <c r="B8" t="s">
        <v>31</v>
      </c>
      <c r="C8">
        <v>6.2593590277695048</v>
      </c>
    </row>
    <row r="9" spans="1:3" x14ac:dyDescent="0.35">
      <c r="A9" t="s">
        <v>102</v>
      </c>
      <c r="B9" t="s">
        <v>22</v>
      </c>
      <c r="C9">
        <v>5.0358118609952314</v>
      </c>
    </row>
    <row r="10" spans="1:3" x14ac:dyDescent="0.35">
      <c r="A10" t="s">
        <v>103</v>
      </c>
      <c r="B10" t="s">
        <v>38</v>
      </c>
      <c r="C10">
        <v>3.8124096996404377</v>
      </c>
    </row>
    <row r="11" spans="1:3" x14ac:dyDescent="0.35">
      <c r="A11" t="s">
        <v>123</v>
      </c>
      <c r="B11" t="s">
        <v>29</v>
      </c>
      <c r="C11">
        <v>3.1949293567452761</v>
      </c>
    </row>
    <row r="12" spans="1:3" x14ac:dyDescent="0.35">
      <c r="A12" t="s">
        <v>124</v>
      </c>
      <c r="B12" t="s">
        <v>27</v>
      </c>
      <c r="C12">
        <v>2.3144115898407236</v>
      </c>
    </row>
    <row r="13" spans="1:3" x14ac:dyDescent="0.35">
      <c r="A13" t="s">
        <v>104</v>
      </c>
      <c r="B13" t="s">
        <v>30</v>
      </c>
      <c r="C13">
        <v>2.0030987423062205</v>
      </c>
    </row>
    <row r="14" spans="1:3" x14ac:dyDescent="0.35">
      <c r="A14" t="s">
        <v>125</v>
      </c>
      <c r="B14" t="s">
        <v>37</v>
      </c>
      <c r="C14">
        <v>1.7563868657494972</v>
      </c>
    </row>
    <row r="15" spans="1:3" x14ac:dyDescent="0.35">
      <c r="A15" t="s">
        <v>126</v>
      </c>
      <c r="B15" t="s">
        <v>41</v>
      </c>
      <c r="C15">
        <v>1.7447706420620102</v>
      </c>
    </row>
    <row r="16" spans="1:3" x14ac:dyDescent="0.35">
      <c r="A16" t="s">
        <v>127</v>
      </c>
      <c r="B16" t="s">
        <v>42</v>
      </c>
      <c r="C16">
        <v>1.7176709845088636</v>
      </c>
    </row>
    <row r="17" spans="1:3" x14ac:dyDescent="0.35">
      <c r="B17" t="s">
        <v>66</v>
      </c>
      <c r="C17">
        <v>1.6041010454308784</v>
      </c>
    </row>
    <row r="18" spans="1:3" x14ac:dyDescent="0.35">
      <c r="A18" t="s">
        <v>105</v>
      </c>
      <c r="B18" t="s">
        <v>43</v>
      </c>
      <c r="C18">
        <v>1.4692300811117955</v>
      </c>
    </row>
    <row r="19" spans="1:3" x14ac:dyDescent="0.35">
      <c r="A19" t="s">
        <v>117</v>
      </c>
      <c r="B19" t="s">
        <v>45</v>
      </c>
      <c r="C19">
        <v>1.4596864157605236</v>
      </c>
    </row>
    <row r="20" spans="1:3" x14ac:dyDescent="0.35">
      <c r="A20" t="s">
        <v>106</v>
      </c>
      <c r="B20" t="s">
        <v>40</v>
      </c>
      <c r="C20">
        <v>1.4414852701747414</v>
      </c>
    </row>
    <row r="21" spans="1:3" x14ac:dyDescent="0.35">
      <c r="A21" t="s">
        <v>128</v>
      </c>
      <c r="B21" t="s">
        <v>44</v>
      </c>
      <c r="C21">
        <v>1.3831945308570304</v>
      </c>
    </row>
    <row r="22" spans="1:3" x14ac:dyDescent="0.35">
      <c r="A22" t="s">
        <v>109</v>
      </c>
      <c r="B22" t="s">
        <v>35</v>
      </c>
      <c r="C22">
        <v>1.3581045169073083</v>
      </c>
    </row>
    <row r="23" spans="1:3" x14ac:dyDescent="0.35">
      <c r="A23" t="s">
        <v>129</v>
      </c>
      <c r="B23" t="s">
        <v>33</v>
      </c>
      <c r="C23">
        <v>1.3176938526292692</v>
      </c>
    </row>
    <row r="24" spans="1:3" x14ac:dyDescent="0.35">
      <c r="A24" t="s">
        <v>104</v>
      </c>
      <c r="B24" t="s">
        <v>39</v>
      </c>
      <c r="C24">
        <v>1.2694776822198295</v>
      </c>
    </row>
    <row r="25" spans="1:3" x14ac:dyDescent="0.35">
      <c r="A25" t="s">
        <v>130</v>
      </c>
      <c r="B25" t="s">
        <v>54</v>
      </c>
      <c r="C25">
        <v>1.0116448984570472</v>
      </c>
    </row>
    <row r="26" spans="1:3" x14ac:dyDescent="0.35">
      <c r="B26" t="s">
        <v>49</v>
      </c>
      <c r="C26">
        <v>0.86806795891113264</v>
      </c>
    </row>
    <row r="27" spans="1:3" x14ac:dyDescent="0.35">
      <c r="A27" t="s">
        <v>131</v>
      </c>
      <c r="B27" t="s">
        <v>82</v>
      </c>
      <c r="C27">
        <v>0.62467378400921225</v>
      </c>
    </row>
    <row r="28" spans="1:3" x14ac:dyDescent="0.35">
      <c r="A28" t="s">
        <v>108</v>
      </c>
      <c r="B28" t="s">
        <v>50</v>
      </c>
      <c r="C28">
        <v>0.58656339340571684</v>
      </c>
    </row>
    <row r="29" spans="1:3" x14ac:dyDescent="0.35">
      <c r="A29" t="s">
        <v>132</v>
      </c>
      <c r="B29" t="s">
        <v>62</v>
      </c>
      <c r="C29">
        <v>0.54868430250454869</v>
      </c>
    </row>
    <row r="30" spans="1:3" x14ac:dyDescent="0.35">
      <c r="A30" t="s">
        <v>110</v>
      </c>
      <c r="B30" t="s">
        <v>61</v>
      </c>
      <c r="C30">
        <v>0.35179194222867138</v>
      </c>
    </row>
    <row r="31" spans="1:3" x14ac:dyDescent="0.35">
      <c r="A31" t="s">
        <v>133</v>
      </c>
      <c r="B31" t="s">
        <v>59</v>
      </c>
      <c r="C31">
        <v>0.26537525017026853</v>
      </c>
    </row>
    <row r="32" spans="1:3" x14ac:dyDescent="0.35">
      <c r="A32" t="s">
        <v>111</v>
      </c>
      <c r="B32" t="s">
        <v>48</v>
      </c>
      <c r="C32">
        <v>0.2589743004679797</v>
      </c>
    </row>
    <row r="33" spans="1:3" x14ac:dyDescent="0.35">
      <c r="A33" t="s">
        <v>112</v>
      </c>
      <c r="B33" t="s">
        <v>55</v>
      </c>
      <c r="C33">
        <v>0.24339977823876216</v>
      </c>
    </row>
    <row r="34" spans="1:3" x14ac:dyDescent="0.35">
      <c r="A34" t="s">
        <v>134</v>
      </c>
      <c r="B34" t="s">
        <v>52</v>
      </c>
      <c r="C34">
        <v>0.22145637835833698</v>
      </c>
    </row>
    <row r="35" spans="1:3" x14ac:dyDescent="0.35">
      <c r="A35" t="s">
        <v>113</v>
      </c>
      <c r="B35" t="s">
        <v>47</v>
      </c>
      <c r="C35">
        <v>0.21421168560933945</v>
      </c>
    </row>
    <row r="36" spans="1:3" x14ac:dyDescent="0.35">
      <c r="A36" t="s">
        <v>107</v>
      </c>
      <c r="B36" t="s">
        <v>53</v>
      </c>
      <c r="C36">
        <v>0.17127852722197456</v>
      </c>
    </row>
    <row r="37" spans="1:3" x14ac:dyDescent="0.35">
      <c r="A37" t="s">
        <v>114</v>
      </c>
      <c r="B37" t="s">
        <v>56</v>
      </c>
      <c r="C37">
        <v>0.16300999025292137</v>
      </c>
    </row>
    <row r="38" spans="1:3" x14ac:dyDescent="0.35">
      <c r="A38" t="s">
        <v>135</v>
      </c>
      <c r="B38" t="s">
        <v>57</v>
      </c>
      <c r="C38">
        <v>0.14376674535367104</v>
      </c>
    </row>
    <row r="39" spans="1:3" x14ac:dyDescent="0.35">
      <c r="A39" t="s">
        <v>115</v>
      </c>
      <c r="B39" t="s">
        <v>58</v>
      </c>
      <c r="C39">
        <v>0.11517527868934806</v>
      </c>
    </row>
    <row r="40" spans="1:3" x14ac:dyDescent="0.35">
      <c r="A40" t="s">
        <v>116</v>
      </c>
      <c r="B40" t="s">
        <v>51</v>
      </c>
      <c r="C40">
        <v>0.10143226166204754</v>
      </c>
    </row>
    <row r="41" spans="1:3" x14ac:dyDescent="0.35">
      <c r="A41" t="s">
        <v>136</v>
      </c>
      <c r="B41" t="s">
        <v>63</v>
      </c>
      <c r="C41">
        <v>0.10008255618159767</v>
      </c>
    </row>
    <row r="42" spans="1:3" x14ac:dyDescent="0.35">
      <c r="A42" t="s">
        <v>118</v>
      </c>
      <c r="B42" t="s">
        <v>65</v>
      </c>
      <c r="C42">
        <v>9.8449200851933483E-2</v>
      </c>
    </row>
    <row r="43" spans="1:3" x14ac:dyDescent="0.35">
      <c r="A43" t="s">
        <v>119</v>
      </c>
      <c r="B43" t="s">
        <v>72</v>
      </c>
      <c r="C43">
        <v>8.6357568072158136E-2</v>
      </c>
    </row>
    <row r="44" spans="1:3" x14ac:dyDescent="0.35">
      <c r="A44" t="s">
        <v>120</v>
      </c>
      <c r="B44" t="s">
        <v>77</v>
      </c>
      <c r="C44">
        <v>8.6048593685508698E-2</v>
      </c>
    </row>
    <row r="45" spans="1:3" x14ac:dyDescent="0.35">
      <c r="A45" t="s">
        <v>137</v>
      </c>
      <c r="B45" t="s">
        <v>74</v>
      </c>
      <c r="C45">
        <v>7.8075524786454922E-2</v>
      </c>
    </row>
    <row r="46" spans="1:3" x14ac:dyDescent="0.35">
      <c r="A46" t="s">
        <v>138</v>
      </c>
      <c r="B46" t="s">
        <v>67</v>
      </c>
      <c r="C46">
        <v>7.6285049060243693E-2</v>
      </c>
    </row>
    <row r="47" spans="1:3" x14ac:dyDescent="0.35">
      <c r="A47" t="s">
        <v>139</v>
      </c>
      <c r="B47" t="s">
        <v>78</v>
      </c>
      <c r="C47">
        <v>7.4865008819752693E-2</v>
      </c>
    </row>
    <row r="48" spans="1:3" x14ac:dyDescent="0.35">
      <c r="A48" t="s">
        <v>121</v>
      </c>
      <c r="B48" t="s">
        <v>84</v>
      </c>
      <c r="C48">
        <v>7.1749283860656085E-2</v>
      </c>
    </row>
    <row r="49" spans="1:3" x14ac:dyDescent="0.35">
      <c r="A49" t="s">
        <v>140</v>
      </c>
      <c r="B49" t="s">
        <v>68</v>
      </c>
      <c r="C49">
        <v>6.2282456324449793E-2</v>
      </c>
    </row>
    <row r="50" spans="1:3" x14ac:dyDescent="0.35">
      <c r="A50" t="s">
        <v>141</v>
      </c>
      <c r="B50" t="s">
        <v>83</v>
      </c>
      <c r="C50">
        <v>6.050692926434946E-2</v>
      </c>
    </row>
    <row r="51" spans="1:3" x14ac:dyDescent="0.35">
      <c r="A51" t="s">
        <v>142</v>
      </c>
      <c r="B51" t="s">
        <v>69</v>
      </c>
      <c r="C51">
        <v>5.8578880709708799E-2</v>
      </c>
    </row>
    <row r="52" spans="1:3" x14ac:dyDescent="0.35">
      <c r="A52" t="s">
        <v>122</v>
      </c>
      <c r="B52" t="s">
        <v>64</v>
      </c>
      <c r="C52">
        <v>5.7129400819720413E-2</v>
      </c>
    </row>
    <row r="53" spans="1:3" x14ac:dyDescent="0.35">
      <c r="A53" t="s">
        <v>143</v>
      </c>
      <c r="B53" t="s">
        <v>76</v>
      </c>
      <c r="C53">
        <v>5.4568423869855762E-2</v>
      </c>
    </row>
    <row r="54" spans="1:3" x14ac:dyDescent="0.35">
      <c r="A54" t="s">
        <v>144</v>
      </c>
      <c r="B54" t="s">
        <v>70</v>
      </c>
      <c r="C54">
        <v>4.9606306460576129E-2</v>
      </c>
    </row>
    <row r="55" spans="1:3" x14ac:dyDescent="0.35">
      <c r="B55" t="s">
        <v>73</v>
      </c>
      <c r="C55">
        <v>4.4388627044487566E-2</v>
      </c>
    </row>
    <row r="56" spans="1:3" x14ac:dyDescent="0.35">
      <c r="A56" t="s">
        <v>145</v>
      </c>
      <c r="B56" t="s">
        <v>75</v>
      </c>
      <c r="C56">
        <v>4.2509517778784742E-2</v>
      </c>
    </row>
    <row r="57" spans="1:3" x14ac:dyDescent="0.35">
      <c r="A57" t="s">
        <v>146</v>
      </c>
      <c r="B57" t="s">
        <v>71</v>
      </c>
      <c r="C57">
        <v>4.1095890410958902E-2</v>
      </c>
    </row>
    <row r="58" spans="1:3" x14ac:dyDescent="0.35">
      <c r="A58" t="s">
        <v>147</v>
      </c>
      <c r="B58" t="s">
        <v>79</v>
      </c>
      <c r="C58">
        <v>4.1095890410958902E-2</v>
      </c>
    </row>
    <row r="59" spans="1:3" x14ac:dyDescent="0.35">
      <c r="A59" t="s">
        <v>148</v>
      </c>
      <c r="B59" t="s">
        <v>80</v>
      </c>
      <c r="C59">
        <v>4.1095890410958902E-2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6B9B-068D-4F56-AB8D-9164F3769ACA}">
  <dimension ref="A1:P60"/>
  <sheetViews>
    <sheetView workbookViewId="0">
      <selection sqref="A1:P60"/>
    </sheetView>
  </sheetViews>
  <sheetFormatPr defaultRowHeight="12.75" x14ac:dyDescent="0.35"/>
  <sheetData>
    <row r="1" spans="1:16" ht="13.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88</v>
      </c>
      <c r="O1" s="1" t="s">
        <v>89</v>
      </c>
      <c r="P1" s="1" t="s">
        <v>90</v>
      </c>
    </row>
    <row r="2" spans="1:16" x14ac:dyDescent="0.35">
      <c r="A2" t="s">
        <v>87</v>
      </c>
      <c r="B2">
        <v>342</v>
      </c>
      <c r="C2">
        <v>9260</v>
      </c>
      <c r="D2">
        <v>88477</v>
      </c>
      <c r="E2">
        <v>50378</v>
      </c>
      <c r="F2">
        <v>42356</v>
      </c>
      <c r="G2">
        <v>303531143</v>
      </c>
      <c r="H2">
        <v>1576</v>
      </c>
      <c r="I2">
        <v>1397</v>
      </c>
      <c r="J2">
        <v>0</v>
      </c>
      <c r="K2">
        <v>9</v>
      </c>
      <c r="L2">
        <v>306948</v>
      </c>
      <c r="M2">
        <v>14255</v>
      </c>
      <c r="N2">
        <f>(B2/(SUM(B2:B60))*0.3 + C2/(SUM(C2:C60))*0.3 + G2/(SUM(G2:G60))*0.4)*100</f>
        <v>50.113583200209476</v>
      </c>
      <c r="O2">
        <f>(L2/(SUM(L2:L60))*0.6 + I2/(SUM(I2:I60))*0.3 + F2/(SUM(F2:F60))*0.1)*100</f>
        <v>43.547790081585113</v>
      </c>
      <c r="P2">
        <f>(D2/(SUM(D2:D60))*0.6 + I2/(SUM(I2:I60))*0.4 )*100</f>
        <v>63.117774401585791</v>
      </c>
    </row>
    <row r="3" spans="1:16" x14ac:dyDescent="0.35">
      <c r="A3" t="s">
        <v>86</v>
      </c>
      <c r="B3">
        <v>145</v>
      </c>
      <c r="C3">
        <v>6594</v>
      </c>
      <c r="D3">
        <v>21739</v>
      </c>
      <c r="E3">
        <v>9669</v>
      </c>
      <c r="F3">
        <v>11424</v>
      </c>
      <c r="G3">
        <v>61504942</v>
      </c>
      <c r="H3">
        <v>315</v>
      </c>
      <c r="I3">
        <v>295</v>
      </c>
      <c r="J3">
        <v>0</v>
      </c>
      <c r="K3">
        <v>3</v>
      </c>
      <c r="L3">
        <v>251736</v>
      </c>
      <c r="M3">
        <v>13013</v>
      </c>
      <c r="N3">
        <f>(B3/(SUM(B2:B60))*0.3 + C3/(SUM(C2:C60))*0.3 + G3/(SUM(G2:G60))*0.4)*100</f>
        <v>18.710501722406502</v>
      </c>
      <c r="O3">
        <f>(L3/(SUM(L2:L60))*0.6 + I3/(SUM(I2:I60))*0.3 + F3/(SUM(F2:F60))*0.1)*100</f>
        <v>22.498463488806859</v>
      </c>
      <c r="P3">
        <f>(D3/(SUM(D2:D60))*0.6 + I3/(SUM(I2:I60))*0.4 )*100</f>
        <v>14.735006348434423</v>
      </c>
    </row>
    <row r="4" spans="1:16" x14ac:dyDescent="0.35">
      <c r="A4" t="s">
        <v>20</v>
      </c>
      <c r="B4">
        <v>43</v>
      </c>
      <c r="C4">
        <v>720</v>
      </c>
      <c r="D4">
        <v>3175</v>
      </c>
      <c r="E4">
        <v>2660</v>
      </c>
      <c r="F4">
        <v>3622</v>
      </c>
      <c r="G4">
        <v>11599686</v>
      </c>
      <c r="H4">
        <v>193</v>
      </c>
      <c r="I4">
        <v>182</v>
      </c>
      <c r="J4">
        <v>0</v>
      </c>
      <c r="K4">
        <v>0</v>
      </c>
      <c r="L4">
        <v>79337</v>
      </c>
      <c r="M4">
        <v>51960</v>
      </c>
      <c r="N4">
        <f>(B4/(SUM(B2:B60))*0.3 + C4/(SUM(C2:C60))*0.3 + G5/(SUM(G2:G60))*0.4)*100</f>
        <v>3.3009728778468825</v>
      </c>
      <c r="O4">
        <f>(L4/(SUM(L2:L60))*0.6 + I4/(SUM(I2:I60))*0.3 + F4/(SUM(F2:F60))*0.1)*100</f>
        <v>8.163426239850228</v>
      </c>
    </row>
    <row r="5" spans="1:16" x14ac:dyDescent="0.35">
      <c r="A5" t="s">
        <v>32</v>
      </c>
      <c r="B5">
        <v>13</v>
      </c>
      <c r="C5">
        <v>560</v>
      </c>
      <c r="D5">
        <v>1049</v>
      </c>
      <c r="E5">
        <v>643</v>
      </c>
      <c r="F5">
        <v>2250</v>
      </c>
      <c r="G5">
        <v>9997519</v>
      </c>
      <c r="H5">
        <v>47</v>
      </c>
      <c r="I5">
        <v>46</v>
      </c>
      <c r="J5">
        <v>0</v>
      </c>
      <c r="K5">
        <v>0</v>
      </c>
      <c r="L5">
        <v>50049</v>
      </c>
      <c r="M5">
        <v>7620</v>
      </c>
      <c r="N5">
        <f>(B5/(SUM(B2:B60))*0.3 + C5/(SUM(C2:C60))*0.3 + G5/(SUM(G2:G60))*0.4)*100</f>
        <v>2.0287220179781329</v>
      </c>
    </row>
    <row r="6" spans="1:16" x14ac:dyDescent="0.35">
      <c r="A6" t="s">
        <v>24</v>
      </c>
      <c r="B6">
        <v>25</v>
      </c>
      <c r="C6">
        <v>724</v>
      </c>
      <c r="D6">
        <v>3820</v>
      </c>
      <c r="E6">
        <v>1402</v>
      </c>
      <c r="F6">
        <v>2141</v>
      </c>
      <c r="G6">
        <v>5403926</v>
      </c>
      <c r="H6">
        <v>106</v>
      </c>
      <c r="I6">
        <v>92</v>
      </c>
      <c r="J6">
        <v>0</v>
      </c>
      <c r="K6">
        <v>0</v>
      </c>
      <c r="L6">
        <v>33394</v>
      </c>
      <c r="M6">
        <v>2953</v>
      </c>
      <c r="N6">
        <f>(B6/(SUM(B2:B60))*0.3 + C6/(SUM(C2:C60))*0.3 + G6/(SUM(G2:G60))*0.4)*100</f>
        <v>2.2620719729148595</v>
      </c>
    </row>
    <row r="7" spans="1:16" x14ac:dyDescent="0.35">
      <c r="A7" t="s">
        <v>21</v>
      </c>
      <c r="B7">
        <v>41</v>
      </c>
      <c r="C7">
        <v>948</v>
      </c>
      <c r="D7">
        <v>1993</v>
      </c>
      <c r="E7">
        <v>1653</v>
      </c>
      <c r="F7">
        <v>4356</v>
      </c>
      <c r="G7">
        <v>10536290</v>
      </c>
      <c r="H7">
        <v>87</v>
      </c>
      <c r="I7">
        <v>75</v>
      </c>
      <c r="J7">
        <v>0</v>
      </c>
      <c r="K7">
        <v>0</v>
      </c>
      <c r="L7">
        <v>28576</v>
      </c>
      <c r="M7">
        <v>2170</v>
      </c>
    </row>
    <row r="8" spans="1:16" x14ac:dyDescent="0.35">
      <c r="A8" t="s">
        <v>31</v>
      </c>
      <c r="B8">
        <v>14</v>
      </c>
      <c r="C8">
        <v>823</v>
      </c>
      <c r="D8">
        <v>1270</v>
      </c>
      <c r="E8">
        <v>756</v>
      </c>
      <c r="F8">
        <v>1338</v>
      </c>
      <c r="G8">
        <v>12035398</v>
      </c>
      <c r="H8">
        <v>52</v>
      </c>
      <c r="I8">
        <v>52</v>
      </c>
      <c r="J8">
        <v>0</v>
      </c>
      <c r="K8">
        <v>0</v>
      </c>
      <c r="L8">
        <v>16235</v>
      </c>
      <c r="M8">
        <v>2397</v>
      </c>
    </row>
    <row r="9" spans="1:16" x14ac:dyDescent="0.35">
      <c r="A9" t="s">
        <v>38</v>
      </c>
      <c r="B9">
        <v>7</v>
      </c>
      <c r="C9">
        <v>293</v>
      </c>
      <c r="D9">
        <v>1110</v>
      </c>
      <c r="E9">
        <v>924</v>
      </c>
      <c r="F9">
        <v>1299</v>
      </c>
      <c r="G9">
        <v>2799953</v>
      </c>
      <c r="H9">
        <v>59</v>
      </c>
      <c r="I9">
        <v>48</v>
      </c>
      <c r="J9">
        <v>0</v>
      </c>
      <c r="K9">
        <v>0</v>
      </c>
      <c r="L9">
        <v>15720</v>
      </c>
      <c r="M9">
        <v>1001</v>
      </c>
    </row>
    <row r="10" spans="1:16" x14ac:dyDescent="0.35">
      <c r="A10" t="s">
        <v>29</v>
      </c>
      <c r="B10">
        <v>16</v>
      </c>
      <c r="C10">
        <v>326</v>
      </c>
      <c r="D10">
        <v>200</v>
      </c>
      <c r="E10">
        <v>191</v>
      </c>
      <c r="F10">
        <v>650</v>
      </c>
      <c r="G10">
        <v>1928860</v>
      </c>
      <c r="H10">
        <v>29</v>
      </c>
      <c r="I10">
        <v>28</v>
      </c>
      <c r="J10">
        <v>0</v>
      </c>
      <c r="K10">
        <v>0</v>
      </c>
      <c r="L10">
        <v>15361</v>
      </c>
      <c r="M10">
        <v>3162</v>
      </c>
    </row>
    <row r="11" spans="1:16" x14ac:dyDescent="0.35">
      <c r="A11" t="s">
        <v>22</v>
      </c>
      <c r="B11">
        <v>30</v>
      </c>
      <c r="C11">
        <v>588</v>
      </c>
      <c r="D11">
        <v>1190</v>
      </c>
      <c r="E11">
        <v>891</v>
      </c>
      <c r="F11">
        <v>1609</v>
      </c>
      <c r="G11">
        <v>3927710</v>
      </c>
      <c r="H11">
        <v>61</v>
      </c>
      <c r="I11">
        <v>56</v>
      </c>
      <c r="J11">
        <v>0</v>
      </c>
      <c r="K11">
        <v>0</v>
      </c>
      <c r="L11">
        <v>9395</v>
      </c>
      <c r="M11">
        <v>3542</v>
      </c>
    </row>
    <row r="12" spans="1:16" x14ac:dyDescent="0.35">
      <c r="A12" t="s">
        <v>66</v>
      </c>
      <c r="B12">
        <v>1</v>
      </c>
      <c r="C12">
        <v>102</v>
      </c>
      <c r="D12">
        <v>221</v>
      </c>
      <c r="E12">
        <v>114</v>
      </c>
      <c r="F12">
        <v>84</v>
      </c>
      <c r="G12">
        <v>3763986</v>
      </c>
      <c r="H12">
        <v>11</v>
      </c>
      <c r="I12">
        <v>11</v>
      </c>
      <c r="J12">
        <v>0</v>
      </c>
      <c r="K12">
        <v>0</v>
      </c>
      <c r="L12">
        <v>8009</v>
      </c>
      <c r="M12">
        <v>1108</v>
      </c>
    </row>
    <row r="13" spans="1:16" x14ac:dyDescent="0.35">
      <c r="A13" t="s">
        <v>45</v>
      </c>
      <c r="B13">
        <v>4</v>
      </c>
      <c r="C13">
        <v>181</v>
      </c>
      <c r="D13">
        <v>315</v>
      </c>
      <c r="E13">
        <v>197</v>
      </c>
      <c r="F13">
        <v>1097</v>
      </c>
      <c r="G13">
        <v>678632</v>
      </c>
      <c r="H13">
        <v>8</v>
      </c>
      <c r="I13">
        <v>8</v>
      </c>
      <c r="J13">
        <v>0</v>
      </c>
      <c r="K13">
        <v>1</v>
      </c>
      <c r="L13">
        <v>6285</v>
      </c>
      <c r="M13">
        <v>1878</v>
      </c>
    </row>
    <row r="14" spans="1:16" x14ac:dyDescent="0.35">
      <c r="A14" t="s">
        <v>30</v>
      </c>
      <c r="B14">
        <v>14</v>
      </c>
      <c r="C14">
        <v>191</v>
      </c>
      <c r="D14">
        <v>307</v>
      </c>
      <c r="E14">
        <v>147</v>
      </c>
      <c r="F14">
        <v>184</v>
      </c>
      <c r="G14">
        <v>3502935</v>
      </c>
      <c r="H14">
        <v>7</v>
      </c>
      <c r="I14">
        <v>7</v>
      </c>
      <c r="J14">
        <v>0</v>
      </c>
      <c r="K14">
        <v>0</v>
      </c>
      <c r="L14">
        <v>5066</v>
      </c>
      <c r="M14">
        <v>3067</v>
      </c>
    </row>
    <row r="15" spans="1:16" x14ac:dyDescent="0.35">
      <c r="A15" t="s">
        <v>41</v>
      </c>
      <c r="B15">
        <v>6</v>
      </c>
      <c r="C15">
        <v>102</v>
      </c>
      <c r="D15">
        <v>1243</v>
      </c>
      <c r="E15">
        <v>414</v>
      </c>
      <c r="F15">
        <v>144</v>
      </c>
      <c r="G15">
        <v>1998235</v>
      </c>
      <c r="H15">
        <v>2</v>
      </c>
      <c r="I15">
        <v>2</v>
      </c>
      <c r="J15">
        <v>0</v>
      </c>
      <c r="K15">
        <v>0</v>
      </c>
      <c r="L15">
        <v>4556</v>
      </c>
      <c r="M15">
        <v>546</v>
      </c>
    </row>
    <row r="16" spans="1:16" x14ac:dyDescent="0.35">
      <c r="A16" t="s">
        <v>44</v>
      </c>
      <c r="B16">
        <v>5</v>
      </c>
      <c r="C16">
        <v>128</v>
      </c>
      <c r="D16">
        <v>349</v>
      </c>
      <c r="E16">
        <v>151</v>
      </c>
      <c r="F16">
        <v>246</v>
      </c>
      <c r="G16">
        <v>941013</v>
      </c>
      <c r="H16">
        <v>24</v>
      </c>
      <c r="I16">
        <v>20</v>
      </c>
      <c r="J16">
        <v>0</v>
      </c>
      <c r="K16">
        <v>0</v>
      </c>
      <c r="L16">
        <v>4481</v>
      </c>
      <c r="M16">
        <v>974</v>
      </c>
    </row>
    <row r="17" spans="1:13" x14ac:dyDescent="0.35">
      <c r="A17" t="s">
        <v>49</v>
      </c>
      <c r="B17">
        <v>3</v>
      </c>
      <c r="C17">
        <v>44</v>
      </c>
      <c r="D17">
        <v>125</v>
      </c>
      <c r="E17">
        <v>159</v>
      </c>
      <c r="F17">
        <v>718</v>
      </c>
      <c r="G17">
        <v>318331</v>
      </c>
      <c r="H17">
        <v>8</v>
      </c>
      <c r="I17">
        <v>8</v>
      </c>
      <c r="J17">
        <v>0</v>
      </c>
      <c r="K17">
        <v>0</v>
      </c>
      <c r="L17">
        <v>4407</v>
      </c>
      <c r="M17">
        <v>1170</v>
      </c>
    </row>
    <row r="18" spans="1:13" x14ac:dyDescent="0.35">
      <c r="A18" t="s">
        <v>35</v>
      </c>
      <c r="B18">
        <v>11</v>
      </c>
      <c r="C18">
        <v>128</v>
      </c>
      <c r="D18">
        <v>84</v>
      </c>
      <c r="E18">
        <v>99</v>
      </c>
      <c r="F18">
        <v>147</v>
      </c>
      <c r="G18">
        <v>1082765</v>
      </c>
      <c r="H18">
        <v>17</v>
      </c>
      <c r="I18">
        <v>13</v>
      </c>
      <c r="J18">
        <v>0</v>
      </c>
      <c r="K18">
        <v>0</v>
      </c>
      <c r="L18">
        <v>4131</v>
      </c>
      <c r="M18">
        <v>822</v>
      </c>
    </row>
    <row r="19" spans="1:13" x14ac:dyDescent="0.35">
      <c r="A19" t="s">
        <v>62</v>
      </c>
      <c r="B19">
        <v>1</v>
      </c>
      <c r="C19">
        <v>45</v>
      </c>
      <c r="D19">
        <v>50</v>
      </c>
      <c r="E19">
        <v>58</v>
      </c>
      <c r="F19">
        <v>36</v>
      </c>
      <c r="G19">
        <v>680130</v>
      </c>
      <c r="H19">
        <v>3</v>
      </c>
      <c r="I19">
        <v>3</v>
      </c>
      <c r="J19">
        <v>0</v>
      </c>
      <c r="K19">
        <v>0</v>
      </c>
      <c r="L19">
        <v>3541</v>
      </c>
      <c r="M19">
        <v>1766</v>
      </c>
    </row>
    <row r="20" spans="1:13" x14ac:dyDescent="0.35">
      <c r="A20" t="s">
        <v>40</v>
      </c>
      <c r="B20">
        <v>6</v>
      </c>
      <c r="C20">
        <v>250</v>
      </c>
      <c r="D20">
        <v>296</v>
      </c>
      <c r="E20">
        <v>139</v>
      </c>
      <c r="F20">
        <v>570</v>
      </c>
      <c r="G20">
        <v>1698828</v>
      </c>
      <c r="H20">
        <v>9</v>
      </c>
      <c r="I20">
        <v>9</v>
      </c>
      <c r="J20">
        <v>0</v>
      </c>
      <c r="K20">
        <v>0</v>
      </c>
      <c r="L20">
        <v>3017</v>
      </c>
      <c r="M20">
        <v>891</v>
      </c>
    </row>
    <row r="21" spans="1:13" x14ac:dyDescent="0.35">
      <c r="A21" t="s">
        <v>54</v>
      </c>
      <c r="B21">
        <v>2</v>
      </c>
      <c r="C21">
        <v>75</v>
      </c>
      <c r="D21">
        <v>137</v>
      </c>
      <c r="E21">
        <v>88</v>
      </c>
      <c r="F21">
        <v>63</v>
      </c>
      <c r="G21">
        <v>3542657</v>
      </c>
      <c r="H21">
        <v>3</v>
      </c>
      <c r="I21">
        <v>3</v>
      </c>
      <c r="J21">
        <v>0</v>
      </c>
      <c r="K21">
        <v>0</v>
      </c>
      <c r="L21">
        <v>2906</v>
      </c>
      <c r="M21">
        <v>654</v>
      </c>
    </row>
    <row r="22" spans="1:13" x14ac:dyDescent="0.35">
      <c r="A22" t="s">
        <v>82</v>
      </c>
      <c r="B22">
        <v>1</v>
      </c>
      <c r="C22">
        <v>200</v>
      </c>
      <c r="D22">
        <v>143</v>
      </c>
      <c r="E22">
        <v>1036</v>
      </c>
      <c r="F22">
        <v>560</v>
      </c>
      <c r="G22">
        <v>67889</v>
      </c>
      <c r="H22">
        <v>1</v>
      </c>
      <c r="I22">
        <v>1</v>
      </c>
      <c r="J22">
        <v>0</v>
      </c>
      <c r="K22">
        <v>0</v>
      </c>
      <c r="L22">
        <v>2851</v>
      </c>
      <c r="M22">
        <v>507</v>
      </c>
    </row>
    <row r="23" spans="1:13" x14ac:dyDescent="0.35">
      <c r="A23" t="s">
        <v>43</v>
      </c>
      <c r="B23">
        <v>5</v>
      </c>
      <c r="C23">
        <v>143</v>
      </c>
      <c r="D23">
        <v>762</v>
      </c>
      <c r="E23">
        <v>254</v>
      </c>
      <c r="F23">
        <v>133</v>
      </c>
      <c r="G23">
        <v>2672492</v>
      </c>
      <c r="H23">
        <v>8</v>
      </c>
      <c r="I23">
        <v>8</v>
      </c>
      <c r="J23">
        <v>0</v>
      </c>
      <c r="K23">
        <v>0</v>
      </c>
      <c r="L23">
        <v>1962</v>
      </c>
      <c r="M23">
        <v>1283</v>
      </c>
    </row>
    <row r="24" spans="1:13" x14ac:dyDescent="0.35">
      <c r="A24" t="s">
        <v>39</v>
      </c>
      <c r="B24">
        <v>7</v>
      </c>
      <c r="C24">
        <v>52</v>
      </c>
      <c r="D24">
        <v>226</v>
      </c>
      <c r="E24">
        <v>135</v>
      </c>
      <c r="F24">
        <v>157</v>
      </c>
      <c r="G24">
        <v>3763594</v>
      </c>
      <c r="H24">
        <v>8</v>
      </c>
      <c r="I24">
        <v>8</v>
      </c>
      <c r="J24">
        <v>0</v>
      </c>
      <c r="K24">
        <v>0</v>
      </c>
      <c r="L24">
        <v>1878</v>
      </c>
      <c r="M24">
        <v>1025</v>
      </c>
    </row>
    <row r="25" spans="1:13" x14ac:dyDescent="0.35">
      <c r="A25" t="s">
        <v>42</v>
      </c>
      <c r="B25">
        <v>6</v>
      </c>
      <c r="C25">
        <v>552</v>
      </c>
      <c r="D25">
        <v>690</v>
      </c>
      <c r="E25">
        <v>699</v>
      </c>
      <c r="F25">
        <v>65</v>
      </c>
      <c r="G25">
        <v>990116</v>
      </c>
      <c r="H25">
        <v>6</v>
      </c>
      <c r="I25">
        <v>6</v>
      </c>
      <c r="J25">
        <v>0</v>
      </c>
      <c r="K25">
        <v>1</v>
      </c>
      <c r="L25">
        <v>1070</v>
      </c>
      <c r="M25">
        <v>309</v>
      </c>
    </row>
    <row r="26" spans="1:13" x14ac:dyDescent="0.35">
      <c r="A26" t="s">
        <v>33</v>
      </c>
      <c r="B26">
        <v>12</v>
      </c>
      <c r="C26">
        <v>156</v>
      </c>
      <c r="D26">
        <v>288</v>
      </c>
      <c r="E26">
        <v>222</v>
      </c>
      <c r="F26">
        <v>260</v>
      </c>
      <c r="G26">
        <v>1624783</v>
      </c>
      <c r="H26">
        <v>8</v>
      </c>
      <c r="I26">
        <v>8</v>
      </c>
      <c r="J26">
        <v>0</v>
      </c>
      <c r="K26">
        <v>0</v>
      </c>
      <c r="L26">
        <v>958</v>
      </c>
      <c r="M26">
        <v>351</v>
      </c>
    </row>
    <row r="27" spans="1:13" x14ac:dyDescent="0.35">
      <c r="A27" t="s">
        <v>37</v>
      </c>
      <c r="B27">
        <v>8</v>
      </c>
      <c r="C27">
        <v>245</v>
      </c>
      <c r="D27">
        <v>173</v>
      </c>
      <c r="E27">
        <v>276</v>
      </c>
      <c r="F27">
        <v>666</v>
      </c>
      <c r="G27">
        <v>3504199</v>
      </c>
      <c r="H27">
        <v>29</v>
      </c>
      <c r="I27">
        <v>26</v>
      </c>
      <c r="J27">
        <v>0</v>
      </c>
      <c r="K27">
        <v>0</v>
      </c>
      <c r="L27">
        <v>543</v>
      </c>
      <c r="M27">
        <v>171</v>
      </c>
    </row>
    <row r="28" spans="1:13" x14ac:dyDescent="0.35">
      <c r="A28" t="s">
        <v>27</v>
      </c>
      <c r="B28">
        <v>20</v>
      </c>
      <c r="C28">
        <v>381</v>
      </c>
      <c r="D28">
        <v>265</v>
      </c>
      <c r="E28">
        <v>204</v>
      </c>
      <c r="F28">
        <v>1059</v>
      </c>
      <c r="G28">
        <v>2373836</v>
      </c>
      <c r="H28">
        <v>24</v>
      </c>
      <c r="I28">
        <v>20</v>
      </c>
      <c r="J28">
        <v>0</v>
      </c>
      <c r="K28">
        <v>0</v>
      </c>
      <c r="L28">
        <v>528</v>
      </c>
      <c r="M28">
        <v>232</v>
      </c>
    </row>
    <row r="29" spans="1:13" x14ac:dyDescent="0.35">
      <c r="A29" t="s">
        <v>46</v>
      </c>
      <c r="B29">
        <v>4</v>
      </c>
      <c r="C29">
        <v>65</v>
      </c>
      <c r="D29">
        <v>31</v>
      </c>
      <c r="E29">
        <v>69</v>
      </c>
      <c r="F29">
        <v>57</v>
      </c>
      <c r="G29">
        <v>509743</v>
      </c>
      <c r="H29">
        <v>6</v>
      </c>
      <c r="I29">
        <v>6</v>
      </c>
      <c r="J29">
        <v>0</v>
      </c>
      <c r="K29">
        <v>0</v>
      </c>
      <c r="L29">
        <v>503</v>
      </c>
      <c r="M29">
        <v>103</v>
      </c>
    </row>
    <row r="30" spans="1:13" x14ac:dyDescent="0.35">
      <c r="A30" t="s">
        <v>55</v>
      </c>
      <c r="B30">
        <v>2</v>
      </c>
      <c r="C30">
        <v>9</v>
      </c>
      <c r="D30">
        <v>22</v>
      </c>
      <c r="E30">
        <v>16</v>
      </c>
      <c r="F30">
        <v>84</v>
      </c>
      <c r="G30">
        <v>389216</v>
      </c>
      <c r="H30">
        <v>5</v>
      </c>
      <c r="I30">
        <v>4</v>
      </c>
      <c r="J30">
        <v>0</v>
      </c>
      <c r="K30">
        <v>0</v>
      </c>
      <c r="L30">
        <v>176</v>
      </c>
      <c r="M30">
        <v>170</v>
      </c>
    </row>
    <row r="31" spans="1:13" x14ac:dyDescent="0.35">
      <c r="A31" t="s">
        <v>63</v>
      </c>
      <c r="B31">
        <v>1</v>
      </c>
      <c r="C31">
        <v>14</v>
      </c>
      <c r="D31">
        <v>4</v>
      </c>
      <c r="E31">
        <v>17</v>
      </c>
      <c r="F31">
        <v>0</v>
      </c>
      <c r="G31">
        <v>13092</v>
      </c>
      <c r="H31">
        <v>2</v>
      </c>
      <c r="I31">
        <v>2</v>
      </c>
      <c r="J31">
        <v>0</v>
      </c>
      <c r="K31">
        <v>0</v>
      </c>
      <c r="L31">
        <v>77</v>
      </c>
      <c r="M31">
        <v>19</v>
      </c>
    </row>
    <row r="32" spans="1:13" x14ac:dyDescent="0.35">
      <c r="A32" t="s">
        <v>52</v>
      </c>
      <c r="B32">
        <v>2</v>
      </c>
      <c r="C32">
        <v>15</v>
      </c>
      <c r="D32">
        <v>107</v>
      </c>
      <c r="E32">
        <v>39</v>
      </c>
      <c r="F32">
        <v>50</v>
      </c>
      <c r="G32">
        <v>46917</v>
      </c>
      <c r="H32">
        <v>3</v>
      </c>
      <c r="I32">
        <v>3</v>
      </c>
      <c r="J32">
        <v>0</v>
      </c>
      <c r="K32">
        <v>0</v>
      </c>
      <c r="L32">
        <v>21</v>
      </c>
      <c r="M32">
        <v>6</v>
      </c>
    </row>
    <row r="33" spans="1:13" x14ac:dyDescent="0.35">
      <c r="A33" t="s">
        <v>69</v>
      </c>
      <c r="B33">
        <v>1</v>
      </c>
      <c r="C33">
        <v>11</v>
      </c>
      <c r="D33">
        <v>2</v>
      </c>
      <c r="E33">
        <v>0</v>
      </c>
      <c r="F33">
        <v>0</v>
      </c>
      <c r="G33">
        <v>391</v>
      </c>
      <c r="H33">
        <v>0</v>
      </c>
      <c r="I33">
        <v>0</v>
      </c>
      <c r="J33">
        <v>0</v>
      </c>
      <c r="K33">
        <v>0</v>
      </c>
      <c r="L33">
        <v>10</v>
      </c>
      <c r="M33">
        <v>10</v>
      </c>
    </row>
    <row r="34" spans="1:13" x14ac:dyDescent="0.35">
      <c r="A34" t="s">
        <v>50</v>
      </c>
      <c r="B34">
        <v>3</v>
      </c>
      <c r="C34">
        <v>67</v>
      </c>
      <c r="D34">
        <v>182</v>
      </c>
      <c r="E34">
        <v>117</v>
      </c>
      <c r="F34">
        <v>291</v>
      </c>
      <c r="G34">
        <v>364681</v>
      </c>
      <c r="H34">
        <v>12</v>
      </c>
      <c r="I34">
        <v>12</v>
      </c>
      <c r="J34">
        <v>0</v>
      </c>
      <c r="K34">
        <v>0</v>
      </c>
      <c r="L34">
        <v>9</v>
      </c>
      <c r="M34">
        <v>3</v>
      </c>
    </row>
    <row r="35" spans="1:13" x14ac:dyDescent="0.35">
      <c r="A35" t="s">
        <v>51</v>
      </c>
      <c r="B35">
        <v>2</v>
      </c>
      <c r="C35">
        <v>11</v>
      </c>
      <c r="D35">
        <v>3</v>
      </c>
      <c r="E35">
        <v>35</v>
      </c>
      <c r="F35">
        <v>1</v>
      </c>
      <c r="G35">
        <v>14346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35">
      <c r="A36" t="s">
        <v>47</v>
      </c>
      <c r="B36">
        <v>3</v>
      </c>
      <c r="C36">
        <v>19</v>
      </c>
      <c r="D36">
        <v>17</v>
      </c>
      <c r="E36">
        <v>41</v>
      </c>
      <c r="F36">
        <v>2</v>
      </c>
      <c r="G36">
        <v>191079</v>
      </c>
      <c r="H36">
        <v>2</v>
      </c>
      <c r="I36">
        <v>2</v>
      </c>
      <c r="J36">
        <v>0</v>
      </c>
      <c r="K36">
        <v>0</v>
      </c>
      <c r="L36">
        <v>0</v>
      </c>
      <c r="M36">
        <v>0</v>
      </c>
    </row>
    <row r="37" spans="1:13" x14ac:dyDescent="0.35">
      <c r="A37" t="s">
        <v>48</v>
      </c>
      <c r="B37">
        <v>3</v>
      </c>
      <c r="C37">
        <v>47</v>
      </c>
      <c r="D37">
        <v>1</v>
      </c>
      <c r="E37">
        <v>6</v>
      </c>
      <c r="F37">
        <v>11</v>
      </c>
      <c r="G37">
        <v>508393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35">
      <c r="A38" t="s">
        <v>64</v>
      </c>
      <c r="B38">
        <v>1</v>
      </c>
      <c r="C38">
        <v>1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</row>
    <row r="39" spans="1:13" x14ac:dyDescent="0.35">
      <c r="A39" t="s">
        <v>65</v>
      </c>
      <c r="B39">
        <v>1</v>
      </c>
      <c r="C39">
        <v>1</v>
      </c>
      <c r="D39">
        <v>22</v>
      </c>
      <c r="E39">
        <v>5</v>
      </c>
      <c r="F39">
        <v>0</v>
      </c>
      <c r="G39">
        <v>30</v>
      </c>
      <c r="H39">
        <v>3</v>
      </c>
      <c r="I39">
        <v>3</v>
      </c>
      <c r="J39">
        <v>0</v>
      </c>
      <c r="K39">
        <v>0</v>
      </c>
      <c r="L39">
        <v>0</v>
      </c>
      <c r="M39">
        <v>0</v>
      </c>
    </row>
    <row r="40" spans="1:13" x14ac:dyDescent="0.35">
      <c r="A40" t="s">
        <v>67</v>
      </c>
      <c r="B40">
        <v>1</v>
      </c>
      <c r="C40">
        <v>14</v>
      </c>
      <c r="D40">
        <v>1</v>
      </c>
      <c r="E40">
        <v>1</v>
      </c>
      <c r="F40">
        <v>1</v>
      </c>
      <c r="G40">
        <v>583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</row>
    <row r="41" spans="1:13" x14ac:dyDescent="0.35">
      <c r="A41" t="s">
        <v>68</v>
      </c>
      <c r="B41">
        <v>1</v>
      </c>
      <c r="C41">
        <v>3</v>
      </c>
      <c r="D41">
        <v>3</v>
      </c>
      <c r="E41">
        <v>2</v>
      </c>
      <c r="F41">
        <v>4</v>
      </c>
      <c r="G41">
        <v>517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</row>
    <row r="42" spans="1:13" x14ac:dyDescent="0.35">
      <c r="A42" t="s">
        <v>53</v>
      </c>
      <c r="B42">
        <v>2</v>
      </c>
      <c r="C42">
        <v>5</v>
      </c>
      <c r="D42">
        <v>4</v>
      </c>
      <c r="E42">
        <v>6</v>
      </c>
      <c r="F42">
        <v>9</v>
      </c>
      <c r="G42">
        <v>151484</v>
      </c>
      <c r="H42">
        <v>4</v>
      </c>
      <c r="I42">
        <v>4</v>
      </c>
      <c r="J42">
        <v>0</v>
      </c>
      <c r="K42">
        <v>0</v>
      </c>
      <c r="L42">
        <v>0</v>
      </c>
      <c r="M42">
        <v>0</v>
      </c>
    </row>
    <row r="43" spans="1:13" x14ac:dyDescent="0.35">
      <c r="A43" t="s">
        <v>70</v>
      </c>
      <c r="B43">
        <v>1</v>
      </c>
      <c r="C43">
        <v>2</v>
      </c>
      <c r="D43">
        <v>9</v>
      </c>
      <c r="E43">
        <v>1</v>
      </c>
      <c r="F43">
        <v>0</v>
      </c>
      <c r="G43">
        <v>5636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35">
      <c r="A44" t="s">
        <v>71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35">
      <c r="A45" t="s">
        <v>72</v>
      </c>
      <c r="B45">
        <v>1</v>
      </c>
      <c r="C45">
        <v>4</v>
      </c>
      <c r="D45">
        <v>3</v>
      </c>
      <c r="E45">
        <v>1</v>
      </c>
      <c r="F45">
        <v>0</v>
      </c>
      <c r="G45">
        <v>66155</v>
      </c>
      <c r="H45">
        <v>2</v>
      </c>
      <c r="I45">
        <v>2</v>
      </c>
      <c r="J45">
        <v>0</v>
      </c>
      <c r="K45">
        <v>0</v>
      </c>
      <c r="L45">
        <v>0</v>
      </c>
      <c r="M45">
        <v>0</v>
      </c>
    </row>
    <row r="46" spans="1:13" x14ac:dyDescent="0.35">
      <c r="A46" t="s">
        <v>84</v>
      </c>
      <c r="B46">
        <v>1</v>
      </c>
      <c r="C46">
        <v>1</v>
      </c>
      <c r="D46">
        <v>0</v>
      </c>
      <c r="E46">
        <v>0</v>
      </c>
      <c r="F46">
        <v>0</v>
      </c>
      <c r="G46">
        <v>0</v>
      </c>
      <c r="H46">
        <v>2</v>
      </c>
      <c r="I46">
        <v>2</v>
      </c>
      <c r="J46">
        <v>0</v>
      </c>
      <c r="K46">
        <v>0</v>
      </c>
      <c r="L46">
        <v>0</v>
      </c>
      <c r="M46">
        <v>0</v>
      </c>
    </row>
    <row r="47" spans="1:13" x14ac:dyDescent="0.35">
      <c r="A47" t="s">
        <v>73</v>
      </c>
      <c r="B47">
        <v>1</v>
      </c>
      <c r="C47">
        <v>1</v>
      </c>
      <c r="D47">
        <v>0</v>
      </c>
      <c r="E47">
        <v>2</v>
      </c>
      <c r="F47">
        <v>10</v>
      </c>
      <c r="G47">
        <v>2669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35">
      <c r="A48" t="s">
        <v>74</v>
      </c>
      <c r="B48">
        <v>1</v>
      </c>
      <c r="C48">
        <v>3</v>
      </c>
      <c r="D48">
        <v>6</v>
      </c>
      <c r="E48">
        <v>3</v>
      </c>
      <c r="F48">
        <v>0</v>
      </c>
      <c r="G48">
        <v>1559</v>
      </c>
      <c r="H48">
        <v>2</v>
      </c>
      <c r="I48">
        <v>2</v>
      </c>
      <c r="J48">
        <v>0</v>
      </c>
      <c r="K48">
        <v>0</v>
      </c>
      <c r="L48">
        <v>0</v>
      </c>
      <c r="M48">
        <v>0</v>
      </c>
    </row>
    <row r="49" spans="1:13" x14ac:dyDescent="0.35">
      <c r="A49" t="s">
        <v>75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35">
      <c r="A50" t="s">
        <v>76</v>
      </c>
      <c r="B50">
        <v>1</v>
      </c>
      <c r="C50">
        <v>6</v>
      </c>
      <c r="D50">
        <v>0</v>
      </c>
      <c r="E50">
        <v>2</v>
      </c>
      <c r="F50">
        <v>0</v>
      </c>
      <c r="G50">
        <v>37860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35">
      <c r="A51" t="s">
        <v>56</v>
      </c>
      <c r="B51">
        <v>2</v>
      </c>
      <c r="C51">
        <v>3</v>
      </c>
      <c r="D51">
        <v>5</v>
      </c>
      <c r="E51">
        <v>2</v>
      </c>
      <c r="F51">
        <v>2</v>
      </c>
      <c r="G51">
        <v>3246</v>
      </c>
      <c r="H51">
        <v>5</v>
      </c>
      <c r="I51">
        <v>5</v>
      </c>
      <c r="J51">
        <v>0</v>
      </c>
      <c r="K51">
        <v>0</v>
      </c>
      <c r="L51">
        <v>0</v>
      </c>
      <c r="M51">
        <v>0</v>
      </c>
    </row>
    <row r="52" spans="1:13" x14ac:dyDescent="0.35">
      <c r="A52" t="s">
        <v>57</v>
      </c>
      <c r="B52">
        <v>2</v>
      </c>
      <c r="C52">
        <v>8</v>
      </c>
      <c r="D52">
        <v>28</v>
      </c>
      <c r="E52">
        <v>11</v>
      </c>
      <c r="F52">
        <v>2</v>
      </c>
      <c r="G52">
        <v>262407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35">
      <c r="A53" t="s">
        <v>77</v>
      </c>
      <c r="B53">
        <v>1</v>
      </c>
      <c r="C53">
        <v>9</v>
      </c>
      <c r="D53">
        <v>4</v>
      </c>
      <c r="E53">
        <v>1</v>
      </c>
      <c r="F53">
        <v>7</v>
      </c>
      <c r="G53">
        <v>219731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35">
      <c r="A54" t="s">
        <v>58</v>
      </c>
      <c r="B54">
        <v>2</v>
      </c>
      <c r="C54">
        <v>9</v>
      </c>
      <c r="D54">
        <v>25</v>
      </c>
      <c r="E54">
        <v>39</v>
      </c>
      <c r="F54">
        <v>6</v>
      </c>
      <c r="G54">
        <v>42646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35">
      <c r="A55" t="s">
        <v>59</v>
      </c>
      <c r="B55">
        <v>2</v>
      </c>
      <c r="C55">
        <v>15</v>
      </c>
      <c r="D55">
        <v>126</v>
      </c>
      <c r="E55">
        <v>51</v>
      </c>
      <c r="F55">
        <v>124</v>
      </c>
      <c r="G55">
        <v>5905</v>
      </c>
      <c r="H55">
        <v>5</v>
      </c>
      <c r="I55">
        <v>5</v>
      </c>
      <c r="J55">
        <v>0</v>
      </c>
      <c r="K55">
        <v>0</v>
      </c>
      <c r="L55">
        <v>0</v>
      </c>
      <c r="M55">
        <v>0</v>
      </c>
    </row>
    <row r="56" spans="1:13" x14ac:dyDescent="0.35">
      <c r="A56" t="s">
        <v>78</v>
      </c>
      <c r="B56">
        <v>1</v>
      </c>
      <c r="C56">
        <v>4</v>
      </c>
      <c r="D56">
        <v>16</v>
      </c>
      <c r="E56">
        <v>6</v>
      </c>
      <c r="F56">
        <v>2</v>
      </c>
      <c r="G56">
        <v>33429</v>
      </c>
      <c r="H56">
        <v>1</v>
      </c>
      <c r="I56">
        <v>1</v>
      </c>
      <c r="J56">
        <v>0</v>
      </c>
      <c r="K56">
        <v>0</v>
      </c>
      <c r="L56">
        <v>0</v>
      </c>
      <c r="M56">
        <v>0</v>
      </c>
    </row>
    <row r="57" spans="1:13" x14ac:dyDescent="0.35">
      <c r="A57" t="s">
        <v>79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35">
      <c r="A58" t="s">
        <v>80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35">
      <c r="A59" t="s">
        <v>83</v>
      </c>
      <c r="B59">
        <v>1</v>
      </c>
      <c r="C59">
        <v>2</v>
      </c>
      <c r="D59">
        <v>3</v>
      </c>
      <c r="E59">
        <v>0</v>
      </c>
      <c r="F59">
        <v>0</v>
      </c>
      <c r="G59">
        <v>2406</v>
      </c>
      <c r="H59">
        <v>1</v>
      </c>
      <c r="I59">
        <v>1</v>
      </c>
      <c r="J59">
        <v>0</v>
      </c>
      <c r="K59">
        <v>0</v>
      </c>
      <c r="L59">
        <v>0</v>
      </c>
      <c r="M59">
        <v>0</v>
      </c>
    </row>
    <row r="60" spans="1:13" x14ac:dyDescent="0.35">
      <c r="A60" t="s">
        <v>61</v>
      </c>
      <c r="B60">
        <v>2</v>
      </c>
      <c r="C60">
        <v>49</v>
      </c>
      <c r="D60">
        <v>16</v>
      </c>
      <c r="E60">
        <v>13</v>
      </c>
      <c r="F60">
        <v>41</v>
      </c>
      <c r="G60">
        <v>629250</v>
      </c>
      <c r="H60">
        <v>7</v>
      </c>
      <c r="I60">
        <v>7</v>
      </c>
      <c r="J60">
        <v>0</v>
      </c>
      <c r="K60">
        <v>0</v>
      </c>
      <c r="L60">
        <v>0</v>
      </c>
      <c r="M6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1C3D1-1B7F-4844-8B4E-77BA4A412EBB}">
  <dimension ref="A1:M7"/>
  <sheetViews>
    <sheetView workbookViewId="0">
      <selection activeCell="M7" sqref="B7:M7"/>
    </sheetView>
  </sheetViews>
  <sheetFormatPr defaultRowHeight="12.75" x14ac:dyDescent="0.35"/>
  <sheetData>
    <row r="1" spans="1:13" ht="13.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t="s">
        <v>85</v>
      </c>
      <c r="B2">
        <v>1</v>
      </c>
      <c r="C2">
        <v>8</v>
      </c>
      <c r="D2">
        <v>24</v>
      </c>
      <c r="E2">
        <v>5</v>
      </c>
      <c r="F2">
        <v>25</v>
      </c>
      <c r="G2">
        <v>96441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5">
      <c r="A3" t="s">
        <v>18</v>
      </c>
      <c r="B3">
        <v>53</v>
      </c>
      <c r="C3">
        <v>5169</v>
      </c>
      <c r="D3">
        <v>17632</v>
      </c>
      <c r="E3">
        <v>7774</v>
      </c>
      <c r="F3">
        <v>7073</v>
      </c>
      <c r="G3">
        <v>38623757</v>
      </c>
      <c r="H3">
        <v>196</v>
      </c>
      <c r="I3">
        <v>183</v>
      </c>
      <c r="J3">
        <v>0</v>
      </c>
      <c r="K3">
        <v>0</v>
      </c>
      <c r="L3">
        <v>231342</v>
      </c>
      <c r="M3">
        <v>10932</v>
      </c>
    </row>
    <row r="4" spans="1:13" x14ac:dyDescent="0.35">
      <c r="A4" t="s">
        <v>23</v>
      </c>
      <c r="B4">
        <v>29</v>
      </c>
      <c r="C4">
        <v>255</v>
      </c>
      <c r="D4">
        <v>144</v>
      </c>
      <c r="E4">
        <v>119</v>
      </c>
      <c r="F4">
        <v>77</v>
      </c>
      <c r="G4">
        <v>1943796</v>
      </c>
      <c r="H4">
        <v>16</v>
      </c>
      <c r="I4">
        <v>13</v>
      </c>
      <c r="J4">
        <v>0</v>
      </c>
      <c r="K4">
        <v>0</v>
      </c>
      <c r="L4">
        <v>994</v>
      </c>
      <c r="M4">
        <v>420</v>
      </c>
    </row>
    <row r="5" spans="1:13" x14ac:dyDescent="0.35">
      <c r="A5" t="s">
        <v>17</v>
      </c>
      <c r="B5">
        <v>62</v>
      </c>
      <c r="C5">
        <v>1162</v>
      </c>
      <c r="D5">
        <v>3939</v>
      </c>
      <c r="E5">
        <v>1771</v>
      </c>
      <c r="F5">
        <v>4249</v>
      </c>
      <c r="G5">
        <v>20840948</v>
      </c>
      <c r="H5">
        <v>103</v>
      </c>
      <c r="I5">
        <v>99</v>
      </c>
      <c r="J5">
        <v>0</v>
      </c>
      <c r="K5">
        <v>3</v>
      </c>
      <c r="L5">
        <v>19400</v>
      </c>
      <c r="M5">
        <v>1661</v>
      </c>
    </row>
    <row r="6" spans="1:13" x14ac:dyDescent="0.35">
      <c r="B6">
        <f>SUM(B2:B5)</f>
        <v>145</v>
      </c>
      <c r="C6">
        <f>SUM(C2:C5)</f>
        <v>6594</v>
      </c>
      <c r="D6">
        <f>SUM(D2:D5)</f>
        <v>21739</v>
      </c>
      <c r="E6">
        <f>SUM(E2:E5)</f>
        <v>9669</v>
      </c>
      <c r="F6">
        <f>SUM(F2:F5)</f>
        <v>11424</v>
      </c>
      <c r="G6">
        <f>SUM(G2:G5)</f>
        <v>61504942</v>
      </c>
      <c r="H6">
        <f>SUM(H2:H5)</f>
        <v>315</v>
      </c>
      <c r="I6">
        <f>SUM(I2:I5)</f>
        <v>295</v>
      </c>
      <c r="J6">
        <f>SUM(J2:J5)</f>
        <v>0</v>
      </c>
      <c r="K6">
        <f>SUM(K2:K5)</f>
        <v>3</v>
      </c>
      <c r="L6">
        <f>SUM(L2:L5)</f>
        <v>251736</v>
      </c>
      <c r="M6">
        <f>SUM(M2:M5)</f>
        <v>13013</v>
      </c>
    </row>
    <row r="7" spans="1:13" x14ac:dyDescent="0.35">
      <c r="B7">
        <f>SUM(B3:B5)</f>
        <v>144</v>
      </c>
      <c r="C7">
        <f>SUM(C3:C5)</f>
        <v>6586</v>
      </c>
      <c r="D7">
        <f>SUM(D3:D5)</f>
        <v>21715</v>
      </c>
      <c r="E7">
        <f>SUM(E3:E5)</f>
        <v>9664</v>
      </c>
      <c r="F7">
        <f>SUM(F3:F5)</f>
        <v>11399</v>
      </c>
      <c r="G7">
        <f>SUM(G3:G5)</f>
        <v>61408501</v>
      </c>
      <c r="H7">
        <f>SUM(H3:H5)</f>
        <v>315</v>
      </c>
      <c r="I7">
        <f>SUM(I3:I5)</f>
        <v>295</v>
      </c>
      <c r="J7">
        <f>SUM(J3:J5)</f>
        <v>0</v>
      </c>
      <c r="K7">
        <f>SUM(K3:K5)</f>
        <v>3</v>
      </c>
      <c r="L7">
        <f>SUM(L3:L5)</f>
        <v>251736</v>
      </c>
      <c r="M7">
        <f>SUM(M3:M5)</f>
        <v>13013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C4605-456B-4363-8037-9AF36D720759}">
  <dimension ref="A1:M11"/>
  <sheetViews>
    <sheetView workbookViewId="0">
      <selection activeCell="M11" sqref="B11:M11"/>
    </sheetView>
  </sheetViews>
  <sheetFormatPr defaultRowHeight="12.75" x14ac:dyDescent="0.35"/>
  <cols>
    <col min="1" max="1" width="16.265625" customWidth="1"/>
    <col min="7" max="7" width="18.33203125" customWidth="1"/>
    <col min="12" max="12" width="12.46484375" customWidth="1"/>
    <col min="13" max="13" width="11.73046875" customWidth="1"/>
  </cols>
  <sheetData>
    <row r="1" spans="1:13" ht="13.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t="s">
        <v>28</v>
      </c>
      <c r="B2">
        <v>20</v>
      </c>
      <c r="C2">
        <v>237</v>
      </c>
      <c r="D2">
        <v>242</v>
      </c>
      <c r="E2">
        <v>290</v>
      </c>
      <c r="F2">
        <v>371</v>
      </c>
      <c r="G2">
        <v>1285102</v>
      </c>
      <c r="H2">
        <v>15</v>
      </c>
      <c r="I2">
        <v>15</v>
      </c>
      <c r="J2">
        <v>0</v>
      </c>
      <c r="K2">
        <v>0</v>
      </c>
      <c r="L2">
        <v>4277</v>
      </c>
      <c r="M2">
        <v>2284</v>
      </c>
    </row>
    <row r="3" spans="1:13" x14ac:dyDescent="0.35">
      <c r="A3" t="s">
        <v>14</v>
      </c>
      <c r="B3">
        <v>147</v>
      </c>
      <c r="C3">
        <v>4933</v>
      </c>
      <c r="D3">
        <v>55464</v>
      </c>
      <c r="E3">
        <v>34346</v>
      </c>
      <c r="F3">
        <v>24672</v>
      </c>
      <c r="G3">
        <v>121400257</v>
      </c>
      <c r="H3">
        <v>951</v>
      </c>
      <c r="I3">
        <v>831</v>
      </c>
      <c r="J3">
        <v>0</v>
      </c>
      <c r="K3">
        <v>0</v>
      </c>
      <c r="L3">
        <v>183001</v>
      </c>
      <c r="M3">
        <v>5878</v>
      </c>
    </row>
    <row r="4" spans="1:13" x14ac:dyDescent="0.35">
      <c r="A4" t="s">
        <v>81</v>
      </c>
      <c r="B4">
        <v>1</v>
      </c>
      <c r="C4">
        <v>1</v>
      </c>
      <c r="D4">
        <v>3</v>
      </c>
      <c r="E4">
        <v>0</v>
      </c>
      <c r="F4">
        <v>0</v>
      </c>
      <c r="G4">
        <v>53712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5">
      <c r="A5" t="s">
        <v>34</v>
      </c>
      <c r="B5">
        <v>12</v>
      </c>
      <c r="C5">
        <v>278</v>
      </c>
      <c r="D5">
        <v>10461</v>
      </c>
      <c r="E5">
        <v>3772</v>
      </c>
      <c r="F5">
        <v>1169</v>
      </c>
      <c r="G5">
        <v>5347487</v>
      </c>
      <c r="H5">
        <v>16</v>
      </c>
      <c r="I5">
        <v>16</v>
      </c>
      <c r="J5">
        <v>0</v>
      </c>
      <c r="K5">
        <v>0</v>
      </c>
      <c r="L5">
        <v>9801</v>
      </c>
      <c r="M5">
        <v>986</v>
      </c>
    </row>
    <row r="6" spans="1:13" x14ac:dyDescent="0.35">
      <c r="A6" t="s">
        <v>15</v>
      </c>
      <c r="B6">
        <v>103</v>
      </c>
      <c r="C6">
        <v>2915</v>
      </c>
      <c r="D6">
        <v>20975</v>
      </c>
      <c r="E6">
        <v>11166</v>
      </c>
      <c r="F6">
        <v>12380</v>
      </c>
      <c r="G6">
        <v>155926839</v>
      </c>
      <c r="H6">
        <v>496</v>
      </c>
      <c r="I6">
        <v>438</v>
      </c>
      <c r="J6">
        <v>0</v>
      </c>
      <c r="K6">
        <v>7</v>
      </c>
      <c r="L6">
        <v>97655</v>
      </c>
      <c r="M6">
        <v>3757</v>
      </c>
    </row>
    <row r="7" spans="1:13" x14ac:dyDescent="0.35">
      <c r="A7" t="s">
        <v>36</v>
      </c>
      <c r="B7">
        <v>9</v>
      </c>
      <c r="C7">
        <v>202</v>
      </c>
      <c r="D7">
        <v>228</v>
      </c>
      <c r="E7">
        <v>139</v>
      </c>
      <c r="F7">
        <v>1517</v>
      </c>
      <c r="G7">
        <v>8465713</v>
      </c>
      <c r="H7">
        <v>19</v>
      </c>
      <c r="I7">
        <v>19</v>
      </c>
      <c r="J7">
        <v>0</v>
      </c>
      <c r="K7">
        <v>0</v>
      </c>
      <c r="L7">
        <v>487</v>
      </c>
      <c r="M7">
        <v>132</v>
      </c>
    </row>
    <row r="8" spans="1:13" x14ac:dyDescent="0.35">
      <c r="A8" t="s">
        <v>19</v>
      </c>
      <c r="B8">
        <v>48</v>
      </c>
      <c r="C8">
        <v>694</v>
      </c>
      <c r="D8">
        <v>1104</v>
      </c>
      <c r="E8">
        <v>665</v>
      </c>
      <c r="F8">
        <v>2247</v>
      </c>
      <c r="G8">
        <v>11052033</v>
      </c>
      <c r="H8">
        <v>78</v>
      </c>
      <c r="I8">
        <v>77</v>
      </c>
      <c r="J8">
        <v>0</v>
      </c>
      <c r="K8">
        <v>2</v>
      </c>
      <c r="L8">
        <v>11727</v>
      </c>
      <c r="M8">
        <v>1218</v>
      </c>
    </row>
    <row r="9" spans="1:13" x14ac:dyDescent="0.35">
      <c r="A9" t="s">
        <v>60</v>
      </c>
      <c r="B9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</row>
    <row r="10" spans="1:13" x14ac:dyDescent="0.35">
      <c r="B10">
        <f>SUM(B2:B9)</f>
        <v>342</v>
      </c>
      <c r="C10">
        <f>SUM(C2:C9)</f>
        <v>9260</v>
      </c>
      <c r="D10">
        <f>SUM(D2:D9)</f>
        <v>88477</v>
      </c>
      <c r="E10">
        <f>SUM(E2:E9)</f>
        <v>50378</v>
      </c>
      <c r="F10">
        <f>SUM(F2:F9)</f>
        <v>42356</v>
      </c>
      <c r="G10">
        <f>SUM(G2:G9)</f>
        <v>303531143</v>
      </c>
      <c r="H10">
        <f>SUM(H2:H9)</f>
        <v>1576</v>
      </c>
      <c r="I10">
        <f>SUM(I2:I9)</f>
        <v>1397</v>
      </c>
      <c r="J10">
        <f>SUM(J2:J9)</f>
        <v>0</v>
      </c>
      <c r="K10">
        <f>SUM(K2:K9)</f>
        <v>9</v>
      </c>
      <c r="L10">
        <f>SUM(L2:L9)</f>
        <v>306948</v>
      </c>
      <c r="M10">
        <f>SUM(M2:M9)</f>
        <v>14255</v>
      </c>
    </row>
    <row r="11" spans="1:13" x14ac:dyDescent="0.35">
      <c r="B11">
        <f>SUM(B2:B5)+SUM(B7:B9)</f>
        <v>239</v>
      </c>
      <c r="C11">
        <f>SUM(C2:C5)+SUM(C7:C9)</f>
        <v>6345</v>
      </c>
      <c r="D11">
        <f>SUM(D2:D5)+SUM(D7:D9)</f>
        <v>67502</v>
      </c>
      <c r="E11">
        <f>SUM(E2:E5)+SUM(E7:E9)</f>
        <v>39212</v>
      </c>
      <c r="F11">
        <f>SUM(F2:F5)+SUM(F7:F9)</f>
        <v>29976</v>
      </c>
      <c r="G11">
        <f>SUM(G2:G5)+SUM(G7:G9)</f>
        <v>147604304</v>
      </c>
      <c r="H11">
        <f>SUM(H2:H5)+SUM(H7:H9)</f>
        <v>1080</v>
      </c>
      <c r="I11">
        <f>SUM(I2:I5)+SUM(I7:I9)</f>
        <v>959</v>
      </c>
      <c r="J11">
        <f>SUM(J2:J5)+SUM(J7:J9)</f>
        <v>0</v>
      </c>
      <c r="K11">
        <f>SUM(K2:K5)+SUM(K7:K9)</f>
        <v>2</v>
      </c>
      <c r="L11">
        <f>SUM(L2:L5)+SUM(L7:L9)</f>
        <v>209293</v>
      </c>
      <c r="M11">
        <f>SUM(M2:M5)+SUM(M7:M9)</f>
        <v>10498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02C72-A512-44D9-90A4-0EC0DCDB67BC}">
  <dimension ref="A1:M6"/>
  <sheetViews>
    <sheetView workbookViewId="0">
      <selection activeCell="C5" sqref="C5"/>
    </sheetView>
  </sheetViews>
  <sheetFormatPr defaultRowHeight="12.75" x14ac:dyDescent="0.35"/>
  <cols>
    <col min="1" max="1" width="19.33203125" customWidth="1"/>
  </cols>
  <sheetData>
    <row r="1" spans="1:13" ht="13.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t="s">
        <v>13</v>
      </c>
      <c r="B2">
        <v>170</v>
      </c>
      <c r="C2">
        <v>5478</v>
      </c>
      <c r="D2">
        <v>49052</v>
      </c>
      <c r="E2">
        <v>17424</v>
      </c>
      <c r="F2">
        <v>23402</v>
      </c>
      <c r="G2">
        <v>64644080</v>
      </c>
      <c r="H2">
        <v>1120</v>
      </c>
      <c r="I2">
        <v>964</v>
      </c>
      <c r="J2">
        <v>0</v>
      </c>
      <c r="K2">
        <v>12</v>
      </c>
      <c r="L2">
        <v>51875</v>
      </c>
      <c r="M2">
        <v>1456</v>
      </c>
    </row>
    <row r="3" spans="1:13" x14ac:dyDescent="0.35">
      <c r="A3" t="s">
        <v>16</v>
      </c>
      <c r="B3">
        <v>100</v>
      </c>
      <c r="C3">
        <v>2678</v>
      </c>
      <c r="D3">
        <v>13615</v>
      </c>
      <c r="E3">
        <v>8401</v>
      </c>
      <c r="F3">
        <v>10257</v>
      </c>
      <c r="G3">
        <v>23954155</v>
      </c>
      <c r="H3">
        <v>750</v>
      </c>
      <c r="I3">
        <v>724</v>
      </c>
      <c r="J3">
        <v>0</v>
      </c>
      <c r="K3">
        <v>0</v>
      </c>
      <c r="L3">
        <v>18089</v>
      </c>
      <c r="M3">
        <v>1627</v>
      </c>
    </row>
    <row r="4" spans="1:13" x14ac:dyDescent="0.35">
      <c r="A4" t="s">
        <v>25</v>
      </c>
      <c r="B4">
        <v>24</v>
      </c>
      <c r="C4">
        <v>1122</v>
      </c>
      <c r="D4">
        <v>20295</v>
      </c>
      <c r="E4">
        <v>7916</v>
      </c>
      <c r="F4">
        <v>5185</v>
      </c>
      <c r="G4">
        <v>10331331</v>
      </c>
      <c r="H4">
        <v>192</v>
      </c>
      <c r="I4">
        <v>150</v>
      </c>
      <c r="J4">
        <v>0</v>
      </c>
      <c r="K4">
        <v>0</v>
      </c>
      <c r="L4">
        <v>10012</v>
      </c>
      <c r="M4">
        <v>1002</v>
      </c>
    </row>
    <row r="5" spans="1:13" x14ac:dyDescent="0.35">
      <c r="A5" t="s">
        <v>26</v>
      </c>
      <c r="B5">
        <v>21</v>
      </c>
      <c r="C5">
        <v>1514</v>
      </c>
      <c r="D5">
        <v>9377</v>
      </c>
      <c r="E5">
        <v>5612</v>
      </c>
      <c r="F5">
        <v>6243</v>
      </c>
      <c r="G5">
        <v>17813710</v>
      </c>
      <c r="H5">
        <v>324</v>
      </c>
      <c r="I5">
        <v>310</v>
      </c>
      <c r="J5">
        <v>0</v>
      </c>
      <c r="K5">
        <v>0</v>
      </c>
      <c r="L5">
        <v>7214</v>
      </c>
      <c r="M5">
        <v>1042</v>
      </c>
    </row>
    <row r="6" spans="1:13" x14ac:dyDescent="0.35">
      <c r="A6" t="s">
        <v>49</v>
      </c>
      <c r="B6">
        <v>3</v>
      </c>
      <c r="C6">
        <v>44</v>
      </c>
      <c r="D6">
        <v>125</v>
      </c>
      <c r="E6">
        <v>159</v>
      </c>
      <c r="F6">
        <v>718</v>
      </c>
      <c r="G6">
        <v>318331</v>
      </c>
      <c r="H6">
        <v>8</v>
      </c>
      <c r="I6">
        <v>8</v>
      </c>
      <c r="J6">
        <v>0</v>
      </c>
      <c r="K6">
        <v>0</v>
      </c>
      <c r="L6">
        <v>4407</v>
      </c>
      <c r="M6">
        <v>1170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countries</vt:lpstr>
      <vt:lpstr>governments</vt:lpstr>
      <vt:lpstr>by size</vt:lpstr>
      <vt:lpstr>rating</vt:lpstr>
      <vt:lpstr>rating_fl</vt:lpstr>
      <vt:lpstr>government with res</vt:lpstr>
      <vt:lpstr>UK</vt:lpstr>
      <vt:lpstr>US</vt:lpstr>
      <vt:lpstr>civic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ibegtin</cp:lastModifiedBy>
  <cp:revision>1</cp:revision>
  <dcterms:modified xsi:type="dcterms:W3CDTF">2018-09-28T19:41:42Z</dcterms:modified>
  <dc:language>ru-RU</dc:language>
</cp:coreProperties>
</file>