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<sst xmlns="http://schemas.openxmlformats.org/spreadsheetml/2006/main" count="17" uniqueCount="14">
  <si>
    <t xml:space="preserve">Disk4AngleDeg</t>
  </si>
  <si>
    <t xml:space="preserve">Disk4Angle</t>
  </si>
  <si>
    <t xml:space="preserve">DeltaEECable</t>
  </si>
  <si>
    <t xml:space="preserve">Angle</t>
  </si>
  <si>
    <t xml:space="preserve">DeltaEECableTheoretical</t>
  </si>
  <si>
    <t xml:space="preserve">Distance from Hole</t>
  </si>
  <si>
    <t xml:space="preserve">Max</t>
  </si>
  <si>
    <t xml:space="preserve">Min</t>
  </si>
  <si>
    <t xml:space="preserve">Dial Offset</t>
  </si>
  <si>
    <t xml:space="preserve">Setpoint</t>
  </si>
  <si>
    <t xml:space="preserve">Max Clip</t>
  </si>
  <si>
    <t xml:space="preserve">Linear Approximation Values</t>
  </si>
  <si>
    <t xml:space="preserve">Zero Point</t>
  </si>
  <si>
    <t xml:space="preserve">Max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</si>
</sst>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DeltaEECable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DeltaEECableTheoretical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Sheet1!$E$2:$E$38</c:f>
              <c:numCache>
                <c:formatCode>General</c:formatCode>
                <c:ptCount val="37"/>
                <c:pt idx="0">
                  <c:v>3.92699081698724</c:v>
                </c:pt>
                <c:pt idx="1">
                  <c:v>3.75245789178781</c:v>
                </c:pt>
                <c:pt idx="2">
                  <c:v>3.57792496658838</c:v>
                </c:pt>
                <c:pt idx="3">
                  <c:v>3.40339204138894</c:v>
                </c:pt>
                <c:pt idx="4">
                  <c:v>3.22885911618951</c:v>
                </c:pt>
                <c:pt idx="5">
                  <c:v>3.05432619099008</c:v>
                </c:pt>
                <c:pt idx="6">
                  <c:v>2.87979326579064</c:v>
                </c:pt>
                <c:pt idx="7">
                  <c:v>2.70526034059121</c:v>
                </c:pt>
                <c:pt idx="8">
                  <c:v>2.53072741539178</c:v>
                </c:pt>
                <c:pt idx="9">
                  <c:v>2.35619449019234</c:v>
                </c:pt>
                <c:pt idx="10">
                  <c:v>2.18166156499291</c:v>
                </c:pt>
                <c:pt idx="11">
                  <c:v>2.00712863979348</c:v>
                </c:pt>
                <c:pt idx="12">
                  <c:v>1.83259571459405</c:v>
                </c:pt>
                <c:pt idx="13">
                  <c:v>1.65806278939461</c:v>
                </c:pt>
                <c:pt idx="14">
                  <c:v>1.48352986419518</c:v>
                </c:pt>
                <c:pt idx="15">
                  <c:v>1.30899693899575</c:v>
                </c:pt>
                <c:pt idx="16">
                  <c:v>1.13446401379631</c:v>
                </c:pt>
                <c:pt idx="17">
                  <c:v>0.959931088596881</c:v>
                </c:pt>
                <c:pt idx="18">
                  <c:v>0.785398163397448</c:v>
                </c:pt>
                <c:pt idx="19">
                  <c:v>0.610865238198015</c:v>
                </c:pt>
                <c:pt idx="20">
                  <c:v>0.436332312998582</c:v>
                </c:pt>
                <c:pt idx="21">
                  <c:v>0.261799387799149</c:v>
                </c:pt>
                <c:pt idx="22">
                  <c:v>0.0872664625997165</c:v>
                </c:pt>
                <c:pt idx="23">
                  <c:v>-0.0872664625997165</c:v>
                </c:pt>
                <c:pt idx="24">
                  <c:v>-0.261799387799149</c:v>
                </c:pt>
                <c:pt idx="25">
                  <c:v>-0.436332312998582</c:v>
                </c:pt>
                <c:pt idx="26">
                  <c:v>-0.610865238198015</c:v>
                </c:pt>
                <c:pt idx="27">
                  <c:v>-0.785398163397448</c:v>
                </c:pt>
                <c:pt idx="28">
                  <c:v>-0.959931088596881</c:v>
                </c:pt>
                <c:pt idx="29">
                  <c:v>-1.13446401379631</c:v>
                </c:pt>
                <c:pt idx="30">
                  <c:v>-1.30899693899575</c:v>
                </c:pt>
                <c:pt idx="31">
                  <c:v>-1.48352986419518</c:v>
                </c:pt>
                <c:pt idx="32">
                  <c:v>-1.65806278939461</c:v>
                </c:pt>
                <c:pt idx="33">
                  <c:v>-1.83259571459405</c:v>
                </c:pt>
                <c:pt idx="34">
                  <c:v>-2.00712863979348</c:v>
                </c:pt>
                <c:pt idx="35">
                  <c:v>-2.18166156499291</c:v>
                </c:pt>
                <c:pt idx="36">
                  <c:v>-2.35619449019234</c:v>
                </c:pt>
              </c:numCache>
            </c:numRef>
          </c:xVal>
          <c:yVal>
            <c:numRef>
              <c:f>Sheet1!$F$2:$F$38</c:f>
              <c:numCache>
                <c:formatCode>General</c:formatCode>
                <c:ptCount val="37"/>
                <c:pt idx="0">
                  <c:v>9.47</c:v>
                </c:pt>
                <c:pt idx="1">
                  <c:v>8.118</c:v>
                </c:pt>
                <c:pt idx="2">
                  <c:v>6.473</c:v>
                </c:pt>
                <c:pt idx="3">
                  <c:v>4.614</c:v>
                </c:pt>
                <c:pt idx="4">
                  <c:v>2.625</c:v>
                </c:pt>
                <c:pt idx="5">
                  <c:v>0.593999999999999</c:v>
                </c:pt>
                <c:pt idx="6">
                  <c:v>-1.387</c:v>
                </c:pt>
                <c:pt idx="7">
                  <c:v>-3.228</c:v>
                </c:pt>
                <c:pt idx="8">
                  <c:v>-4.842</c:v>
                </c:pt>
                <c:pt idx="9">
                  <c:v>-6.158</c:v>
                </c:pt>
                <c:pt idx="10">
                  <c:v>-7.127</c:v>
                </c:pt>
                <c:pt idx="11">
                  <c:v>-7.736</c:v>
                </c:pt>
                <c:pt idx="12">
                  <c:v>-8</c:v>
                </c:pt>
                <c:pt idx="13">
                  <c:v>-7.955</c:v>
                </c:pt>
                <c:pt idx="14">
                  <c:v>-7.643</c:v>
                </c:pt>
                <c:pt idx="15">
                  <c:v>-7.106</c:v>
                </c:pt>
                <c:pt idx="16">
                  <c:v>-6.383</c:v>
                </c:pt>
                <c:pt idx="17">
                  <c:v>-5.514</c:v>
                </c:pt>
                <c:pt idx="18">
                  <c:v>-4.534</c:v>
                </c:pt>
                <c:pt idx="19">
                  <c:v>-3.476</c:v>
                </c:pt>
                <c:pt idx="20">
                  <c:v>-2.372</c:v>
                </c:pt>
                <c:pt idx="21">
                  <c:v>-1.249</c:v>
                </c:pt>
                <c:pt idx="22">
                  <c:v>-0.127999999999998</c:v>
                </c:pt>
                <c:pt idx="23">
                  <c:v>0.976000000000001</c:v>
                </c:pt>
                <c:pt idx="24">
                  <c:v>2.055</c:v>
                </c:pt>
                <c:pt idx="25">
                  <c:v>3.118</c:v>
                </c:pt>
                <c:pt idx="26">
                  <c:v>4.185</c:v>
                </c:pt>
                <c:pt idx="27">
                  <c:v>5.29</c:v>
                </c:pt>
                <c:pt idx="28">
                  <c:v>6.464</c:v>
                </c:pt>
                <c:pt idx="29">
                  <c:v>7.695</c:v>
                </c:pt>
                <c:pt idx="30">
                  <c:v>8.911</c:v>
                </c:pt>
                <c:pt idx="31">
                  <c:v>9.978</c:v>
                </c:pt>
                <c:pt idx="32">
                  <c:v>10.749</c:v>
                </c:pt>
                <c:pt idx="33">
                  <c:v>11.113</c:v>
                </c:pt>
                <c:pt idx="34">
                  <c:v>11.016</c:v>
                </c:pt>
                <c:pt idx="35">
                  <c:v>10.456</c:v>
                </c:pt>
                <c:pt idx="36">
                  <c:v>9.47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DeltaEECable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Sheet1!$B$2:$B$74</c:f>
              <c:numCache>
                <c:formatCode>General</c:formatCode>
                <c:ptCount val="73"/>
                <c:pt idx="0">
                  <c:v>3.14159265358979</c:v>
                </c:pt>
                <c:pt idx="1">
                  <c:v>3.05432619099008</c:v>
                </c:pt>
                <c:pt idx="2">
                  <c:v>2.96705972839036</c:v>
                </c:pt>
                <c:pt idx="3">
                  <c:v>2.87979326579064</c:v>
                </c:pt>
                <c:pt idx="4">
                  <c:v>2.79252680319093</c:v>
                </c:pt>
                <c:pt idx="5">
                  <c:v>2.70526034059121</c:v>
                </c:pt>
                <c:pt idx="6">
                  <c:v>2.61799387799149</c:v>
                </c:pt>
                <c:pt idx="7">
                  <c:v>2.53072741539178</c:v>
                </c:pt>
                <c:pt idx="8">
                  <c:v>2.44346095279206</c:v>
                </c:pt>
                <c:pt idx="9">
                  <c:v>2.35619449019234</c:v>
                </c:pt>
                <c:pt idx="10">
                  <c:v>2.26892802759263</c:v>
                </c:pt>
                <c:pt idx="11">
                  <c:v>2.18166156499291</c:v>
                </c:pt>
                <c:pt idx="12">
                  <c:v>2.0943951023932</c:v>
                </c:pt>
                <c:pt idx="13">
                  <c:v>2.00712863979348</c:v>
                </c:pt>
                <c:pt idx="14">
                  <c:v>1.91986217719376</c:v>
                </c:pt>
                <c:pt idx="15">
                  <c:v>1.83259571459405</c:v>
                </c:pt>
                <c:pt idx="16">
                  <c:v>1.74532925199433</c:v>
                </c:pt>
                <c:pt idx="17">
                  <c:v>1.65806278939461</c:v>
                </c:pt>
                <c:pt idx="18">
                  <c:v>1.5707963267949</c:v>
                </c:pt>
                <c:pt idx="19">
                  <c:v>1.48352986419518</c:v>
                </c:pt>
                <c:pt idx="20">
                  <c:v>1.39626340159546</c:v>
                </c:pt>
                <c:pt idx="21">
                  <c:v>1.30899693899575</c:v>
                </c:pt>
                <c:pt idx="22">
                  <c:v>1.22173047639603</c:v>
                </c:pt>
                <c:pt idx="23">
                  <c:v>1.13446401379631</c:v>
                </c:pt>
                <c:pt idx="24">
                  <c:v>1.0471975511966</c:v>
                </c:pt>
                <c:pt idx="25">
                  <c:v>0.959931088596881</c:v>
                </c:pt>
                <c:pt idx="26">
                  <c:v>0.872664625997165</c:v>
                </c:pt>
                <c:pt idx="27">
                  <c:v>0.785398163397448</c:v>
                </c:pt>
                <c:pt idx="28">
                  <c:v>0.698131700797732</c:v>
                </c:pt>
                <c:pt idx="29">
                  <c:v>0.610865238198015</c:v>
                </c:pt>
                <c:pt idx="30">
                  <c:v>0.523598775598299</c:v>
                </c:pt>
                <c:pt idx="31">
                  <c:v>0.436332312998582</c:v>
                </c:pt>
                <c:pt idx="32">
                  <c:v>0.349065850398866</c:v>
                </c:pt>
                <c:pt idx="33">
                  <c:v>0.261799387799149</c:v>
                </c:pt>
                <c:pt idx="34">
                  <c:v>0.174532925199433</c:v>
                </c:pt>
                <c:pt idx="35">
                  <c:v>0.0872664625997165</c:v>
                </c:pt>
                <c:pt idx="36">
                  <c:v>0</c:v>
                </c:pt>
                <c:pt idx="37">
                  <c:v>-0.0872664625997165</c:v>
                </c:pt>
                <c:pt idx="38">
                  <c:v>-0.174532925199433</c:v>
                </c:pt>
                <c:pt idx="39">
                  <c:v>-0.261799387799149</c:v>
                </c:pt>
                <c:pt idx="40">
                  <c:v>-0.349065850398866</c:v>
                </c:pt>
                <c:pt idx="41">
                  <c:v>-0.436332312998582</c:v>
                </c:pt>
                <c:pt idx="42">
                  <c:v>-0.523598775598299</c:v>
                </c:pt>
                <c:pt idx="43">
                  <c:v>-0.610865238198015</c:v>
                </c:pt>
                <c:pt idx="44">
                  <c:v>-0.698131700797732</c:v>
                </c:pt>
                <c:pt idx="45">
                  <c:v>-0.785398163397448</c:v>
                </c:pt>
                <c:pt idx="46">
                  <c:v>-0.872664625997165</c:v>
                </c:pt>
                <c:pt idx="47">
                  <c:v>-0.959931088596881</c:v>
                </c:pt>
                <c:pt idx="48">
                  <c:v>-1.0471975511966</c:v>
                </c:pt>
                <c:pt idx="49">
                  <c:v>-1.13446401379631</c:v>
                </c:pt>
                <c:pt idx="50">
                  <c:v>-1.22173047639603</c:v>
                </c:pt>
                <c:pt idx="51">
                  <c:v>-1.30899693899575</c:v>
                </c:pt>
                <c:pt idx="52">
                  <c:v>-1.39626340159546</c:v>
                </c:pt>
                <c:pt idx="53">
                  <c:v>-1.48352986419518</c:v>
                </c:pt>
                <c:pt idx="54">
                  <c:v>-1.5707963267949</c:v>
                </c:pt>
                <c:pt idx="55">
                  <c:v>-1.65806278939461</c:v>
                </c:pt>
                <c:pt idx="56">
                  <c:v>-1.74532925199433</c:v>
                </c:pt>
                <c:pt idx="57">
                  <c:v>-1.83259571459405</c:v>
                </c:pt>
                <c:pt idx="58">
                  <c:v>-1.91986217719376</c:v>
                </c:pt>
                <c:pt idx="59">
                  <c:v>-2.00712863979348</c:v>
                </c:pt>
                <c:pt idx="60">
                  <c:v>-2.0943951023932</c:v>
                </c:pt>
                <c:pt idx="61">
                  <c:v>-2.18166156499291</c:v>
                </c:pt>
                <c:pt idx="62">
                  <c:v>-2.26892802759263</c:v>
                </c:pt>
                <c:pt idx="63">
                  <c:v>-2.35619449019234</c:v>
                </c:pt>
                <c:pt idx="64">
                  <c:v>-2.44346095279206</c:v>
                </c:pt>
                <c:pt idx="65">
                  <c:v>-2.53072741539178</c:v>
                </c:pt>
                <c:pt idx="66">
                  <c:v>-2.61799387799149</c:v>
                </c:pt>
                <c:pt idx="67">
                  <c:v>-2.70526034059121</c:v>
                </c:pt>
                <c:pt idx="68">
                  <c:v>-2.79252680319093</c:v>
                </c:pt>
                <c:pt idx="69">
                  <c:v>-2.87979326579064</c:v>
                </c:pt>
                <c:pt idx="70">
                  <c:v>-2.96705972839036</c:v>
                </c:pt>
                <c:pt idx="71">
                  <c:v>-3.05432619099008</c:v>
                </c:pt>
                <c:pt idx="72">
                  <c:v>-3.14159265358979</c:v>
                </c:pt>
              </c:numCache>
            </c:numRef>
          </c:xVal>
          <c:yVal>
            <c:numRef>
              <c:f>Sheet1!$C$2:$C$74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0.290888208665722</c:v>
                </c:pt>
                <c:pt idx="38">
                  <c:v>0.581776417331443</c:v>
                </c:pt>
                <c:pt idx="39">
                  <c:v>0.872664625997163</c:v>
                </c:pt>
                <c:pt idx="40">
                  <c:v>1.16355283466289</c:v>
                </c:pt>
                <c:pt idx="41">
                  <c:v>1.45444104332861</c:v>
                </c:pt>
                <c:pt idx="42">
                  <c:v>1.74532925199433</c:v>
                </c:pt>
                <c:pt idx="43">
                  <c:v>2.03621746066005</c:v>
                </c:pt>
                <c:pt idx="44">
                  <c:v>2.32710566932577</c:v>
                </c:pt>
                <c:pt idx="45">
                  <c:v>2.61799387799149</c:v>
                </c:pt>
                <c:pt idx="46">
                  <c:v>2.90888208665722</c:v>
                </c:pt>
                <c:pt idx="47">
                  <c:v>3.19977029532294</c:v>
                </c:pt>
                <c:pt idx="48">
                  <c:v>3.49065850398867</c:v>
                </c:pt>
                <c:pt idx="49">
                  <c:v>3.78154671265437</c:v>
                </c:pt>
                <c:pt idx="50">
                  <c:v>4.0724349213201</c:v>
                </c:pt>
                <c:pt idx="51">
                  <c:v>4.36332312998583</c:v>
                </c:pt>
                <c:pt idx="52">
                  <c:v>4.65421133865153</c:v>
                </c:pt>
                <c:pt idx="53">
                  <c:v>4.94509954731727</c:v>
                </c:pt>
                <c:pt idx="54">
                  <c:v>5.235987755983</c:v>
                </c:pt>
                <c:pt idx="55">
                  <c:v>5.5268759646487</c:v>
                </c:pt>
                <c:pt idx="56">
                  <c:v>5.81776417331443</c:v>
                </c:pt>
                <c:pt idx="57">
                  <c:v>6.10865238198017</c:v>
                </c:pt>
                <c:pt idx="58">
                  <c:v>6.39954059064587</c:v>
                </c:pt>
                <c:pt idx="59">
                  <c:v>6.6904287993116</c:v>
                </c:pt>
                <c:pt idx="60">
                  <c:v>6.98131700797733</c:v>
                </c:pt>
                <c:pt idx="61">
                  <c:v>7.27220521664303</c:v>
                </c:pt>
                <c:pt idx="62">
                  <c:v>7.56309342530877</c:v>
                </c:pt>
                <c:pt idx="63">
                  <c:v>7.85398163397447</c:v>
                </c:pt>
                <c:pt idx="64">
                  <c:v>8.1448698426402</c:v>
                </c:pt>
                <c:pt idx="65">
                  <c:v>8.43575805130593</c:v>
                </c:pt>
                <c:pt idx="66">
                  <c:v>8.72664625997163</c:v>
                </c:pt>
                <c:pt idx="67">
                  <c:v>9.01753446863737</c:v>
                </c:pt>
                <c:pt idx="68">
                  <c:v>9.3084226773031</c:v>
                </c:pt>
                <c:pt idx="69">
                  <c:v>9.5993108859688</c:v>
                </c:pt>
                <c:pt idx="70">
                  <c:v>9.89019909463453</c:v>
                </c:pt>
                <c:pt idx="71">
                  <c:v>10</c:v>
                </c:pt>
                <c:pt idx="72">
                  <c:v>10</c:v>
                </c:pt>
              </c:numCache>
            </c:numRef>
          </c:yVal>
          <c:smooth val="1"/>
        </c:ser>
        <c:axId val="76415140"/>
        <c:axId val="76174173"/>
      </c:scatterChart>
      <c:valAx>
        <c:axId val="764151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74173"/>
        <c:crosses val="autoZero"/>
        <c:crossBetween val="midCat"/>
      </c:valAx>
      <c:valAx>
        <c:axId val="76174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151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128160</xdr:colOff>
      <xdr:row>19</xdr:row>
      <xdr:rowOff>93240</xdr:rowOff>
    </xdr:from>
    <xdr:to>
      <xdr:col>17</xdr:col>
      <xdr:colOff>431640</xdr:colOff>
      <xdr:row>35</xdr:row>
      <xdr:rowOff>30240</xdr:rowOff>
    </xdr:to>
    <xdr:graphicFrame>
      <xdr:nvGraphicFramePr>
        <xdr:cNvPr id="0" name="Chart 2"/>
        <xdr:cNvGraphicFramePr/>
      </xdr:nvGraphicFramePr>
      <xdr:xfrm>
        <a:off x="9121320" y="3422880"/>
        <a:ext cx="56199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35" activeCellId="0" sqref="K3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3" style="0" width="14.57"/>
    <col collapsed="false" customWidth="true" hidden="false" outlineLevel="0" max="6" min="6" style="0" width="10.47"/>
    <col collapsed="false" customWidth="true" hidden="false" outlineLevel="0" max="7" min="7" style="0" width="10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H1" s="0" t="s">
        <v>3</v>
      </c>
      <c r="I1" s="0" t="s">
        <v>5</v>
      </c>
    </row>
    <row r="2" customFormat="false" ht="13.8" hidden="false" customHeight="false" outlineLevel="0" collapsed="false">
      <c r="A2" s="0" t="n">
        <v>180</v>
      </c>
      <c r="B2" s="0" t="n">
        <f aca="false">RADIANS(A2)</f>
        <v>3.14159265358979</v>
      </c>
      <c r="C2" s="0" t="n">
        <f aca="false">IF(B2&gt;=$F$41,$F$42,IF(B2*($F$44-$F$42)/($F$43-$F$41)+$F$42&gt;$F$44,$F$44,B2*($F$44-$F$42)/($F$43-$F$41)+$F$42))</f>
        <v>0</v>
      </c>
      <c r="E2" s="0" t="n">
        <f aca="false">RADIANS(-H2+$K$4)</f>
        <v>3.92699081698724</v>
      </c>
      <c r="F2" s="0" t="n">
        <f aca="false">I2-$K$3+$K$5</f>
        <v>9.47</v>
      </c>
      <c r="H2" s="0" t="n">
        <v>-180</v>
      </c>
      <c r="I2" s="0" t="n">
        <v>28.494</v>
      </c>
      <c r="J2" s="0" t="s">
        <v>6</v>
      </c>
      <c r="K2" s="0" t="n">
        <f aca="false">MAX(I2:I38)</f>
        <v>30.137</v>
      </c>
    </row>
    <row r="3" customFormat="false" ht="13.8" hidden="false" customHeight="false" outlineLevel="0" collapsed="false">
      <c r="A3" s="0" t="n">
        <v>175</v>
      </c>
      <c r="B3" s="0" t="n">
        <f aca="false">RADIANS(A3)</f>
        <v>3.05432619099008</v>
      </c>
      <c r="C3" s="0" t="n">
        <f aca="false">IF(B3&gt;=$F$41,$F$42,IF(B3*($F$44-$F$42)/($F$43-$F$41)+$F$42&gt;$F$44,$F$44,B3*($F$44-$F$42)/($F$43-$F$41)+$F$42))</f>
        <v>0</v>
      </c>
      <c r="E3" s="0" t="n">
        <f aca="false">RADIANS(-H3+$K$4)</f>
        <v>3.75245789178781</v>
      </c>
      <c r="F3" s="0" t="n">
        <f aca="false">I3-$K$3+$K$5</f>
        <v>8.118</v>
      </c>
      <c r="H3" s="0" t="n">
        <v>-170</v>
      </c>
      <c r="I3" s="0" t="n">
        <v>27.142</v>
      </c>
      <c r="J3" s="0" t="s">
        <v>7</v>
      </c>
      <c r="K3" s="0" t="n">
        <f aca="false">MIN(I2:I38)</f>
        <v>11.024</v>
      </c>
    </row>
    <row r="4" customFormat="false" ht="13.8" hidden="false" customHeight="false" outlineLevel="0" collapsed="false">
      <c r="A4" s="0" t="n">
        <v>170</v>
      </c>
      <c r="B4" s="0" t="n">
        <f aca="false">RADIANS(A4)</f>
        <v>2.96705972839036</v>
      </c>
      <c r="C4" s="0" t="n">
        <f aca="false">IF(B4&gt;=$F$41,$F$42,IF(B4*($F$44-$F$42)/($F$43-$F$41)+$F$42&gt;$F$44,$F$44,B4*($F$44-$F$42)/($F$43-$F$41)+$F$42))</f>
        <v>0</v>
      </c>
      <c r="E4" s="0" t="n">
        <f aca="false">RADIANS(-H4+$K$4)</f>
        <v>3.57792496658838</v>
      </c>
      <c r="F4" s="0" t="n">
        <f aca="false">I4-$K$3+$K$5</f>
        <v>6.473</v>
      </c>
      <c r="H4" s="0" t="n">
        <v>-160</v>
      </c>
      <c r="I4" s="0" t="n">
        <v>25.497</v>
      </c>
      <c r="J4" s="0" t="s">
        <v>8</v>
      </c>
      <c r="K4" s="0" t="n">
        <v>45</v>
      </c>
    </row>
    <row r="5" customFormat="false" ht="13.8" hidden="false" customHeight="false" outlineLevel="0" collapsed="false">
      <c r="A5" s="0" t="n">
        <v>165</v>
      </c>
      <c r="B5" s="0" t="n">
        <f aca="false">RADIANS(A5)</f>
        <v>2.87979326579064</v>
      </c>
      <c r="C5" s="0" t="n">
        <f aca="false">IF(B5&gt;=$F$41,$F$42,IF(B5*($F$44-$F$42)/($F$43-$F$41)+$F$42&gt;$F$44,$F$44,B5*($F$44-$F$42)/($F$43-$F$41)+$F$42))</f>
        <v>0</v>
      </c>
      <c r="E5" s="0" t="n">
        <f aca="false">RADIANS(-H5+$K$4)</f>
        <v>3.40339204138894</v>
      </c>
      <c r="F5" s="0" t="n">
        <f aca="false">I5-$K$3+$K$5</f>
        <v>4.614</v>
      </c>
      <c r="H5" s="0" t="n">
        <v>-150</v>
      </c>
      <c r="I5" s="0" t="n">
        <v>23.638</v>
      </c>
      <c r="J5" s="0" t="s">
        <v>9</v>
      </c>
      <c r="K5" s="0" t="n">
        <v>-8</v>
      </c>
    </row>
    <row r="6" customFormat="false" ht="13.8" hidden="false" customHeight="false" outlineLevel="0" collapsed="false">
      <c r="A6" s="0" t="n">
        <v>160</v>
      </c>
      <c r="B6" s="0" t="n">
        <f aca="false">RADIANS(A6)</f>
        <v>2.79252680319093</v>
      </c>
      <c r="C6" s="0" t="n">
        <f aca="false">IF(B6&gt;=$F$41,$F$42,IF(B6*($F$44-$F$42)/($F$43-$F$41)+$F$42&gt;$F$44,$F$44,B6*($F$44-$F$42)/($F$43-$F$41)+$F$42))</f>
        <v>0</v>
      </c>
      <c r="E6" s="0" t="n">
        <f aca="false">RADIANS(-H6+$K$4)</f>
        <v>3.22885911618951</v>
      </c>
      <c r="F6" s="0" t="n">
        <f aca="false">I6-$K$3+$K$5</f>
        <v>2.625</v>
      </c>
      <c r="H6" s="0" t="n">
        <v>-140</v>
      </c>
      <c r="I6" s="0" t="n">
        <v>21.649</v>
      </c>
      <c r="J6" s="0" t="s">
        <v>10</v>
      </c>
      <c r="K6" s="0" t="n">
        <v>9.4</v>
      </c>
    </row>
    <row r="7" customFormat="false" ht="13.8" hidden="false" customHeight="false" outlineLevel="0" collapsed="false">
      <c r="A7" s="0" t="n">
        <v>155</v>
      </c>
      <c r="B7" s="0" t="n">
        <f aca="false">RADIANS(A7)</f>
        <v>2.70526034059121</v>
      </c>
      <c r="C7" s="0" t="n">
        <f aca="false">IF(B7&gt;=$F$41,$F$42,IF(B7*($F$44-$F$42)/($F$43-$F$41)+$F$42&gt;$F$44,$F$44,B7*($F$44-$F$42)/($F$43-$F$41)+$F$42))</f>
        <v>0</v>
      </c>
      <c r="E7" s="0" t="n">
        <f aca="false">RADIANS(-H7+$K$4)</f>
        <v>3.05432619099008</v>
      </c>
      <c r="F7" s="0" t="n">
        <f aca="false">I7-$K$3+$K$5</f>
        <v>0.593999999999999</v>
      </c>
      <c r="H7" s="0" t="n">
        <v>-130</v>
      </c>
      <c r="I7" s="0" t="n">
        <v>19.618</v>
      </c>
    </row>
    <row r="8" customFormat="false" ht="13.8" hidden="false" customHeight="false" outlineLevel="0" collapsed="false">
      <c r="A8" s="0" t="n">
        <v>150</v>
      </c>
      <c r="B8" s="0" t="n">
        <f aca="false">RADIANS(A8)</f>
        <v>2.61799387799149</v>
      </c>
      <c r="C8" s="0" t="n">
        <f aca="false">IF(B8&gt;=$F$41,$F$42,IF(B8*($F$44-$F$42)/($F$43-$F$41)+$F$42&gt;$F$44,$F$44,B8*($F$44-$F$42)/($F$43-$F$41)+$F$42))</f>
        <v>0</v>
      </c>
      <c r="E8" s="0" t="n">
        <f aca="false">RADIANS(-H8+$K$4)</f>
        <v>2.87979326579064</v>
      </c>
      <c r="F8" s="0" t="n">
        <f aca="false">I8-$K$3+$K$5</f>
        <v>-1.387</v>
      </c>
      <c r="H8" s="0" t="n">
        <v>-120</v>
      </c>
      <c r="I8" s="0" t="n">
        <v>17.637</v>
      </c>
    </row>
    <row r="9" customFormat="false" ht="13.8" hidden="false" customHeight="false" outlineLevel="0" collapsed="false">
      <c r="A9" s="0" t="n">
        <v>145</v>
      </c>
      <c r="B9" s="0" t="n">
        <f aca="false">RADIANS(A9)</f>
        <v>2.53072741539178</v>
      </c>
      <c r="C9" s="0" t="n">
        <f aca="false">IF(B9&gt;=$F$41,$F$42,IF(B9*($F$44-$F$42)/($F$43-$F$41)+$F$42&gt;$F$44,$F$44,B9*($F$44-$F$42)/($F$43-$F$41)+$F$42))</f>
        <v>0</v>
      </c>
      <c r="E9" s="0" t="n">
        <f aca="false">RADIANS(-H9+$K$4)</f>
        <v>2.70526034059121</v>
      </c>
      <c r="F9" s="0" t="n">
        <f aca="false">I9-$K$3+$K$5</f>
        <v>-3.228</v>
      </c>
      <c r="H9" s="0" t="n">
        <v>-110</v>
      </c>
      <c r="I9" s="0" t="n">
        <v>15.796</v>
      </c>
    </row>
    <row r="10" customFormat="false" ht="13.8" hidden="false" customHeight="false" outlineLevel="0" collapsed="false">
      <c r="A10" s="0" t="n">
        <v>140</v>
      </c>
      <c r="B10" s="0" t="n">
        <f aca="false">RADIANS(A10)</f>
        <v>2.44346095279206</v>
      </c>
      <c r="C10" s="0" t="n">
        <f aca="false">IF(B10&gt;=$F$41,$F$42,IF(B10*($F$44-$F$42)/($F$43-$F$41)+$F$42&gt;$F$44,$F$44,B10*($F$44-$F$42)/($F$43-$F$41)+$F$42))</f>
        <v>0</v>
      </c>
      <c r="E10" s="0" t="n">
        <f aca="false">RADIANS(-H10+$K$4)</f>
        <v>2.53072741539178</v>
      </c>
      <c r="F10" s="0" t="n">
        <f aca="false">I10-$K$3+$K$5</f>
        <v>-4.842</v>
      </c>
      <c r="H10" s="0" t="n">
        <v>-100</v>
      </c>
      <c r="I10" s="0" t="n">
        <v>14.182</v>
      </c>
    </row>
    <row r="11" customFormat="false" ht="13.8" hidden="false" customHeight="false" outlineLevel="0" collapsed="false">
      <c r="A11" s="0" t="n">
        <v>135</v>
      </c>
      <c r="B11" s="0" t="n">
        <f aca="false">RADIANS(A11)</f>
        <v>2.35619449019234</v>
      </c>
      <c r="C11" s="0" t="n">
        <f aca="false">IF(B11&gt;=$F$41,$F$42,IF(B11*($F$44-$F$42)/($F$43-$F$41)+$F$42&gt;$F$44,$F$44,B11*($F$44-$F$42)/($F$43-$F$41)+$F$42))</f>
        <v>0</v>
      </c>
      <c r="E11" s="0" t="n">
        <f aca="false">RADIANS(-H11+$K$4)</f>
        <v>2.35619449019234</v>
      </c>
      <c r="F11" s="0" t="n">
        <f aca="false">I11-$K$3+$K$5</f>
        <v>-6.158</v>
      </c>
      <c r="H11" s="0" t="n">
        <v>-90</v>
      </c>
      <c r="I11" s="0" t="n">
        <v>12.866</v>
      </c>
    </row>
    <row r="12" customFormat="false" ht="13.8" hidden="false" customHeight="false" outlineLevel="0" collapsed="false">
      <c r="A12" s="0" t="n">
        <v>130</v>
      </c>
      <c r="B12" s="0" t="n">
        <f aca="false">RADIANS(A12)</f>
        <v>2.26892802759263</v>
      </c>
      <c r="C12" s="0" t="n">
        <f aca="false">IF(B12&gt;=$F$41,$F$42,IF(B12*($F$44-$F$42)/($F$43-$F$41)+$F$42&gt;$F$44,$F$44,B12*($F$44-$F$42)/($F$43-$F$41)+$F$42))</f>
        <v>0</v>
      </c>
      <c r="E12" s="0" t="n">
        <f aca="false">RADIANS(-H12+$K$4)</f>
        <v>2.18166156499291</v>
      </c>
      <c r="F12" s="0" t="n">
        <f aca="false">I12-$K$3+$K$5</f>
        <v>-7.127</v>
      </c>
      <c r="H12" s="0" t="n">
        <v>-80</v>
      </c>
      <c r="I12" s="0" t="n">
        <v>11.897</v>
      </c>
    </row>
    <row r="13" customFormat="false" ht="13.8" hidden="false" customHeight="false" outlineLevel="0" collapsed="false">
      <c r="A13" s="0" t="n">
        <v>125</v>
      </c>
      <c r="B13" s="0" t="n">
        <f aca="false">RADIANS(A13)</f>
        <v>2.18166156499291</v>
      </c>
      <c r="C13" s="0" t="n">
        <f aca="false">IF(B13&gt;=$F$41,$F$42,IF(B13*($F$44-$F$42)/($F$43-$F$41)+$F$42&gt;$F$44,$F$44,B13*($F$44-$F$42)/($F$43-$F$41)+$F$42))</f>
        <v>0</v>
      </c>
      <c r="E13" s="0" t="n">
        <f aca="false">RADIANS(-H13+$K$4)</f>
        <v>2.00712863979348</v>
      </c>
      <c r="F13" s="0" t="n">
        <f aca="false">I13-$K$3+$K$5</f>
        <v>-7.736</v>
      </c>
      <c r="H13" s="0" t="n">
        <v>-70</v>
      </c>
      <c r="I13" s="0" t="n">
        <v>11.288</v>
      </c>
    </row>
    <row r="14" customFormat="false" ht="13.8" hidden="false" customHeight="false" outlineLevel="0" collapsed="false">
      <c r="A14" s="0" t="n">
        <v>120</v>
      </c>
      <c r="B14" s="0" t="n">
        <f aca="false">RADIANS(A14)</f>
        <v>2.0943951023932</v>
      </c>
      <c r="C14" s="0" t="n">
        <f aca="false">IF(B14&gt;=$F$41,$F$42,IF(B14*($F$44-$F$42)/($F$43-$F$41)+$F$42&gt;$F$44,$F$44,B14*($F$44-$F$42)/($F$43-$F$41)+$F$42))</f>
        <v>0</v>
      </c>
      <c r="E14" s="0" t="n">
        <f aca="false">RADIANS(-H14+$K$4)</f>
        <v>1.83259571459405</v>
      </c>
      <c r="F14" s="0" t="n">
        <f aca="false">I14-$K$3+$K$5</f>
        <v>-8</v>
      </c>
      <c r="H14" s="0" t="n">
        <v>-60</v>
      </c>
      <c r="I14" s="0" t="n">
        <v>11.024</v>
      </c>
    </row>
    <row r="15" customFormat="false" ht="13.8" hidden="false" customHeight="false" outlineLevel="0" collapsed="false">
      <c r="A15" s="0" t="n">
        <v>115</v>
      </c>
      <c r="B15" s="0" t="n">
        <f aca="false">RADIANS(A15)</f>
        <v>2.00712863979348</v>
      </c>
      <c r="C15" s="0" t="n">
        <f aca="false">IF(B15&gt;=$F$41,$F$42,IF(B15*($F$44-$F$42)/($F$43-$F$41)+$F$42&gt;$F$44,$F$44,B15*($F$44-$F$42)/($F$43-$F$41)+$F$42))</f>
        <v>0</v>
      </c>
      <c r="E15" s="0" t="n">
        <f aca="false">RADIANS(-H15+$K$4)</f>
        <v>1.65806278939461</v>
      </c>
      <c r="F15" s="0" t="n">
        <f aca="false">I15-$K$3+$K$5</f>
        <v>-7.955</v>
      </c>
      <c r="H15" s="0" t="n">
        <v>-50</v>
      </c>
      <c r="I15" s="0" t="n">
        <v>11.069</v>
      </c>
    </row>
    <row r="16" customFormat="false" ht="13.8" hidden="false" customHeight="false" outlineLevel="0" collapsed="false">
      <c r="A16" s="0" t="n">
        <v>110</v>
      </c>
      <c r="B16" s="0" t="n">
        <f aca="false">RADIANS(A16)</f>
        <v>1.91986217719376</v>
      </c>
      <c r="C16" s="0" t="n">
        <f aca="false">IF(B16&gt;=$F$41,$F$42,IF(B16*($F$44-$F$42)/($F$43-$F$41)+$F$42&gt;$F$44,$F$44,B16*($F$44-$F$42)/($F$43-$F$41)+$F$42))</f>
        <v>0</v>
      </c>
      <c r="E16" s="0" t="n">
        <f aca="false">RADIANS(-H16+$K$4)</f>
        <v>1.48352986419518</v>
      </c>
      <c r="F16" s="0" t="n">
        <f aca="false">I16-$K$3+$K$5</f>
        <v>-7.643</v>
      </c>
      <c r="H16" s="0" t="n">
        <v>-40</v>
      </c>
      <c r="I16" s="0" t="n">
        <v>11.381</v>
      </c>
    </row>
    <row r="17" customFormat="false" ht="13.8" hidden="false" customHeight="false" outlineLevel="0" collapsed="false">
      <c r="A17" s="0" t="n">
        <v>105</v>
      </c>
      <c r="B17" s="0" t="n">
        <f aca="false">RADIANS(A17)</f>
        <v>1.83259571459405</v>
      </c>
      <c r="C17" s="0" t="n">
        <f aca="false">IF(B17&gt;=$F$41,$F$42,IF(B17*($F$44-$F$42)/($F$43-$F$41)+$F$42&gt;$F$44,$F$44,B17*($F$44-$F$42)/($F$43-$F$41)+$F$42))</f>
        <v>0</v>
      </c>
      <c r="E17" s="0" t="n">
        <f aca="false">RADIANS(-H17+$K$4)</f>
        <v>1.30899693899575</v>
      </c>
      <c r="F17" s="0" t="n">
        <f aca="false">I17-$K$3+$K$5</f>
        <v>-7.106</v>
      </c>
      <c r="H17" s="0" t="n">
        <v>-30</v>
      </c>
      <c r="I17" s="0" t="n">
        <v>11.918</v>
      </c>
    </row>
    <row r="18" customFormat="false" ht="13.8" hidden="false" customHeight="false" outlineLevel="0" collapsed="false">
      <c r="A18" s="0" t="n">
        <v>100</v>
      </c>
      <c r="B18" s="0" t="n">
        <f aca="false">RADIANS(A18)</f>
        <v>1.74532925199433</v>
      </c>
      <c r="C18" s="0" t="n">
        <f aca="false">IF(B18&gt;=$F$41,$F$42,IF(B18*($F$44-$F$42)/($F$43-$F$41)+$F$42&gt;$F$44,$F$44,B18*($F$44-$F$42)/($F$43-$F$41)+$F$42))</f>
        <v>0</v>
      </c>
      <c r="E18" s="0" t="n">
        <f aca="false">RADIANS(-H18+$K$4)</f>
        <v>1.13446401379631</v>
      </c>
      <c r="F18" s="0" t="n">
        <f aca="false">I18-$K$3+$K$5</f>
        <v>-6.383</v>
      </c>
      <c r="H18" s="0" t="n">
        <v>-20</v>
      </c>
      <c r="I18" s="0" t="n">
        <v>12.641</v>
      </c>
    </row>
    <row r="19" customFormat="false" ht="13.8" hidden="false" customHeight="false" outlineLevel="0" collapsed="false">
      <c r="A19" s="0" t="n">
        <v>95</v>
      </c>
      <c r="B19" s="0" t="n">
        <f aca="false">RADIANS(A19)</f>
        <v>1.65806278939461</v>
      </c>
      <c r="C19" s="0" t="n">
        <f aca="false">IF(B19&gt;=$F$41,$F$42,IF(B19*($F$44-$F$42)/($F$43-$F$41)+$F$42&gt;$F$44,$F$44,B19*($F$44-$F$42)/($F$43-$F$41)+$F$42))</f>
        <v>0</v>
      </c>
      <c r="E19" s="0" t="n">
        <f aca="false">RADIANS(-H19+$K$4)</f>
        <v>0.959931088596881</v>
      </c>
      <c r="F19" s="0" t="n">
        <f aca="false">I19-$K$3+$K$5</f>
        <v>-5.514</v>
      </c>
      <c r="H19" s="0" t="n">
        <v>-10</v>
      </c>
      <c r="I19" s="0" t="n">
        <v>13.51</v>
      </c>
    </row>
    <row r="20" customFormat="false" ht="13.8" hidden="false" customHeight="false" outlineLevel="0" collapsed="false">
      <c r="A20" s="0" t="n">
        <v>90</v>
      </c>
      <c r="B20" s="0" t="n">
        <f aca="false">RADIANS(A20)</f>
        <v>1.5707963267949</v>
      </c>
      <c r="C20" s="0" t="n">
        <f aca="false">IF(B20&gt;=$F$41,$F$42,IF(B20*($F$44-$F$42)/($F$43-$F$41)+$F$42&gt;$F$44,$F$44,B20*($F$44-$F$42)/($F$43-$F$41)+$F$42))</f>
        <v>0</v>
      </c>
      <c r="E20" s="0" t="n">
        <f aca="false">RADIANS(-H20+$K$4)</f>
        <v>0.785398163397448</v>
      </c>
      <c r="F20" s="0" t="n">
        <f aca="false">I20-$K$3+$K$5</f>
        <v>-4.534</v>
      </c>
      <c r="H20" s="0" t="n">
        <v>0</v>
      </c>
      <c r="I20" s="0" t="n">
        <v>14.49</v>
      </c>
    </row>
    <row r="21" customFormat="false" ht="13.8" hidden="false" customHeight="false" outlineLevel="0" collapsed="false">
      <c r="A21" s="0" t="n">
        <v>85</v>
      </c>
      <c r="B21" s="0" t="n">
        <f aca="false">RADIANS(A21)</f>
        <v>1.48352986419518</v>
      </c>
      <c r="C21" s="0" t="n">
        <f aca="false">IF(B21&gt;=$F$41,$F$42,IF(B21*($F$44-$F$42)/($F$43-$F$41)+$F$42&gt;$F$44,$F$44,B21*($F$44-$F$42)/($F$43-$F$41)+$F$42))</f>
        <v>0</v>
      </c>
      <c r="E21" s="0" t="n">
        <f aca="false">RADIANS(-H21+$K$4)</f>
        <v>0.610865238198015</v>
      </c>
      <c r="F21" s="0" t="n">
        <f aca="false">I21-$K$3+$K$5</f>
        <v>-3.476</v>
      </c>
      <c r="H21" s="0" t="n">
        <v>10</v>
      </c>
      <c r="I21" s="0" t="n">
        <v>15.548</v>
      </c>
    </row>
    <row r="22" customFormat="false" ht="13.8" hidden="false" customHeight="false" outlineLevel="0" collapsed="false">
      <c r="A22" s="0" t="n">
        <v>80</v>
      </c>
      <c r="B22" s="0" t="n">
        <f aca="false">RADIANS(A22)</f>
        <v>1.39626340159546</v>
      </c>
      <c r="C22" s="0" t="n">
        <f aca="false">IF(B22&gt;=$F$41,$F$42,IF(B22*($F$44-$F$42)/($F$43-$F$41)+$F$42&gt;$F$44,$F$44,B22*($F$44-$F$42)/($F$43-$F$41)+$F$42))</f>
        <v>0</v>
      </c>
      <c r="E22" s="0" t="n">
        <f aca="false">RADIANS(-H22+$K$4)</f>
        <v>0.436332312998582</v>
      </c>
      <c r="F22" s="0" t="n">
        <f aca="false">I22-$K$3+$K$5</f>
        <v>-2.372</v>
      </c>
      <c r="H22" s="0" t="n">
        <v>20</v>
      </c>
      <c r="I22" s="0" t="n">
        <v>16.652</v>
      </c>
    </row>
    <row r="23" customFormat="false" ht="13.8" hidden="false" customHeight="false" outlineLevel="0" collapsed="false">
      <c r="A23" s="0" t="n">
        <v>75</v>
      </c>
      <c r="B23" s="0" t="n">
        <f aca="false">RADIANS(A23)</f>
        <v>1.30899693899575</v>
      </c>
      <c r="C23" s="0" t="n">
        <f aca="false">IF(B23&gt;=$F$41,$F$42,IF(B23*($F$44-$F$42)/($F$43-$F$41)+$F$42&gt;$F$44,$F$44,B23*($F$44-$F$42)/($F$43-$F$41)+$F$42))</f>
        <v>0</v>
      </c>
      <c r="E23" s="0" t="n">
        <f aca="false">RADIANS(-H23+$K$4)</f>
        <v>0.261799387799149</v>
      </c>
      <c r="F23" s="0" t="n">
        <f aca="false">I23-$K$3+$K$5</f>
        <v>-1.249</v>
      </c>
      <c r="H23" s="0" t="n">
        <v>30</v>
      </c>
      <c r="I23" s="0" t="n">
        <v>17.775</v>
      </c>
    </row>
    <row r="24" customFormat="false" ht="13.8" hidden="false" customHeight="false" outlineLevel="0" collapsed="false">
      <c r="A24" s="0" t="n">
        <v>70</v>
      </c>
      <c r="B24" s="0" t="n">
        <f aca="false">RADIANS(A24)</f>
        <v>1.22173047639603</v>
      </c>
      <c r="C24" s="0" t="n">
        <f aca="false">IF(B24&gt;=$F$41,$F$42,IF(B24*($F$44-$F$42)/($F$43-$F$41)+$F$42&gt;$F$44,$F$44,B24*($F$44-$F$42)/($F$43-$F$41)+$F$42))</f>
        <v>0</v>
      </c>
      <c r="E24" s="0" t="n">
        <f aca="false">RADIANS(-H24+$K$4)</f>
        <v>0.0872664625997165</v>
      </c>
      <c r="F24" s="0" t="n">
        <f aca="false">I24-$K$3+$K$5</f>
        <v>-0.127999999999998</v>
      </c>
      <c r="H24" s="0" t="n">
        <v>40</v>
      </c>
      <c r="I24" s="0" t="n">
        <v>18.896</v>
      </c>
    </row>
    <row r="25" customFormat="false" ht="13.8" hidden="false" customHeight="false" outlineLevel="0" collapsed="false">
      <c r="A25" s="0" t="n">
        <v>65</v>
      </c>
      <c r="B25" s="0" t="n">
        <f aca="false">RADIANS(A25)</f>
        <v>1.13446401379631</v>
      </c>
      <c r="C25" s="0" t="n">
        <f aca="false">IF(B25&gt;=$F$41,$F$42,IF(B25*($F$44-$F$42)/($F$43-$F$41)+$F$42&gt;$F$44,$F$44,B25*($F$44-$F$42)/($F$43-$F$41)+$F$42))</f>
        <v>0</v>
      </c>
      <c r="E25" s="0" t="n">
        <f aca="false">RADIANS(-H25+$K$4)</f>
        <v>-0.0872664625997165</v>
      </c>
      <c r="F25" s="0" t="n">
        <f aca="false">I25-$K$3+$K$5</f>
        <v>0.976000000000001</v>
      </c>
      <c r="H25" s="0" t="n">
        <v>50</v>
      </c>
      <c r="I25" s="0" t="n">
        <v>20</v>
      </c>
    </row>
    <row r="26" customFormat="false" ht="13.8" hidden="false" customHeight="false" outlineLevel="0" collapsed="false">
      <c r="A26" s="0" t="n">
        <v>60</v>
      </c>
      <c r="B26" s="0" t="n">
        <f aca="false">RADIANS(A26)</f>
        <v>1.0471975511966</v>
      </c>
      <c r="C26" s="0" t="n">
        <f aca="false">IF(B26&gt;=$F$41,$F$42,IF(B26*($F$44-$F$42)/($F$43-$F$41)+$F$42&gt;$F$44,$F$44,B26*($F$44-$F$42)/($F$43-$F$41)+$F$42))</f>
        <v>0</v>
      </c>
      <c r="E26" s="0" t="n">
        <f aca="false">RADIANS(-H26+$K$4)</f>
        <v>-0.261799387799149</v>
      </c>
      <c r="F26" s="0" t="n">
        <f aca="false">I26-$K$3+$K$5</f>
        <v>2.055</v>
      </c>
      <c r="H26" s="0" t="n">
        <v>60</v>
      </c>
      <c r="I26" s="0" t="n">
        <v>21.079</v>
      </c>
    </row>
    <row r="27" customFormat="false" ht="13.8" hidden="false" customHeight="false" outlineLevel="0" collapsed="false">
      <c r="A27" s="0" t="n">
        <v>55</v>
      </c>
      <c r="B27" s="0" t="n">
        <f aca="false">RADIANS(A27)</f>
        <v>0.959931088596881</v>
      </c>
      <c r="C27" s="0" t="n">
        <f aca="false">IF(B27&gt;=$F$41,$F$42,IF(B27*($F$44-$F$42)/($F$43-$F$41)+$F$42&gt;$F$44,$F$44,B27*($F$44-$F$42)/($F$43-$F$41)+$F$42))</f>
        <v>0</v>
      </c>
      <c r="E27" s="0" t="n">
        <f aca="false">RADIANS(-H27+$K$4)</f>
        <v>-0.436332312998582</v>
      </c>
      <c r="F27" s="0" t="n">
        <f aca="false">I27-$K$3+$K$5</f>
        <v>3.118</v>
      </c>
      <c r="H27" s="0" t="n">
        <v>70</v>
      </c>
      <c r="I27" s="0" t="n">
        <v>22.142</v>
      </c>
    </row>
    <row r="28" customFormat="false" ht="13.8" hidden="false" customHeight="false" outlineLevel="0" collapsed="false">
      <c r="A28" s="0" t="n">
        <v>50</v>
      </c>
      <c r="B28" s="0" t="n">
        <f aca="false">RADIANS(A28)</f>
        <v>0.872664625997165</v>
      </c>
      <c r="C28" s="0" t="n">
        <f aca="false">IF(B28&gt;=$F$41,$F$42,IF(B28*($F$44-$F$42)/($F$43-$F$41)+$F$42&gt;$F$44,$F$44,B28*($F$44-$F$42)/($F$43-$F$41)+$F$42))</f>
        <v>0</v>
      </c>
      <c r="E28" s="0" t="n">
        <f aca="false">RADIANS(-H28+$K$4)</f>
        <v>-0.610865238198015</v>
      </c>
      <c r="F28" s="0" t="n">
        <f aca="false">I28-$K$3+$K$5</f>
        <v>4.185</v>
      </c>
      <c r="H28" s="0" t="n">
        <v>80</v>
      </c>
      <c r="I28" s="0" t="n">
        <v>23.209</v>
      </c>
    </row>
    <row r="29" customFormat="false" ht="13.8" hidden="false" customHeight="false" outlineLevel="0" collapsed="false">
      <c r="A29" s="0" t="n">
        <v>45</v>
      </c>
      <c r="B29" s="0" t="n">
        <f aca="false">RADIANS(A29)</f>
        <v>0.785398163397448</v>
      </c>
      <c r="C29" s="0" t="n">
        <f aca="false">IF(B29&gt;=$F$41,$F$42,IF(B29*($F$44-$F$42)/($F$43-$F$41)+$F$42&gt;$F$44,$F$44,B29*($F$44-$F$42)/($F$43-$F$41)+$F$42))</f>
        <v>0</v>
      </c>
      <c r="E29" s="0" t="n">
        <f aca="false">RADIANS(-H29+$K$4)</f>
        <v>-0.785398163397448</v>
      </c>
      <c r="F29" s="0" t="n">
        <f aca="false">I29-$K$3+$K$5</f>
        <v>5.29</v>
      </c>
      <c r="H29" s="0" t="n">
        <v>90</v>
      </c>
      <c r="I29" s="0" t="n">
        <v>24.314</v>
      </c>
    </row>
    <row r="30" customFormat="false" ht="13.8" hidden="false" customHeight="false" outlineLevel="0" collapsed="false">
      <c r="A30" s="0" t="n">
        <v>40</v>
      </c>
      <c r="B30" s="0" t="n">
        <f aca="false">RADIANS(A30)</f>
        <v>0.698131700797732</v>
      </c>
      <c r="C30" s="0" t="n">
        <f aca="false">IF(B30&gt;=$F$41,$F$42,IF(B30*($F$44-$F$42)/($F$43-$F$41)+$F$42&gt;$F$44,$F$44,B30*($F$44-$F$42)/($F$43-$F$41)+$F$42))</f>
        <v>0</v>
      </c>
      <c r="E30" s="0" t="n">
        <f aca="false">RADIANS(-H30+$K$4)</f>
        <v>-0.959931088596881</v>
      </c>
      <c r="F30" s="0" t="n">
        <f aca="false">I30-$K$3+$K$5</f>
        <v>6.464</v>
      </c>
      <c r="H30" s="0" t="n">
        <v>100</v>
      </c>
      <c r="I30" s="0" t="n">
        <v>25.488</v>
      </c>
    </row>
    <row r="31" customFormat="false" ht="13.8" hidden="false" customHeight="false" outlineLevel="0" collapsed="false">
      <c r="A31" s="0" t="n">
        <v>35</v>
      </c>
      <c r="B31" s="0" t="n">
        <f aca="false">RADIANS(A31)</f>
        <v>0.610865238198015</v>
      </c>
      <c r="C31" s="0" t="n">
        <f aca="false">IF(B31&gt;=$F$41,$F$42,IF(B31*($F$44-$F$42)/($F$43-$F$41)+$F$42&gt;$F$44,$F$44,B31*($F$44-$F$42)/($F$43-$F$41)+$F$42))</f>
        <v>0</v>
      </c>
      <c r="E31" s="0" t="n">
        <f aca="false">RADIANS(-H31+$K$4)</f>
        <v>-1.13446401379631</v>
      </c>
      <c r="F31" s="0" t="n">
        <f aca="false">I31-$K$3+$K$5</f>
        <v>7.695</v>
      </c>
      <c r="H31" s="0" t="n">
        <v>110</v>
      </c>
      <c r="I31" s="0" t="n">
        <v>26.719</v>
      </c>
    </row>
    <row r="32" customFormat="false" ht="13.8" hidden="false" customHeight="false" outlineLevel="0" collapsed="false">
      <c r="A32" s="0" t="n">
        <v>30</v>
      </c>
      <c r="B32" s="0" t="n">
        <f aca="false">RADIANS(A32)</f>
        <v>0.523598775598299</v>
      </c>
      <c r="C32" s="0" t="n">
        <f aca="false">IF(B32&gt;=$F$41,$F$42,IF(B32*($F$44-$F$42)/($F$43-$F$41)+$F$42&gt;$F$44,$F$44,B32*($F$44-$F$42)/($F$43-$F$41)+$F$42))</f>
        <v>0</v>
      </c>
      <c r="E32" s="0" t="n">
        <f aca="false">RADIANS(-H32+$K$4)</f>
        <v>-1.30899693899575</v>
      </c>
      <c r="F32" s="0" t="n">
        <f aca="false">I32-$K$3+$K$5</f>
        <v>8.911</v>
      </c>
      <c r="H32" s="0" t="n">
        <v>120</v>
      </c>
      <c r="I32" s="0" t="n">
        <v>27.935</v>
      </c>
    </row>
    <row r="33" customFormat="false" ht="13.8" hidden="false" customHeight="false" outlineLevel="0" collapsed="false">
      <c r="A33" s="0" t="n">
        <v>25</v>
      </c>
      <c r="B33" s="0" t="n">
        <f aca="false">RADIANS(A33)</f>
        <v>0.436332312998582</v>
      </c>
      <c r="C33" s="0" t="n">
        <f aca="false">IF(B33&gt;=$F$41,$F$42,IF(B33*($F$44-$F$42)/($F$43-$F$41)+$F$42&gt;$F$44,$F$44,B33*($F$44-$F$42)/($F$43-$F$41)+$F$42))</f>
        <v>0</v>
      </c>
      <c r="E33" s="0" t="n">
        <f aca="false">RADIANS(-H33+$K$4)</f>
        <v>-1.48352986419518</v>
      </c>
      <c r="F33" s="0" t="n">
        <f aca="false">I33-$K$3+$K$5</f>
        <v>9.978</v>
      </c>
      <c r="H33" s="0" t="n">
        <v>130</v>
      </c>
      <c r="I33" s="0" t="n">
        <v>29.002</v>
      </c>
    </row>
    <row r="34" customFormat="false" ht="13.8" hidden="false" customHeight="false" outlineLevel="0" collapsed="false">
      <c r="A34" s="0" t="n">
        <v>20</v>
      </c>
      <c r="B34" s="0" t="n">
        <f aca="false">RADIANS(A34)</f>
        <v>0.349065850398866</v>
      </c>
      <c r="C34" s="0" t="n">
        <f aca="false">IF(B34&gt;=$F$41,$F$42,IF(B34*($F$44-$F$42)/($F$43-$F$41)+$F$42&gt;$F$44,$F$44,B34*($F$44-$F$42)/($F$43-$F$41)+$F$42))</f>
        <v>0</v>
      </c>
      <c r="E34" s="0" t="n">
        <f aca="false">RADIANS(-H34+$K$4)</f>
        <v>-1.65806278939461</v>
      </c>
      <c r="F34" s="0" t="n">
        <f aca="false">I34-$K$3+$K$5</f>
        <v>10.749</v>
      </c>
      <c r="H34" s="0" t="n">
        <v>140</v>
      </c>
      <c r="I34" s="0" t="n">
        <v>29.773</v>
      </c>
    </row>
    <row r="35" customFormat="false" ht="13.8" hidden="false" customHeight="false" outlineLevel="0" collapsed="false">
      <c r="A35" s="0" t="n">
        <v>15</v>
      </c>
      <c r="B35" s="0" t="n">
        <f aca="false">RADIANS(A35)</f>
        <v>0.261799387799149</v>
      </c>
      <c r="C35" s="0" t="n">
        <f aca="false">IF(B35&gt;=$F$41,$F$42,IF(B35*($F$44-$F$42)/($F$43-$F$41)+$F$42&gt;$F$44,$F$44,B35*($F$44-$F$42)/($F$43-$F$41)+$F$42))</f>
        <v>0</v>
      </c>
      <c r="E35" s="0" t="n">
        <f aca="false">RADIANS(-H35+$K$4)</f>
        <v>-1.83259571459405</v>
      </c>
      <c r="F35" s="0" t="n">
        <f aca="false">I35-$K$3+$K$5</f>
        <v>11.113</v>
      </c>
      <c r="H35" s="0" t="n">
        <v>150</v>
      </c>
      <c r="I35" s="0" t="n">
        <v>30.137</v>
      </c>
    </row>
    <row r="36" customFormat="false" ht="13.8" hidden="false" customHeight="false" outlineLevel="0" collapsed="false">
      <c r="A36" s="0" t="n">
        <v>10</v>
      </c>
      <c r="B36" s="0" t="n">
        <f aca="false">RADIANS(A36)</f>
        <v>0.174532925199433</v>
      </c>
      <c r="C36" s="0" t="n">
        <f aca="false">IF(B36&gt;=$F$41,$F$42,IF(B36*($F$44-$F$42)/($F$43-$F$41)+$F$42&gt;$F$44,$F$44,B36*($F$44-$F$42)/($F$43-$F$41)+$F$42))</f>
        <v>0</v>
      </c>
      <c r="E36" s="0" t="n">
        <f aca="false">RADIANS(-H36+$K$4)</f>
        <v>-2.00712863979348</v>
      </c>
      <c r="F36" s="0" t="n">
        <f aca="false">I36-$K$3+$K$5</f>
        <v>11.016</v>
      </c>
      <c r="H36" s="0" t="n">
        <v>160</v>
      </c>
      <c r="I36" s="0" t="n">
        <v>30.04</v>
      </c>
    </row>
    <row r="37" customFormat="false" ht="13.8" hidden="false" customHeight="false" outlineLevel="0" collapsed="false">
      <c r="A37" s="0" t="n">
        <v>5</v>
      </c>
      <c r="B37" s="0" t="n">
        <f aca="false">RADIANS(A37)</f>
        <v>0.0872664625997165</v>
      </c>
      <c r="C37" s="0" t="n">
        <f aca="false">IF(B37&gt;=$F$41,$F$42,IF(B37*($F$44-$F$42)/($F$43-$F$41)+$F$42&gt;$F$44,$F$44,B37*($F$44-$F$42)/($F$43-$F$41)+$F$42))</f>
        <v>0</v>
      </c>
      <c r="E37" s="0" t="n">
        <f aca="false">RADIANS(-H37+$K$4)</f>
        <v>-2.18166156499291</v>
      </c>
      <c r="F37" s="0" t="n">
        <f aca="false">I37-$K$3+$K$5</f>
        <v>10.456</v>
      </c>
      <c r="H37" s="0" t="n">
        <v>170</v>
      </c>
      <c r="I37" s="0" t="n">
        <v>29.48</v>
      </c>
    </row>
    <row r="38" customFormat="false" ht="13.8" hidden="false" customHeight="false" outlineLevel="0" collapsed="false">
      <c r="A38" s="0" t="n">
        <v>0</v>
      </c>
      <c r="B38" s="0" t="n">
        <f aca="false">RADIANS(A38)</f>
        <v>0</v>
      </c>
      <c r="C38" s="0" t="n">
        <f aca="false">IF(B38&gt;=$F$41,$F$42,IF(B38*($F$44-$F$42)/($F$43-$F$41)+$F$42&gt;$F$44,$F$44,B38*($F$44-$F$42)/($F$43-$F$41)+$F$42))</f>
        <v>0</v>
      </c>
      <c r="E38" s="0" t="n">
        <f aca="false">RADIANS(-H38+$K$4)</f>
        <v>-2.35619449019234</v>
      </c>
      <c r="F38" s="0" t="n">
        <f aca="false">I38-$K$3+$K$5</f>
        <v>9.47</v>
      </c>
      <c r="H38" s="0" t="n">
        <v>180</v>
      </c>
      <c r="I38" s="0" t="n">
        <v>28.494</v>
      </c>
    </row>
    <row r="39" customFormat="false" ht="13.8" hidden="false" customHeight="false" outlineLevel="0" collapsed="false">
      <c r="A39" s="0" t="n">
        <v>-5</v>
      </c>
      <c r="B39" s="0" t="n">
        <f aca="false">RADIANS(A39)</f>
        <v>-0.0872664625997165</v>
      </c>
      <c r="C39" s="0" t="n">
        <f aca="false">IF(B39&gt;=$F$41,$F$42,IF(B39*($F$44-$F$42)/($F$43-$F$41)+$F$42&gt;$F$44,$F$44,B39*($F$44-$F$42)/($F$43-$F$41)+$F$42))</f>
        <v>0.290888208665722</v>
      </c>
    </row>
    <row r="40" customFormat="false" ht="13.8" hidden="false" customHeight="false" outlineLevel="0" collapsed="false">
      <c r="A40" s="0" t="n">
        <v>-10</v>
      </c>
      <c r="B40" s="0" t="n">
        <f aca="false">RADIANS(A40)</f>
        <v>-0.174532925199433</v>
      </c>
      <c r="C40" s="0" t="n">
        <f aca="false">IF(B40&gt;=$F$41,$F$42,IF(B40*($F$44-$F$42)/($F$43-$F$41)+$F$42&gt;$F$44,$F$44,B40*($F$44-$F$42)/($F$43-$F$41)+$F$42))</f>
        <v>0.581776417331443</v>
      </c>
      <c r="E40" s="0" t="s">
        <v>11</v>
      </c>
    </row>
    <row r="41" customFormat="false" ht="13.8" hidden="false" customHeight="false" outlineLevel="0" collapsed="false">
      <c r="A41" s="0" t="n">
        <v>-15</v>
      </c>
      <c r="B41" s="0" t="n">
        <f aca="false">RADIANS(A41)</f>
        <v>-0.261799387799149</v>
      </c>
      <c r="C41" s="0" t="n">
        <f aca="false">IF(B41&gt;=$F$41,$F$42,IF(B41*($F$44-$F$42)/($F$43-$F$41)+$F$42&gt;$F$44,$F$44,B41*($F$44-$F$42)/($F$43-$F$41)+$F$42))</f>
        <v>0.872664625997163</v>
      </c>
      <c r="E41" s="0" t="s">
        <v>12</v>
      </c>
      <c r="F41" s="0" t="n">
        <v>0</v>
      </c>
    </row>
    <row r="42" customFormat="false" ht="13.8" hidden="false" customHeight="false" outlineLevel="0" collapsed="false">
      <c r="A42" s="0" t="n">
        <v>-20</v>
      </c>
      <c r="B42" s="0" t="n">
        <f aca="false">RADIANS(A42)</f>
        <v>-0.349065850398866</v>
      </c>
      <c r="C42" s="0" t="n">
        <f aca="false">IF(B42&gt;=$F$41,$F$42,IF(B42*($F$44-$F$42)/($F$43-$F$41)+$F$42&gt;$F$44,$F$44,B42*($F$44-$F$42)/($F$43-$F$41)+$F$42))</f>
        <v>1.16355283466289</v>
      </c>
      <c r="E42" s="0" t="s">
        <v>7</v>
      </c>
      <c r="F42" s="0" t="n">
        <v>0</v>
      </c>
    </row>
    <row r="43" customFormat="false" ht="13.8" hidden="false" customHeight="false" outlineLevel="0" collapsed="false">
      <c r="A43" s="0" t="n">
        <v>-25</v>
      </c>
      <c r="B43" s="0" t="n">
        <f aca="false">RADIANS(A43)</f>
        <v>-0.436332312998582</v>
      </c>
      <c r="C43" s="0" t="n">
        <f aca="false">IF(B43&gt;=$F$41,$F$42,IF(B43*($F$44-$F$42)/($F$43-$F$41)+$F$42&gt;$F$44,$F$44,B43*($F$44-$F$42)/($F$43-$F$41)+$F$42))</f>
        <v>1.45444104332861</v>
      </c>
      <c r="E43" s="0" t="s">
        <v>13</v>
      </c>
      <c r="F43" s="0" t="n">
        <v>-3</v>
      </c>
    </row>
    <row r="44" customFormat="false" ht="13.8" hidden="false" customHeight="false" outlineLevel="0" collapsed="false">
      <c r="A44" s="0" t="n">
        <v>-30</v>
      </c>
      <c r="B44" s="0" t="n">
        <f aca="false">RADIANS(A44)</f>
        <v>-0.523598775598299</v>
      </c>
      <c r="C44" s="0" t="n">
        <f aca="false">IF(B44&gt;=$F$41,$F$42,IF(B44*($F$44-$F$42)/($F$43-$F$41)+$F$42&gt;$F$44,$F$44,B44*($F$44-$F$42)/($F$43-$F$41)+$F$42))</f>
        <v>1.74532925199433</v>
      </c>
      <c r="E44" s="0" t="s">
        <v>6</v>
      </c>
      <c r="F44" s="0" t="n">
        <v>10</v>
      </c>
    </row>
    <row r="45" customFormat="false" ht="13.8" hidden="false" customHeight="false" outlineLevel="0" collapsed="false">
      <c r="A45" s="0" t="n">
        <v>-35</v>
      </c>
      <c r="B45" s="0" t="n">
        <f aca="false">RADIANS(A45)</f>
        <v>-0.610865238198015</v>
      </c>
      <c r="C45" s="0" t="n">
        <f aca="false">IF(B45&gt;=$F$41,$F$42,IF(B45*($F$44-$F$42)/($F$43-$F$41)+$F$42&gt;$F$44,$F$44,B45*($F$44-$F$42)/($F$43-$F$41)+$F$42))</f>
        <v>2.03621746066005</v>
      </c>
    </row>
    <row r="46" customFormat="false" ht="13.8" hidden="false" customHeight="false" outlineLevel="0" collapsed="false">
      <c r="A46" s="0" t="n">
        <v>-40</v>
      </c>
      <c r="B46" s="0" t="n">
        <f aca="false">RADIANS(A46)</f>
        <v>-0.698131700797732</v>
      </c>
      <c r="C46" s="0" t="n">
        <f aca="false">IF(B46&gt;=$F$41,$F$42,IF(B46*($F$44-$F$42)/($F$43-$F$41)+$F$42&gt;$F$44,$F$44,B46*($F$44-$F$42)/($F$43-$F$41)+$F$42))</f>
        <v>2.32710566932577</v>
      </c>
    </row>
    <row r="47" customFormat="false" ht="13.8" hidden="false" customHeight="false" outlineLevel="0" collapsed="false">
      <c r="A47" s="0" t="n">
        <v>-45</v>
      </c>
      <c r="B47" s="0" t="n">
        <f aca="false">RADIANS(A47)</f>
        <v>-0.785398163397448</v>
      </c>
      <c r="C47" s="0" t="n">
        <f aca="false">IF(B47&gt;=$F$41,$F$42,IF(B47*($F$44-$F$42)/($F$43-$F$41)+$F$42&gt;$F$44,$F$44,B47*($F$44-$F$42)/($F$43-$F$41)+$F$42))</f>
        <v>2.61799387799149</v>
      </c>
    </row>
    <row r="48" customFormat="false" ht="13.8" hidden="false" customHeight="false" outlineLevel="0" collapsed="false">
      <c r="A48" s="0" t="n">
        <v>-50</v>
      </c>
      <c r="B48" s="0" t="n">
        <f aca="false">RADIANS(A48)</f>
        <v>-0.872664625997165</v>
      </c>
      <c r="C48" s="0" t="n">
        <f aca="false">IF(B48&gt;=$F$41,$F$42,IF(B48*($F$44-$F$42)/($F$43-$F$41)+$F$42&gt;$F$44,$F$44,B48*($F$44-$F$42)/($F$43-$F$41)+$F$42))</f>
        <v>2.90888208665722</v>
      </c>
    </row>
    <row r="49" customFormat="false" ht="13.8" hidden="false" customHeight="false" outlineLevel="0" collapsed="false">
      <c r="A49" s="0" t="n">
        <v>-55</v>
      </c>
      <c r="B49" s="0" t="n">
        <f aca="false">RADIANS(A49)</f>
        <v>-0.959931088596881</v>
      </c>
      <c r="C49" s="0" t="n">
        <f aca="false">IF(B49&gt;=$F$41,$F$42,IF(B49*($F$44-$F$42)/($F$43-$F$41)+$F$42&gt;$F$44,$F$44,B49*($F$44-$F$42)/($F$43-$F$41)+$F$42))</f>
        <v>3.19977029532294</v>
      </c>
    </row>
    <row r="50" customFormat="false" ht="13.8" hidden="false" customHeight="false" outlineLevel="0" collapsed="false">
      <c r="A50" s="0" t="n">
        <v>-60</v>
      </c>
      <c r="B50" s="0" t="n">
        <f aca="false">RADIANS(A50)</f>
        <v>-1.0471975511966</v>
      </c>
      <c r="C50" s="0" t="n">
        <f aca="false">IF(B50&gt;=$F$41,$F$42,IF(B50*($F$44-$F$42)/($F$43-$F$41)+$F$42&gt;$F$44,$F$44,B50*($F$44-$F$42)/($F$43-$F$41)+$F$42))</f>
        <v>3.49065850398867</v>
      </c>
    </row>
    <row r="51" customFormat="false" ht="13.8" hidden="false" customHeight="false" outlineLevel="0" collapsed="false">
      <c r="A51" s="0" t="n">
        <v>-65</v>
      </c>
      <c r="B51" s="0" t="n">
        <f aca="false">RADIANS(A51)</f>
        <v>-1.13446401379631</v>
      </c>
      <c r="C51" s="0" t="n">
        <f aca="false">IF(B51&gt;=$F$41,$F$42,IF(B51*($F$44-$F$42)/($F$43-$F$41)+$F$42&gt;$F$44,$F$44,B51*($F$44-$F$42)/($F$43-$F$41)+$F$42))</f>
        <v>3.78154671265437</v>
      </c>
    </row>
    <row r="52" customFormat="false" ht="13.8" hidden="false" customHeight="false" outlineLevel="0" collapsed="false">
      <c r="A52" s="0" t="n">
        <v>-70</v>
      </c>
      <c r="B52" s="0" t="n">
        <f aca="false">RADIANS(A52)</f>
        <v>-1.22173047639603</v>
      </c>
      <c r="C52" s="0" t="n">
        <f aca="false">IF(B52&gt;=$F$41,$F$42,IF(B52*($F$44-$F$42)/($F$43-$F$41)+$F$42&gt;$F$44,$F$44,B52*($F$44-$F$42)/($F$43-$F$41)+$F$42))</f>
        <v>4.0724349213201</v>
      </c>
    </row>
    <row r="53" customFormat="false" ht="13.8" hidden="false" customHeight="false" outlineLevel="0" collapsed="false">
      <c r="A53" s="0" t="n">
        <v>-75</v>
      </c>
      <c r="B53" s="0" t="n">
        <f aca="false">RADIANS(A53)</f>
        <v>-1.30899693899575</v>
      </c>
      <c r="C53" s="0" t="n">
        <f aca="false">IF(B53&gt;=$F$41,$F$42,IF(B53*($F$44-$F$42)/($F$43-$F$41)+$F$42&gt;$F$44,$F$44,B53*($F$44-$F$42)/($F$43-$F$41)+$F$42))</f>
        <v>4.36332312998583</v>
      </c>
    </row>
    <row r="54" customFormat="false" ht="13.8" hidden="false" customHeight="false" outlineLevel="0" collapsed="false">
      <c r="A54" s="0" t="n">
        <v>-80</v>
      </c>
      <c r="B54" s="0" t="n">
        <f aca="false">RADIANS(A54)</f>
        <v>-1.39626340159546</v>
      </c>
      <c r="C54" s="0" t="n">
        <f aca="false">IF(B54&gt;=$F$41,$F$42,IF(B54*($F$44-$F$42)/($F$43-$F$41)+$F$42&gt;$F$44,$F$44,B54*($F$44-$F$42)/($F$43-$F$41)+$F$42))</f>
        <v>4.65421133865153</v>
      </c>
    </row>
    <row r="55" customFormat="false" ht="13.8" hidden="false" customHeight="false" outlineLevel="0" collapsed="false">
      <c r="A55" s="0" t="n">
        <v>-85</v>
      </c>
      <c r="B55" s="0" t="n">
        <f aca="false">RADIANS(A55)</f>
        <v>-1.48352986419518</v>
      </c>
      <c r="C55" s="0" t="n">
        <f aca="false">IF(B55&gt;=$F$41,$F$42,IF(B55*($F$44-$F$42)/($F$43-$F$41)+$F$42&gt;$F$44,$F$44,B55*($F$44-$F$42)/($F$43-$F$41)+$F$42))</f>
        <v>4.94509954731727</v>
      </c>
    </row>
    <row r="56" customFormat="false" ht="13.8" hidden="false" customHeight="false" outlineLevel="0" collapsed="false">
      <c r="A56" s="0" t="n">
        <v>-90</v>
      </c>
      <c r="B56" s="0" t="n">
        <f aca="false">RADIANS(A56)</f>
        <v>-1.5707963267949</v>
      </c>
      <c r="C56" s="0" t="n">
        <f aca="false">IF(B56&gt;=$F$41,$F$42,IF(B56*($F$44-$F$42)/($F$43-$F$41)+$F$42&gt;$F$44,$F$44,B56*($F$44-$F$42)/($F$43-$F$41)+$F$42))</f>
        <v>5.235987755983</v>
      </c>
    </row>
    <row r="57" customFormat="false" ht="13.8" hidden="false" customHeight="false" outlineLevel="0" collapsed="false">
      <c r="A57" s="0" t="n">
        <v>-95</v>
      </c>
      <c r="B57" s="0" t="n">
        <f aca="false">RADIANS(A57)</f>
        <v>-1.65806278939461</v>
      </c>
      <c r="C57" s="0" t="n">
        <f aca="false">IF(B57&gt;=$F$41,$F$42,IF(B57*($F$44-$F$42)/($F$43-$F$41)+$F$42&gt;$F$44,$F$44,B57*($F$44-$F$42)/($F$43-$F$41)+$F$42))</f>
        <v>5.5268759646487</v>
      </c>
    </row>
    <row r="58" customFormat="false" ht="13.8" hidden="false" customHeight="false" outlineLevel="0" collapsed="false">
      <c r="A58" s="0" t="n">
        <v>-100</v>
      </c>
      <c r="B58" s="0" t="n">
        <f aca="false">RADIANS(A58)</f>
        <v>-1.74532925199433</v>
      </c>
      <c r="C58" s="0" t="n">
        <f aca="false">IF(B58&gt;=$F$41,$F$42,IF(B58*($F$44-$F$42)/($F$43-$F$41)+$F$42&gt;$F$44,$F$44,B58*($F$44-$F$42)/($F$43-$F$41)+$F$42))</f>
        <v>5.81776417331443</v>
      </c>
    </row>
    <row r="59" customFormat="false" ht="13.8" hidden="false" customHeight="false" outlineLevel="0" collapsed="false">
      <c r="A59" s="0" t="n">
        <v>-105</v>
      </c>
      <c r="B59" s="0" t="n">
        <f aca="false">RADIANS(A59)</f>
        <v>-1.83259571459405</v>
      </c>
      <c r="C59" s="0" t="n">
        <f aca="false">IF(B59&gt;=$F$41,$F$42,IF(B59*($F$44-$F$42)/($F$43-$F$41)+$F$42&gt;$F$44,$F$44,B59*($F$44-$F$42)/($F$43-$F$41)+$F$42))</f>
        <v>6.10865238198017</v>
      </c>
    </row>
    <row r="60" customFormat="false" ht="13.8" hidden="false" customHeight="false" outlineLevel="0" collapsed="false">
      <c r="A60" s="0" t="n">
        <v>-110</v>
      </c>
      <c r="B60" s="0" t="n">
        <f aca="false">RADIANS(A60)</f>
        <v>-1.91986217719376</v>
      </c>
      <c r="C60" s="0" t="n">
        <f aca="false">IF(B60&gt;=$F$41,$F$42,IF(B60*($F$44-$F$42)/($F$43-$F$41)+$F$42&gt;$F$44,$F$44,B60*($F$44-$F$42)/($F$43-$F$41)+$F$42))</f>
        <v>6.39954059064587</v>
      </c>
    </row>
    <row r="61" customFormat="false" ht="13.8" hidden="false" customHeight="false" outlineLevel="0" collapsed="false">
      <c r="A61" s="0" t="n">
        <v>-115</v>
      </c>
      <c r="B61" s="0" t="n">
        <f aca="false">RADIANS(A61)</f>
        <v>-2.00712863979348</v>
      </c>
      <c r="C61" s="0" t="n">
        <f aca="false">IF(B61&gt;=$F$41,$F$42,IF(B61*($F$44-$F$42)/($F$43-$F$41)+$F$42&gt;$F$44,$F$44,B61*($F$44-$F$42)/($F$43-$F$41)+$F$42))</f>
        <v>6.6904287993116</v>
      </c>
    </row>
    <row r="62" customFormat="false" ht="13.8" hidden="false" customHeight="false" outlineLevel="0" collapsed="false">
      <c r="A62" s="0" t="n">
        <v>-120</v>
      </c>
      <c r="B62" s="0" t="n">
        <f aca="false">RADIANS(A62)</f>
        <v>-2.0943951023932</v>
      </c>
      <c r="C62" s="0" t="n">
        <f aca="false">IF(B62&gt;=$F$41,$F$42,IF(B62*($F$44-$F$42)/($F$43-$F$41)+$F$42&gt;$F$44,$F$44,B62*($F$44-$F$42)/($F$43-$F$41)+$F$42))</f>
        <v>6.98131700797733</v>
      </c>
    </row>
    <row r="63" customFormat="false" ht="13.8" hidden="false" customHeight="false" outlineLevel="0" collapsed="false">
      <c r="A63" s="0" t="n">
        <v>-125</v>
      </c>
      <c r="B63" s="0" t="n">
        <f aca="false">RADIANS(A63)</f>
        <v>-2.18166156499291</v>
      </c>
      <c r="C63" s="0" t="n">
        <f aca="false">IF(B63&gt;=$F$41,$F$42,IF(B63*($F$44-$F$42)/($F$43-$F$41)+$F$42&gt;$F$44,$F$44,B63*($F$44-$F$42)/($F$43-$F$41)+$F$42))</f>
        <v>7.27220521664303</v>
      </c>
    </row>
    <row r="64" customFormat="false" ht="13.8" hidden="false" customHeight="false" outlineLevel="0" collapsed="false">
      <c r="A64" s="0" t="n">
        <v>-130</v>
      </c>
      <c r="B64" s="0" t="n">
        <f aca="false">RADIANS(A64)</f>
        <v>-2.26892802759263</v>
      </c>
      <c r="C64" s="0" t="n">
        <f aca="false">IF(B64&gt;=$F$41,$F$42,IF(B64*($F$44-$F$42)/($F$43-$F$41)+$F$42&gt;$F$44,$F$44,B64*($F$44-$F$42)/($F$43-$F$41)+$F$42))</f>
        <v>7.56309342530877</v>
      </c>
    </row>
    <row r="65" customFormat="false" ht="13.8" hidden="false" customHeight="false" outlineLevel="0" collapsed="false">
      <c r="A65" s="0" t="n">
        <v>-135</v>
      </c>
      <c r="B65" s="0" t="n">
        <f aca="false">RADIANS(A65)</f>
        <v>-2.35619449019234</v>
      </c>
      <c r="C65" s="0" t="n">
        <f aca="false">IF(B65&gt;=$F$41,$F$42,IF(B65*($F$44-$F$42)/($F$43-$F$41)+$F$42&gt;$F$44,$F$44,B65*($F$44-$F$42)/($F$43-$F$41)+$F$42))</f>
        <v>7.85398163397447</v>
      </c>
    </row>
    <row r="66" customFormat="false" ht="13.8" hidden="false" customHeight="false" outlineLevel="0" collapsed="false">
      <c r="A66" s="0" t="n">
        <v>-140</v>
      </c>
      <c r="B66" s="0" t="n">
        <f aca="false">RADIANS(A66)</f>
        <v>-2.44346095279206</v>
      </c>
      <c r="C66" s="0" t="n">
        <f aca="false">IF(B66&gt;=$F$41,$F$42,IF(B66*($F$44-$F$42)/($F$43-$F$41)+$F$42&gt;$F$44,$F$44,B66*($F$44-$F$42)/($F$43-$F$41)+$F$42))</f>
        <v>8.1448698426402</v>
      </c>
    </row>
    <row r="67" customFormat="false" ht="13.8" hidden="false" customHeight="false" outlineLevel="0" collapsed="false">
      <c r="A67" s="0" t="n">
        <v>-145</v>
      </c>
      <c r="B67" s="0" t="n">
        <f aca="false">RADIANS(A67)</f>
        <v>-2.53072741539178</v>
      </c>
      <c r="C67" s="0" t="n">
        <f aca="false">IF(B67&gt;=$F$41,$F$42,IF(B67*($F$44-$F$42)/($F$43-$F$41)+$F$42&gt;$F$44,$F$44,B67*($F$44-$F$42)/($F$43-$F$41)+$F$42))</f>
        <v>8.43575805130593</v>
      </c>
    </row>
    <row r="68" customFormat="false" ht="13.8" hidden="false" customHeight="false" outlineLevel="0" collapsed="false">
      <c r="A68" s="0" t="n">
        <v>-150</v>
      </c>
      <c r="B68" s="0" t="n">
        <f aca="false">RADIANS(A68)</f>
        <v>-2.61799387799149</v>
      </c>
      <c r="C68" s="0" t="n">
        <f aca="false">IF(B68&gt;=$F$41,$F$42,IF(B68*($F$44-$F$42)/($F$43-$F$41)+$F$42&gt;$F$44,$F$44,B68*($F$44-$F$42)/($F$43-$F$41)+$F$42))</f>
        <v>8.72664625997163</v>
      </c>
    </row>
    <row r="69" customFormat="false" ht="13.8" hidden="false" customHeight="false" outlineLevel="0" collapsed="false">
      <c r="A69" s="0" t="n">
        <v>-155</v>
      </c>
      <c r="B69" s="0" t="n">
        <f aca="false">RADIANS(A69)</f>
        <v>-2.70526034059121</v>
      </c>
      <c r="C69" s="0" t="n">
        <f aca="false">IF(B69&gt;=$F$41,$F$42,IF(B69*($F$44-$F$42)/($F$43-$F$41)+$F$42&gt;$F$44,$F$44,B69*($F$44-$F$42)/($F$43-$F$41)+$F$42))</f>
        <v>9.01753446863737</v>
      </c>
    </row>
    <row r="70" customFormat="false" ht="13.8" hidden="false" customHeight="false" outlineLevel="0" collapsed="false">
      <c r="A70" s="0" t="n">
        <v>-160</v>
      </c>
      <c r="B70" s="0" t="n">
        <f aca="false">RADIANS(A70)</f>
        <v>-2.79252680319093</v>
      </c>
      <c r="C70" s="0" t="n">
        <f aca="false">IF(B70&gt;=$F$41,$F$42,IF(B70*($F$44-$F$42)/($F$43-$F$41)+$F$42&gt;$F$44,$F$44,B70*($F$44-$F$42)/($F$43-$F$41)+$F$42))</f>
        <v>9.3084226773031</v>
      </c>
    </row>
    <row r="71" customFormat="false" ht="13.8" hidden="false" customHeight="false" outlineLevel="0" collapsed="false">
      <c r="A71" s="0" t="n">
        <v>-165</v>
      </c>
      <c r="B71" s="0" t="n">
        <f aca="false">RADIANS(A71)</f>
        <v>-2.87979326579064</v>
      </c>
      <c r="C71" s="0" t="n">
        <f aca="false">IF(B71&gt;=$F$41,$F$42,IF(B71*($F$44-$F$42)/($F$43-$F$41)+$F$42&gt;$F$44,$F$44,B71*($F$44-$F$42)/($F$43-$F$41)+$F$42))</f>
        <v>9.5993108859688</v>
      </c>
    </row>
    <row r="72" customFormat="false" ht="13.8" hidden="false" customHeight="false" outlineLevel="0" collapsed="false">
      <c r="A72" s="0" t="n">
        <v>-170</v>
      </c>
      <c r="B72" s="0" t="n">
        <f aca="false">RADIANS(A72)</f>
        <v>-2.96705972839036</v>
      </c>
      <c r="C72" s="0" t="n">
        <f aca="false">IF(B72&gt;=$F$41,$F$42,IF(B72*($F$44-$F$42)/($F$43-$F$41)+$F$42&gt;$F$44,$F$44,B72*($F$44-$F$42)/($F$43-$F$41)+$F$42))</f>
        <v>9.89019909463453</v>
      </c>
    </row>
    <row r="73" customFormat="false" ht="13.8" hidden="false" customHeight="false" outlineLevel="0" collapsed="false">
      <c r="A73" s="0" t="n">
        <v>-175</v>
      </c>
      <c r="B73" s="0" t="n">
        <f aca="false">RADIANS(A73)</f>
        <v>-3.05432619099008</v>
      </c>
      <c r="C73" s="0" t="n">
        <f aca="false">IF(B73&gt;=$F$41,$F$42,IF(B73*($F$44-$F$42)/($F$43-$F$41)+$F$42&gt;$F$44,$F$44,B73*($F$44-$F$42)/($F$43-$F$41)+$F$42))</f>
        <v>10</v>
      </c>
    </row>
    <row r="74" customFormat="false" ht="13.8" hidden="false" customHeight="false" outlineLevel="0" collapsed="false">
      <c r="A74" s="0" t="n">
        <v>-180</v>
      </c>
      <c r="B74" s="0" t="n">
        <f aca="false">RADIANS(A74)</f>
        <v>-3.14159265358979</v>
      </c>
      <c r="C74" s="0" t="n">
        <f aca="false">IF(B74&gt;=$F$41,$F$42,IF(B74*($F$44-$F$42)/($F$43-$F$41)+$F$42&gt;$F$44,$F$44,B74*($F$44-$F$42)/($F$43-$F$41)+$F$42))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arion law</dc:creator>
  <dc:description/>
  <dc:language>en-CA</dc:language>
  <cp:lastModifiedBy/>
  <dcterms:modified xsi:type="dcterms:W3CDTF">2024-02-20T13:11:53Z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