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ion Law\OneDrive - University of Toronto\SickKids\Continuum_Tool_Modeling\src\dvrk_ctr_teleop\src\dvrk_ctr_teleop\RPR_kinematics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2" i="1"/>
  <c r="K2" i="1" s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Q1" i="1" s="1"/>
  <c r="I3" i="1" s="1"/>
  <c r="H2" i="1"/>
  <c r="I10" i="1" l="1"/>
  <c r="I18" i="1"/>
  <c r="I14" i="1"/>
  <c r="I11" i="1"/>
  <c r="I13" i="1"/>
  <c r="I4" i="1"/>
  <c r="I12" i="1"/>
  <c r="I6" i="1"/>
  <c r="I5" i="1"/>
  <c r="I7" i="1"/>
  <c r="I15" i="1"/>
  <c r="I8" i="1"/>
  <c r="I16" i="1"/>
  <c r="I9" i="1"/>
  <c r="I17" i="1"/>
</calcChain>
</file>

<file path=xl/sharedStrings.xml><?xml version="1.0" encoding="utf-8"?>
<sst xmlns="http://schemas.openxmlformats.org/spreadsheetml/2006/main" count="18" uniqueCount="18">
  <si>
    <t>RS1i</t>
  </si>
  <si>
    <t>LS1i</t>
  </si>
  <si>
    <t>RS1d</t>
  </si>
  <si>
    <t>LS2i</t>
  </si>
  <si>
    <t>LS2d</t>
  </si>
  <si>
    <t>Slope</t>
  </si>
  <si>
    <t>Disk2Angle</t>
  </si>
  <si>
    <t>Linear</t>
  </si>
  <si>
    <t>Polynomial</t>
  </si>
  <si>
    <t>Min Value</t>
  </si>
  <si>
    <t>sq coeff</t>
  </si>
  <si>
    <t>lin coeff</t>
  </si>
  <si>
    <t>Wrist Angle Avg</t>
  </si>
  <si>
    <t>Wrist Angle Lin Approx</t>
  </si>
  <si>
    <t>Wrist Angle Poly Approx</t>
  </si>
  <si>
    <t>cb coeff</t>
  </si>
  <si>
    <t>WristAngle</t>
  </si>
  <si>
    <t>WristCableDelta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</si>
</sst>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Wrist Angle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35401280103145"/>
                  <c:y val="0.12175306211723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Sheet1!$B$2:$B$18</c:f>
              <c:numCache>
                <c:formatCode>General</c:formatCode>
                <c:ptCount val="17"/>
                <c:pt idx="0">
                  <c:v>0</c:v>
                </c:pt>
                <c:pt idx="1">
                  <c:v>-0.22165681500327986</c:v>
                </c:pt>
                <c:pt idx="2">
                  <c:v>-0.44331363000655971</c:v>
                </c:pt>
                <c:pt idx="3">
                  <c:v>-0.66497044500983948</c:v>
                </c:pt>
                <c:pt idx="4">
                  <c:v>-0.88662726001311942</c:v>
                </c:pt>
                <c:pt idx="5">
                  <c:v>-1.1082840750163994</c:v>
                </c:pt>
                <c:pt idx="6">
                  <c:v>-1.329940890019679</c:v>
                </c:pt>
                <c:pt idx="7">
                  <c:v>-1.5515977050229588</c:v>
                </c:pt>
                <c:pt idx="8">
                  <c:v>-1.7732545200262388</c:v>
                </c:pt>
                <c:pt idx="9">
                  <c:v>-1.9949113350295187</c:v>
                </c:pt>
                <c:pt idx="10">
                  <c:v>-2.2165681500327987</c:v>
                </c:pt>
                <c:pt idx="11">
                  <c:v>-2.4382249650360786</c:v>
                </c:pt>
                <c:pt idx="12">
                  <c:v>-2.6598817800393579</c:v>
                </c:pt>
                <c:pt idx="13">
                  <c:v>-2.8815385950426382</c:v>
                </c:pt>
                <c:pt idx="14">
                  <c:v>-3.1031954100459176</c:v>
                </c:pt>
                <c:pt idx="15">
                  <c:v>-3.3248522250491979</c:v>
                </c:pt>
                <c:pt idx="16">
                  <c:v>-3.5465090400524777</c:v>
                </c:pt>
              </c:numCache>
            </c:numRef>
          </c:xVal>
          <c:yVal>
            <c:numRef>
              <c:f>Sheet1!$H$2:$H$18</c:f>
              <c:numCache>
                <c:formatCode>General</c:formatCode>
                <c:ptCount val="17"/>
                <c:pt idx="0">
                  <c:v>8.0634211442138032E-2</c:v>
                </c:pt>
                <c:pt idx="1">
                  <c:v>9.7110119580964493E-2</c:v>
                </c:pt>
                <c:pt idx="2">
                  <c:v>0.12126547642856603</c:v>
                </c:pt>
                <c:pt idx="3">
                  <c:v>0.16632987771505961</c:v>
                </c:pt>
                <c:pt idx="4">
                  <c:v>0.21038198803539648</c:v>
                </c:pt>
                <c:pt idx="5">
                  <c:v>0.26902505090240597</c:v>
                </c:pt>
                <c:pt idx="6">
                  <c:v>0.33573153491362923</c:v>
                </c:pt>
                <c:pt idx="7">
                  <c:v>0.41992621802983565</c:v>
                </c:pt>
                <c:pt idx="8">
                  <c:v>0.48991392103480835</c:v>
                </c:pt>
                <c:pt idx="9">
                  <c:v>0.56555649081624249</c:v>
                </c:pt>
                <c:pt idx="10">
                  <c:v>0.64825019077573387</c:v>
                </c:pt>
                <c:pt idx="11">
                  <c:v>0.72727869930603717</c:v>
                </c:pt>
                <c:pt idx="12">
                  <c:v>0.81538291994671097</c:v>
                </c:pt>
                <c:pt idx="13">
                  <c:v>0.90401073936298282</c:v>
                </c:pt>
                <c:pt idx="14">
                  <c:v>0.98872902125478768</c:v>
                </c:pt>
                <c:pt idx="15">
                  <c:v>1.0651744424921392</c:v>
                </c:pt>
                <c:pt idx="16">
                  <c:v>1.1504861363296224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E-4745-8987-9FF860AF19A6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Wrist Angle Lin 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0</c:v>
                </c:pt>
                <c:pt idx="1">
                  <c:v>-0.22165681500327986</c:v>
                </c:pt>
                <c:pt idx="2">
                  <c:v>-0.44331363000655971</c:v>
                </c:pt>
                <c:pt idx="3">
                  <c:v>-0.66497044500983948</c:v>
                </c:pt>
                <c:pt idx="4">
                  <c:v>-0.88662726001311942</c:v>
                </c:pt>
                <c:pt idx="5">
                  <c:v>-1.1082840750163994</c:v>
                </c:pt>
                <c:pt idx="6">
                  <c:v>-1.329940890019679</c:v>
                </c:pt>
                <c:pt idx="7">
                  <c:v>-1.5515977050229588</c:v>
                </c:pt>
                <c:pt idx="8">
                  <c:v>-1.7732545200262388</c:v>
                </c:pt>
                <c:pt idx="9">
                  <c:v>-1.9949113350295187</c:v>
                </c:pt>
                <c:pt idx="10">
                  <c:v>-2.2165681500327987</c:v>
                </c:pt>
                <c:pt idx="11">
                  <c:v>-2.4382249650360786</c:v>
                </c:pt>
                <c:pt idx="12">
                  <c:v>-2.6598817800393579</c:v>
                </c:pt>
                <c:pt idx="13">
                  <c:v>-2.8815385950426382</c:v>
                </c:pt>
                <c:pt idx="14">
                  <c:v>-3.1031954100459176</c:v>
                </c:pt>
                <c:pt idx="15">
                  <c:v>-3.3248522250491979</c:v>
                </c:pt>
                <c:pt idx="16">
                  <c:v>-3.5465090400524777</c:v>
                </c:pt>
              </c:numCache>
            </c:numRef>
          </c:xVal>
          <c:yVal>
            <c:numRef>
              <c:f>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7.1905383520601399E-2</c:v>
                </c:pt>
                <c:pt idx="2">
                  <c:v>0.1438107670412028</c:v>
                </c:pt>
                <c:pt idx="3">
                  <c:v>0.21571615056180418</c:v>
                </c:pt>
                <c:pt idx="4">
                  <c:v>0.28762153408240559</c:v>
                </c:pt>
                <c:pt idx="5">
                  <c:v>0.35952691760300703</c:v>
                </c:pt>
                <c:pt idx="6">
                  <c:v>0.43143230112360836</c:v>
                </c:pt>
                <c:pt idx="7">
                  <c:v>0.50333768464420969</c:v>
                </c:pt>
                <c:pt idx="8">
                  <c:v>0.57524306816481119</c:v>
                </c:pt>
                <c:pt idx="9">
                  <c:v>0.64714845168541257</c:v>
                </c:pt>
                <c:pt idx="10">
                  <c:v>0.71905383520601407</c:v>
                </c:pt>
                <c:pt idx="11">
                  <c:v>0.79095921872661545</c:v>
                </c:pt>
                <c:pt idx="12">
                  <c:v>0.86286460224721673</c:v>
                </c:pt>
                <c:pt idx="13">
                  <c:v>0.93476998576781822</c:v>
                </c:pt>
                <c:pt idx="14">
                  <c:v>1.0066753692884194</c:v>
                </c:pt>
                <c:pt idx="15">
                  <c:v>1.078580752809021</c:v>
                </c:pt>
                <c:pt idx="16">
                  <c:v>1.1504861363296224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DE-4745-8987-9FF860AF19A6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Wrist Angle Poly Approx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0</c:v>
                </c:pt>
                <c:pt idx="1">
                  <c:v>-0.22165681500327986</c:v>
                </c:pt>
                <c:pt idx="2">
                  <c:v>-0.44331363000655971</c:v>
                </c:pt>
                <c:pt idx="3">
                  <c:v>-0.66497044500983948</c:v>
                </c:pt>
                <c:pt idx="4">
                  <c:v>-0.88662726001311942</c:v>
                </c:pt>
                <c:pt idx="5">
                  <c:v>-1.1082840750163994</c:v>
                </c:pt>
                <c:pt idx="6">
                  <c:v>-1.329940890019679</c:v>
                </c:pt>
                <c:pt idx="7">
                  <c:v>-1.5515977050229588</c:v>
                </c:pt>
                <c:pt idx="8">
                  <c:v>-1.7732545200262388</c:v>
                </c:pt>
                <c:pt idx="9">
                  <c:v>-1.9949113350295187</c:v>
                </c:pt>
                <c:pt idx="10">
                  <c:v>-2.2165681500327987</c:v>
                </c:pt>
                <c:pt idx="11">
                  <c:v>-2.4382249650360786</c:v>
                </c:pt>
                <c:pt idx="12">
                  <c:v>-2.6598817800393579</c:v>
                </c:pt>
                <c:pt idx="13">
                  <c:v>-2.8815385950426382</c:v>
                </c:pt>
                <c:pt idx="14">
                  <c:v>-3.1031954100459176</c:v>
                </c:pt>
                <c:pt idx="15">
                  <c:v>-3.3248522250491979</c:v>
                </c:pt>
                <c:pt idx="16">
                  <c:v>-3.5465090400524777</c:v>
                </c:pt>
              </c:numCache>
            </c:numRef>
          </c:xVal>
          <c:yVal>
            <c:numRef>
              <c:f>Sheet1!$J$2:$J$18</c:f>
              <c:numCache>
                <c:formatCode>General</c:formatCode>
                <c:ptCount val="17"/>
                <c:pt idx="0">
                  <c:v>7.7799999999999994E-2</c:v>
                </c:pt>
                <c:pt idx="1">
                  <c:v>9.5927884367259797E-2</c:v>
                </c:pt>
                <c:pt idx="2">
                  <c:v>0.12556517325920891</c:v>
                </c:pt>
                <c:pt idx="3">
                  <c:v>0.16563371848063518</c:v>
                </c:pt>
                <c:pt idx="4">
                  <c:v>0.21505537183632661</c:v>
                </c:pt>
                <c:pt idx="5">
                  <c:v>0.27275198513107102</c:v>
                </c:pt>
                <c:pt idx="6">
                  <c:v>0.33764541016965621</c:v>
                </c:pt>
                <c:pt idx="7">
                  <c:v>0.40865749875687019</c:v>
                </c:pt>
                <c:pt idx="8">
                  <c:v>0.48471010269750081</c:v>
                </c:pt>
                <c:pt idx="9">
                  <c:v>0.56472507379633596</c:v>
                </c:pt>
                <c:pt idx="10">
                  <c:v>0.64762426385816363</c:v>
                </c:pt>
                <c:pt idx="11">
                  <c:v>0.73232952468777157</c:v>
                </c:pt>
                <c:pt idx="12">
                  <c:v>0.81776270808994744</c:v>
                </c:pt>
                <c:pt idx="13">
                  <c:v>0.90284566586947979</c:v>
                </c:pt>
                <c:pt idx="14">
                  <c:v>0.98650024983115581</c:v>
                </c:pt>
                <c:pt idx="15">
                  <c:v>1.0676483117797642</c:v>
                </c:pt>
                <c:pt idx="16">
                  <c:v>1.1452117035200917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0A-4406-AA1E-3BBD0D004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2335"/>
        <c:axId val="84950143"/>
      </c:scatterChart>
      <c:valAx>
        <c:axId val="4474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0143"/>
        <c:crosses val="autoZero"/>
        <c:crossBetween val="midCat"/>
      </c:valAx>
      <c:valAx>
        <c:axId val="84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1095375</xdr:colOff>
      <xdr:row>24</xdr:row>
      <xdr:rowOff>71436</xdr:rowOff>
    </xdr:from>
    <xdr:to>
      <xdr:col>15</xdr:col>
      <xdr:colOff>400050</xdr:colOff>
      <xdr:row>40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A6A04-504E-D282-7966-82EFD722A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K17" sqref="K17"/>
    </sheetView>
  </sheetViews>
  <sheetFormatPr defaultRowHeight="15" x14ac:dyDescent="0.25"/>
  <cols>
    <col min="2" max="2" width="14.85546875" bestFit="1" customWidth="1"/>
    <col min="3" max="3" width="24.28515625" bestFit="1" customWidth="1"/>
    <col min="8" max="8" width="15.140625" bestFit="1" customWidth="1"/>
    <col min="9" max="9" width="21.5703125" bestFit="1" customWidth="1"/>
    <col min="10" max="10" width="22.85546875" bestFit="1" customWidth="1"/>
    <col min="11" max="11" width="10.85546875" bestFit="1" customWidth="1"/>
  </cols>
  <sheetData>
    <row r="1" spans="1:17" x14ac:dyDescent="0.25">
      <c r="A1" t="s">
        <v>6</v>
      </c>
      <c r="B1" t="s">
        <v>17</v>
      </c>
      <c r="C1" t="s">
        <v>1</v>
      </c>
      <c r="D1" t="s">
        <v>0</v>
      </c>
      <c r="E1" t="s">
        <v>2</v>
      </c>
      <c r="F1" t="s">
        <v>3</v>
      </c>
      <c r="G1" t="s">
        <v>4</v>
      </c>
      <c r="H1" t="s">
        <v>12</v>
      </c>
      <c r="I1" t="s">
        <v>13</v>
      </c>
      <c r="J1" t="s">
        <v>14</v>
      </c>
      <c r="K1" t="s">
        <v>16</v>
      </c>
      <c r="N1" t="s">
        <v>7</v>
      </c>
      <c r="P1" t="s">
        <v>5</v>
      </c>
      <c r="Q1">
        <f>H18/(B18-B2)</f>
        <v>-0.32439960629921266</v>
      </c>
    </row>
    <row r="2" spans="1:17" x14ac:dyDescent="0.25">
      <c r="A2">
        <v>0</v>
      </c>
      <c r="B2">
        <v>0</v>
      </c>
      <c r="C2">
        <v>5.5152404363020817E-2</v>
      </c>
      <c r="D2">
        <v>7.4176493209759012E-2</v>
      </c>
      <c r="E2">
        <v>0.10175269539126941</v>
      </c>
      <c r="F2">
        <v>7.609635538695278E-2</v>
      </c>
      <c r="G2">
        <v>9.599310885968812E-2</v>
      </c>
      <c r="H2">
        <f>AVERAGE(C2:G2)</f>
        <v>8.0634211442138032E-2</v>
      </c>
      <c r="I2">
        <f>$Q$1*B2</f>
        <v>0</v>
      </c>
      <c r="J2">
        <f>($Q$6*B2^3) + ($Q$5*B2^2) + ($Q$4*B2) + $Q$3</f>
        <v>7.7799999999999994E-2</v>
      </c>
      <c r="K2">
        <f>J2</f>
        <v>7.7799999999999994E-2</v>
      </c>
    </row>
    <row r="3" spans="1:17" x14ac:dyDescent="0.25">
      <c r="A3">
        <v>-8.7266462599716474E-2</v>
      </c>
      <c r="B3">
        <v>-0.22165681500327986</v>
      </c>
      <c r="C3">
        <v>5.5152404363020817E-2</v>
      </c>
      <c r="D3">
        <v>0.12095131716320703</v>
      </c>
      <c r="E3">
        <v>0.11205013797803595</v>
      </c>
      <c r="F3">
        <v>0.10140362954087054</v>
      </c>
      <c r="G3">
        <v>9.599310885968812E-2</v>
      </c>
      <c r="H3">
        <f t="shared" ref="H3:H18" si="0">AVERAGE(C3:G3)</f>
        <v>9.7110119580964493E-2</v>
      </c>
      <c r="I3">
        <f>$Q$1*B3</f>
        <v>7.1905383520601399E-2</v>
      </c>
      <c r="J3">
        <f>($Q$6*B3^3) + ($Q$5*B3^2) + ($Q$4*B3) + $Q$3</f>
        <v>9.5927884367259797E-2</v>
      </c>
      <c r="K3">
        <f t="shared" ref="K3:K18" si="1">J3</f>
        <v>9.5927884367259797E-2</v>
      </c>
      <c r="N3" t="s">
        <v>8</v>
      </c>
      <c r="P3" t="s">
        <v>9</v>
      </c>
      <c r="Q3">
        <v>7.7799999999999994E-2</v>
      </c>
    </row>
    <row r="4" spans="1:17" x14ac:dyDescent="0.25">
      <c r="A4">
        <v>-0.17453292519943295</v>
      </c>
      <c r="B4">
        <v>-0.44331363000655971</v>
      </c>
      <c r="C4">
        <v>0.12671090369478832</v>
      </c>
      <c r="D4">
        <v>0.1244419756671957</v>
      </c>
      <c r="E4">
        <v>0.13473941825396224</v>
      </c>
      <c r="F4">
        <v>0.10978120995044333</v>
      </c>
      <c r="G4">
        <v>0.11065387457644049</v>
      </c>
      <c r="H4">
        <f t="shared" si="0"/>
        <v>0.12126547642856603</v>
      </c>
      <c r="I4">
        <f>$Q$1*B4</f>
        <v>0.1438107670412028</v>
      </c>
      <c r="J4">
        <f>($Q$6*B4^3) + ($Q$5*B4^2) + ($Q$4*B4) + $Q$3</f>
        <v>0.12556517325920891</v>
      </c>
      <c r="K4">
        <f t="shared" si="1"/>
        <v>0.12556517325920891</v>
      </c>
      <c r="P4" t="s">
        <v>11</v>
      </c>
      <c r="Q4">
        <v>-5.4199999999999998E-2</v>
      </c>
    </row>
    <row r="5" spans="1:17" x14ac:dyDescent="0.25">
      <c r="A5">
        <v>-0.26179938779914941</v>
      </c>
      <c r="B5">
        <v>-0.66497044500983948</v>
      </c>
      <c r="C5">
        <v>0.1864011641129944</v>
      </c>
      <c r="D5">
        <v>0.18692476288859272</v>
      </c>
      <c r="E5">
        <v>0.17086773377024483</v>
      </c>
      <c r="F5">
        <v>0.15498523757709648</v>
      </c>
      <c r="G5">
        <v>0.13247049022636961</v>
      </c>
      <c r="H5">
        <f t="shared" si="0"/>
        <v>0.16632987771505961</v>
      </c>
      <c r="I5">
        <f>$Q$1*B5</f>
        <v>0.21571615056180418</v>
      </c>
      <c r="J5">
        <f>($Q$6*B5^3) + ($Q$5*B5^2) + ($Q$4*B5) + $Q$3</f>
        <v>0.16563371848063518</v>
      </c>
      <c r="K5">
        <f t="shared" si="1"/>
        <v>0.16563371848063518</v>
      </c>
      <c r="P5" t="s">
        <v>10</v>
      </c>
      <c r="Q5">
        <v>0.12809999999999999</v>
      </c>
    </row>
    <row r="6" spans="1:17" x14ac:dyDescent="0.25">
      <c r="A6">
        <v>-0.3490658503988659</v>
      </c>
      <c r="B6">
        <v>-0.88662726001311942</v>
      </c>
      <c r="C6">
        <v>0.24050637092481861</v>
      </c>
      <c r="D6">
        <v>0.23230332344044527</v>
      </c>
      <c r="E6">
        <v>0.20804324683772407</v>
      </c>
      <c r="F6">
        <v>0.20839231268812294</v>
      </c>
      <c r="G6">
        <v>0.16266468628587152</v>
      </c>
      <c r="H6">
        <f t="shared" si="0"/>
        <v>0.21038198803539648</v>
      </c>
      <c r="I6">
        <f>$Q$1*B6</f>
        <v>0.28762153408240559</v>
      </c>
      <c r="J6">
        <f>($Q$6*B6^3) + ($Q$5*B6^2) + ($Q$4*B6) + $Q$3</f>
        <v>0.21505537183632661</v>
      </c>
      <c r="K6">
        <f t="shared" si="1"/>
        <v>0.21505537183632661</v>
      </c>
      <c r="P6" t="s">
        <v>15</v>
      </c>
      <c r="Q6">
        <v>1.6500000000000001E-2</v>
      </c>
    </row>
    <row r="7" spans="1:17" x14ac:dyDescent="0.25">
      <c r="A7">
        <v>-0.43633231299858238</v>
      </c>
      <c r="B7">
        <v>-1.1082840750163994</v>
      </c>
      <c r="C7">
        <v>0.31974431896536115</v>
      </c>
      <c r="D7">
        <v>0.28274333882308139</v>
      </c>
      <c r="E7">
        <v>0.25743606466916363</v>
      </c>
      <c r="F7">
        <v>0.26895523773232621</v>
      </c>
      <c r="G7">
        <v>0.21624629432209744</v>
      </c>
      <c r="H7">
        <f t="shared" si="0"/>
        <v>0.26902505090240597</v>
      </c>
      <c r="I7">
        <f>$Q$1*B7</f>
        <v>0.35952691760300703</v>
      </c>
      <c r="J7">
        <f>($Q$6*B7^3) + ($Q$5*B7^2) + ($Q$4*B7) + $Q$3</f>
        <v>0.27275198513107102</v>
      </c>
      <c r="K7">
        <f t="shared" si="1"/>
        <v>0.27275198513107102</v>
      </c>
    </row>
    <row r="8" spans="1:17" x14ac:dyDescent="0.25">
      <c r="A8">
        <v>-0.52359877559829882</v>
      </c>
      <c r="B8">
        <v>-1.329940890019679</v>
      </c>
      <c r="C8">
        <v>0.39688787190351049</v>
      </c>
      <c r="D8">
        <v>0.36006142468643015</v>
      </c>
      <c r="E8">
        <v>0.30543261909900765</v>
      </c>
      <c r="F8">
        <v>0.34295719801688573</v>
      </c>
      <c r="G8">
        <v>0.27331856086231199</v>
      </c>
      <c r="H8">
        <f t="shared" si="0"/>
        <v>0.33573153491362923</v>
      </c>
      <c r="I8">
        <f>$Q$1*B8</f>
        <v>0.43143230112360836</v>
      </c>
      <c r="J8">
        <f>($Q$6*B8^3) + ($Q$5*B8^2) + ($Q$4*B8) + $Q$3</f>
        <v>0.33764541016965621</v>
      </c>
      <c r="K8">
        <f t="shared" si="1"/>
        <v>0.33764541016965621</v>
      </c>
    </row>
    <row r="9" spans="1:17" x14ac:dyDescent="0.25">
      <c r="A9">
        <v>-0.6108652381980153</v>
      </c>
      <c r="B9">
        <v>-1.5515977050229588</v>
      </c>
      <c r="C9">
        <v>0.4876449930072157</v>
      </c>
      <c r="D9">
        <v>0.4391248398017733</v>
      </c>
      <c r="E9">
        <v>0.4036946559862884</v>
      </c>
      <c r="F9">
        <v>0.40683624863987822</v>
      </c>
      <c r="G9">
        <v>0.36233035271402286</v>
      </c>
      <c r="H9">
        <f t="shared" si="0"/>
        <v>0.41992621802983565</v>
      </c>
      <c r="I9">
        <f>$Q$1*B9</f>
        <v>0.50333768464420969</v>
      </c>
      <c r="J9">
        <f>($Q$6*B9^3) + ($Q$5*B9^2) + ($Q$4*B9) + $Q$3</f>
        <v>0.40865749875687019</v>
      </c>
      <c r="K9">
        <f t="shared" si="1"/>
        <v>0.40865749875687019</v>
      </c>
    </row>
    <row r="10" spans="1:17" x14ac:dyDescent="0.25">
      <c r="A10">
        <v>-0.69813170079773179</v>
      </c>
      <c r="B10">
        <v>-1.7732545200262388</v>
      </c>
      <c r="C10">
        <v>0.55169857655540755</v>
      </c>
      <c r="D10">
        <v>0.51539572811392553</v>
      </c>
      <c r="E10">
        <v>0.47176249681406729</v>
      </c>
      <c r="F10">
        <v>0.48659779545601906</v>
      </c>
      <c r="G10">
        <v>0.42411500823462212</v>
      </c>
      <c r="H10">
        <f t="shared" si="0"/>
        <v>0.48991392103480835</v>
      </c>
      <c r="I10">
        <f>$Q$1*B10</f>
        <v>0.57524306816481119</v>
      </c>
      <c r="J10">
        <f>($Q$6*B10^3) + ($Q$5*B10^2) + ($Q$4*B10) + $Q$3</f>
        <v>0.48471010269750081</v>
      </c>
      <c r="K10">
        <f t="shared" si="1"/>
        <v>0.48471010269750081</v>
      </c>
    </row>
    <row r="11" spans="1:17" x14ac:dyDescent="0.25">
      <c r="A11">
        <v>-0.78539816339744828</v>
      </c>
      <c r="B11">
        <v>-1.9949113350295187</v>
      </c>
      <c r="C11">
        <v>0.61435589670200408</v>
      </c>
      <c r="D11">
        <v>0.60301125656404075</v>
      </c>
      <c r="E11">
        <v>0.55728363016178939</v>
      </c>
      <c r="F11">
        <v>0.55867989356338488</v>
      </c>
      <c r="G11">
        <v>0.49445177708999355</v>
      </c>
      <c r="H11">
        <f t="shared" si="0"/>
        <v>0.56555649081624249</v>
      </c>
      <c r="I11">
        <f>$Q$1*B11</f>
        <v>0.64714845168541257</v>
      </c>
      <c r="J11">
        <f>($Q$6*B11^3) + ($Q$5*B11^2) + ($Q$4*B11) + $Q$3</f>
        <v>0.56472507379633596</v>
      </c>
      <c r="K11">
        <f t="shared" si="1"/>
        <v>0.56472507379633596</v>
      </c>
    </row>
    <row r="12" spans="1:17" x14ac:dyDescent="0.25">
      <c r="A12">
        <v>-0.87266462599716477</v>
      </c>
      <c r="B12">
        <v>-2.2165681500327987</v>
      </c>
      <c r="C12">
        <v>0.68800879113616475</v>
      </c>
      <c r="D12">
        <v>0.67718774977379981</v>
      </c>
      <c r="E12">
        <v>0.65659286460026678</v>
      </c>
      <c r="F12">
        <v>0.62936572826915527</v>
      </c>
      <c r="G12">
        <v>0.59009582009928285</v>
      </c>
      <c r="H12">
        <f t="shared" si="0"/>
        <v>0.64825019077573387</v>
      </c>
      <c r="I12">
        <f>$Q$1*B12</f>
        <v>0.71905383520601407</v>
      </c>
      <c r="J12">
        <f>($Q$6*B12^3) + ($Q$5*B12^2) + ($Q$4*B12) + $Q$3</f>
        <v>0.64762426385816363</v>
      </c>
      <c r="K12">
        <f t="shared" si="1"/>
        <v>0.64762426385816363</v>
      </c>
    </row>
    <row r="13" spans="1:17" x14ac:dyDescent="0.25">
      <c r="A13">
        <v>-0.95993108859688125</v>
      </c>
      <c r="B13">
        <v>-2.4382249650360786</v>
      </c>
      <c r="C13">
        <v>0.76916660135390102</v>
      </c>
      <c r="D13">
        <v>0.74839718325516857</v>
      </c>
      <c r="E13">
        <v>0.73513268094001161</v>
      </c>
      <c r="F13">
        <v>0.70179689222691988</v>
      </c>
      <c r="G13">
        <v>0.68190013875418454</v>
      </c>
      <c r="H13">
        <f t="shared" si="0"/>
        <v>0.72727869930603717</v>
      </c>
      <c r="I13">
        <f>$Q$1*B13</f>
        <v>0.79095921872661545</v>
      </c>
      <c r="J13">
        <f>($Q$6*B13^3) + ($Q$5*B13^2) + ($Q$4*B13) + $Q$3</f>
        <v>0.73232952468777157</v>
      </c>
      <c r="K13">
        <f t="shared" si="1"/>
        <v>0.73232952468777157</v>
      </c>
    </row>
    <row r="14" spans="1:17" x14ac:dyDescent="0.25">
      <c r="A14">
        <v>-1.0471975511965976</v>
      </c>
      <c r="B14">
        <v>-2.6598817800393579</v>
      </c>
      <c r="C14">
        <v>0.84648468721724979</v>
      </c>
      <c r="D14">
        <v>0.82135194598853156</v>
      </c>
      <c r="E14">
        <v>0.84369216041405892</v>
      </c>
      <c r="F14">
        <v>0.78539816339744828</v>
      </c>
      <c r="G14">
        <v>0.77998764271626586</v>
      </c>
      <c r="H14">
        <f t="shared" si="0"/>
        <v>0.81538291994671097</v>
      </c>
      <c r="I14">
        <f>$Q$1*B14</f>
        <v>0.86286460224721673</v>
      </c>
      <c r="J14">
        <f>($Q$6*B14^3) + ($Q$5*B14^2) + ($Q$4*B14) + $Q$3</f>
        <v>0.81776270808994744</v>
      </c>
      <c r="K14">
        <f t="shared" si="1"/>
        <v>0.81776270808994744</v>
      </c>
    </row>
    <row r="15" spans="1:17" x14ac:dyDescent="0.25">
      <c r="A15">
        <v>-1.1344640137963142</v>
      </c>
      <c r="B15">
        <v>-2.8815385950426382</v>
      </c>
      <c r="C15">
        <v>0.93689274247055609</v>
      </c>
      <c r="D15">
        <v>0.91088733661584054</v>
      </c>
      <c r="E15">
        <v>0.93811447294695216</v>
      </c>
      <c r="F15">
        <v>0.86655597361518455</v>
      </c>
      <c r="G15">
        <v>0.86760317116638119</v>
      </c>
      <c r="H15">
        <f t="shared" si="0"/>
        <v>0.90401073936298282</v>
      </c>
      <c r="I15">
        <f>$Q$1*B15</f>
        <v>0.93476998576781822</v>
      </c>
      <c r="J15">
        <f>($Q$6*B15^3) + ($Q$5*B15^2) + ($Q$4*B15) + $Q$3</f>
        <v>0.90284566586947979</v>
      </c>
      <c r="K15">
        <f t="shared" si="1"/>
        <v>0.90284566586947979</v>
      </c>
    </row>
    <row r="16" spans="1:17" x14ac:dyDescent="0.25">
      <c r="A16">
        <v>-1.2217304763960306</v>
      </c>
      <c r="B16">
        <v>-3.1031954100459176</v>
      </c>
      <c r="C16">
        <v>1.0248573367710703</v>
      </c>
      <c r="D16">
        <v>1.0086257747275231</v>
      </c>
      <c r="E16">
        <v>1.0279989294246601</v>
      </c>
      <c r="F16">
        <v>0.938463538797351</v>
      </c>
      <c r="G16">
        <v>0.943699526553334</v>
      </c>
      <c r="H16">
        <f t="shared" si="0"/>
        <v>0.98872902125478768</v>
      </c>
      <c r="I16">
        <f>$Q$1*B16</f>
        <v>1.0066753692884194</v>
      </c>
      <c r="J16">
        <f>($Q$6*B16^3) + ($Q$5*B16^2) + ($Q$4*B16) + $Q$3</f>
        <v>0.98650024983115581</v>
      </c>
      <c r="K16">
        <f t="shared" si="1"/>
        <v>0.98650024983115581</v>
      </c>
    </row>
    <row r="17" spans="1:11" x14ac:dyDescent="0.25">
      <c r="A17">
        <v>-1.3089969389957472</v>
      </c>
      <c r="B17">
        <v>-3.3248522250491979</v>
      </c>
      <c r="C17">
        <v>1.1000810275320259</v>
      </c>
      <c r="D17">
        <v>1.0922270458980514</v>
      </c>
      <c r="E17">
        <v>1.101302758008422</v>
      </c>
      <c r="F17">
        <v>1.0145598941843037</v>
      </c>
      <c r="G17">
        <v>1.0177014868378935</v>
      </c>
      <c r="H17">
        <f t="shared" si="0"/>
        <v>1.0651744424921392</v>
      </c>
      <c r="I17">
        <f>$Q$1*B17</f>
        <v>1.078580752809021</v>
      </c>
      <c r="J17">
        <f>($Q$6*B17^3) + ($Q$5*B17^2) + ($Q$4*B17) + $Q$3</f>
        <v>1.0676483117797642</v>
      </c>
      <c r="K17">
        <f t="shared" si="1"/>
        <v>1.0676483117797642</v>
      </c>
    </row>
    <row r="18" spans="1:11" x14ac:dyDescent="0.25">
      <c r="A18">
        <v>-1.3962634015954636</v>
      </c>
      <c r="B18">
        <v>-3.5465090400524777</v>
      </c>
      <c r="C18">
        <v>1.1908381486357311</v>
      </c>
      <c r="D18">
        <v>1.1840313645529532</v>
      </c>
      <c r="E18">
        <v>1.1840313645529532</v>
      </c>
      <c r="F18">
        <v>1.0967649019532368</v>
      </c>
      <c r="G18">
        <v>1.0967649019532368</v>
      </c>
      <c r="H18">
        <f t="shared" si="0"/>
        <v>1.1504861363296224</v>
      </c>
      <c r="I18">
        <f>$Q$1*B18</f>
        <v>1.1504861363296224</v>
      </c>
      <c r="J18">
        <f>($Q$6*B18^3) + ($Q$5*B18^2) + ($Q$4*B18) + $Q$3</f>
        <v>1.1452117035200917</v>
      </c>
      <c r="K18">
        <f t="shared" si="1"/>
        <v>1.1452117035200917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 law</dc:creator>
  <cp:lastModifiedBy>Arion Law</cp:lastModifiedBy>
  <dcterms:created xsi:type="dcterms:W3CDTF">2015-06-05T18:17:20Z</dcterms:created>
  <dcterms:modified xsi:type="dcterms:W3CDTF">2024-02-16T19:47:33Z</dcterms:modified>
</cp:coreProperties>
</file>