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igo\Desktop\"/>
    </mc:Choice>
  </mc:AlternateContent>
  <xr:revisionPtr revIDLastSave="0" documentId="13_ncr:1_{982F861F-2003-48A5-828B-264B62C8E4D5}" xr6:coauthVersionLast="47" xr6:coauthVersionMax="47" xr10:uidLastSave="{00000000-0000-0000-0000-000000000000}"/>
  <bookViews>
    <workbookView xWindow="5130" yWindow="0" windowWidth="16200" windowHeight="12780" activeTab="2" xr2:uid="{00000000-000D-0000-FFFF-FFFF00000000}"/>
  </bookViews>
  <sheets>
    <sheet name="schools" sheetId="1" r:id="rId1"/>
    <sheet name="sql_Q1" sheetId="2" r:id="rId2"/>
    <sheet name="sql_Q2" sheetId="3" r:id="rId3"/>
  </sheets>
  <definedNames>
    <definedName name="_xlnm._FilterDatabase" localSheetId="0" hidden="1">schools!$A$2:$C$27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2" l="1"/>
  <c r="F50" i="2"/>
  <c r="F49" i="2"/>
  <c r="F48" i="2"/>
  <c r="F47" i="2"/>
  <c r="F43" i="2"/>
  <c r="G43" i="2" s="1"/>
  <c r="F42" i="2"/>
  <c r="G42" i="2" s="1"/>
  <c r="F41" i="2"/>
  <c r="G41" i="2" s="1"/>
  <c r="F40" i="2"/>
  <c r="G40" i="2" s="1"/>
  <c r="F39" i="2"/>
  <c r="G39" i="2" s="1"/>
  <c r="F35" i="2"/>
  <c r="G35" i="2" s="1"/>
  <c r="F34" i="2"/>
  <c r="G34" i="2" s="1"/>
  <c r="F33" i="2"/>
  <c r="G33" i="2" s="1"/>
  <c r="F32" i="2"/>
  <c r="G32" i="2" s="1"/>
  <c r="F31" i="2"/>
  <c r="G31" i="2" s="1"/>
  <c r="F27" i="2"/>
  <c r="G27" i="2" s="1"/>
  <c r="F26" i="2"/>
  <c r="F25" i="2"/>
  <c r="F24" i="2"/>
  <c r="F23" i="2"/>
  <c r="F22" i="2"/>
  <c r="F21" i="2"/>
  <c r="F20" i="2"/>
  <c r="F19" i="2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F9" i="2"/>
  <c r="F8" i="2"/>
  <c r="G8" i="2" s="1"/>
  <c r="F7" i="2"/>
  <c r="G7" i="2" s="1"/>
  <c r="F6" i="2"/>
  <c r="G6" i="2" s="1"/>
  <c r="F5" i="2"/>
  <c r="G5" i="2" s="1"/>
  <c r="F4" i="2"/>
  <c r="G4" i="2" s="1"/>
  <c r="F3" i="2"/>
  <c r="G3" i="2" s="1"/>
  <c r="G51" i="2"/>
  <c r="G26" i="2"/>
  <c r="G21" i="2"/>
  <c r="G20" i="2"/>
  <c r="G19" i="2"/>
  <c r="G1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31" i="2"/>
  <c r="H32" i="2"/>
  <c r="H33" i="2"/>
  <c r="H34" i="2"/>
  <c r="H35" i="2"/>
  <c r="H39" i="2"/>
  <c r="H40" i="2"/>
  <c r="H41" i="2"/>
  <c r="H42" i="2"/>
  <c r="H43" i="2"/>
  <c r="H47" i="2"/>
  <c r="H48" i="2"/>
  <c r="H49" i="2"/>
  <c r="H50" i="2"/>
  <c r="H51" i="2"/>
  <c r="G13" i="3"/>
  <c r="E13" i="3"/>
  <c r="C13" i="3"/>
  <c r="G50" i="2"/>
  <c r="G49" i="2"/>
  <c r="G48" i="2"/>
  <c r="G47" i="2"/>
  <c r="G9" i="2"/>
  <c r="G22" i="2"/>
  <c r="G23" i="2"/>
  <c r="G24" i="2"/>
  <c r="G25" i="2"/>
  <c r="C29" i="1"/>
  <c r="C30" i="1" s="1"/>
</calcChain>
</file>

<file path=xl/sharedStrings.xml><?xml version="1.0" encoding="utf-8"?>
<sst xmlns="http://schemas.openxmlformats.org/spreadsheetml/2006/main" count="141" uniqueCount="76">
  <si>
    <t>Le Wagon</t>
  </si>
  <si>
    <t>Udacity</t>
  </si>
  <si>
    <t>SheCodes</t>
  </si>
  <si>
    <t>Ironhack</t>
  </si>
  <si>
    <t>App Academy</t>
  </si>
  <si>
    <t>Designlab</t>
  </si>
  <si>
    <t>Hackwagon Academy</t>
  </si>
  <si>
    <t>Nucamp</t>
  </si>
  <si>
    <t>Thinkful</t>
  </si>
  <si>
    <t>Coding Dojo</t>
  </si>
  <si>
    <t>Makers Academy</t>
  </si>
  <si>
    <t>Product Gym</t>
  </si>
  <si>
    <t>Actualize</t>
  </si>
  <si>
    <t>Simplilearn</t>
  </si>
  <si>
    <t>NYC Data Science Academy</t>
  </si>
  <si>
    <t>The Tech Academy</t>
  </si>
  <si>
    <t>Edureka</t>
  </si>
  <si>
    <t>Careerist</t>
  </si>
  <si>
    <t>La Capsule</t>
  </si>
  <si>
    <t>Hack Reactor</t>
  </si>
  <si>
    <t>BrainStation</t>
  </si>
  <si>
    <t>Codesmith</t>
  </si>
  <si>
    <t>Springboard</t>
  </si>
  <si>
    <t>General Assembly</t>
  </si>
  <si>
    <t>name</t>
  </si>
  <si>
    <t>id</t>
  </si>
  <si>
    <t>le-wagon</t>
  </si>
  <si>
    <t>app-academy</t>
  </si>
  <si>
    <t>general-assembly</t>
  </si>
  <si>
    <t>hackwagon-academy</t>
  </si>
  <si>
    <t>coding-dojo</t>
  </si>
  <si>
    <t>makers-academy</t>
  </si>
  <si>
    <t>product-gym</t>
  </si>
  <si>
    <t>la-capsule</t>
  </si>
  <si>
    <t>hack-reactor</t>
  </si>
  <si>
    <t>springboard</t>
  </si>
  <si>
    <t>udacity</t>
  </si>
  <si>
    <t>ironhack</t>
  </si>
  <si>
    <t>designlab</t>
  </si>
  <si>
    <t>nucamp</t>
  </si>
  <si>
    <t>thinkful</t>
  </si>
  <si>
    <t>actualize</t>
  </si>
  <si>
    <t>simplilearn</t>
  </si>
  <si>
    <t>edureka</t>
  </si>
  <si>
    <t>careerist</t>
  </si>
  <si>
    <t>codesmith</t>
  </si>
  <si>
    <t>shecodes</t>
  </si>
  <si>
    <t>brainstation</t>
  </si>
  <si>
    <t>total reviews</t>
  </si>
  <si>
    <t>software-development-academy</t>
  </si>
  <si>
    <t>nyc-data-science-academy</t>
  </si>
  <si>
    <t>the-tech-academy</t>
  </si>
  <si>
    <t>reviews</t>
  </si>
  <si>
    <t>school</t>
  </si>
  <si>
    <t>#</t>
  </si>
  <si>
    <t>sum reviews (top-25)</t>
  </si>
  <si>
    <t>Software Development Academy</t>
  </si>
  <si>
    <t>school_name</t>
  </si>
  <si>
    <t>avg_total_score</t>
  </si>
  <si>
    <t>total_reviews</t>
  </si>
  <si>
    <t>number_tracks_offered</t>
  </si>
  <si>
    <t>big for &gt;800</t>
  </si>
  <si>
    <t>% vs. Ironhack</t>
  </si>
  <si>
    <t>hot competition (score)</t>
  </si>
  <si>
    <t>big competition (reviews)</t>
  </si>
  <si>
    <t>diffentiated competition (tracks)</t>
  </si>
  <si>
    <t>time_years</t>
  </si>
  <si>
    <t>Ironhack_average_score</t>
  </si>
  <si>
    <t>Ironhack_review_count</t>
  </si>
  <si>
    <t>Thinkful_average_score</t>
  </si>
  <si>
    <t>Thinkful_review_count</t>
  </si>
  <si>
    <t>LeWagon_average_score</t>
  </si>
  <si>
    <t>LeWagon_review_count</t>
  </si>
  <si>
    <t>done</t>
  </si>
  <si>
    <t>total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</si>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</sst>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horizontal="center"/>
    </xf>
    <xf numFmtId="1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Ironhack_reviews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46EDC8"/>
                </a:solidFill>
              </a:ln>
              <a:effectLst/>
            </c:spPr>
          </c:marker>
          <c:xVal>
            <c:numRef>
              <c:f>sql_Q2!$A$2:$A$11</c:f>
              <c:numCache>
                <c:formatCode>General</c:formatCode>
                <c:ptCount val="10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</c:numCache>
            </c:numRef>
          </c:xVal>
          <c:yVal>
            <c:numRef>
              <c:f>sql_Q2!$C$2:$C$11</c:f>
              <c:numCache>
                <c:formatCode>General</c:formatCode>
                <c:ptCount val="10"/>
                <c:pt idx="0">
                  <c:v>35</c:v>
                </c:pt>
                <c:pt idx="1">
                  <c:v>133</c:v>
                </c:pt>
                <c:pt idx="2">
                  <c:v>79</c:v>
                </c:pt>
                <c:pt idx="3">
                  <c:v>260</c:v>
                </c:pt>
                <c:pt idx="4">
                  <c:v>190</c:v>
                </c:pt>
                <c:pt idx="5">
                  <c:v>292</c:v>
                </c:pt>
                <c:pt idx="6">
                  <c:v>224</c:v>
                </c:pt>
                <c:pt idx="7">
                  <c:v>26</c:v>
                </c:pt>
                <c:pt idx="8">
                  <c:v>19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2E-43BD-80C8-0BECC80884EB}"/>
            </c:ext>
          </c:extLst>
        </c:ser>
        <c:ser>
          <c:idx val="3"/>
          <c:order val="1"/>
          <c:tx>
            <c:v>Thinkful_reviews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BD6D26"/>
                </a:solidFill>
              </a:ln>
              <a:effectLst/>
            </c:spPr>
          </c:marker>
          <c:xVal>
            <c:numRef>
              <c:f>sql_Q2!$A$2:$A$11</c:f>
              <c:numCache>
                <c:formatCode>General</c:formatCode>
                <c:ptCount val="10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</c:numCache>
            </c:numRef>
          </c:xVal>
          <c:yVal>
            <c:numRef>
              <c:f>sql_Q2!$E$2:$E$11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18</c:v>
                </c:pt>
                <c:pt idx="3">
                  <c:v>29</c:v>
                </c:pt>
                <c:pt idx="4">
                  <c:v>107</c:v>
                </c:pt>
                <c:pt idx="5">
                  <c:v>230</c:v>
                </c:pt>
                <c:pt idx="6">
                  <c:v>153</c:v>
                </c:pt>
                <c:pt idx="7">
                  <c:v>101</c:v>
                </c:pt>
                <c:pt idx="8">
                  <c:v>19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2E-43BD-80C8-0BECC80884EB}"/>
            </c:ext>
          </c:extLst>
        </c:ser>
        <c:ser>
          <c:idx val="0"/>
          <c:order val="2"/>
          <c:tx>
            <c:v>LeWagon_reviews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374D7C"/>
                </a:solidFill>
              </a:ln>
              <a:effectLst/>
            </c:spPr>
          </c:marker>
          <c:xVal>
            <c:numRef>
              <c:f>sql_Q2!$A$2:$A$11</c:f>
              <c:numCache>
                <c:formatCode>General</c:formatCode>
                <c:ptCount val="10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</c:numCache>
            </c:numRef>
          </c:xVal>
          <c:yVal>
            <c:numRef>
              <c:f>sql_Q2!$G$2:$G$11</c:f>
              <c:numCache>
                <c:formatCode>General</c:formatCode>
                <c:ptCount val="10"/>
                <c:pt idx="0">
                  <c:v>128</c:v>
                </c:pt>
                <c:pt idx="1">
                  <c:v>395</c:v>
                </c:pt>
                <c:pt idx="2">
                  <c:v>337</c:v>
                </c:pt>
                <c:pt idx="3">
                  <c:v>477</c:v>
                </c:pt>
                <c:pt idx="4">
                  <c:v>563</c:v>
                </c:pt>
                <c:pt idx="5">
                  <c:v>444</c:v>
                </c:pt>
                <c:pt idx="6">
                  <c:v>254</c:v>
                </c:pt>
                <c:pt idx="7">
                  <c:v>76</c:v>
                </c:pt>
                <c:pt idx="8">
                  <c:v>13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2E-43BD-80C8-0BECC8088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3439"/>
        <c:axId val="1157830223"/>
      </c:scatterChart>
      <c:valAx>
        <c:axId val="123441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830223"/>
        <c:crosses val="autoZero"/>
        <c:crossBetween val="midCat"/>
      </c:valAx>
      <c:valAx>
        <c:axId val="11578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reviews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413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Ironhack_score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6EDC8"/>
              </a:solidFill>
              <a:ln w="9525">
                <a:noFill/>
              </a:ln>
              <a:effectLst/>
            </c:spPr>
          </c:marker>
          <c:xVal>
            <c:numRef>
              <c:f>sql_Q2!$A$2:$A$11</c:f>
              <c:numCache>
                <c:formatCode>General</c:formatCode>
                <c:ptCount val="10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</c:numCache>
            </c:numRef>
          </c:xVal>
          <c:yVal>
            <c:numRef>
              <c:f>sql_Q2!$B$2:$B$11</c:f>
              <c:numCache>
                <c:formatCode>General</c:formatCode>
                <c:ptCount val="10"/>
                <c:pt idx="0">
                  <c:v>4.0599999999999996</c:v>
                </c:pt>
                <c:pt idx="1">
                  <c:v>4.43</c:v>
                </c:pt>
                <c:pt idx="2">
                  <c:v>4.46</c:v>
                </c:pt>
                <c:pt idx="3">
                  <c:v>4.7300000000000004</c:v>
                </c:pt>
                <c:pt idx="4">
                  <c:v>4.83</c:v>
                </c:pt>
                <c:pt idx="5">
                  <c:v>4.87</c:v>
                </c:pt>
                <c:pt idx="6">
                  <c:v>4.8899999999999997</c:v>
                </c:pt>
                <c:pt idx="7">
                  <c:v>4.96</c:v>
                </c:pt>
                <c:pt idx="8">
                  <c:v>4.76</c:v>
                </c:pt>
                <c:pt idx="9">
                  <c:v>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87-4836-BA1F-1E7E5984942B}"/>
            </c:ext>
          </c:extLst>
        </c:ser>
        <c:ser>
          <c:idx val="1"/>
          <c:order val="1"/>
          <c:tx>
            <c:v>Thinkful_score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BD6D26"/>
              </a:solidFill>
              <a:ln w="9525">
                <a:noFill/>
              </a:ln>
              <a:effectLst/>
            </c:spPr>
          </c:marker>
          <c:xVal>
            <c:numRef>
              <c:f>sql_Q2!$A$2:$A$11</c:f>
              <c:numCache>
                <c:formatCode>General</c:formatCode>
                <c:ptCount val="10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</c:numCache>
            </c:numRef>
          </c:xVal>
          <c:yVal>
            <c:numRef>
              <c:f>sql_Q2!$D$2:$D$11</c:f>
              <c:numCache>
                <c:formatCode>General</c:formatCode>
                <c:ptCount val="10"/>
                <c:pt idx="0">
                  <c:v>1</c:v>
                </c:pt>
                <c:pt idx="2">
                  <c:v>4.1900000000000004</c:v>
                </c:pt>
                <c:pt idx="3">
                  <c:v>3.16</c:v>
                </c:pt>
                <c:pt idx="4">
                  <c:v>4.41</c:v>
                </c:pt>
                <c:pt idx="5">
                  <c:v>4.66</c:v>
                </c:pt>
                <c:pt idx="6">
                  <c:v>4.8</c:v>
                </c:pt>
                <c:pt idx="7">
                  <c:v>4.76</c:v>
                </c:pt>
                <c:pt idx="8">
                  <c:v>3.99</c:v>
                </c:pt>
                <c:pt idx="9">
                  <c:v>3.82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87-4836-BA1F-1E7E5984942B}"/>
            </c:ext>
          </c:extLst>
        </c:ser>
        <c:ser>
          <c:idx val="2"/>
          <c:order val="2"/>
          <c:tx>
            <c:v>LeWagon_score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4D7C"/>
              </a:solidFill>
              <a:ln w="9525">
                <a:noFill/>
              </a:ln>
              <a:effectLst/>
            </c:spPr>
          </c:marker>
          <c:xVal>
            <c:numRef>
              <c:f>sql_Q2!$A$2:$A$11</c:f>
              <c:numCache>
                <c:formatCode>General</c:formatCode>
                <c:ptCount val="10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</c:numCache>
            </c:numRef>
          </c:xVal>
          <c:yVal>
            <c:numRef>
              <c:f>sql_Q2!$F$2:$F$11</c:f>
              <c:numCache>
                <c:formatCode>General</c:formatCode>
                <c:ptCount val="10"/>
                <c:pt idx="0">
                  <c:v>4.76</c:v>
                </c:pt>
                <c:pt idx="1">
                  <c:v>4.8899999999999997</c:v>
                </c:pt>
                <c:pt idx="2">
                  <c:v>4.92</c:v>
                </c:pt>
                <c:pt idx="3">
                  <c:v>4.92</c:v>
                </c:pt>
                <c:pt idx="4">
                  <c:v>4.9400000000000004</c:v>
                </c:pt>
                <c:pt idx="5">
                  <c:v>4.9400000000000004</c:v>
                </c:pt>
                <c:pt idx="6">
                  <c:v>4.95</c:v>
                </c:pt>
                <c:pt idx="7">
                  <c:v>4.97</c:v>
                </c:pt>
                <c:pt idx="8">
                  <c:v>4.9800000000000004</c:v>
                </c:pt>
                <c:pt idx="9">
                  <c:v>4.83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87-4836-BA1F-1E7E59849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13439"/>
        <c:axId val="1157830223"/>
      </c:scatterChart>
      <c:valAx>
        <c:axId val="123441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830223"/>
        <c:crosses val="autoZero"/>
        <c:crossBetween val="midCat"/>
      </c:valAx>
      <c:valAx>
        <c:axId val="11578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413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506016</xdr:colOff>
      <xdr:row>14</xdr:row>
      <xdr:rowOff>125015</xdr:rowOff>
    </xdr:from>
    <xdr:to>
      <xdr:col>4</xdr:col>
      <xdr:colOff>95250</xdr:colOff>
      <xdr:row>30</xdr:row>
      <xdr:rowOff>10715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137CB-94CD-4018-84D7-2ECE6E8F9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475589</xdr:colOff>
      <xdr:row>14</xdr:row>
      <xdr:rowOff>109802</xdr:rowOff>
    </xdr:from>
    <xdr:to>
      <xdr:col>8</xdr:col>
      <xdr:colOff>62971</xdr:colOff>
      <xdr:row>29</xdr:row>
      <xdr:rowOff>157691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B353E0-2574-4CA4-B730-FCA0CB9EF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2"/>
  <sheetViews>
    <sheetView zoomScale="80" zoomScaleNormal="80" workbookViewId="0">
      <selection activeCell="F2" sqref="F2"/>
    </sheetView>
  </sheetViews>
  <sheetFormatPr defaultRowHeight="14.25" x14ac:dyDescent="0.45"/>
  <cols>
    <col min="1" max="1" width="4.86328125" bestFit="1" customWidth="1"/>
    <col min="2" max="2" width="31.1328125" bestFit="1" customWidth="1"/>
    <col min="3" max="3" width="10.86328125" customWidth="1"/>
    <col min="4" max="4" width="31.265625" customWidth="1"/>
    <col min="5" max="5" width="6.06640625" bestFit="1" customWidth="1"/>
  </cols>
  <sheetData>
    <row r="2" spans="1:5" x14ac:dyDescent="0.45">
      <c r="A2" s="1" t="s">
        <v>54</v>
      </c>
      <c r="B2" s="1" t="s">
        <v>53</v>
      </c>
      <c r="C2" s="1" t="s">
        <v>52</v>
      </c>
      <c r="D2" s="1" t="s">
        <v>24</v>
      </c>
      <c r="E2" s="1" t="s">
        <v>25</v>
      </c>
    </row>
    <row r="3" spans="1:5" x14ac:dyDescent="0.45">
      <c r="A3">
        <v>1</v>
      </c>
      <c r="B3" t="s">
        <v>0</v>
      </c>
      <c r="C3">
        <v>2963</v>
      </c>
      <c r="D3" t="s">
        <v>26</v>
      </c>
      <c r="E3">
        <v>10868</v>
      </c>
    </row>
    <row r="4" spans="1:5" x14ac:dyDescent="0.45">
      <c r="A4">
        <v>2</v>
      </c>
      <c r="B4" t="s">
        <v>22</v>
      </c>
      <c r="C4">
        <v>1503</v>
      </c>
      <c r="D4" t="s">
        <v>35</v>
      </c>
      <c r="E4">
        <v>11035</v>
      </c>
    </row>
    <row r="5" spans="1:5" x14ac:dyDescent="0.45">
      <c r="A5">
        <v>3</v>
      </c>
      <c r="B5" t="s">
        <v>1</v>
      </c>
      <c r="C5">
        <v>1405</v>
      </c>
      <c r="D5" t="s">
        <v>36</v>
      </c>
      <c r="E5">
        <v>11118</v>
      </c>
    </row>
    <row r="6" spans="1:5" x14ac:dyDescent="0.45">
      <c r="A6">
        <v>4</v>
      </c>
      <c r="B6" t="s">
        <v>2</v>
      </c>
      <c r="C6">
        <v>1355</v>
      </c>
      <c r="D6" t="s">
        <v>46</v>
      </c>
      <c r="E6">
        <v>11014</v>
      </c>
    </row>
    <row r="7" spans="1:5" x14ac:dyDescent="0.45">
      <c r="A7">
        <v>5</v>
      </c>
      <c r="B7" t="s">
        <v>3</v>
      </c>
      <c r="C7">
        <v>1265</v>
      </c>
      <c r="D7" t="s">
        <v>37</v>
      </c>
      <c r="E7">
        <v>10828</v>
      </c>
    </row>
    <row r="8" spans="1:5" x14ac:dyDescent="0.45">
      <c r="A8">
        <v>6</v>
      </c>
      <c r="B8" t="s">
        <v>4</v>
      </c>
      <c r="C8">
        <v>1195</v>
      </c>
      <c r="D8" t="s">
        <v>27</v>
      </c>
      <c r="E8">
        <v>10525</v>
      </c>
    </row>
    <row r="9" spans="1:5" x14ac:dyDescent="0.45">
      <c r="A9">
        <v>7</v>
      </c>
      <c r="B9" t="s">
        <v>23</v>
      </c>
      <c r="C9">
        <v>996</v>
      </c>
      <c r="D9" t="s">
        <v>28</v>
      </c>
      <c r="E9">
        <v>10761</v>
      </c>
    </row>
    <row r="10" spans="1:5" x14ac:dyDescent="0.45">
      <c r="A10">
        <v>8</v>
      </c>
      <c r="B10" t="s">
        <v>5</v>
      </c>
      <c r="C10">
        <v>871</v>
      </c>
      <c r="D10" t="s">
        <v>38</v>
      </c>
      <c r="E10">
        <v>10697</v>
      </c>
    </row>
    <row r="11" spans="1:5" x14ac:dyDescent="0.45">
      <c r="A11">
        <v>9</v>
      </c>
      <c r="B11" t="s">
        <v>6</v>
      </c>
      <c r="C11">
        <v>777</v>
      </c>
      <c r="D11" t="s">
        <v>29</v>
      </c>
      <c r="E11">
        <v>10792</v>
      </c>
    </row>
    <row r="12" spans="1:5" x14ac:dyDescent="0.45">
      <c r="A12">
        <v>10</v>
      </c>
      <c r="B12" s="2" t="s">
        <v>7</v>
      </c>
      <c r="C12" s="2">
        <v>693</v>
      </c>
      <c r="D12" s="2" t="s">
        <v>39</v>
      </c>
      <c r="E12">
        <v>10923</v>
      </c>
    </row>
    <row r="13" spans="1:5" x14ac:dyDescent="0.45">
      <c r="A13">
        <v>11</v>
      </c>
      <c r="B13" t="s">
        <v>8</v>
      </c>
      <c r="C13">
        <v>662</v>
      </c>
      <c r="D13" t="s">
        <v>40</v>
      </c>
      <c r="E13">
        <v>11098</v>
      </c>
    </row>
    <row r="14" spans="1:5" x14ac:dyDescent="0.45">
      <c r="A14">
        <v>12</v>
      </c>
      <c r="B14" t="s">
        <v>9</v>
      </c>
      <c r="C14">
        <v>490</v>
      </c>
      <c r="D14" t="s">
        <v>30</v>
      </c>
      <c r="E14">
        <v>10659</v>
      </c>
    </row>
    <row r="15" spans="1:5" x14ac:dyDescent="0.45">
      <c r="A15">
        <v>13</v>
      </c>
      <c r="B15" t="s">
        <v>56</v>
      </c>
      <c r="C15">
        <v>483</v>
      </c>
      <c r="D15" t="s">
        <v>49</v>
      </c>
      <c r="E15">
        <v>11030</v>
      </c>
    </row>
    <row r="16" spans="1:5" x14ac:dyDescent="0.45">
      <c r="A16">
        <v>14</v>
      </c>
      <c r="B16" t="s">
        <v>10</v>
      </c>
      <c r="C16">
        <v>472</v>
      </c>
      <c r="D16" t="s">
        <v>31</v>
      </c>
      <c r="E16">
        <v>10874</v>
      </c>
    </row>
    <row r="17" spans="1:5" x14ac:dyDescent="0.45">
      <c r="A17">
        <v>15</v>
      </c>
      <c r="B17" t="s">
        <v>11</v>
      </c>
      <c r="C17">
        <v>464</v>
      </c>
      <c r="D17" t="s">
        <v>32</v>
      </c>
      <c r="E17">
        <v>10959</v>
      </c>
    </row>
    <row r="18" spans="1:5" x14ac:dyDescent="0.45">
      <c r="A18">
        <v>16</v>
      </c>
      <c r="B18" t="s">
        <v>12</v>
      </c>
      <c r="C18">
        <v>439</v>
      </c>
      <c r="D18" t="s">
        <v>41</v>
      </c>
      <c r="E18">
        <v>10505</v>
      </c>
    </row>
    <row r="19" spans="1:5" x14ac:dyDescent="0.45">
      <c r="A19">
        <v>17</v>
      </c>
      <c r="B19" t="s">
        <v>13</v>
      </c>
      <c r="C19">
        <v>391</v>
      </c>
      <c r="D19" t="s">
        <v>42</v>
      </c>
      <c r="E19">
        <v>11016</v>
      </c>
    </row>
    <row r="20" spans="1:5" x14ac:dyDescent="0.45">
      <c r="A20">
        <v>18</v>
      </c>
      <c r="B20" t="s">
        <v>14</v>
      </c>
      <c r="C20">
        <v>360</v>
      </c>
      <c r="D20" t="s">
        <v>50</v>
      </c>
      <c r="E20">
        <v>10925</v>
      </c>
    </row>
    <row r="21" spans="1:5" x14ac:dyDescent="0.45">
      <c r="A21">
        <v>19</v>
      </c>
      <c r="B21" t="s">
        <v>15</v>
      </c>
      <c r="C21">
        <v>344</v>
      </c>
      <c r="D21" t="s">
        <v>51</v>
      </c>
      <c r="E21">
        <v>11091</v>
      </c>
    </row>
    <row r="22" spans="1:5" x14ac:dyDescent="0.45">
      <c r="A22">
        <v>20</v>
      </c>
      <c r="B22" t="s">
        <v>16</v>
      </c>
      <c r="C22">
        <v>339</v>
      </c>
      <c r="D22" t="s">
        <v>43</v>
      </c>
      <c r="E22">
        <v>11739</v>
      </c>
    </row>
    <row r="23" spans="1:5" x14ac:dyDescent="0.45">
      <c r="A23">
        <v>21</v>
      </c>
      <c r="B23" t="s">
        <v>17</v>
      </c>
      <c r="C23">
        <v>328</v>
      </c>
      <c r="D23" t="s">
        <v>44</v>
      </c>
      <c r="E23">
        <v>11280</v>
      </c>
    </row>
    <row r="24" spans="1:5" x14ac:dyDescent="0.45">
      <c r="A24">
        <v>22</v>
      </c>
      <c r="B24" t="s">
        <v>18</v>
      </c>
      <c r="C24">
        <v>315</v>
      </c>
      <c r="D24" t="s">
        <v>33</v>
      </c>
      <c r="E24">
        <v>10853</v>
      </c>
    </row>
    <row r="25" spans="1:5" x14ac:dyDescent="0.45">
      <c r="A25">
        <v>23</v>
      </c>
      <c r="B25" t="s">
        <v>19</v>
      </c>
      <c r="C25">
        <v>312</v>
      </c>
      <c r="D25" t="s">
        <v>34</v>
      </c>
      <c r="E25">
        <v>10788</v>
      </c>
    </row>
    <row r="26" spans="1:5" x14ac:dyDescent="0.45">
      <c r="A26">
        <v>24</v>
      </c>
      <c r="B26" t="s">
        <v>20</v>
      </c>
      <c r="C26">
        <v>310</v>
      </c>
      <c r="D26" t="s">
        <v>47</v>
      </c>
      <c r="E26">
        <v>10571</v>
      </c>
    </row>
    <row r="27" spans="1:5" x14ac:dyDescent="0.45">
      <c r="A27">
        <v>25</v>
      </c>
      <c r="B27" t="s">
        <v>21</v>
      </c>
      <c r="C27">
        <v>308</v>
      </c>
      <c r="D27" t="s">
        <v>45</v>
      </c>
      <c r="E27">
        <v>10643</v>
      </c>
    </row>
    <row r="29" spans="1:5" x14ac:dyDescent="0.45">
      <c r="B29" s="1" t="s">
        <v>55</v>
      </c>
      <c r="C29">
        <f>SUM(C3:C27)</f>
        <v>19040</v>
      </c>
    </row>
    <row r="30" spans="1:5" x14ac:dyDescent="0.45">
      <c r="B30" s="1" t="s">
        <v>75</v>
      </c>
      <c r="C30" s="3">
        <f>C29/C32*100</f>
        <v>50.725989076861602</v>
      </c>
    </row>
    <row r="32" spans="1:5" x14ac:dyDescent="0.45">
      <c r="B32" s="1" t="s">
        <v>48</v>
      </c>
      <c r="C32">
        <v>37535</v>
      </c>
    </row>
  </sheetData>
  <autoFilter ref="A2:C27" xr:uid="{00000000-0001-0000-0000-000000000000}">
    <sortState xmlns:xlrd2="http://schemas.microsoft.com/office/spreadsheetml/2017/richdata2" ref="A3:C27">
      <sortCondition descending="1" ref="C2:C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70F0-4175-4C34-ADBF-DB08A647E83D}">
  <dimension ref="A1:I51"/>
  <sheetViews>
    <sheetView zoomScale="80" zoomScaleNormal="80" workbookViewId="0">
      <selection activeCell="B27" sqref="B3:B27"/>
    </sheetView>
  </sheetViews>
  <sheetFormatPr defaultRowHeight="14.25" x14ac:dyDescent="0.45"/>
  <cols>
    <col min="1" max="1" width="31.265625" bestFit="1" customWidth="1"/>
    <col min="2" max="2" width="15.3984375" bestFit="1" customWidth="1"/>
    <col min="3" max="3" width="13.53125" bestFit="1" customWidth="1"/>
    <col min="4" max="4" width="20.73046875" bestFit="1" customWidth="1"/>
    <col min="6" max="6" width="12.86328125" customWidth="1"/>
    <col min="7" max="7" width="12.46484375" bestFit="1" customWidth="1"/>
    <col min="8" max="8" width="11.3984375" bestFit="1" customWidth="1"/>
  </cols>
  <sheetData>
    <row r="1" spans="1:9" x14ac:dyDescent="0.45">
      <c r="A1" s="1" t="s">
        <v>57</v>
      </c>
      <c r="B1" s="1" t="s">
        <v>58</v>
      </c>
      <c r="C1" s="1" t="s">
        <v>59</v>
      </c>
      <c r="D1" s="1" t="s">
        <v>60</v>
      </c>
      <c r="G1" s="1" t="s">
        <v>59</v>
      </c>
    </row>
    <row r="2" spans="1:9" x14ac:dyDescent="0.45">
      <c r="A2" s="1"/>
      <c r="B2" s="1"/>
      <c r="C2" s="1"/>
      <c r="D2" s="1"/>
      <c r="F2" s="1" t="s">
        <v>62</v>
      </c>
      <c r="G2" s="1" t="s">
        <v>61</v>
      </c>
    </row>
    <row r="3" spans="1:9" ht="14.35" customHeight="1" x14ac:dyDescent="0.45">
      <c r="A3" s="4" t="s">
        <v>41</v>
      </c>
      <c r="B3" s="5">
        <v>4.87</v>
      </c>
      <c r="C3" s="4">
        <v>439</v>
      </c>
      <c r="D3" s="4">
        <v>0</v>
      </c>
      <c r="F3" s="7">
        <f>ROUND(C3/$C$14*100-100, -1)</f>
        <v>-70</v>
      </c>
      <c r="G3" s="9" t="str">
        <f>IF(F3 &gt; -40, "direct", IF(AND(F3 &gt;= -60, F3 &lt;= -40), "prospect", "food"))</f>
        <v>food</v>
      </c>
      <c r="H3" t="str">
        <f>IF(D3&gt;2, "all-rounder", "focused")</f>
        <v>focused</v>
      </c>
      <c r="I3" t="s">
        <v>73</v>
      </c>
    </row>
    <row r="4" spans="1:9" ht="14.35" customHeight="1" x14ac:dyDescent="0.45">
      <c r="A4" s="4" t="s">
        <v>27</v>
      </c>
      <c r="B4" s="5">
        <v>4.5999999999999996</v>
      </c>
      <c r="C4" s="4">
        <v>1195</v>
      </c>
      <c r="D4" s="4">
        <v>0</v>
      </c>
      <c r="F4" s="7">
        <f>ROUND(C4/$C$14*100-100, -1)</f>
        <v>-10</v>
      </c>
      <c r="G4" s="6" t="str">
        <f>IF(F4 &gt; -40, "direct", IF(AND(F4 &gt;= -60, F4 &lt;= -40), "prospect", "food"))</f>
        <v>direct</v>
      </c>
      <c r="H4" t="str">
        <f t="shared" ref="H4:H27" si="0">IF(D4&gt;2, "all-rounder", "focused")</f>
        <v>focused</v>
      </c>
      <c r="I4" t="s">
        <v>73</v>
      </c>
    </row>
    <row r="5" spans="1:9" ht="14.35" customHeight="1" x14ac:dyDescent="0.45">
      <c r="A5" s="4" t="s">
        <v>47</v>
      </c>
      <c r="B5" s="5">
        <v>4.54</v>
      </c>
      <c r="C5" s="4">
        <v>310</v>
      </c>
      <c r="D5" s="4">
        <v>2</v>
      </c>
      <c r="F5" s="7">
        <f t="shared" ref="F5:F27" si="1">ROUND(C5/$C$14*100-100, -1)</f>
        <v>-80</v>
      </c>
      <c r="G5" s="9" t="str">
        <f t="shared" ref="G5:G27" si="2">IF(F5 &gt; -40, "direct", IF(AND(F5 &gt;= -60, F5 &lt;= -40), "prospect", "food"))</f>
        <v>food</v>
      </c>
      <c r="H5" t="str">
        <f t="shared" si="0"/>
        <v>focused</v>
      </c>
      <c r="I5" t="s">
        <v>73</v>
      </c>
    </row>
    <row r="6" spans="1:9" ht="14.35" customHeight="1" x14ac:dyDescent="0.45">
      <c r="A6" s="4" t="s">
        <v>44</v>
      </c>
      <c r="B6" s="5">
        <v>4.6900000000000004</v>
      </c>
      <c r="C6" s="4">
        <v>328</v>
      </c>
      <c r="D6" s="4">
        <v>1</v>
      </c>
      <c r="F6" s="7">
        <f t="shared" si="1"/>
        <v>-70</v>
      </c>
      <c r="G6" s="9" t="str">
        <f t="shared" si="2"/>
        <v>food</v>
      </c>
      <c r="H6" t="str">
        <f t="shared" si="0"/>
        <v>focused</v>
      </c>
      <c r="I6" t="s">
        <v>73</v>
      </c>
    </row>
    <row r="7" spans="1:9" ht="14.35" customHeight="1" x14ac:dyDescent="0.45">
      <c r="A7" s="4" t="s">
        <v>45</v>
      </c>
      <c r="B7" s="5">
        <v>4.91</v>
      </c>
      <c r="C7" s="4">
        <v>308</v>
      </c>
      <c r="D7" s="4">
        <v>0</v>
      </c>
      <c r="F7" s="7">
        <f t="shared" si="1"/>
        <v>-80</v>
      </c>
      <c r="G7" s="9" t="str">
        <f t="shared" si="2"/>
        <v>food</v>
      </c>
      <c r="H7" t="str">
        <f t="shared" si="0"/>
        <v>focused</v>
      </c>
      <c r="I7" t="s">
        <v>73</v>
      </c>
    </row>
    <row r="8" spans="1:9" ht="14.35" customHeight="1" x14ac:dyDescent="0.45">
      <c r="A8" s="4" t="s">
        <v>30</v>
      </c>
      <c r="B8" s="5">
        <v>4.43</v>
      </c>
      <c r="C8" s="4">
        <v>490</v>
      </c>
      <c r="D8" s="4">
        <v>2</v>
      </c>
      <c r="F8" s="7">
        <f t="shared" si="1"/>
        <v>-60</v>
      </c>
      <c r="G8" s="10" t="str">
        <f t="shared" si="2"/>
        <v>prospect</v>
      </c>
      <c r="H8" t="str">
        <f t="shared" si="0"/>
        <v>focused</v>
      </c>
      <c r="I8" t="s">
        <v>73</v>
      </c>
    </row>
    <row r="9" spans="1:9" ht="14.35" customHeight="1" x14ac:dyDescent="0.45">
      <c r="A9" s="4" t="s">
        <v>38</v>
      </c>
      <c r="B9" s="5">
        <v>4.6100000000000003</v>
      </c>
      <c r="C9" s="4">
        <v>871</v>
      </c>
      <c r="D9" s="4">
        <v>2</v>
      </c>
      <c r="F9" s="7">
        <f t="shared" si="1"/>
        <v>-30</v>
      </c>
      <c r="G9" s="6" t="str">
        <f t="shared" si="2"/>
        <v>direct</v>
      </c>
      <c r="H9" t="str">
        <f t="shared" si="0"/>
        <v>focused</v>
      </c>
      <c r="I9" t="s">
        <v>73</v>
      </c>
    </row>
    <row r="10" spans="1:9" ht="14.35" customHeight="1" x14ac:dyDescent="0.45">
      <c r="A10" s="4" t="s">
        <v>43</v>
      </c>
      <c r="B10" s="5">
        <v>4.5</v>
      </c>
      <c r="C10" s="4">
        <v>339</v>
      </c>
      <c r="D10" s="4">
        <v>1</v>
      </c>
      <c r="F10" s="7">
        <f t="shared" si="1"/>
        <v>-70</v>
      </c>
      <c r="G10" s="9" t="str">
        <f t="shared" si="2"/>
        <v>food</v>
      </c>
      <c r="H10" t="str">
        <f t="shared" si="0"/>
        <v>focused</v>
      </c>
      <c r="I10" t="s">
        <v>73</v>
      </c>
    </row>
    <row r="11" spans="1:9" ht="14.35" customHeight="1" x14ac:dyDescent="0.45">
      <c r="A11" s="4" t="s">
        <v>28</v>
      </c>
      <c r="B11" s="5">
        <v>4.1399999999999997</v>
      </c>
      <c r="C11" s="4">
        <v>996</v>
      </c>
      <c r="D11" s="4">
        <v>2</v>
      </c>
      <c r="F11" s="7">
        <f t="shared" si="1"/>
        <v>-20</v>
      </c>
      <c r="G11" s="6" t="str">
        <f t="shared" si="2"/>
        <v>direct</v>
      </c>
      <c r="H11" t="str">
        <f t="shared" si="0"/>
        <v>focused</v>
      </c>
      <c r="I11" t="s">
        <v>73</v>
      </c>
    </row>
    <row r="12" spans="1:9" ht="14.35" customHeight="1" x14ac:dyDescent="0.45">
      <c r="A12" s="4" t="s">
        <v>34</v>
      </c>
      <c r="B12" s="5">
        <v>4.74</v>
      </c>
      <c r="C12" s="4">
        <v>312</v>
      </c>
      <c r="D12" s="4">
        <v>1</v>
      </c>
      <c r="F12" s="7">
        <f t="shared" si="1"/>
        <v>-80</v>
      </c>
      <c r="G12" s="9" t="str">
        <f t="shared" si="2"/>
        <v>food</v>
      </c>
      <c r="H12" t="str">
        <f t="shared" si="0"/>
        <v>focused</v>
      </c>
      <c r="I12" t="s">
        <v>73</v>
      </c>
    </row>
    <row r="13" spans="1:9" ht="14.35" customHeight="1" x14ac:dyDescent="0.45">
      <c r="A13" s="4" t="s">
        <v>29</v>
      </c>
      <c r="B13" s="5">
        <v>4.55</v>
      </c>
      <c r="C13" s="4">
        <v>777</v>
      </c>
      <c r="D13" s="4">
        <v>2</v>
      </c>
      <c r="F13" s="7">
        <f t="shared" si="1"/>
        <v>-40</v>
      </c>
      <c r="G13" s="10" t="str">
        <f t="shared" si="2"/>
        <v>prospect</v>
      </c>
      <c r="H13" t="str">
        <f t="shared" si="0"/>
        <v>focused</v>
      </c>
      <c r="I13" t="s">
        <v>73</v>
      </c>
    </row>
    <row r="14" spans="1:9" ht="14.35" customHeight="1" x14ac:dyDescent="0.45">
      <c r="A14" s="4" t="s">
        <v>37</v>
      </c>
      <c r="B14" s="5">
        <v>4.74</v>
      </c>
      <c r="C14" s="4">
        <v>1265</v>
      </c>
      <c r="D14" s="4">
        <v>4</v>
      </c>
      <c r="F14" s="7">
        <f t="shared" si="1"/>
        <v>0</v>
      </c>
      <c r="G14" s="6" t="str">
        <f t="shared" si="2"/>
        <v>direct</v>
      </c>
      <c r="H14" s="8" t="str">
        <f t="shared" si="0"/>
        <v>all-rounder</v>
      </c>
      <c r="I14" t="s">
        <v>73</v>
      </c>
    </row>
    <row r="15" spans="1:9" ht="14.35" customHeight="1" x14ac:dyDescent="0.45">
      <c r="A15" s="4" t="s">
        <v>33</v>
      </c>
      <c r="B15" s="5">
        <v>4.96</v>
      </c>
      <c r="C15" s="4">
        <v>316</v>
      </c>
      <c r="D15" s="4">
        <v>1</v>
      </c>
      <c r="F15" s="7">
        <f t="shared" si="1"/>
        <v>-80</v>
      </c>
      <c r="G15" s="9" t="str">
        <f t="shared" si="2"/>
        <v>food</v>
      </c>
      <c r="H15" t="str">
        <f t="shared" si="0"/>
        <v>focused</v>
      </c>
      <c r="I15" t="s">
        <v>73</v>
      </c>
    </row>
    <row r="16" spans="1:9" ht="14.35" customHeight="1" x14ac:dyDescent="0.45">
      <c r="A16" s="4" t="s">
        <v>26</v>
      </c>
      <c r="B16" s="5">
        <v>4.92</v>
      </c>
      <c r="C16" s="4">
        <v>2693</v>
      </c>
      <c r="D16" s="4">
        <v>2</v>
      </c>
      <c r="F16" s="7">
        <f t="shared" si="1"/>
        <v>110</v>
      </c>
      <c r="G16" s="6" t="str">
        <f t="shared" si="2"/>
        <v>direct</v>
      </c>
      <c r="H16" t="str">
        <f t="shared" si="0"/>
        <v>focused</v>
      </c>
      <c r="I16" t="s">
        <v>73</v>
      </c>
    </row>
    <row r="17" spans="1:9" ht="14.35" customHeight="1" x14ac:dyDescent="0.45">
      <c r="A17" s="4" t="s">
        <v>31</v>
      </c>
      <c r="B17" s="5">
        <v>4.66</v>
      </c>
      <c r="C17" s="4">
        <v>472</v>
      </c>
      <c r="D17" s="4">
        <v>1</v>
      </c>
      <c r="F17" s="7">
        <f t="shared" si="1"/>
        <v>-60</v>
      </c>
      <c r="G17" s="10" t="str">
        <f t="shared" si="2"/>
        <v>prospect</v>
      </c>
      <c r="H17" t="str">
        <f t="shared" si="0"/>
        <v>focused</v>
      </c>
      <c r="I17" t="s">
        <v>73</v>
      </c>
    </row>
    <row r="18" spans="1:9" ht="14.35" customHeight="1" x14ac:dyDescent="0.45">
      <c r="A18" s="4" t="s">
        <v>39</v>
      </c>
      <c r="B18" s="5">
        <v>4.4800000000000004</v>
      </c>
      <c r="C18" s="4">
        <v>693</v>
      </c>
      <c r="D18" s="4">
        <v>1</v>
      </c>
      <c r="F18" s="7">
        <f t="shared" si="1"/>
        <v>-50</v>
      </c>
      <c r="G18" s="10" t="str">
        <f t="shared" si="2"/>
        <v>prospect</v>
      </c>
      <c r="H18" t="str">
        <f t="shared" si="0"/>
        <v>focused</v>
      </c>
      <c r="I18" t="s">
        <v>73</v>
      </c>
    </row>
    <row r="19" spans="1:9" ht="14.35" customHeight="1" x14ac:dyDescent="0.45">
      <c r="A19" s="4" t="s">
        <v>50</v>
      </c>
      <c r="B19" s="5">
        <v>4.8600000000000003</v>
      </c>
      <c r="C19" s="4">
        <v>360</v>
      </c>
      <c r="D19" s="4">
        <v>1</v>
      </c>
      <c r="F19" s="7">
        <f t="shared" si="1"/>
        <v>-70</v>
      </c>
      <c r="G19" s="9" t="str">
        <f t="shared" si="2"/>
        <v>food</v>
      </c>
      <c r="H19" t="str">
        <f t="shared" si="0"/>
        <v>focused</v>
      </c>
      <c r="I19" t="s">
        <v>73</v>
      </c>
    </row>
    <row r="20" spans="1:9" ht="14.35" customHeight="1" x14ac:dyDescent="0.45">
      <c r="A20" s="4" t="s">
        <v>32</v>
      </c>
      <c r="B20" s="5">
        <v>4.9400000000000004</v>
      </c>
      <c r="C20" s="4">
        <v>464</v>
      </c>
      <c r="D20" s="4">
        <v>0</v>
      </c>
      <c r="F20" s="7">
        <f t="shared" si="1"/>
        <v>-60</v>
      </c>
      <c r="G20" s="10" t="str">
        <f t="shared" si="2"/>
        <v>prospect</v>
      </c>
      <c r="H20" t="str">
        <f t="shared" si="0"/>
        <v>focused</v>
      </c>
      <c r="I20" t="s">
        <v>73</v>
      </c>
    </row>
    <row r="21" spans="1:9" ht="14.35" customHeight="1" x14ac:dyDescent="0.45">
      <c r="A21" s="4" t="s">
        <v>46</v>
      </c>
      <c r="B21" s="5">
        <v>4.88</v>
      </c>
      <c r="C21" s="4">
        <v>1355</v>
      </c>
      <c r="D21" s="4">
        <v>1</v>
      </c>
      <c r="F21" s="7">
        <f t="shared" si="1"/>
        <v>10</v>
      </c>
      <c r="G21" s="6" t="str">
        <f t="shared" si="2"/>
        <v>direct</v>
      </c>
      <c r="H21" t="str">
        <f t="shared" si="0"/>
        <v>focused</v>
      </c>
      <c r="I21" t="s">
        <v>73</v>
      </c>
    </row>
    <row r="22" spans="1:9" ht="14.35" customHeight="1" x14ac:dyDescent="0.45">
      <c r="A22" s="4" t="s">
        <v>42</v>
      </c>
      <c r="B22" s="5">
        <v>4.43</v>
      </c>
      <c r="C22" s="4">
        <v>391</v>
      </c>
      <c r="D22" s="4">
        <v>2</v>
      </c>
      <c r="F22" s="7">
        <f t="shared" si="1"/>
        <v>-70</v>
      </c>
      <c r="G22" s="9" t="str">
        <f t="shared" si="2"/>
        <v>food</v>
      </c>
      <c r="H22" t="str">
        <f t="shared" si="0"/>
        <v>focused</v>
      </c>
      <c r="I22" t="s">
        <v>73</v>
      </c>
    </row>
    <row r="23" spans="1:9" ht="14.35" customHeight="1" x14ac:dyDescent="0.45">
      <c r="A23" s="4" t="s">
        <v>49</v>
      </c>
      <c r="B23" s="5">
        <v>4.6500000000000004</v>
      </c>
      <c r="C23" s="4">
        <v>483</v>
      </c>
      <c r="D23" s="4">
        <v>2</v>
      </c>
      <c r="F23" s="7">
        <f t="shared" si="1"/>
        <v>-60</v>
      </c>
      <c r="G23" s="10" t="str">
        <f t="shared" si="2"/>
        <v>prospect</v>
      </c>
      <c r="H23" t="str">
        <f t="shared" si="0"/>
        <v>focused</v>
      </c>
      <c r="I23" t="s">
        <v>73</v>
      </c>
    </row>
    <row r="24" spans="1:9" ht="14.35" customHeight="1" x14ac:dyDescent="0.45">
      <c r="A24" s="4" t="s">
        <v>35</v>
      </c>
      <c r="B24" s="5">
        <v>4.59</v>
      </c>
      <c r="C24" s="4">
        <v>1503</v>
      </c>
      <c r="D24" s="4">
        <v>3</v>
      </c>
      <c r="F24" s="7">
        <f t="shared" si="1"/>
        <v>20</v>
      </c>
      <c r="G24" s="6" t="str">
        <f t="shared" si="2"/>
        <v>direct</v>
      </c>
      <c r="H24" s="8" t="str">
        <f t="shared" si="0"/>
        <v>all-rounder</v>
      </c>
      <c r="I24" t="s">
        <v>73</v>
      </c>
    </row>
    <row r="25" spans="1:9" ht="14.35" customHeight="1" x14ac:dyDescent="0.45">
      <c r="A25" s="4" t="s">
        <v>51</v>
      </c>
      <c r="B25" s="5">
        <v>4.7699999999999996</v>
      </c>
      <c r="C25" s="4">
        <v>344</v>
      </c>
      <c r="D25" s="4">
        <v>3</v>
      </c>
      <c r="F25" s="7">
        <f t="shared" si="1"/>
        <v>-70</v>
      </c>
      <c r="G25" s="9" t="str">
        <f t="shared" si="2"/>
        <v>food</v>
      </c>
      <c r="H25" s="8" t="str">
        <f t="shared" si="0"/>
        <v>all-rounder</v>
      </c>
      <c r="I25" t="s">
        <v>73</v>
      </c>
    </row>
    <row r="26" spans="1:9" ht="14.35" customHeight="1" x14ac:dyDescent="0.45">
      <c r="A26" s="4" t="s">
        <v>40</v>
      </c>
      <c r="B26" s="5">
        <v>4.5599999999999996</v>
      </c>
      <c r="C26" s="4">
        <v>662</v>
      </c>
      <c r="D26" s="4">
        <v>3</v>
      </c>
      <c r="F26" s="7">
        <f t="shared" si="1"/>
        <v>-50</v>
      </c>
      <c r="G26" s="10" t="str">
        <f t="shared" si="2"/>
        <v>prospect</v>
      </c>
      <c r="H26" s="8" t="str">
        <f t="shared" si="0"/>
        <v>all-rounder</v>
      </c>
      <c r="I26" t="s">
        <v>73</v>
      </c>
    </row>
    <row r="27" spans="1:9" ht="14.35" customHeight="1" x14ac:dyDescent="0.45">
      <c r="A27" s="4" t="s">
        <v>36</v>
      </c>
      <c r="B27" s="5">
        <v>4.3899999999999997</v>
      </c>
      <c r="C27" s="4">
        <v>1405</v>
      </c>
      <c r="D27" s="4">
        <v>3</v>
      </c>
      <c r="F27" s="7">
        <f t="shared" si="1"/>
        <v>10</v>
      </c>
      <c r="G27" s="6" t="str">
        <f t="shared" si="2"/>
        <v>direct</v>
      </c>
      <c r="H27" s="8" t="str">
        <f t="shared" si="0"/>
        <v>all-rounder</v>
      </c>
      <c r="I27" t="s">
        <v>73</v>
      </c>
    </row>
    <row r="28" spans="1:9" ht="14.35" customHeight="1" x14ac:dyDescent="0.45"/>
    <row r="29" spans="1:9" ht="14.35" customHeight="1" x14ac:dyDescent="0.45"/>
    <row r="30" spans="1:9" x14ac:dyDescent="0.45">
      <c r="A30" s="11" t="s">
        <v>63</v>
      </c>
    </row>
    <row r="31" spans="1:9" x14ac:dyDescent="0.45">
      <c r="A31" s="4" t="s">
        <v>33</v>
      </c>
      <c r="B31" s="4">
        <v>4.96</v>
      </c>
      <c r="C31" s="4">
        <v>316</v>
      </c>
      <c r="D31" s="4">
        <v>1</v>
      </c>
      <c r="F31" s="7">
        <f t="shared" ref="F31:F35" si="3">ROUND(C31/$C$14*100-100, -1)</f>
        <v>-80</v>
      </c>
      <c r="G31" s="9" t="str">
        <f t="shared" ref="G31:G35" si="4">IF(F31 &gt; -40, "direct", IF(AND(F31 &gt;= -60, F31 &lt;= -40), "prospect", "food"))</f>
        <v>food</v>
      </c>
      <c r="H31" t="str">
        <f t="shared" ref="H31:H35" si="5">IF(D31&gt;2, "all-rounder", "focused")</f>
        <v>focused</v>
      </c>
    </row>
    <row r="32" spans="1:9" x14ac:dyDescent="0.45">
      <c r="A32" s="4" t="s">
        <v>32</v>
      </c>
      <c r="B32" s="4">
        <v>4.9400000000000004</v>
      </c>
      <c r="C32" s="4">
        <v>464</v>
      </c>
      <c r="D32" s="4">
        <v>0</v>
      </c>
      <c r="F32" s="7">
        <f t="shared" si="3"/>
        <v>-60</v>
      </c>
      <c r="G32" s="10" t="str">
        <f t="shared" si="4"/>
        <v>prospect</v>
      </c>
      <c r="H32" t="str">
        <f t="shared" si="5"/>
        <v>focused</v>
      </c>
    </row>
    <row r="33" spans="1:8" x14ac:dyDescent="0.45">
      <c r="A33" s="4" t="s">
        <v>26</v>
      </c>
      <c r="B33" s="4">
        <v>4.92</v>
      </c>
      <c r="C33" s="4">
        <v>2693</v>
      </c>
      <c r="D33" s="4">
        <v>2</v>
      </c>
      <c r="F33" s="7">
        <f t="shared" si="3"/>
        <v>110</v>
      </c>
      <c r="G33" s="6" t="str">
        <f t="shared" si="4"/>
        <v>direct</v>
      </c>
      <c r="H33" t="str">
        <f t="shared" si="5"/>
        <v>focused</v>
      </c>
    </row>
    <row r="34" spans="1:8" x14ac:dyDescent="0.45">
      <c r="A34" s="4" t="s">
        <v>45</v>
      </c>
      <c r="B34" s="4">
        <v>4.91</v>
      </c>
      <c r="C34" s="4">
        <v>308</v>
      </c>
      <c r="D34" s="4">
        <v>0</v>
      </c>
      <c r="F34" s="7">
        <f t="shared" si="3"/>
        <v>-80</v>
      </c>
      <c r="G34" s="9" t="str">
        <f t="shared" si="4"/>
        <v>food</v>
      </c>
      <c r="H34" t="str">
        <f t="shared" si="5"/>
        <v>focused</v>
      </c>
    </row>
    <row r="35" spans="1:8" x14ac:dyDescent="0.45">
      <c r="A35" s="4" t="s">
        <v>46</v>
      </c>
      <c r="B35" s="4">
        <v>4.88</v>
      </c>
      <c r="C35" s="4">
        <v>1355</v>
      </c>
      <c r="D35" s="4">
        <v>1</v>
      </c>
      <c r="F35" s="7">
        <f t="shared" si="3"/>
        <v>10</v>
      </c>
      <c r="G35" s="6" t="str">
        <f t="shared" si="4"/>
        <v>direct</v>
      </c>
      <c r="H35" t="str">
        <f t="shared" si="5"/>
        <v>focused</v>
      </c>
    </row>
    <row r="38" spans="1:8" x14ac:dyDescent="0.45">
      <c r="A38" s="11" t="s">
        <v>64</v>
      </c>
    </row>
    <row r="39" spans="1:8" x14ac:dyDescent="0.45">
      <c r="A39" s="4" t="s">
        <v>26</v>
      </c>
      <c r="B39" s="4">
        <v>4.92</v>
      </c>
      <c r="C39" s="4">
        <v>2693</v>
      </c>
      <c r="D39" s="4">
        <v>2</v>
      </c>
      <c r="F39" s="7">
        <f t="shared" ref="F39:F43" si="6">ROUND(C39/$C$14*100-100, -1)</f>
        <v>110</v>
      </c>
      <c r="G39" s="6" t="str">
        <f t="shared" ref="G39:G43" si="7">IF(F39 &gt; -40, "direct", IF(AND(F39 &gt;= -60, F39 &lt;= -40), "prospect", "food"))</f>
        <v>direct</v>
      </c>
      <c r="H39" t="str">
        <f t="shared" ref="H39:H43" si="8">IF(D39&gt;2, "all-rounder", "focused")</f>
        <v>focused</v>
      </c>
    </row>
    <row r="40" spans="1:8" x14ac:dyDescent="0.45">
      <c r="A40" s="4" t="s">
        <v>35</v>
      </c>
      <c r="B40" s="4">
        <v>4.59</v>
      </c>
      <c r="C40" s="4">
        <v>1503</v>
      </c>
      <c r="D40" s="4">
        <v>3</v>
      </c>
      <c r="F40" s="7">
        <f t="shared" si="6"/>
        <v>20</v>
      </c>
      <c r="G40" s="6" t="str">
        <f t="shared" si="7"/>
        <v>direct</v>
      </c>
      <c r="H40" s="8" t="str">
        <f t="shared" si="8"/>
        <v>all-rounder</v>
      </c>
    </row>
    <row r="41" spans="1:8" x14ac:dyDescent="0.45">
      <c r="A41" s="4" t="s">
        <v>36</v>
      </c>
      <c r="B41" s="4">
        <v>4.3899999999999997</v>
      </c>
      <c r="C41" s="4">
        <v>1405</v>
      </c>
      <c r="D41" s="4">
        <v>3</v>
      </c>
      <c r="F41" s="7">
        <f t="shared" si="6"/>
        <v>10</v>
      </c>
      <c r="G41" s="6" t="str">
        <f t="shared" si="7"/>
        <v>direct</v>
      </c>
      <c r="H41" s="8" t="str">
        <f t="shared" si="8"/>
        <v>all-rounder</v>
      </c>
    </row>
    <row r="42" spans="1:8" x14ac:dyDescent="0.45">
      <c r="A42" s="4" t="s">
        <v>46</v>
      </c>
      <c r="B42" s="4">
        <v>4.88</v>
      </c>
      <c r="C42" s="4">
        <v>1355</v>
      </c>
      <c r="D42" s="4">
        <v>1</v>
      </c>
      <c r="F42" s="7">
        <f t="shared" si="6"/>
        <v>10</v>
      </c>
      <c r="G42" s="6" t="str">
        <f t="shared" si="7"/>
        <v>direct</v>
      </c>
      <c r="H42" t="str">
        <f t="shared" si="8"/>
        <v>focused</v>
      </c>
    </row>
    <row r="43" spans="1:8" x14ac:dyDescent="0.45">
      <c r="A43" s="4" t="s">
        <v>37</v>
      </c>
      <c r="B43" s="4">
        <v>4.74</v>
      </c>
      <c r="C43" s="4">
        <v>1265</v>
      </c>
      <c r="D43" s="4">
        <v>4</v>
      </c>
      <c r="F43" s="7">
        <f t="shared" si="6"/>
        <v>0</v>
      </c>
      <c r="G43" s="6" t="str">
        <f t="shared" si="7"/>
        <v>direct</v>
      </c>
      <c r="H43" s="8" t="str">
        <f t="shared" si="8"/>
        <v>all-rounder</v>
      </c>
    </row>
    <row r="46" spans="1:8" x14ac:dyDescent="0.45">
      <c r="A46" s="11" t="s">
        <v>65</v>
      </c>
    </row>
    <row r="47" spans="1:8" x14ac:dyDescent="0.45">
      <c r="A47" s="4" t="s">
        <v>37</v>
      </c>
      <c r="B47" s="4">
        <v>4.74</v>
      </c>
      <c r="C47" s="4">
        <v>1265</v>
      </c>
      <c r="D47" s="4">
        <v>4</v>
      </c>
      <c r="F47" s="7">
        <f t="shared" ref="F47:F51" si="9">ROUND(C47/$C$14*100-100, -1)</f>
        <v>0</v>
      </c>
      <c r="G47" s="6" t="str">
        <f t="shared" ref="G47:G50" si="10">IF(F47 &gt; -40, "direct", IF(AND(F47 &gt;= -60, F47 &lt;= -40), "prospect", "food"))</f>
        <v>direct</v>
      </c>
      <c r="H47" s="8" t="str">
        <f t="shared" ref="H47:H51" si="11">IF(D47&gt;2, "all-rounder", "focused")</f>
        <v>all-rounder</v>
      </c>
    </row>
    <row r="48" spans="1:8" x14ac:dyDescent="0.45">
      <c r="A48" s="4" t="s">
        <v>35</v>
      </c>
      <c r="B48" s="4">
        <v>4.59</v>
      </c>
      <c r="C48" s="4">
        <v>1503</v>
      </c>
      <c r="D48" s="4">
        <v>3</v>
      </c>
      <c r="F48" s="7">
        <f t="shared" si="9"/>
        <v>20</v>
      </c>
      <c r="G48" s="6" t="str">
        <f t="shared" si="10"/>
        <v>direct</v>
      </c>
      <c r="H48" s="8" t="str">
        <f t="shared" si="11"/>
        <v>all-rounder</v>
      </c>
    </row>
    <row r="49" spans="1:8" x14ac:dyDescent="0.45">
      <c r="A49" s="4" t="s">
        <v>36</v>
      </c>
      <c r="B49" s="4">
        <v>4.3899999999999997</v>
      </c>
      <c r="C49" s="4">
        <v>1405</v>
      </c>
      <c r="D49" s="4">
        <v>3</v>
      </c>
      <c r="F49" s="7">
        <f t="shared" si="9"/>
        <v>10</v>
      </c>
      <c r="G49" s="6" t="str">
        <f t="shared" si="10"/>
        <v>direct</v>
      </c>
      <c r="H49" s="8" t="str">
        <f t="shared" si="11"/>
        <v>all-rounder</v>
      </c>
    </row>
    <row r="50" spans="1:8" x14ac:dyDescent="0.45">
      <c r="A50" s="4" t="s">
        <v>40</v>
      </c>
      <c r="B50" s="4">
        <v>4.5599999999999996</v>
      </c>
      <c r="C50" s="4">
        <v>662</v>
      </c>
      <c r="D50" s="4">
        <v>3</v>
      </c>
      <c r="F50" s="7">
        <f t="shared" si="9"/>
        <v>-50</v>
      </c>
      <c r="G50" s="10" t="str">
        <f t="shared" si="10"/>
        <v>prospect</v>
      </c>
      <c r="H50" s="8" t="str">
        <f t="shared" si="11"/>
        <v>all-rounder</v>
      </c>
    </row>
    <row r="51" spans="1:8" x14ac:dyDescent="0.45">
      <c r="A51" s="4" t="s">
        <v>51</v>
      </c>
      <c r="B51" s="4">
        <v>4.7699999999999996</v>
      </c>
      <c r="C51" s="4">
        <v>344</v>
      </c>
      <c r="D51" s="4">
        <v>3</v>
      </c>
      <c r="F51" s="7">
        <f t="shared" si="9"/>
        <v>-70</v>
      </c>
      <c r="G51" s="9" t="str">
        <f t="shared" ref="G51" si="12">IF(F51 &gt; -40, "direct", IF(AND(F51 &gt;= -60, F51 &lt;= -40), "prospect", "food"))</f>
        <v>food</v>
      </c>
      <c r="H51" s="8" t="str">
        <f t="shared" si="11"/>
        <v>all-rounder</v>
      </c>
    </row>
  </sheetData>
  <conditionalFormatting sqref="B3:B2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1:G32 G3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9:G4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7:G4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BADF-7C17-4B69-AC86-D7EC4CE670CF}">
  <dimension ref="A1:G13"/>
  <sheetViews>
    <sheetView tabSelected="1" zoomScale="80" zoomScaleNormal="80" workbookViewId="0">
      <selection activeCell="M18" sqref="M18"/>
    </sheetView>
  </sheetViews>
  <sheetFormatPr defaultRowHeight="14.25" x14ac:dyDescent="0.45"/>
  <cols>
    <col min="1" max="1" width="9.73046875" bestFit="1" customWidth="1"/>
    <col min="2" max="2" width="20.53125" bestFit="1" customWidth="1"/>
    <col min="3" max="3" width="20" bestFit="1" customWidth="1"/>
    <col min="4" max="4" width="20.06640625" bestFit="1" customWidth="1"/>
    <col min="5" max="5" width="19.53125" bestFit="1" customWidth="1"/>
    <col min="6" max="6" width="21.06640625" bestFit="1" customWidth="1"/>
    <col min="7" max="7" width="20.46484375" customWidth="1"/>
  </cols>
  <sheetData>
    <row r="1" spans="1:7" x14ac:dyDescent="0.4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45">
      <c r="A2" s="4">
        <v>2023</v>
      </c>
      <c r="B2" s="4">
        <v>4.0599999999999996</v>
      </c>
      <c r="C2" s="4">
        <v>35</v>
      </c>
      <c r="D2" s="4">
        <v>1</v>
      </c>
      <c r="E2" s="4">
        <v>1</v>
      </c>
      <c r="F2" s="4">
        <v>4.76</v>
      </c>
      <c r="G2" s="4">
        <v>128</v>
      </c>
    </row>
    <row r="3" spans="1:7" x14ac:dyDescent="0.45">
      <c r="A3" s="4">
        <v>2022</v>
      </c>
      <c r="B3" s="4">
        <v>4.43</v>
      </c>
      <c r="C3" s="4">
        <v>133</v>
      </c>
      <c r="D3" s="4"/>
      <c r="E3" s="4">
        <v>0</v>
      </c>
      <c r="F3" s="4">
        <v>4.8899999999999997</v>
      </c>
      <c r="G3" s="4">
        <v>395</v>
      </c>
    </row>
    <row r="4" spans="1:7" x14ac:dyDescent="0.45">
      <c r="A4" s="4">
        <v>2021</v>
      </c>
      <c r="B4" s="4">
        <v>4.46</v>
      </c>
      <c r="C4" s="4">
        <v>79</v>
      </c>
      <c r="D4" s="4">
        <v>4.1900000000000004</v>
      </c>
      <c r="E4" s="4">
        <v>18</v>
      </c>
      <c r="F4" s="4">
        <v>4.92</v>
      </c>
      <c r="G4" s="4">
        <v>337</v>
      </c>
    </row>
    <row r="5" spans="1:7" x14ac:dyDescent="0.45">
      <c r="A5" s="4">
        <v>2020</v>
      </c>
      <c r="B5" s="4">
        <v>4.7300000000000004</v>
      </c>
      <c r="C5" s="4">
        <v>260</v>
      </c>
      <c r="D5" s="4">
        <v>3.16</v>
      </c>
      <c r="E5" s="4">
        <v>29</v>
      </c>
      <c r="F5" s="4">
        <v>4.92</v>
      </c>
      <c r="G5" s="4">
        <v>477</v>
      </c>
    </row>
    <row r="6" spans="1:7" x14ac:dyDescent="0.45">
      <c r="A6" s="4">
        <v>2019</v>
      </c>
      <c r="B6" s="4">
        <v>4.83</v>
      </c>
      <c r="C6" s="4">
        <v>190</v>
      </c>
      <c r="D6" s="4">
        <v>4.41</v>
      </c>
      <c r="E6" s="4">
        <v>107</v>
      </c>
      <c r="F6" s="4">
        <v>4.9400000000000004</v>
      </c>
      <c r="G6" s="4">
        <v>563</v>
      </c>
    </row>
    <row r="7" spans="1:7" x14ac:dyDescent="0.45">
      <c r="A7" s="4">
        <v>2018</v>
      </c>
      <c r="B7" s="4">
        <v>4.87</v>
      </c>
      <c r="C7" s="4">
        <v>292</v>
      </c>
      <c r="D7" s="4">
        <v>4.66</v>
      </c>
      <c r="E7" s="4">
        <v>230</v>
      </c>
      <c r="F7" s="4">
        <v>4.9400000000000004</v>
      </c>
      <c r="G7" s="4">
        <v>444</v>
      </c>
    </row>
    <row r="8" spans="1:7" x14ac:dyDescent="0.45">
      <c r="A8" s="4">
        <v>2017</v>
      </c>
      <c r="B8" s="4">
        <v>4.8899999999999997</v>
      </c>
      <c r="C8" s="4">
        <v>224</v>
      </c>
      <c r="D8" s="4">
        <v>4.8</v>
      </c>
      <c r="E8" s="4">
        <v>153</v>
      </c>
      <c r="F8" s="4">
        <v>4.95</v>
      </c>
      <c r="G8" s="4">
        <v>254</v>
      </c>
    </row>
    <row r="9" spans="1:7" x14ac:dyDescent="0.45">
      <c r="A9" s="4">
        <v>2016</v>
      </c>
      <c r="B9" s="4">
        <v>4.96</v>
      </c>
      <c r="C9" s="4">
        <v>26</v>
      </c>
      <c r="D9" s="4">
        <v>4.76</v>
      </c>
      <c r="E9" s="4">
        <v>101</v>
      </c>
      <c r="F9" s="4">
        <v>4.97</v>
      </c>
      <c r="G9" s="4">
        <v>76</v>
      </c>
    </row>
    <row r="10" spans="1:7" x14ac:dyDescent="0.45">
      <c r="A10" s="4">
        <v>2015</v>
      </c>
      <c r="B10" s="4">
        <v>4.76</v>
      </c>
      <c r="C10" s="4">
        <v>19</v>
      </c>
      <c r="D10" s="4">
        <v>3.99</v>
      </c>
      <c r="E10" s="4">
        <v>19</v>
      </c>
      <c r="F10" s="4">
        <v>4.9800000000000004</v>
      </c>
      <c r="G10" s="4">
        <v>13</v>
      </c>
    </row>
    <row r="11" spans="1:7" x14ac:dyDescent="0.45">
      <c r="A11" s="4">
        <v>2014</v>
      </c>
      <c r="B11" s="4">
        <v>4.67</v>
      </c>
      <c r="C11" s="4">
        <v>7</v>
      </c>
      <c r="D11" s="4">
        <v>3.82</v>
      </c>
      <c r="E11" s="4">
        <v>4</v>
      </c>
      <c r="F11" s="4">
        <v>4.83</v>
      </c>
      <c r="G11" s="4">
        <v>6</v>
      </c>
    </row>
    <row r="13" spans="1:7" x14ac:dyDescent="0.45">
      <c r="A13" s="1" t="s">
        <v>74</v>
      </c>
      <c r="C13">
        <f>SUM(C2:C11)</f>
        <v>1265</v>
      </c>
      <c r="E13">
        <f>SUM(E2:E11)</f>
        <v>662</v>
      </c>
      <c r="G13">
        <f>SUM(G2:G11)</f>
        <v>2693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sql_Q1</vt:lpstr>
      <vt:lpstr>sql_Q2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Goulas</dc:creator>
  <cp:lastModifiedBy>Aris Goulas</cp:lastModifiedBy>
  <dcterms:created xsi:type="dcterms:W3CDTF">2015-06-05T18:17:20Z</dcterms:created>
  <dcterms:modified xsi:type="dcterms:W3CDTF">2023-07-04T16:29:36Z</dcterms:modified>
</cp:coreProperties>
</file>