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1020"/>
  </bookViews>
  <sheets>
    <sheet name="data" sheetId="1" r:id="rId1"/>
    <sheet name="constant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21" i="1"/>
  <c r="H16" i="1"/>
  <c r="H15" i="1"/>
  <c r="H14" i="1"/>
  <c r="G32" i="1"/>
  <c r="F84" i="1" l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82" i="1"/>
  <c r="G82" i="1" s="1"/>
  <c r="F83" i="1"/>
  <c r="G83" i="1" s="1"/>
  <c r="F94" i="1"/>
  <c r="G94" i="1" s="1"/>
  <c r="F95" i="1"/>
  <c r="G95" i="1" s="1"/>
  <c r="H82" i="1"/>
  <c r="H83" i="1"/>
  <c r="H84" i="1"/>
  <c r="H85" i="1"/>
  <c r="H88" i="1"/>
  <c r="H89" i="1"/>
  <c r="H90" i="1"/>
  <c r="H91" i="1"/>
  <c r="H92" i="1"/>
  <c r="H93" i="1"/>
  <c r="H94" i="1"/>
  <c r="H95" i="1"/>
  <c r="H96" i="1"/>
  <c r="H97" i="1"/>
  <c r="H100" i="1"/>
  <c r="H101" i="1"/>
  <c r="H102" i="1"/>
  <c r="H103" i="1"/>
  <c r="H86" i="1"/>
  <c r="H87" i="1"/>
  <c r="H98" i="1"/>
  <c r="H99" i="1"/>
  <c r="F29" i="1" l="1"/>
  <c r="G29" i="1" s="1"/>
  <c r="F33" i="1"/>
  <c r="G33" i="1" s="1"/>
  <c r="F34" i="1"/>
  <c r="G34" i="1" s="1"/>
  <c r="F45" i="1"/>
  <c r="G45" i="1" s="1"/>
  <c r="F46" i="1"/>
  <c r="G46" i="1" s="1"/>
  <c r="F47" i="1"/>
  <c r="G47" i="1" s="1"/>
  <c r="F57" i="1"/>
  <c r="G57" i="1" s="1"/>
  <c r="F58" i="1"/>
  <c r="G58" i="1" s="1"/>
  <c r="F59" i="1"/>
  <c r="G59" i="1" s="1"/>
  <c r="F69" i="1"/>
  <c r="G69" i="1" s="1"/>
  <c r="F70" i="1"/>
  <c r="G70" i="1" s="1"/>
  <c r="F71" i="1"/>
  <c r="G71" i="1" s="1"/>
  <c r="F81" i="1"/>
  <c r="G81" i="1" s="1"/>
  <c r="F21" i="1"/>
  <c r="G21" i="1" s="1"/>
  <c r="F80" i="1"/>
  <c r="G80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30" i="1"/>
  <c r="G30" i="1" s="1"/>
  <c r="F31" i="1"/>
  <c r="G31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H32" i="1"/>
  <c r="H33" i="1"/>
  <c r="H44" i="1"/>
  <c r="H45" i="1"/>
  <c r="H56" i="1"/>
  <c r="H57" i="1"/>
  <c r="H68" i="1"/>
  <c r="H69" i="1"/>
  <c r="H80" i="1"/>
  <c r="H81" i="1"/>
  <c r="H21" i="1"/>
  <c r="H22" i="1"/>
  <c r="H23" i="1"/>
  <c r="H24" i="1"/>
  <c r="H25" i="1"/>
  <c r="H26" i="1"/>
  <c r="H27" i="1"/>
  <c r="H28" i="1"/>
  <c r="H29" i="1"/>
  <c r="H30" i="1"/>
  <c r="H31" i="1"/>
  <c r="H34" i="1"/>
  <c r="H35" i="1"/>
  <c r="H36" i="1"/>
  <c r="H37" i="1"/>
  <c r="H38" i="1"/>
  <c r="H39" i="1"/>
  <c r="H40" i="1"/>
  <c r="H41" i="1"/>
  <c r="H42" i="1"/>
  <c r="H43" i="1"/>
  <c r="H46" i="1"/>
  <c r="H47" i="1"/>
  <c r="H48" i="1"/>
  <c r="H49" i="1"/>
  <c r="H50" i="1"/>
  <c r="H51" i="1"/>
  <c r="H52" i="1"/>
  <c r="H53" i="1"/>
  <c r="H54" i="1"/>
  <c r="H55" i="1"/>
  <c r="H58" i="1"/>
  <c r="H59" i="1"/>
  <c r="H60" i="1"/>
  <c r="H61" i="1"/>
  <c r="H62" i="1"/>
  <c r="H63" i="1"/>
  <c r="H64" i="1"/>
  <c r="H65" i="1"/>
  <c r="H66" i="1"/>
  <c r="H67" i="1"/>
  <c r="H70" i="1"/>
  <c r="H71" i="1"/>
  <c r="H72" i="1"/>
  <c r="H73" i="1"/>
  <c r="H74" i="1"/>
  <c r="H75" i="1"/>
  <c r="H76" i="1"/>
  <c r="H77" i="1"/>
  <c r="H78" i="1"/>
  <c r="H79" i="1"/>
</calcChain>
</file>

<file path=xl/sharedStrings.xml><?xml version="1.0" encoding="utf-8"?>
<sst xmlns="http://schemas.openxmlformats.org/spreadsheetml/2006/main" count="16" uniqueCount="16">
  <si>
    <t>Celldm(Bohr)</t>
  </si>
  <si>
    <t>Celldm(Angstrom)</t>
  </si>
  <si>
    <t>BondLength(Angstrom)</t>
  </si>
  <si>
    <t>TotalEnergy(Ryberg)</t>
  </si>
  <si>
    <t>TotalEnergy(eV)</t>
  </si>
  <si>
    <t>Morse parameters</t>
  </si>
  <si>
    <r>
      <rPr>
        <i/>
        <sz val="11"/>
        <color theme="1"/>
        <rFont val="Calibri"/>
        <family val="2"/>
        <scheme val="minor"/>
      </rPr>
      <t>D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[eV]</t>
    </r>
  </si>
  <si>
    <r>
      <rPr>
        <i/>
        <sz val="11"/>
        <color theme="1"/>
        <rFont val="Calibri"/>
        <family val="2"/>
        <scheme val="minor"/>
      </rPr>
      <t>a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[</t>
    </r>
    <r>
      <rPr>
        <sz val="11"/>
        <color theme="1"/>
        <rFont val="Courier New"/>
        <family val="3"/>
      </rPr>
      <t>Å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  <scheme val="minor"/>
      </rPr>
      <t>]</t>
    </r>
  </si>
  <si>
    <r>
      <rPr>
        <i/>
        <sz val="11"/>
        <color theme="1"/>
        <rFont val="Calibri"/>
        <family val="2"/>
        <scheme val="minor"/>
      </rPr>
      <t>r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[</t>
    </r>
    <r>
      <rPr>
        <sz val="11"/>
        <color theme="1"/>
        <rFont val="Courier New"/>
        <family val="3"/>
      </rPr>
      <t>Å</t>
    </r>
    <r>
      <rPr>
        <sz val="11"/>
        <color theme="1"/>
        <rFont val="Calibri"/>
        <family val="2"/>
        <scheme val="minor"/>
      </rPr>
      <t>]</t>
    </r>
  </si>
  <si>
    <t>bohr</t>
  </si>
  <si>
    <t>Å</t>
  </si>
  <si>
    <t>eV</t>
  </si>
  <si>
    <t>Ryberg</t>
  </si>
  <si>
    <t>Morse(eV)</t>
  </si>
  <si>
    <t>EnergyDifference(eV)</t>
  </si>
  <si>
    <t>EnergyDifference/bond(eV)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</si>
</sst>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20191580096878"/>
          <c:y val="5.0366923189031167E-2"/>
          <c:w val="0.81614891216760677"/>
          <c:h val="0.8154574966351085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data!$G$20</c:f>
              <c:strCache>
                <c:ptCount val="1"/>
                <c:pt idx="0">
                  <c:v>EnergyDifference/bond(eV)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data!$C$21:$C$103</c:f>
              <c:numCache>
                <c:formatCode>General</c:formatCode>
                <c:ptCount val="83"/>
                <c:pt idx="0">
                  <c:v>1.1342142425702941</c:v>
                </c:pt>
                <c:pt idx="1">
                  <c:v>1.1630859282514956</c:v>
                </c:pt>
                <c:pt idx="2">
                  <c:v>1.1919576139326973</c:v>
                </c:pt>
                <c:pt idx="3">
                  <c:v>1.2208292996138987</c:v>
                </c:pt>
                <c:pt idx="4">
                  <c:v>1.2497009852951002</c:v>
                </c:pt>
                <c:pt idx="5">
                  <c:v>1.2785726709763019</c:v>
                </c:pt>
                <c:pt idx="6">
                  <c:v>1.3074443566575034</c:v>
                </c:pt>
                <c:pt idx="7">
                  <c:v>1.336316042338705</c:v>
                </c:pt>
                <c:pt idx="8">
                  <c:v>1.3651877280199065</c:v>
                </c:pt>
                <c:pt idx="9">
                  <c:v>1.3940594137011082</c:v>
                </c:pt>
                <c:pt idx="10">
                  <c:v>1.4229310993823099</c:v>
                </c:pt>
                <c:pt idx="11">
                  <c:v>1.4518027850635113</c:v>
                </c:pt>
                <c:pt idx="12">
                  <c:v>1.480674470744713</c:v>
                </c:pt>
                <c:pt idx="13">
                  <c:v>1.5095461564259145</c:v>
                </c:pt>
                <c:pt idx="14">
                  <c:v>1.5384178421071162</c:v>
                </c:pt>
                <c:pt idx="15">
                  <c:v>1.5672895277883176</c:v>
                </c:pt>
                <c:pt idx="16">
                  <c:v>1.5961612134695193</c:v>
                </c:pt>
                <c:pt idx="17">
                  <c:v>1.625032899150721</c:v>
                </c:pt>
                <c:pt idx="18">
                  <c:v>1.6539045848319227</c:v>
                </c:pt>
                <c:pt idx="19">
                  <c:v>1.6827762705131244</c:v>
                </c:pt>
                <c:pt idx="20">
                  <c:v>1.7116479561943259</c:v>
                </c:pt>
                <c:pt idx="21">
                  <c:v>1.7405196418755275</c:v>
                </c:pt>
                <c:pt idx="22">
                  <c:v>1.7693913275567292</c:v>
                </c:pt>
                <c:pt idx="23">
                  <c:v>1.7982630132379307</c:v>
                </c:pt>
                <c:pt idx="24">
                  <c:v>1.8271346989191324</c:v>
                </c:pt>
                <c:pt idx="25">
                  <c:v>1.8560063846003338</c:v>
                </c:pt>
                <c:pt idx="26">
                  <c:v>1.8848780702815355</c:v>
                </c:pt>
                <c:pt idx="27">
                  <c:v>1.9137497559627368</c:v>
                </c:pt>
                <c:pt idx="28">
                  <c:v>1.9426214416439385</c:v>
                </c:pt>
                <c:pt idx="29">
                  <c:v>1.9714931273251399</c:v>
                </c:pt>
                <c:pt idx="30">
                  <c:v>2.0003648130063416</c:v>
                </c:pt>
                <c:pt idx="31">
                  <c:v>2.0292364986875433</c:v>
                </c:pt>
                <c:pt idx="32">
                  <c:v>2.0581081843687445</c:v>
                </c:pt>
                <c:pt idx="33">
                  <c:v>2.0869798700499462</c:v>
                </c:pt>
                <c:pt idx="34">
                  <c:v>2.1158515557311479</c:v>
                </c:pt>
                <c:pt idx="35">
                  <c:v>2.1447232414123496</c:v>
                </c:pt>
                <c:pt idx="36">
                  <c:v>2.1735949270935513</c:v>
                </c:pt>
                <c:pt idx="37">
                  <c:v>2.2024666127747525</c:v>
                </c:pt>
                <c:pt idx="38">
                  <c:v>2.2313382984559542</c:v>
                </c:pt>
                <c:pt idx="39">
                  <c:v>2.2602099841371559</c:v>
                </c:pt>
                <c:pt idx="40">
                  <c:v>2.2890816698183576</c:v>
                </c:pt>
                <c:pt idx="41">
                  <c:v>2.3179533554995593</c:v>
                </c:pt>
                <c:pt idx="42">
                  <c:v>2.346825041180761</c:v>
                </c:pt>
                <c:pt idx="43">
                  <c:v>2.3756967268619626</c:v>
                </c:pt>
                <c:pt idx="44">
                  <c:v>2.4045684125431639</c:v>
                </c:pt>
                <c:pt idx="45">
                  <c:v>2.4334400982243656</c:v>
                </c:pt>
                <c:pt idx="46">
                  <c:v>2.4623117839055673</c:v>
                </c:pt>
                <c:pt idx="47">
                  <c:v>2.491183469586769</c:v>
                </c:pt>
                <c:pt idx="48">
                  <c:v>2.5200551552679706</c:v>
                </c:pt>
                <c:pt idx="49">
                  <c:v>2.5489268409491719</c:v>
                </c:pt>
                <c:pt idx="50">
                  <c:v>2.5777985266303736</c:v>
                </c:pt>
                <c:pt idx="51">
                  <c:v>2.6066702123115753</c:v>
                </c:pt>
                <c:pt idx="52">
                  <c:v>2.6355418979927769</c:v>
                </c:pt>
                <c:pt idx="53">
                  <c:v>2.6644135836739782</c:v>
                </c:pt>
                <c:pt idx="54">
                  <c:v>2.6932852693551799</c:v>
                </c:pt>
                <c:pt idx="55">
                  <c:v>2.7221569550363816</c:v>
                </c:pt>
                <c:pt idx="56">
                  <c:v>2.7510286407175832</c:v>
                </c:pt>
                <c:pt idx="57">
                  <c:v>2.7799003263987849</c:v>
                </c:pt>
                <c:pt idx="58">
                  <c:v>2.8087720120799862</c:v>
                </c:pt>
                <c:pt idx="59">
                  <c:v>2.8376436977611879</c:v>
                </c:pt>
                <c:pt idx="60">
                  <c:v>2.8665153834423895</c:v>
                </c:pt>
                <c:pt idx="61">
                  <c:v>2.8951426527368715</c:v>
                </c:pt>
                <c:pt idx="62">
                  <c:v>2.9240143384180732</c:v>
                </c:pt>
                <c:pt idx="63">
                  <c:v>2.9528860240992749</c:v>
                </c:pt>
                <c:pt idx="64">
                  <c:v>2.9817577097804766</c:v>
                </c:pt>
                <c:pt idx="65">
                  <c:v>3.0106293954616783</c:v>
                </c:pt>
                <c:pt idx="66">
                  <c:v>3.0395010811428795</c:v>
                </c:pt>
                <c:pt idx="67">
                  <c:v>3.0683727668240812</c:v>
                </c:pt>
                <c:pt idx="68">
                  <c:v>3.0972444525052829</c:v>
                </c:pt>
                <c:pt idx="69">
                  <c:v>3.1261161381864846</c:v>
                </c:pt>
                <c:pt idx="70">
                  <c:v>3.1549878238676854</c:v>
                </c:pt>
                <c:pt idx="71">
                  <c:v>3.1838595095488871</c:v>
                </c:pt>
                <c:pt idx="72">
                  <c:v>3.2127311952300888</c:v>
                </c:pt>
                <c:pt idx="73">
                  <c:v>3.2416028809112905</c:v>
                </c:pt>
                <c:pt idx="74">
                  <c:v>3.2704745665924926</c:v>
                </c:pt>
                <c:pt idx="75">
                  <c:v>3.2993462522736938</c:v>
                </c:pt>
                <c:pt idx="76">
                  <c:v>3.3282179379548955</c:v>
                </c:pt>
                <c:pt idx="77">
                  <c:v>3.3570896236360972</c:v>
                </c:pt>
                <c:pt idx="78">
                  <c:v>3.3859613093172989</c:v>
                </c:pt>
                <c:pt idx="79">
                  <c:v>3.4148329949985006</c:v>
                </c:pt>
                <c:pt idx="80">
                  <c:v>3.4437046806797018</c:v>
                </c:pt>
                <c:pt idx="81">
                  <c:v>3.4725763663609035</c:v>
                </c:pt>
                <c:pt idx="82">
                  <c:v>3.5014480520421052</c:v>
                </c:pt>
              </c:numCache>
            </c:numRef>
          </c:xVal>
          <c:yVal>
            <c:numRef>
              <c:f>data!$G$21:$G$103</c:f>
              <c:numCache>
                <c:formatCode>General</c:formatCode>
                <c:ptCount val="83"/>
                <c:pt idx="0">
                  <c:v>3.5917850856708355</c:v>
                </c:pt>
                <c:pt idx="1">
                  <c:v>2.794539949250975</c:v>
                </c:pt>
                <c:pt idx="2">
                  <c:v>2.1332903548121749</c:v>
                </c:pt>
                <c:pt idx="3">
                  <c:v>1.5903206780256671</c:v>
                </c:pt>
                <c:pt idx="4">
                  <c:v>1.15013465699523</c:v>
                </c:pt>
                <c:pt idx="5">
                  <c:v>0.79904654085286586</c:v>
                </c:pt>
                <c:pt idx="6">
                  <c:v>0.5252866246692065</c:v>
                </c:pt>
                <c:pt idx="7">
                  <c:v>0.31849824657748133</c:v>
                </c:pt>
                <c:pt idx="8">
                  <c:v>0.169956113970026</c:v>
                </c:pt>
                <c:pt idx="9">
                  <c:v>7.1744927149211435E-2</c:v>
                </c:pt>
                <c:pt idx="10">
                  <c:v>1.6879381636651185E-2</c:v>
                </c:pt>
                <c:pt idx="11">
                  <c:v>0</c:v>
                </c:pt>
                <c:pt idx="12">
                  <c:v>1.4089214569859601E-2</c:v>
                </c:pt>
                <c:pt idx="13">
                  <c:v>5.6173969938223912E-2</c:v>
                </c:pt>
                <c:pt idx="14">
                  <c:v>0.12160638544401081</c:v>
                </c:pt>
                <c:pt idx="15">
                  <c:v>0.20674317102877163</c:v>
                </c:pt>
                <c:pt idx="16">
                  <c:v>0.30844340457724684</c:v>
                </c:pt>
                <c:pt idx="17">
                  <c:v>0.42386018323710078</c:v>
                </c:pt>
                <c:pt idx="18">
                  <c:v>0.55049055635242894</c:v>
                </c:pt>
                <c:pt idx="19">
                  <c:v>0.68615847298171195</c:v>
                </c:pt>
                <c:pt idx="20">
                  <c:v>0.82889047111552827</c:v>
                </c:pt>
                <c:pt idx="21">
                  <c:v>0.9769333650917057</c:v>
                </c:pt>
                <c:pt idx="22">
                  <c:v>1.1287449937170397</c:v>
                </c:pt>
                <c:pt idx="23">
                  <c:v>1.2829656029360876</c:v>
                </c:pt>
                <c:pt idx="24">
                  <c:v>1.4383614275121772</c:v>
                </c:pt>
                <c:pt idx="25">
                  <c:v>1.5938641022169122</c:v>
                </c:pt>
                <c:pt idx="26">
                  <c:v>1.7485175542317393</c:v>
                </c:pt>
                <c:pt idx="27">
                  <c:v>1.901481812745601</c:v>
                </c:pt>
                <c:pt idx="28">
                  <c:v>2.0520266142736623</c:v>
                </c:pt>
                <c:pt idx="29">
                  <c:v>2.1966737512991585</c:v>
                </c:pt>
                <c:pt idx="30">
                  <c:v>2.3370213044587445</c:v>
                </c:pt>
                <c:pt idx="31">
                  <c:v>2.4735900547483047</c:v>
                </c:pt>
                <c:pt idx="32">
                  <c:v>2.6060319229077322</c:v>
                </c:pt>
                <c:pt idx="33">
                  <c:v>2.7333999065880334</c:v>
                </c:pt>
                <c:pt idx="34">
                  <c:v>2.8502989359913804</c:v>
                </c:pt>
                <c:pt idx="35">
                  <c:v>2.9612491434451917</c:v>
                </c:pt>
                <c:pt idx="36">
                  <c:v>3.0674924122560014</c:v>
                </c:pt>
                <c:pt idx="37">
                  <c:v>3.170269355864813</c:v>
                </c:pt>
                <c:pt idx="38">
                  <c:v>3.2695095874297144</c:v>
                </c:pt>
                <c:pt idx="39">
                  <c:v>3.3651694326408688</c:v>
                </c:pt>
                <c:pt idx="40">
                  <c:v>3.4572503881257339</c:v>
                </c:pt>
                <c:pt idx="41">
                  <c:v>3.5457765359803943</c:v>
                </c:pt>
                <c:pt idx="42">
                  <c:v>3.6302537623887097</c:v>
                </c:pt>
                <c:pt idx="43">
                  <c:v>3.7093843099531418</c:v>
                </c:pt>
                <c:pt idx="44">
                  <c:v>3.7837312734089132</c:v>
                </c:pt>
                <c:pt idx="45">
                  <c:v>3.8545788951543045</c:v>
                </c:pt>
                <c:pt idx="46">
                  <c:v>3.9217311623473656</c:v>
                </c:pt>
                <c:pt idx="47">
                  <c:v>3.9852757410740955</c:v>
                </c:pt>
                <c:pt idx="48">
                  <c:v>4.0456122762125988</c:v>
                </c:pt>
                <c:pt idx="49">
                  <c:v>4.1033196904670604</c:v>
                </c:pt>
                <c:pt idx="50">
                  <c:v>4.1588691947185525</c:v>
                </c:pt>
                <c:pt idx="51">
                  <c:v>4.2123337608926859</c:v>
                </c:pt>
                <c:pt idx="52">
                  <c:v>4.2637628683996054</c:v>
                </c:pt>
                <c:pt idx="53">
                  <c:v>4.3132286728227882</c:v>
                </c:pt>
                <c:pt idx="54">
                  <c:v>4.3607585669795226</c:v>
                </c:pt>
                <c:pt idx="55">
                  <c:v>4.4061902348213762</c:v>
                </c:pt>
                <c:pt idx="56">
                  <c:v>4.449548756196009</c:v>
                </c:pt>
                <c:pt idx="57">
                  <c:v>4.4909723650558062</c:v>
                </c:pt>
                <c:pt idx="58">
                  <c:v>4.5306076401850151</c:v>
                </c:pt>
                <c:pt idx="59">
                  <c:v>4.5685821123821215</c:v>
                </c:pt>
                <c:pt idx="60">
                  <c:v>4.6050257614725369</c:v>
                </c:pt>
                <c:pt idx="61">
                  <c:v>4.6397591282207786</c:v>
                </c:pt>
                <c:pt idx="62">
                  <c:v>4.6734668970032844</c:v>
                </c:pt>
                <c:pt idx="63">
                  <c:v>4.7059119657521178</c:v>
                </c:pt>
                <c:pt idx="64">
                  <c:v>4.7371586440946958</c:v>
                </c:pt>
                <c:pt idx="65">
                  <c:v>4.7672555950989208</c:v>
                </c:pt>
                <c:pt idx="66">
                  <c:v>4.7962769698514949</c:v>
                </c:pt>
                <c:pt idx="67">
                  <c:v>4.8242798669567719</c:v>
                </c:pt>
                <c:pt idx="68">
                  <c:v>4.8513165323179237</c:v>
                </c:pt>
                <c:pt idx="69">
                  <c:v>4.8774339056138087</c:v>
                </c:pt>
                <c:pt idx="70">
                  <c:v>4.9026770670768656</c:v>
                </c:pt>
                <c:pt idx="71">
                  <c:v>4.9270816636515065</c:v>
                </c:pt>
                <c:pt idx="72">
                  <c:v>4.9506868344128252</c:v>
                </c:pt>
                <c:pt idx="73">
                  <c:v>4.9735248702316239</c:v>
                </c:pt>
                <c:pt idx="74">
                  <c:v>4.9956299667772255</c:v>
                </c:pt>
                <c:pt idx="75">
                  <c:v>5.0170399025543402</c:v>
                </c:pt>
                <c:pt idx="76">
                  <c:v>5.0377704601795585</c:v>
                </c:pt>
                <c:pt idx="77">
                  <c:v>5.05785261530563</c:v>
                </c:pt>
                <c:pt idx="78">
                  <c:v>5.0773164365383154</c:v>
                </c:pt>
                <c:pt idx="79">
                  <c:v>5.0961868223158717</c:v>
                </c:pt>
                <c:pt idx="80">
                  <c:v>5.1144794191979299</c:v>
                </c:pt>
                <c:pt idx="81">
                  <c:v>5.1322119599519738</c:v>
                </c:pt>
                <c:pt idx="82">
                  <c:v>5.1494067125801921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data!$H$20</c:f>
              <c:strCache>
                <c:ptCount val="1"/>
                <c:pt idx="0">
                  <c:v>Morse(eV)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data!$C$21:$C$103</c:f>
              <c:numCache>
                <c:formatCode>General</c:formatCode>
                <c:ptCount val="83"/>
                <c:pt idx="0">
                  <c:v>1.1342142425702941</c:v>
                </c:pt>
                <c:pt idx="1">
                  <c:v>1.1630859282514956</c:v>
                </c:pt>
                <c:pt idx="2">
                  <c:v>1.1919576139326973</c:v>
                </c:pt>
                <c:pt idx="3">
                  <c:v>1.2208292996138987</c:v>
                </c:pt>
                <c:pt idx="4">
                  <c:v>1.2497009852951002</c:v>
                </c:pt>
                <c:pt idx="5">
                  <c:v>1.2785726709763019</c:v>
                </c:pt>
                <c:pt idx="6">
                  <c:v>1.3074443566575034</c:v>
                </c:pt>
                <c:pt idx="7">
                  <c:v>1.336316042338705</c:v>
                </c:pt>
                <c:pt idx="8">
                  <c:v>1.3651877280199065</c:v>
                </c:pt>
                <c:pt idx="9">
                  <c:v>1.3940594137011082</c:v>
                </c:pt>
                <c:pt idx="10">
                  <c:v>1.4229310993823099</c:v>
                </c:pt>
                <c:pt idx="11">
                  <c:v>1.4518027850635113</c:v>
                </c:pt>
                <c:pt idx="12">
                  <c:v>1.480674470744713</c:v>
                </c:pt>
                <c:pt idx="13">
                  <c:v>1.5095461564259145</c:v>
                </c:pt>
                <c:pt idx="14">
                  <c:v>1.5384178421071162</c:v>
                </c:pt>
                <c:pt idx="15">
                  <c:v>1.5672895277883176</c:v>
                </c:pt>
                <c:pt idx="16">
                  <c:v>1.5961612134695193</c:v>
                </c:pt>
                <c:pt idx="17">
                  <c:v>1.625032899150721</c:v>
                </c:pt>
                <c:pt idx="18">
                  <c:v>1.6539045848319227</c:v>
                </c:pt>
                <c:pt idx="19">
                  <c:v>1.6827762705131244</c:v>
                </c:pt>
                <c:pt idx="20">
                  <c:v>1.7116479561943259</c:v>
                </c:pt>
                <c:pt idx="21">
                  <c:v>1.7405196418755275</c:v>
                </c:pt>
                <c:pt idx="22">
                  <c:v>1.7693913275567292</c:v>
                </c:pt>
                <c:pt idx="23">
                  <c:v>1.7982630132379307</c:v>
                </c:pt>
                <c:pt idx="24">
                  <c:v>1.8271346989191324</c:v>
                </c:pt>
                <c:pt idx="25">
                  <c:v>1.8560063846003338</c:v>
                </c:pt>
                <c:pt idx="26">
                  <c:v>1.8848780702815355</c:v>
                </c:pt>
                <c:pt idx="27">
                  <c:v>1.9137497559627368</c:v>
                </c:pt>
                <c:pt idx="28">
                  <c:v>1.9426214416439385</c:v>
                </c:pt>
                <c:pt idx="29">
                  <c:v>1.9714931273251399</c:v>
                </c:pt>
                <c:pt idx="30">
                  <c:v>2.0003648130063416</c:v>
                </c:pt>
                <c:pt idx="31">
                  <c:v>2.0292364986875433</c:v>
                </c:pt>
                <c:pt idx="32">
                  <c:v>2.0581081843687445</c:v>
                </c:pt>
                <c:pt idx="33">
                  <c:v>2.0869798700499462</c:v>
                </c:pt>
                <c:pt idx="34">
                  <c:v>2.1158515557311479</c:v>
                </c:pt>
                <c:pt idx="35">
                  <c:v>2.1447232414123496</c:v>
                </c:pt>
                <c:pt idx="36">
                  <c:v>2.1735949270935513</c:v>
                </c:pt>
                <c:pt idx="37">
                  <c:v>2.2024666127747525</c:v>
                </c:pt>
                <c:pt idx="38">
                  <c:v>2.2313382984559542</c:v>
                </c:pt>
                <c:pt idx="39">
                  <c:v>2.2602099841371559</c:v>
                </c:pt>
                <c:pt idx="40">
                  <c:v>2.2890816698183576</c:v>
                </c:pt>
                <c:pt idx="41">
                  <c:v>2.3179533554995593</c:v>
                </c:pt>
                <c:pt idx="42">
                  <c:v>2.346825041180761</c:v>
                </c:pt>
                <c:pt idx="43">
                  <c:v>2.3756967268619626</c:v>
                </c:pt>
                <c:pt idx="44">
                  <c:v>2.4045684125431639</c:v>
                </c:pt>
                <c:pt idx="45">
                  <c:v>2.4334400982243656</c:v>
                </c:pt>
                <c:pt idx="46">
                  <c:v>2.4623117839055673</c:v>
                </c:pt>
                <c:pt idx="47">
                  <c:v>2.491183469586769</c:v>
                </c:pt>
                <c:pt idx="48">
                  <c:v>2.5200551552679706</c:v>
                </c:pt>
                <c:pt idx="49">
                  <c:v>2.5489268409491719</c:v>
                </c:pt>
                <c:pt idx="50">
                  <c:v>2.5777985266303736</c:v>
                </c:pt>
                <c:pt idx="51">
                  <c:v>2.6066702123115753</c:v>
                </c:pt>
                <c:pt idx="52">
                  <c:v>2.6355418979927769</c:v>
                </c:pt>
                <c:pt idx="53">
                  <c:v>2.6644135836739782</c:v>
                </c:pt>
                <c:pt idx="54">
                  <c:v>2.6932852693551799</c:v>
                </c:pt>
                <c:pt idx="55">
                  <c:v>2.7221569550363816</c:v>
                </c:pt>
                <c:pt idx="56">
                  <c:v>2.7510286407175832</c:v>
                </c:pt>
                <c:pt idx="57">
                  <c:v>2.7799003263987849</c:v>
                </c:pt>
                <c:pt idx="58">
                  <c:v>2.8087720120799862</c:v>
                </c:pt>
                <c:pt idx="59">
                  <c:v>2.8376436977611879</c:v>
                </c:pt>
                <c:pt idx="60">
                  <c:v>2.8665153834423895</c:v>
                </c:pt>
                <c:pt idx="61">
                  <c:v>2.8951426527368715</c:v>
                </c:pt>
                <c:pt idx="62">
                  <c:v>2.9240143384180732</c:v>
                </c:pt>
                <c:pt idx="63">
                  <c:v>2.9528860240992749</c:v>
                </c:pt>
                <c:pt idx="64">
                  <c:v>2.9817577097804766</c:v>
                </c:pt>
                <c:pt idx="65">
                  <c:v>3.0106293954616783</c:v>
                </c:pt>
                <c:pt idx="66">
                  <c:v>3.0395010811428795</c:v>
                </c:pt>
                <c:pt idx="67">
                  <c:v>3.0683727668240812</c:v>
                </c:pt>
                <c:pt idx="68">
                  <c:v>3.0972444525052829</c:v>
                </c:pt>
                <c:pt idx="69">
                  <c:v>3.1261161381864846</c:v>
                </c:pt>
                <c:pt idx="70">
                  <c:v>3.1549878238676854</c:v>
                </c:pt>
                <c:pt idx="71">
                  <c:v>3.1838595095488871</c:v>
                </c:pt>
                <c:pt idx="72">
                  <c:v>3.2127311952300888</c:v>
                </c:pt>
                <c:pt idx="73">
                  <c:v>3.2416028809112905</c:v>
                </c:pt>
                <c:pt idx="74">
                  <c:v>3.2704745665924926</c:v>
                </c:pt>
                <c:pt idx="75">
                  <c:v>3.2993462522736938</c:v>
                </c:pt>
                <c:pt idx="76">
                  <c:v>3.3282179379548955</c:v>
                </c:pt>
                <c:pt idx="77">
                  <c:v>3.3570896236360972</c:v>
                </c:pt>
                <c:pt idx="78">
                  <c:v>3.3859613093172989</c:v>
                </c:pt>
                <c:pt idx="79">
                  <c:v>3.4148329949985006</c:v>
                </c:pt>
                <c:pt idx="80">
                  <c:v>3.4437046806797018</c:v>
                </c:pt>
                <c:pt idx="81">
                  <c:v>3.4725763663609035</c:v>
                </c:pt>
                <c:pt idx="82">
                  <c:v>3.5014480520421052</c:v>
                </c:pt>
              </c:numCache>
            </c:numRef>
          </c:xVal>
          <c:yVal>
            <c:numRef>
              <c:f>data!$H$21:$H$103</c:f>
              <c:numCache>
                <c:formatCode>General</c:formatCode>
                <c:ptCount val="83"/>
                <c:pt idx="0">
                  <c:v>3.6555439130589407</c:v>
                </c:pt>
                <c:pt idx="1">
                  <c:v>2.8451976164538824</c:v>
                </c:pt>
                <c:pt idx="2">
                  <c:v>2.1714857807501087</c:v>
                </c:pt>
                <c:pt idx="3">
                  <c:v>1.6174309732633354</c:v>
                </c:pt>
                <c:pt idx="4">
                  <c:v>1.1679665150781533</c:v>
                </c:pt>
                <c:pt idx="5">
                  <c:v>0.80973027777066409</c:v>
                </c:pt>
                <c:pt idx="6">
                  <c:v>0.53088029840796802</c:v>
                </c:pt>
                <c:pt idx="7">
                  <c:v>0.32092992651197738</c:v>
                </c:pt>
                <c:pt idx="8">
                  <c:v>0.17060045509128366</c:v>
                </c:pt>
                <c:pt idx="9">
                  <c:v>7.168940146044224E-2</c:v>
                </c:pt>
                <c:pt idx="10">
                  <c:v>1.695279495776994E-2</c:v>
                </c:pt>
                <c:pt idx="11">
                  <c:v>1.4933319469629279E-10</c:v>
                </c:pt>
                <c:pt idx="12">
                  <c:v>1.5199757737843777E-2</c:v>
                </c:pt>
                <c:pt idx="13">
                  <c:v>5.7596263034889128E-2</c:v>
                </c:pt>
                <c:pt idx="14">
                  <c:v>0.12283422516532246</c:v>
                </c:pt>
                <c:pt idx="15">
                  <c:v>0.20709196064298765</c:v>
                </c:pt>
                <c:pt idx="16">
                  <c:v>0.30702167392193802</c:v>
                </c:pt>
                <c:pt idx="17">
                  <c:v>0.41969616618292327</c:v>
                </c:pt>
                <c:pt idx="18">
                  <c:v>0.54256129303309042</c:v>
                </c:pt>
                <c:pt idx="19">
                  <c:v>0.67339356293795649</c:v>
                </c:pt>
                <c:pt idx="20">
                  <c:v>0.81026233192963126</c:v>
                </c:pt>
                <c:pt idx="21">
                  <c:v>0.95149610721523226</c:v>
                </c:pt>
                <c:pt idx="22">
                  <c:v>1.0956525234356773</c:v>
                </c:pt>
                <c:pt idx="23">
                  <c:v>1.2414916011170094</c:v>
                </c:pt>
                <c:pt idx="24">
                  <c:v>1.3879519378690302</c:v>
                </c:pt>
                <c:pt idx="25">
                  <c:v>1.5341295196167593</c:v>
                </c:pt>
                <c:pt idx="26">
                  <c:v>1.6792588720447961</c:v>
                </c:pt>
                <c:pt idx="27">
                  <c:v>1.8226963018922393</c:v>
                </c:pt>
                <c:pt idx="28">
                  <c:v>1.9639050041145809</c:v>
                </c:pt>
                <c:pt idx="29">
                  <c:v>2.1024418345492029</c:v>
                </c:pt>
                <c:pt idx="30">
                  <c:v>2.2379455688705363</c:v>
                </c:pt>
                <c:pt idx="31">
                  <c:v>2.3701264875566399</c:v>
                </c:pt>
                <c:pt idx="32">
                  <c:v>2.4987571435419142</c:v>
                </c:pt>
                <c:pt idx="33">
                  <c:v>2.6236641844074056</c:v>
                </c:pt>
                <c:pt idx="34">
                  <c:v>2.7447211145459507</c:v>
                </c:pt>
                <c:pt idx="35">
                  <c:v>2.8618418949001976</c:v>
                </c:pt>
                <c:pt idx="36">
                  <c:v>2.9749752887559526</c:v>
                </c:pt>
                <c:pt idx="37">
                  <c:v>3.0840998718145891</c:v>
                </c:pt>
                <c:pt idx="38">
                  <c:v>3.1892196334857226</c:v>
                </c:pt>
                <c:pt idx="39">
                  <c:v>3.2903601041419712</c:v>
                </c:pt>
                <c:pt idx="40">
                  <c:v>3.387564950057131</c:v>
                </c:pt>
                <c:pt idx="41">
                  <c:v>3.4808929839933125</c:v>
                </c:pt>
                <c:pt idx="42">
                  <c:v>3.5704155449884682</c:v>
                </c:pt>
                <c:pt idx="43">
                  <c:v>3.6562142058920157</c:v>
                </c:pt>
                <c:pt idx="44">
                  <c:v>3.7383787716648258</c:v>
                </c:pt>
                <c:pt idx="45">
                  <c:v>3.8170055354557215</c:v>
                </c:pt>
                <c:pt idx="46">
                  <c:v>3.8921957630395632</c:v>
                </c:pt>
                <c:pt idx="47">
                  <c:v>3.9640543793961824</c:v>
                </c:pt>
                <c:pt idx="48">
                  <c:v>4.0326888340645768</c:v>
                </c:pt>
                <c:pt idx="49">
                  <c:v>4.0982081244585915</c:v>
                </c:pt>
                <c:pt idx="50">
                  <c:v>4.1607219586105542</c:v>
                </c:pt>
                <c:pt idx="51">
                  <c:v>4.2203400408464571</c:v>
                </c:pt>
                <c:pt idx="52">
                  <c:v>4.2771714657161528</c:v>
                </c:pt>
                <c:pt idx="53">
                  <c:v>4.3313242071271114</c:v>
                </c:pt>
                <c:pt idx="54">
                  <c:v>4.3829046910814506</c:v>
                </c:pt>
                <c:pt idx="55">
                  <c:v>4.4320174417112703</c:v>
                </c:pt>
                <c:pt idx="56">
                  <c:v>4.4787647914634992</c:v>
                </c:pt>
                <c:pt idx="57">
                  <c:v>4.5232466473168671</c:v>
                </c:pt>
                <c:pt idx="58">
                  <c:v>4.5655603058337793</c:v>
                </c:pt>
                <c:pt idx="59">
                  <c:v>4.6058003106703422</c:v>
                </c:pt>
                <c:pt idx="60">
                  <c:v>4.6440583468991923</c:v>
                </c:pt>
                <c:pt idx="61">
                  <c:v>4.6801230215113998</c:v>
                </c:pt>
                <c:pt idx="62">
                  <c:v>4.7146953489906736</c:v>
                </c:pt>
                <c:pt idx="63">
                  <c:v>4.7475423180419467</c:v>
                </c:pt>
                <c:pt idx="64">
                  <c:v>4.7787437212703958</c:v>
                </c:pt>
                <c:pt idx="65">
                  <c:v>4.808376360581919</c:v>
                </c:pt>
                <c:pt idx="66">
                  <c:v>4.836514075642806</c:v>
                </c:pt>
                <c:pt idx="67">
                  <c:v>4.8632277844075009</c:v>
                </c:pt>
                <c:pt idx="68">
                  <c:v>4.8885855336617503</c:v>
                </c:pt>
                <c:pt idx="69">
                  <c:v>4.9126525577841562</c:v>
                </c:pt>
                <c:pt idx="70">
                  <c:v>4.9354913441559205</c:v>
                </c:pt>
                <c:pt idx="71">
                  <c:v>4.957161703849768</c:v>
                </c:pt>
                <c:pt idx="72">
                  <c:v>4.9777208464072409</c:v>
                </c:pt>
                <c:pt idx="73">
                  <c:v>4.9972234576714269</c:v>
                </c:pt>
                <c:pt idx="74">
                  <c:v>5.0157217797817397</c:v>
                </c:pt>
                <c:pt idx="75">
                  <c:v>5.0332656925608275</c:v>
                </c:pt>
                <c:pt idx="76">
                  <c:v>5.0499027956326357</c:v>
                </c:pt>
                <c:pt idx="77">
                  <c:v>5.0656784907067287</c:v>
                </c:pt>
                <c:pt idx="78">
                  <c:v>5.0806360635487033</c:v>
                </c:pt>
                <c:pt idx="79">
                  <c:v>5.0948167652309495</c:v>
                </c:pt>
                <c:pt idx="80">
                  <c:v>5.1082598923235434</c:v>
                </c:pt>
                <c:pt idx="81">
                  <c:v>5.1210028657424118</c:v>
                </c:pt>
                <c:pt idx="82">
                  <c:v>5.1330813080222146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44960"/>
        <c:axId val="255014400"/>
      </c:scatterChart>
      <c:valAx>
        <c:axId val="24874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bond length (</a:t>
                </a:r>
                <a:r>
                  <a:rPr lang="en-US">
                    <a:latin typeface="Courier New"/>
                    <a:cs typeface="Courier New"/>
                  </a:rPr>
                  <a:t>Å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014400"/>
        <c:crosses val="autoZero"/>
        <c:crossBetween val="midCat"/>
      </c:valAx>
      <c:valAx>
        <c:axId val="255014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Bond Stretching Potential Energy (eV)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744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270212194466825"/>
          <c:y val="4.5594635605837625E-2"/>
          <c:w val="0.40974482943862478"/>
          <c:h val="0.15574660581761857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1179926</xdr:colOff>
      <xdr:row>14</xdr:row>
      <xdr:rowOff>162378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H103"/>
  <sheetViews>
    <sheetView tabSelected="1" zoomScale="85" zoomScaleNormal="85" workbookViewId="0"/>
  </sheetViews>
  <sheetFormatPr defaultRowHeight="14.5" x14ac:dyDescent="0.35"/>
  <cols>
    <col min="1" max="1" width="12.1796875" style="3" bestFit="1" customWidth="1"/>
    <col min="2" max="2" width="16.54296875" style="3" bestFit="1" customWidth="1"/>
    <col min="3" max="3" width="20.90625" style="3" bestFit="1" customWidth="1"/>
    <col min="4" max="4" width="18.453125" style="3" bestFit="1" customWidth="1"/>
    <col min="5" max="5" width="14.6328125" style="3" bestFit="1" customWidth="1"/>
    <col min="6" max="6" width="19.453125" style="3" bestFit="1" customWidth="1"/>
    <col min="7" max="7" width="24.7265625" style="3" bestFit="1" customWidth="1"/>
    <col min="8" max="8" width="12.7265625" style="3" bestFit="1" customWidth="1"/>
    <col min="9" max="16384" width="8.7265625" style="3"/>
  </cols>
  <sheetData>
    <row r="13" spans="7:8" x14ac:dyDescent="0.35">
      <c r="G13" s="2" t="s">
        <v>5</v>
      </c>
      <c r="H13" s="2"/>
    </row>
    <row r="14" spans="7:8" ht="16.5" x14ac:dyDescent="0.45">
      <c r="G14" s="3" t="s">
        <v>6</v>
      </c>
      <c r="H14" s="3">
        <f>5.35</f>
        <v>5.35</v>
      </c>
    </row>
    <row r="15" spans="7:8" ht="17.5" x14ac:dyDescent="0.45">
      <c r="G15" s="3" t="s">
        <v>7</v>
      </c>
      <c r="H15" s="3">
        <f>1.897</f>
        <v>1.897</v>
      </c>
    </row>
    <row r="16" spans="7:8" ht="16.5" x14ac:dyDescent="0.45">
      <c r="G16" s="3" t="s">
        <v>8</v>
      </c>
      <c r="H16" s="3">
        <f>1.4518</f>
        <v>1.4518</v>
      </c>
    </row>
    <row r="20" spans="1:8" x14ac:dyDescent="0.35">
      <c r="A20" s="4" t="s">
        <v>0</v>
      </c>
      <c r="B20" s="4" t="s">
        <v>1</v>
      </c>
      <c r="C20" s="4" t="s">
        <v>2</v>
      </c>
      <c r="D20" s="4" t="s">
        <v>3</v>
      </c>
      <c r="E20" s="4" t="s">
        <v>4</v>
      </c>
      <c r="F20" s="4" t="s">
        <v>14</v>
      </c>
      <c r="G20" s="4" t="s">
        <v>15</v>
      </c>
      <c r="H20" s="4" t="s">
        <v>13</v>
      </c>
    </row>
    <row r="21" spans="1:8" x14ac:dyDescent="0.35">
      <c r="A21" s="3">
        <v>3.7124000000000001</v>
      </c>
      <c r="B21" s="3">
        <f>A21*constant!$B$1</f>
        <v>1.9645166948000001</v>
      </c>
      <c r="C21" s="3">
        <f>B21/SQRT(3)</f>
        <v>1.1342142425702941</v>
      </c>
      <c r="D21" s="3">
        <v>39.072784890000001</v>
      </c>
      <c r="E21" s="3">
        <f>D21*constant!$B$2</f>
        <v>531.6127447429875</v>
      </c>
      <c r="F21" s="3">
        <f>542.3881-E21</f>
        <v>10.775355257012507</v>
      </c>
      <c r="G21" s="3">
        <f>F21/3</f>
        <v>3.5917850856708355</v>
      </c>
      <c r="H21" s="3">
        <f>$H$14*(EXP(-$H$15*(C21-$H$16))-1)^2</f>
        <v>3.6555439130589407</v>
      </c>
    </row>
    <row r="22" spans="1:8" x14ac:dyDescent="0.35">
      <c r="A22" s="3">
        <v>3.8069000000000002</v>
      </c>
      <c r="B22" s="3">
        <f>A22*constant!$B$1</f>
        <v>2.0145239212999999</v>
      </c>
      <c r="C22" s="3">
        <f t="shared" ref="C22:C85" si="0">B22/SQRT(3)</f>
        <v>1.1630859282514956</v>
      </c>
      <c r="D22" s="3">
        <v>39.248574060000003</v>
      </c>
      <c r="E22" s="3">
        <f>D22*constant!$B$2</f>
        <v>534.00448015224708</v>
      </c>
      <c r="F22" s="3">
        <f t="shared" ref="F22:F85" si="1">542.3881-E22</f>
        <v>8.3836198477529251</v>
      </c>
      <c r="G22" s="3">
        <f t="shared" ref="G22:G85" si="2">F22/3</f>
        <v>2.794539949250975</v>
      </c>
      <c r="H22" s="3">
        <f>$H$14*(EXP(-$H$15*(C22-$H$16))-1)^2</f>
        <v>2.8451976164538824</v>
      </c>
    </row>
    <row r="23" spans="1:8" x14ac:dyDescent="0.35">
      <c r="A23" s="3">
        <v>3.9014000000000002</v>
      </c>
      <c r="B23" s="3">
        <f>A23*constant!$B$1</f>
        <v>2.0645311478000004</v>
      </c>
      <c r="C23" s="3">
        <f t="shared" si="0"/>
        <v>1.1919576139326973</v>
      </c>
      <c r="D23" s="3">
        <v>39.394376790000003</v>
      </c>
      <c r="E23" s="3">
        <f>D23*constant!$B$2</f>
        <v>535.98822893556348</v>
      </c>
      <c r="F23" s="3">
        <f t="shared" si="1"/>
        <v>6.3998710644365246</v>
      </c>
      <c r="G23" s="3">
        <f t="shared" si="2"/>
        <v>2.1332903548121749</v>
      </c>
      <c r="H23" s="3">
        <f>$H$14*(EXP(-$H$15*(C23-$H$16))-1)^2</f>
        <v>2.1714857807501087</v>
      </c>
    </row>
    <row r="24" spans="1:8" x14ac:dyDescent="0.35">
      <c r="A24" s="3">
        <v>3.9958999999999998</v>
      </c>
      <c r="B24" s="3">
        <f>A24*constant!$B$1</f>
        <v>2.1145383742999999</v>
      </c>
      <c r="C24" s="3">
        <f t="shared" si="0"/>
        <v>1.2208292996138987</v>
      </c>
      <c r="D24" s="3">
        <v>39.514099299999998</v>
      </c>
      <c r="E24" s="3">
        <f>D24*constant!$B$2</f>
        <v>537.61713796592301</v>
      </c>
      <c r="F24" s="3">
        <f t="shared" si="1"/>
        <v>4.7709620340770016</v>
      </c>
      <c r="G24" s="3">
        <f t="shared" si="2"/>
        <v>1.5903206780256671</v>
      </c>
      <c r="H24" s="3">
        <f>$H$14*(EXP(-$H$15*(C24-$H$16))-1)^2</f>
        <v>1.6174309732633354</v>
      </c>
    </row>
    <row r="25" spans="1:8" x14ac:dyDescent="0.35">
      <c r="A25" s="3">
        <v>4.0903999999999998</v>
      </c>
      <c r="B25" s="3">
        <f>A25*constant!$B$1</f>
        <v>2.1645456007999999</v>
      </c>
      <c r="C25" s="3">
        <f t="shared" si="0"/>
        <v>1.2497009852951002</v>
      </c>
      <c r="D25" s="3">
        <v>39.611158449999998</v>
      </c>
      <c r="E25" s="3">
        <f>D25*constant!$B$2</f>
        <v>538.93769602901432</v>
      </c>
      <c r="F25" s="3">
        <f t="shared" si="1"/>
        <v>3.4504039709856897</v>
      </c>
      <c r="G25" s="3">
        <f t="shared" si="2"/>
        <v>1.15013465699523</v>
      </c>
      <c r="H25" s="3">
        <f>$H$14*(EXP(-$H$15*(C25-$H$16))-1)^2</f>
        <v>1.1679665150781533</v>
      </c>
    </row>
    <row r="26" spans="1:8" x14ac:dyDescent="0.35">
      <c r="A26" s="3">
        <v>4.1848999999999998</v>
      </c>
      <c r="B26" s="3">
        <f>A26*constant!$B$1</f>
        <v>2.2145528272999999</v>
      </c>
      <c r="C26" s="3">
        <f t="shared" si="0"/>
        <v>1.2785726709763019</v>
      </c>
      <c r="D26" s="3">
        <v>39.688571889999999</v>
      </c>
      <c r="E26" s="3">
        <f>D26*constant!$B$2</f>
        <v>539.99096037744141</v>
      </c>
      <c r="F26" s="3">
        <f t="shared" si="1"/>
        <v>2.3971396225585977</v>
      </c>
      <c r="G26" s="3">
        <f t="shared" si="2"/>
        <v>0.79904654085286586</v>
      </c>
      <c r="H26" s="3">
        <f>$H$14*(EXP(-$H$15*(C26-$H$16))-1)^2</f>
        <v>0.80973027777066409</v>
      </c>
    </row>
    <row r="27" spans="1:8" x14ac:dyDescent="0.35">
      <c r="A27" s="3">
        <v>4.2793999999999999</v>
      </c>
      <c r="B27" s="3">
        <f>A27*constant!$B$1</f>
        <v>2.2645600537999999</v>
      </c>
      <c r="C27" s="3">
        <f t="shared" si="0"/>
        <v>1.3074443566575034</v>
      </c>
      <c r="D27" s="3">
        <v>39.74893479</v>
      </c>
      <c r="E27" s="3">
        <f>D27*constant!$B$2</f>
        <v>540.81224012599239</v>
      </c>
      <c r="F27" s="3">
        <f t="shared" si="1"/>
        <v>1.5758598740076195</v>
      </c>
      <c r="G27" s="3">
        <f t="shared" si="2"/>
        <v>0.5252866246692065</v>
      </c>
      <c r="H27" s="3">
        <f>$H$14*(EXP(-$H$15*(C27-$H$16))-1)^2</f>
        <v>0.53088029840796802</v>
      </c>
    </row>
    <row r="28" spans="1:8" x14ac:dyDescent="0.35">
      <c r="A28" s="3">
        <v>4.3738999999999999</v>
      </c>
      <c r="B28" s="3">
        <f>A28*constant!$B$1</f>
        <v>2.3145672802999999</v>
      </c>
      <c r="C28" s="3">
        <f t="shared" si="0"/>
        <v>1.336316042338705</v>
      </c>
      <c r="D28" s="3">
        <v>39.79453075</v>
      </c>
      <c r="E28" s="3">
        <f>D28*constant!$B$2</f>
        <v>541.43260526026756</v>
      </c>
      <c r="F28" s="3">
        <f t="shared" si="1"/>
        <v>0.95549473973244403</v>
      </c>
      <c r="G28" s="3">
        <f t="shared" si="2"/>
        <v>0.31849824657748133</v>
      </c>
      <c r="H28" s="3">
        <f>$H$14*(EXP(-$H$15*(C28-$H$16))-1)^2</f>
        <v>0.32092992651197738</v>
      </c>
    </row>
    <row r="29" spans="1:8" x14ac:dyDescent="0.35">
      <c r="A29" s="3">
        <v>4.4683999999999999</v>
      </c>
      <c r="B29" s="3">
        <f>A29*constant!$B$1</f>
        <v>2.3645745067999999</v>
      </c>
      <c r="C29" s="3">
        <f t="shared" si="0"/>
        <v>1.3651877280199065</v>
      </c>
      <c r="D29" s="3">
        <v>39.827283659999999</v>
      </c>
      <c r="E29" s="3">
        <f>D29*constant!$B$2</f>
        <v>541.87823165808993</v>
      </c>
      <c r="F29" s="3">
        <f t="shared" si="1"/>
        <v>0.50986834191007802</v>
      </c>
      <c r="G29" s="3">
        <f t="shared" si="2"/>
        <v>0.169956113970026</v>
      </c>
      <c r="H29" s="3">
        <f>$H$14*(EXP(-$H$15*(C29-$H$16))-1)^2</f>
        <v>0.17060045509128366</v>
      </c>
    </row>
    <row r="30" spans="1:8" x14ac:dyDescent="0.35">
      <c r="A30" s="3">
        <v>4.5629</v>
      </c>
      <c r="B30" s="3">
        <f>A30*constant!$B$1</f>
        <v>2.4145817332999999</v>
      </c>
      <c r="C30" s="3">
        <f t="shared" si="0"/>
        <v>1.3940594137011082</v>
      </c>
      <c r="D30" s="3">
        <v>39.84893881</v>
      </c>
      <c r="E30" s="3">
        <f>D30*constant!$B$2</f>
        <v>542.17286521855237</v>
      </c>
      <c r="F30" s="3">
        <f t="shared" si="1"/>
        <v>0.2152347814476343</v>
      </c>
      <c r="G30" s="3">
        <f t="shared" si="2"/>
        <v>7.1744927149211435E-2</v>
      </c>
      <c r="H30" s="3">
        <f>$H$14*(EXP(-$H$15*(C30-$H$16))-1)^2</f>
        <v>7.168940146044224E-2</v>
      </c>
    </row>
    <row r="31" spans="1:8" x14ac:dyDescent="0.35">
      <c r="A31" s="3">
        <v>4.6574</v>
      </c>
      <c r="B31" s="3">
        <f>A31*constant!$B$1</f>
        <v>2.4645889597999999</v>
      </c>
      <c r="C31" s="3">
        <f t="shared" si="0"/>
        <v>1.4229310993823099</v>
      </c>
      <c r="D31" s="3">
        <v>39.861036429999999</v>
      </c>
      <c r="E31" s="3">
        <f>D31*constant!$B$2</f>
        <v>542.33746185509005</v>
      </c>
      <c r="F31" s="3">
        <f t="shared" si="1"/>
        <v>5.0638144909953553E-2</v>
      </c>
      <c r="G31" s="3">
        <f t="shared" si="2"/>
        <v>1.6879381636651185E-2</v>
      </c>
      <c r="H31" s="3">
        <f>$H$14*(EXP(-$H$15*(C31-$H$16))-1)^2</f>
        <v>1.695279495776994E-2</v>
      </c>
    </row>
    <row r="32" spans="1:8" x14ac:dyDescent="0.35">
      <c r="A32" s="3">
        <v>4.7519</v>
      </c>
      <c r="B32" s="3">
        <f>A32*constant!$B$1</f>
        <v>2.5145961862999999</v>
      </c>
      <c r="C32" s="3">
        <f t="shared" si="0"/>
        <v>1.4518027850635113</v>
      </c>
      <c r="D32" s="3">
        <v>39.864880300000003</v>
      </c>
      <c r="E32" s="3">
        <f>D32*constant!$B$2</f>
        <v>542.38976041243359</v>
      </c>
      <c r="F32" s="3">
        <v>0</v>
      </c>
      <c r="G32" s="3">
        <f t="shared" si="2"/>
        <v>0</v>
      </c>
      <c r="H32" s="3">
        <f>$H$14*(EXP(-$H$15*(C32-$H$16))-1)^2</f>
        <v>1.4933319469629279E-10</v>
      </c>
    </row>
    <row r="33" spans="1:8" x14ac:dyDescent="0.35">
      <c r="A33" s="3">
        <v>4.8464</v>
      </c>
      <c r="B33" s="3">
        <f>A33*constant!$B$1</f>
        <v>2.5646034127999999</v>
      </c>
      <c r="C33" s="3">
        <f t="shared" si="0"/>
        <v>1.480674470744713</v>
      </c>
      <c r="D33" s="3">
        <v>39.861651649999999</v>
      </c>
      <c r="E33" s="3">
        <f>D33*constant!$B$2</f>
        <v>542.34583235629043</v>
      </c>
      <c r="F33" s="3">
        <f t="shared" si="1"/>
        <v>4.2267643709578806E-2</v>
      </c>
      <c r="G33" s="3">
        <f t="shared" si="2"/>
        <v>1.4089214569859601E-2</v>
      </c>
      <c r="H33" s="3">
        <f>$H$14*(EXP(-$H$15*(C33-$H$16))-1)^2</f>
        <v>1.5199757737843777E-2</v>
      </c>
    </row>
    <row r="34" spans="1:8" x14ac:dyDescent="0.35">
      <c r="A34" s="3">
        <v>4.9409000000000001</v>
      </c>
      <c r="B34" s="3">
        <f>A34*constant!$B$1</f>
        <v>2.6146106392999999</v>
      </c>
      <c r="C34" s="3">
        <f t="shared" si="0"/>
        <v>1.5095461564259145</v>
      </c>
      <c r="D34" s="3">
        <v>39.85237214</v>
      </c>
      <c r="E34" s="3">
        <f>D34*constant!$B$2</f>
        <v>542.21957809018534</v>
      </c>
      <c r="F34" s="3">
        <f t="shared" si="1"/>
        <v>0.16852190981467174</v>
      </c>
      <c r="G34" s="3">
        <f t="shared" si="2"/>
        <v>5.6173969938223912E-2</v>
      </c>
      <c r="H34" s="3">
        <f>$H$14*(EXP(-$H$15*(C34-$H$16))-1)^2</f>
        <v>5.7596263034889128E-2</v>
      </c>
    </row>
    <row r="35" spans="1:8" x14ac:dyDescent="0.35">
      <c r="A35" s="3">
        <v>5.0354000000000001</v>
      </c>
      <c r="B35" s="3">
        <f>A35*constant!$B$1</f>
        <v>2.6646178657999999</v>
      </c>
      <c r="C35" s="3">
        <f t="shared" si="0"/>
        <v>1.5384178421071162</v>
      </c>
      <c r="D35" s="3">
        <v>39.837944569999998</v>
      </c>
      <c r="E35" s="3">
        <f>D35*constant!$B$2</f>
        <v>542.02328084366798</v>
      </c>
      <c r="F35" s="3">
        <f t="shared" si="1"/>
        <v>0.36481915633203243</v>
      </c>
      <c r="G35" s="3">
        <f t="shared" si="2"/>
        <v>0.12160638544401081</v>
      </c>
      <c r="H35" s="3">
        <f>$H$14*(EXP(-$H$15*(C35-$H$16))-1)^2</f>
        <v>0.12283422516532246</v>
      </c>
    </row>
    <row r="36" spans="1:8" x14ac:dyDescent="0.35">
      <c r="A36" s="3">
        <v>5.1299000000000001</v>
      </c>
      <c r="B36" s="3">
        <f>A36*constant!$B$1</f>
        <v>2.7146250922999999</v>
      </c>
      <c r="C36" s="3">
        <f t="shared" si="0"/>
        <v>1.5672895277883176</v>
      </c>
      <c r="D36" s="3">
        <v>39.819172270000003</v>
      </c>
      <c r="E36" s="3">
        <f>D36*constant!$B$2</f>
        <v>541.76787048691369</v>
      </c>
      <c r="F36" s="3">
        <f t="shared" si="1"/>
        <v>0.62022951308631491</v>
      </c>
      <c r="G36" s="3">
        <f t="shared" si="2"/>
        <v>0.20674317102877163</v>
      </c>
      <c r="H36" s="3">
        <f>$H$14*(EXP(-$H$15*(C36-$H$16))-1)^2</f>
        <v>0.20709196064298765</v>
      </c>
    </row>
    <row r="37" spans="1:8" x14ac:dyDescent="0.35">
      <c r="A37" s="3">
        <v>5.2244000000000002</v>
      </c>
      <c r="B37" s="3">
        <f>A37*constant!$B$1</f>
        <v>2.7646323187999999</v>
      </c>
      <c r="C37" s="3">
        <f t="shared" si="0"/>
        <v>1.5961612134695193</v>
      </c>
      <c r="D37" s="3">
        <v>39.796747799999999</v>
      </c>
      <c r="E37" s="3">
        <f>D37*constant!$B$2</f>
        <v>541.46276978626827</v>
      </c>
      <c r="F37" s="3">
        <f t="shared" si="1"/>
        <v>0.92533021373174051</v>
      </c>
      <c r="G37" s="3">
        <f t="shared" si="2"/>
        <v>0.30844340457724684</v>
      </c>
      <c r="H37" s="3">
        <f>$H$14*(EXP(-$H$15*(C37-$H$16))-1)^2</f>
        <v>0.30702167392193802</v>
      </c>
    </row>
    <row r="38" spans="1:8" x14ac:dyDescent="0.35">
      <c r="A38" s="3">
        <v>5.3189000000000002</v>
      </c>
      <c r="B38" s="3">
        <f>A38*constant!$B$1</f>
        <v>2.8146395452999999</v>
      </c>
      <c r="C38" s="3">
        <f t="shared" si="0"/>
        <v>1.625032899150721</v>
      </c>
      <c r="D38" s="3">
        <v>39.771298889999997</v>
      </c>
      <c r="E38" s="3">
        <f>D38*constant!$B$2</f>
        <v>541.11651945028871</v>
      </c>
      <c r="F38" s="3">
        <f t="shared" si="1"/>
        <v>1.2715805497113024</v>
      </c>
      <c r="G38" s="3">
        <f t="shared" si="2"/>
        <v>0.42386018323710078</v>
      </c>
      <c r="H38" s="3">
        <f>$H$14*(EXP(-$H$15*(C38-$H$16))-1)^2</f>
        <v>0.41969616618292327</v>
      </c>
    </row>
    <row r="39" spans="1:8" x14ac:dyDescent="0.35">
      <c r="A39" s="3">
        <v>5.4134000000000002</v>
      </c>
      <c r="B39" s="3">
        <f>A39*constant!$B$1</f>
        <v>2.8646467718000004</v>
      </c>
      <c r="C39" s="3">
        <f t="shared" si="0"/>
        <v>1.6539045848319227</v>
      </c>
      <c r="D39" s="3">
        <v>39.743377430000002</v>
      </c>
      <c r="E39" s="3">
        <f>D39*constant!$B$2</f>
        <v>540.73662833094272</v>
      </c>
      <c r="F39" s="3">
        <f t="shared" si="1"/>
        <v>1.6514716690572868</v>
      </c>
      <c r="G39" s="3">
        <f t="shared" si="2"/>
        <v>0.55049055635242894</v>
      </c>
      <c r="H39" s="3">
        <f>$H$14*(EXP(-$H$15*(C39-$H$16))-1)^2</f>
        <v>0.54256129303309042</v>
      </c>
    </row>
    <row r="40" spans="1:8" x14ac:dyDescent="0.35">
      <c r="A40" s="3">
        <v>5.5079000000000002</v>
      </c>
      <c r="B40" s="3">
        <f>A40*constant!$B$1</f>
        <v>2.9146539983000004</v>
      </c>
      <c r="C40" s="3">
        <f t="shared" si="0"/>
        <v>1.6827762705131244</v>
      </c>
      <c r="D40" s="3">
        <v>39.713463230000002</v>
      </c>
      <c r="E40" s="3">
        <f>D40*constant!$B$2</f>
        <v>540.32962458105487</v>
      </c>
      <c r="F40" s="3">
        <f t="shared" si="1"/>
        <v>2.058475418945136</v>
      </c>
      <c r="G40" s="3">
        <f t="shared" si="2"/>
        <v>0.68615847298171195</v>
      </c>
      <c r="H40" s="3">
        <f>$H$14*(EXP(-$H$15*(C40-$H$16))-1)^2</f>
        <v>0.67339356293795649</v>
      </c>
    </row>
    <row r="41" spans="1:8" x14ac:dyDescent="0.35">
      <c r="A41" s="3">
        <v>5.6024000000000003</v>
      </c>
      <c r="B41" s="3">
        <f>A41*constant!$B$1</f>
        <v>2.9646612248000004</v>
      </c>
      <c r="C41" s="3">
        <f t="shared" si="0"/>
        <v>1.7116479561943259</v>
      </c>
      <c r="D41" s="3">
        <v>39.681991429999997</v>
      </c>
      <c r="E41" s="3">
        <f>D41*constant!$B$2</f>
        <v>539.90142858665342</v>
      </c>
      <c r="F41" s="3">
        <f t="shared" si="1"/>
        <v>2.4866714133465848</v>
      </c>
      <c r="G41" s="3">
        <f t="shared" si="2"/>
        <v>0.82889047111552827</v>
      </c>
      <c r="H41" s="3">
        <f>$H$14*(EXP(-$H$15*(C41-$H$16))-1)^2</f>
        <v>0.81026233192963126</v>
      </c>
    </row>
    <row r="42" spans="1:8" x14ac:dyDescent="0.35">
      <c r="A42" s="3">
        <v>5.6969000000000003</v>
      </c>
      <c r="B42" s="3">
        <f>A42*constant!$B$1</f>
        <v>3.0146684513000004</v>
      </c>
      <c r="C42" s="3">
        <f t="shared" si="0"/>
        <v>1.7405196418755275</v>
      </c>
      <c r="D42" s="3">
        <v>39.649348600000003</v>
      </c>
      <c r="E42" s="3">
        <f>D42*constant!$B$2</f>
        <v>539.45729990472489</v>
      </c>
      <c r="F42" s="3">
        <f t="shared" si="1"/>
        <v>2.9308000952751172</v>
      </c>
      <c r="G42" s="3">
        <f t="shared" si="2"/>
        <v>0.9769333650917057</v>
      </c>
      <c r="H42" s="3">
        <f>$H$14*(EXP(-$H$15*(C42-$H$16))-1)^2</f>
        <v>0.95149610721523226</v>
      </c>
    </row>
    <row r="43" spans="1:8" x14ac:dyDescent="0.35">
      <c r="A43" s="3">
        <v>5.7914000000000003</v>
      </c>
      <c r="B43" s="3">
        <f>A43*constant!$B$1</f>
        <v>3.0646756778000004</v>
      </c>
      <c r="C43" s="3">
        <f t="shared" si="0"/>
        <v>1.7693913275567292</v>
      </c>
      <c r="D43" s="3">
        <v>39.615874779999999</v>
      </c>
      <c r="E43" s="3">
        <f>D43*constant!$B$2</f>
        <v>539.00186501884889</v>
      </c>
      <c r="F43" s="3">
        <f t="shared" si="1"/>
        <v>3.3862349811511194</v>
      </c>
      <c r="G43" s="3">
        <f t="shared" si="2"/>
        <v>1.1287449937170397</v>
      </c>
      <c r="H43" s="3">
        <f>$H$14*(EXP(-$H$15*(C43-$H$16))-1)^2</f>
        <v>1.0956525234356773</v>
      </c>
    </row>
    <row r="44" spans="1:8" x14ac:dyDescent="0.35">
      <c r="A44" s="3">
        <v>5.8859000000000004</v>
      </c>
      <c r="B44" s="3">
        <f>A44*constant!$B$1</f>
        <v>3.1146829043000004</v>
      </c>
      <c r="C44" s="3">
        <f t="shared" si="0"/>
        <v>1.7982630132379307</v>
      </c>
      <c r="D44" s="3">
        <v>39.581869789999999</v>
      </c>
      <c r="E44" s="3">
        <f>D44*constant!$B$2</f>
        <v>538.53920319119175</v>
      </c>
      <c r="F44" s="3">
        <f t="shared" si="1"/>
        <v>3.8488968088082629</v>
      </c>
      <c r="G44" s="3">
        <f t="shared" si="2"/>
        <v>1.2829656029360876</v>
      </c>
      <c r="H44" s="3">
        <f>$H$14*(EXP(-$H$15*(C44-$H$16))-1)^2</f>
        <v>1.2414916011170094</v>
      </c>
    </row>
    <row r="45" spans="1:8" x14ac:dyDescent="0.35">
      <c r="A45" s="3">
        <v>5.9804000000000004</v>
      </c>
      <c r="B45" s="3">
        <f>A45*constant!$B$1</f>
        <v>3.1646901308000004</v>
      </c>
      <c r="C45" s="3">
        <f t="shared" si="0"/>
        <v>1.8271346989191324</v>
      </c>
      <c r="D45" s="3">
        <v>39.547605670000003</v>
      </c>
      <c r="E45" s="3">
        <f>D45*constant!$B$2</f>
        <v>538.07301571746348</v>
      </c>
      <c r="F45" s="3">
        <f t="shared" si="1"/>
        <v>4.3150842825365316</v>
      </c>
      <c r="G45" s="3">
        <f t="shared" si="2"/>
        <v>1.4383614275121772</v>
      </c>
      <c r="H45" s="3">
        <f>$H$14*(EXP(-$H$15*(C45-$H$16))-1)^2</f>
        <v>1.3879519378690302</v>
      </c>
    </row>
    <row r="46" spans="1:8" x14ac:dyDescent="0.35">
      <c r="A46" s="3">
        <v>6.0749000000000004</v>
      </c>
      <c r="B46" s="3">
        <f>A46*constant!$B$1</f>
        <v>3.2146973573000004</v>
      </c>
      <c r="C46" s="3">
        <f t="shared" si="0"/>
        <v>1.8560063846003338</v>
      </c>
      <c r="D46" s="3">
        <v>39.513317989999997</v>
      </c>
      <c r="E46" s="3">
        <f>D46*constant!$B$2</f>
        <v>537.60650769334927</v>
      </c>
      <c r="F46" s="3">
        <f t="shared" si="1"/>
        <v>4.7815923066507366</v>
      </c>
      <c r="G46" s="3">
        <f t="shared" si="2"/>
        <v>1.5938641022169122</v>
      </c>
      <c r="H46" s="3">
        <f>$H$14*(EXP(-$H$15*(C46-$H$16))-1)^2</f>
        <v>1.5341295196167593</v>
      </c>
    </row>
    <row r="47" spans="1:8" x14ac:dyDescent="0.35">
      <c r="A47" s="3">
        <v>6.1694000000000004</v>
      </c>
      <c r="B47" s="3">
        <f>A47*constant!$B$1</f>
        <v>3.2647045838000004</v>
      </c>
      <c r="C47" s="3">
        <f t="shared" si="0"/>
        <v>1.8848780702815355</v>
      </c>
      <c r="D47" s="3">
        <v>39.479217560000002</v>
      </c>
      <c r="E47" s="3">
        <f>D47*constant!$B$2</f>
        <v>537.14254733730479</v>
      </c>
      <c r="F47" s="3">
        <f t="shared" si="1"/>
        <v>5.2455526626952178</v>
      </c>
      <c r="G47" s="3">
        <f t="shared" si="2"/>
        <v>1.7485175542317393</v>
      </c>
      <c r="H47" s="3">
        <f>$H$14*(EXP(-$H$15*(C47-$H$16))-1)^2</f>
        <v>1.6792588720447961</v>
      </c>
    </row>
    <row r="48" spans="1:8" x14ac:dyDescent="0.35">
      <c r="A48" s="3">
        <v>6.2638999999999996</v>
      </c>
      <c r="B48" s="3">
        <f>A48*constant!$B$1</f>
        <v>3.3147118103</v>
      </c>
      <c r="C48" s="3">
        <f t="shared" si="0"/>
        <v>1.9137497559627368</v>
      </c>
      <c r="D48" s="3">
        <v>39.445489590000001</v>
      </c>
      <c r="E48" s="3">
        <f>D48*constant!$B$2</f>
        <v>536.68365456176321</v>
      </c>
      <c r="F48" s="3">
        <f t="shared" si="1"/>
        <v>5.7044454382368031</v>
      </c>
      <c r="G48" s="3">
        <f t="shared" si="2"/>
        <v>1.901481812745601</v>
      </c>
      <c r="H48" s="3">
        <f>$H$14*(EXP(-$H$15*(C48-$H$16))-1)^2</f>
        <v>1.8226963018922393</v>
      </c>
    </row>
    <row r="49" spans="1:8" x14ac:dyDescent="0.35">
      <c r="A49" s="3">
        <v>6.3583999999999996</v>
      </c>
      <c r="B49" s="3">
        <f>A49*constant!$B$1</f>
        <v>3.3647190368</v>
      </c>
      <c r="C49" s="3">
        <f t="shared" si="0"/>
        <v>1.9426214416439385</v>
      </c>
      <c r="D49" s="3">
        <v>39.412295100000001</v>
      </c>
      <c r="E49" s="3">
        <f>D49*constant!$B$2</f>
        <v>536.23202015717902</v>
      </c>
      <c r="F49" s="3">
        <f t="shared" si="1"/>
        <v>6.1560798428209864</v>
      </c>
      <c r="G49" s="3">
        <f t="shared" si="2"/>
        <v>2.0520266142736623</v>
      </c>
      <c r="H49" s="3">
        <f>$H$14*(EXP(-$H$15*(C49-$H$16))-1)^2</f>
        <v>1.9639050041145809</v>
      </c>
    </row>
    <row r="50" spans="1:8" x14ac:dyDescent="0.35">
      <c r="A50" s="3">
        <v>6.4528999999999996</v>
      </c>
      <c r="B50" s="3">
        <f>A50*constant!$B$1</f>
        <v>3.4147262633</v>
      </c>
      <c r="C50" s="3">
        <f t="shared" si="0"/>
        <v>1.9714931273251399</v>
      </c>
      <c r="D50" s="3">
        <v>39.380401020000001</v>
      </c>
      <c r="E50" s="3">
        <f>D50*constant!$B$2</f>
        <v>535.79807874610253</v>
      </c>
      <c r="F50" s="3">
        <f t="shared" si="1"/>
        <v>6.5900212538974756</v>
      </c>
      <c r="G50" s="3">
        <f t="shared" si="2"/>
        <v>2.1966737512991585</v>
      </c>
      <c r="H50" s="3">
        <f>$H$14*(EXP(-$H$15*(C50-$H$16))-1)^2</f>
        <v>2.1024418345492029</v>
      </c>
    </row>
    <row r="51" spans="1:8" x14ac:dyDescent="0.35">
      <c r="A51" s="3">
        <v>6.5473999999999997</v>
      </c>
      <c r="B51" s="3">
        <f>A51*constant!$B$1</f>
        <v>3.4647334898</v>
      </c>
      <c r="C51" s="3">
        <f t="shared" si="0"/>
        <v>2.0003648130063416</v>
      </c>
      <c r="D51" s="3">
        <v>39.349454979999997</v>
      </c>
      <c r="E51" s="3">
        <f>D51*constant!$B$2</f>
        <v>535.37703608662378</v>
      </c>
      <c r="F51" s="3">
        <f t="shared" si="1"/>
        <v>7.0110639133762334</v>
      </c>
      <c r="G51" s="3">
        <f t="shared" si="2"/>
        <v>2.3370213044587445</v>
      </c>
      <c r="H51" s="3">
        <f>$H$14*(EXP(-$H$15*(C51-$H$16))-1)^2</f>
        <v>2.2379455688705363</v>
      </c>
    </row>
    <row r="52" spans="1:8" x14ac:dyDescent="0.35">
      <c r="A52" s="3">
        <v>6.6418999999999997</v>
      </c>
      <c r="B52" s="3">
        <f>A52*constant!$B$1</f>
        <v>3.5147407163</v>
      </c>
      <c r="C52" s="3">
        <f t="shared" si="0"/>
        <v>2.0292364986875433</v>
      </c>
      <c r="D52" s="3">
        <v>39.319342149999997</v>
      </c>
      <c r="E52" s="3">
        <f>D52*constant!$B$2</f>
        <v>534.96732983575509</v>
      </c>
      <c r="F52" s="3">
        <f t="shared" si="1"/>
        <v>7.4207701642449138</v>
      </c>
      <c r="G52" s="3">
        <f t="shared" si="2"/>
        <v>2.4735900547483047</v>
      </c>
      <c r="H52" s="3">
        <f>$H$14*(EXP(-$H$15*(C52-$H$16))-1)^2</f>
        <v>2.3701264875566399</v>
      </c>
    </row>
    <row r="53" spans="1:8" x14ac:dyDescent="0.35">
      <c r="A53" s="3">
        <v>6.7363999999999997</v>
      </c>
      <c r="B53" s="3">
        <f>A53*constant!$B$1</f>
        <v>3.5647479428</v>
      </c>
      <c r="C53" s="3">
        <f t="shared" si="0"/>
        <v>2.0581081843687445</v>
      </c>
      <c r="D53" s="3">
        <v>39.290139279999998</v>
      </c>
      <c r="E53" s="3">
        <f>D53*constant!$B$2</f>
        <v>534.57000423127681</v>
      </c>
      <c r="F53" s="3">
        <f t="shared" si="1"/>
        <v>7.8180957687231967</v>
      </c>
      <c r="G53" s="3">
        <f t="shared" si="2"/>
        <v>2.6060319229077322</v>
      </c>
      <c r="H53" s="3">
        <f>$H$14*(EXP(-$H$15*(C53-$H$16))-1)^2</f>
        <v>2.4987571435419142</v>
      </c>
    </row>
    <row r="54" spans="1:8" x14ac:dyDescent="0.35">
      <c r="A54" s="3">
        <v>6.8308999999999997</v>
      </c>
      <c r="B54" s="3">
        <f>A54*constant!$B$1</f>
        <v>3.6147551693</v>
      </c>
      <c r="C54" s="3">
        <f t="shared" si="0"/>
        <v>2.0869798700499462</v>
      </c>
      <c r="D54" s="3">
        <v>39.262055179999997</v>
      </c>
      <c r="E54" s="3">
        <f>D54*constant!$B$2</f>
        <v>534.18790028023591</v>
      </c>
      <c r="F54" s="3">
        <f t="shared" si="1"/>
        <v>8.2001997197641003</v>
      </c>
      <c r="G54" s="3">
        <f t="shared" si="2"/>
        <v>2.7333999065880334</v>
      </c>
      <c r="H54" s="3">
        <f>$H$14*(EXP(-$H$15*(C54-$H$16))-1)^2</f>
        <v>2.6236641844074056</v>
      </c>
    </row>
    <row r="55" spans="1:8" x14ac:dyDescent="0.35">
      <c r="A55" s="3">
        <v>6.9253999999999998</v>
      </c>
      <c r="B55" s="3">
        <f>A55*constant!$B$1</f>
        <v>3.6647623958</v>
      </c>
      <c r="C55" s="3">
        <f t="shared" si="0"/>
        <v>2.1158515557311479</v>
      </c>
      <c r="D55" s="3">
        <v>39.236279439999997</v>
      </c>
      <c r="E55" s="3">
        <f>D55*constant!$B$2</f>
        <v>533.83720319202587</v>
      </c>
      <c r="F55" s="3">
        <f t="shared" si="1"/>
        <v>8.5508968079741408</v>
      </c>
      <c r="G55" s="3">
        <f t="shared" si="2"/>
        <v>2.8502989359913804</v>
      </c>
      <c r="H55" s="3">
        <f>$H$14*(EXP(-$H$15*(C55-$H$16))-1)^2</f>
        <v>2.7447211145459507</v>
      </c>
    </row>
    <row r="56" spans="1:8" x14ac:dyDescent="0.35">
      <c r="A56" s="3">
        <v>7.0198999999999998</v>
      </c>
      <c r="B56" s="3">
        <f>A56*constant!$B$1</f>
        <v>3.7147696223</v>
      </c>
      <c r="C56" s="3">
        <f t="shared" si="0"/>
        <v>2.1447232414123496</v>
      </c>
      <c r="D56" s="3">
        <v>39.211815389999998</v>
      </c>
      <c r="E56" s="3">
        <f>D56*constant!$B$2</f>
        <v>533.50435256966443</v>
      </c>
      <c r="F56" s="3">
        <f t="shared" si="1"/>
        <v>8.8837474303355748</v>
      </c>
      <c r="G56" s="3">
        <f t="shared" si="2"/>
        <v>2.9612491434451917</v>
      </c>
      <c r="H56" s="3">
        <f>$H$14*(EXP(-$H$15*(C56-$H$16))-1)^2</f>
        <v>2.8618418949001976</v>
      </c>
    </row>
    <row r="57" spans="1:8" x14ac:dyDescent="0.35">
      <c r="A57" s="3">
        <v>7.1143999999999998</v>
      </c>
      <c r="B57" s="3">
        <f>A57*constant!$B$1</f>
        <v>3.7647768488</v>
      </c>
      <c r="C57" s="3">
        <f t="shared" si="0"/>
        <v>2.1735949270935513</v>
      </c>
      <c r="D57" s="3">
        <v>39.188389200000003</v>
      </c>
      <c r="E57" s="3">
        <f>D57*constant!$B$2</f>
        <v>533.185622763232</v>
      </c>
      <c r="F57" s="3">
        <f t="shared" si="1"/>
        <v>9.2024772367680043</v>
      </c>
      <c r="G57" s="3">
        <f t="shared" si="2"/>
        <v>3.0674924122560014</v>
      </c>
      <c r="H57" s="3">
        <f>$H$14*(EXP(-$H$15*(C57-$H$16))-1)^2</f>
        <v>2.9749752887559526</v>
      </c>
    </row>
    <row r="58" spans="1:8" x14ac:dyDescent="0.35">
      <c r="A58" s="3">
        <v>7.2088999999999999</v>
      </c>
      <c r="B58" s="3">
        <f>A58*constant!$B$1</f>
        <v>3.8147840753</v>
      </c>
      <c r="C58" s="3">
        <f t="shared" si="0"/>
        <v>2.2024666127747525</v>
      </c>
      <c r="D58" s="3">
        <v>39.165727320000002</v>
      </c>
      <c r="E58" s="3">
        <f>D58*constant!$B$2</f>
        <v>532.87729193240557</v>
      </c>
      <c r="F58" s="3">
        <f t="shared" si="1"/>
        <v>9.5108080675944393</v>
      </c>
      <c r="G58" s="3">
        <f t="shared" si="2"/>
        <v>3.170269355864813</v>
      </c>
      <c r="H58" s="3">
        <f>$H$14*(EXP(-$H$15*(C58-$H$16))-1)^2</f>
        <v>3.0840998718145891</v>
      </c>
    </row>
    <row r="59" spans="1:8" x14ac:dyDescent="0.35">
      <c r="A59" s="3">
        <v>7.3033999999999999</v>
      </c>
      <c r="B59" s="3">
        <f>A59*constant!$B$1</f>
        <v>3.8647913018</v>
      </c>
      <c r="C59" s="3">
        <f t="shared" si="0"/>
        <v>2.2313382984559542</v>
      </c>
      <c r="D59" s="3">
        <v>39.14384527</v>
      </c>
      <c r="E59" s="3">
        <f>D59*constant!$B$2</f>
        <v>532.57957123771087</v>
      </c>
      <c r="F59" s="3">
        <f t="shared" si="1"/>
        <v>9.8085287622891428</v>
      </c>
      <c r="G59" s="3">
        <f t="shared" si="2"/>
        <v>3.2695095874297144</v>
      </c>
      <c r="H59" s="3">
        <f>$H$14*(EXP(-$H$15*(C59-$H$16))-1)^2</f>
        <v>3.1892196334857226</v>
      </c>
    </row>
    <row r="60" spans="1:8" x14ac:dyDescent="0.35">
      <c r="A60" s="3">
        <v>7.3978999999999999</v>
      </c>
      <c r="B60" s="3">
        <f>A60*constant!$B$1</f>
        <v>3.9147985283</v>
      </c>
      <c r="C60" s="3">
        <f t="shared" si="0"/>
        <v>2.2602099841371559</v>
      </c>
      <c r="D60" s="3">
        <v>39.122752679999998</v>
      </c>
      <c r="E60" s="3">
        <f>D60*constant!$B$2</f>
        <v>532.2925917020774</v>
      </c>
      <c r="F60" s="3">
        <f t="shared" si="1"/>
        <v>10.095508297922606</v>
      </c>
      <c r="G60" s="3">
        <f t="shared" si="2"/>
        <v>3.3651694326408688</v>
      </c>
      <c r="H60" s="3">
        <f>$H$14*(EXP(-$H$15*(C60-$H$16))-1)^2</f>
        <v>3.2903601041419712</v>
      </c>
    </row>
    <row r="61" spans="1:8" x14ac:dyDescent="0.35">
      <c r="A61" s="3">
        <v>7.4923999999999999</v>
      </c>
      <c r="B61" s="3">
        <f>A61*constant!$B$1</f>
        <v>3.9648057548</v>
      </c>
      <c r="C61" s="3">
        <f t="shared" si="0"/>
        <v>2.2890816698183576</v>
      </c>
      <c r="D61" s="3">
        <v>39.102449219999997</v>
      </c>
      <c r="E61" s="3">
        <f>D61*constant!$B$2</f>
        <v>532.01634883562281</v>
      </c>
      <c r="F61" s="3">
        <f t="shared" si="1"/>
        <v>10.371751164377201</v>
      </c>
      <c r="G61" s="3">
        <f t="shared" si="2"/>
        <v>3.4572503881257339</v>
      </c>
      <c r="H61" s="3">
        <f>$H$14*(EXP(-$H$15*(C61-$H$16))-1)^2</f>
        <v>3.387564950057131</v>
      </c>
    </row>
    <row r="62" spans="1:8" x14ac:dyDescent="0.35">
      <c r="A62" s="3">
        <v>7.5869</v>
      </c>
      <c r="B62" s="3">
        <f>A62*constant!$B$1</f>
        <v>4.0148129813000004</v>
      </c>
      <c r="C62" s="3">
        <f t="shared" si="0"/>
        <v>2.3179533554995593</v>
      </c>
      <c r="D62" s="3">
        <v>39.082929579999998</v>
      </c>
      <c r="E62" s="3">
        <f>D62*constant!$B$2</f>
        <v>531.75077039205883</v>
      </c>
      <c r="F62" s="3">
        <f t="shared" si="1"/>
        <v>10.637329607941183</v>
      </c>
      <c r="G62" s="3">
        <f t="shared" si="2"/>
        <v>3.5457765359803943</v>
      </c>
      <c r="H62" s="3">
        <f>$H$14*(EXP(-$H$15*(C62-$H$16))-1)^2</f>
        <v>3.4808929839933125</v>
      </c>
    </row>
    <row r="63" spans="1:8" x14ac:dyDescent="0.35">
      <c r="A63" s="3">
        <v>7.6814</v>
      </c>
      <c r="B63" s="3">
        <f>A63*constant!$B$1</f>
        <v>4.0648202078000004</v>
      </c>
      <c r="C63" s="3">
        <f t="shared" si="0"/>
        <v>2.346825041180761</v>
      </c>
      <c r="D63" s="3">
        <v>39.06430271</v>
      </c>
      <c r="E63" s="3">
        <f>D63*constant!$B$2</f>
        <v>531.49733871283388</v>
      </c>
      <c r="F63" s="3">
        <f t="shared" si="1"/>
        <v>10.890761287166129</v>
      </c>
      <c r="G63" s="3">
        <f t="shared" si="2"/>
        <v>3.6302537623887097</v>
      </c>
      <c r="H63" s="3">
        <f>$H$14*(EXP(-$H$15*(C63-$H$16))-1)^2</f>
        <v>3.5704155449884682</v>
      </c>
    </row>
    <row r="64" spans="1:8" x14ac:dyDescent="0.35">
      <c r="A64" s="3">
        <v>7.7759</v>
      </c>
      <c r="B64" s="3">
        <f>A64*constant!$B$1</f>
        <v>4.1148274343000004</v>
      </c>
      <c r="C64" s="3">
        <f t="shared" si="0"/>
        <v>2.3756967268619626</v>
      </c>
      <c r="D64" s="3">
        <v>39.046854760000002</v>
      </c>
      <c r="E64" s="3">
        <f>D64*constant!$B$2</f>
        <v>531.25994707014058</v>
      </c>
      <c r="F64" s="3">
        <f t="shared" si="1"/>
        <v>11.128152929859425</v>
      </c>
      <c r="G64" s="3">
        <f t="shared" si="2"/>
        <v>3.7093843099531418</v>
      </c>
      <c r="H64" s="3">
        <f>$H$14*(EXP(-$H$15*(C64-$H$16))-1)^2</f>
        <v>3.6562142058920157</v>
      </c>
    </row>
    <row r="65" spans="1:8" x14ac:dyDescent="0.35">
      <c r="A65" s="3">
        <v>7.8704000000000001</v>
      </c>
      <c r="B65" s="3">
        <f>A65*constant!$B$1</f>
        <v>4.1648346608000004</v>
      </c>
      <c r="C65" s="3">
        <f t="shared" si="0"/>
        <v>2.4045684125431639</v>
      </c>
      <c r="D65" s="3">
        <v>39.03046157</v>
      </c>
      <c r="E65" s="3">
        <f>D65*constant!$B$2</f>
        <v>531.03690617977327</v>
      </c>
      <c r="F65" s="3">
        <f t="shared" si="1"/>
        <v>11.35119382022674</v>
      </c>
      <c r="G65" s="3">
        <f t="shared" si="2"/>
        <v>3.7837312734089132</v>
      </c>
      <c r="H65" s="3">
        <f>$H$14*(EXP(-$H$15*(C65-$H$16))-1)^2</f>
        <v>3.7383787716648258</v>
      </c>
    </row>
    <row r="66" spans="1:8" x14ac:dyDescent="0.35">
      <c r="A66" s="3">
        <v>7.9649000000000001</v>
      </c>
      <c r="B66" s="3">
        <f>A66*constant!$B$1</f>
        <v>4.2148418873000004</v>
      </c>
      <c r="C66" s="3">
        <f t="shared" si="0"/>
        <v>2.4334400982243656</v>
      </c>
      <c r="D66" s="3">
        <v>39.014839969999997</v>
      </c>
      <c r="E66" s="3">
        <f>D66*constant!$B$2</f>
        <v>530.82436331453709</v>
      </c>
      <c r="F66" s="3">
        <f t="shared" si="1"/>
        <v>11.563736685462914</v>
      </c>
      <c r="G66" s="3">
        <f t="shared" si="2"/>
        <v>3.8545788951543045</v>
      </c>
      <c r="H66" s="3">
        <f>$H$14*(EXP(-$H$15*(C66-$H$16))-1)^2</f>
        <v>3.8170055354557215</v>
      </c>
    </row>
    <row r="67" spans="1:8" x14ac:dyDescent="0.35">
      <c r="A67" s="3">
        <v>8.0594000000000001</v>
      </c>
      <c r="B67" s="3">
        <f>A67*constant!$B$1</f>
        <v>4.2648491138000004</v>
      </c>
      <c r="C67" s="3">
        <f t="shared" si="0"/>
        <v>2.4623117839055673</v>
      </c>
      <c r="D67" s="3">
        <v>39.000033180000003</v>
      </c>
      <c r="E67" s="3">
        <f>D67*constant!$B$2</f>
        <v>530.62290651295791</v>
      </c>
      <c r="F67" s="3">
        <f t="shared" si="1"/>
        <v>11.765193487042097</v>
      </c>
      <c r="G67" s="3">
        <f t="shared" si="2"/>
        <v>3.9217311623473656</v>
      </c>
      <c r="H67" s="3">
        <f>$H$14*(EXP(-$H$15*(C67-$H$16))-1)^2</f>
        <v>3.8921957630395632</v>
      </c>
    </row>
    <row r="68" spans="1:8" x14ac:dyDescent="0.35">
      <c r="A68" s="3">
        <v>8.1539000000000001</v>
      </c>
      <c r="B68" s="3">
        <f>A68*constant!$B$1</f>
        <v>4.3148563403000004</v>
      </c>
      <c r="C68" s="3">
        <f t="shared" si="0"/>
        <v>2.491183469586769</v>
      </c>
      <c r="D68" s="3">
        <v>38.986021870000002</v>
      </c>
      <c r="E68" s="3">
        <f>D68*constant!$B$2</f>
        <v>530.43227277677772</v>
      </c>
      <c r="F68" s="3">
        <f t="shared" si="1"/>
        <v>11.955827223222286</v>
      </c>
      <c r="G68" s="3">
        <f t="shared" si="2"/>
        <v>3.9852757410740955</v>
      </c>
      <c r="H68" s="3">
        <f>$H$14*(EXP(-$H$15*(C68-$H$16))-1)^2</f>
        <v>3.9640543793961824</v>
      </c>
    </row>
    <row r="69" spans="1:8" x14ac:dyDescent="0.35">
      <c r="A69" s="3">
        <v>8.2484000000000002</v>
      </c>
      <c r="B69" s="3">
        <f>A69*constant!$B$1</f>
        <v>4.3648635668000004</v>
      </c>
      <c r="C69" s="3">
        <f t="shared" si="0"/>
        <v>2.5200551552679706</v>
      </c>
      <c r="D69" s="3">
        <v>38.972717920000001</v>
      </c>
      <c r="E69" s="3">
        <f>D69*constant!$B$2</f>
        <v>530.25126317136221</v>
      </c>
      <c r="F69" s="3">
        <f t="shared" si="1"/>
        <v>12.136836828637797</v>
      </c>
      <c r="G69" s="3">
        <f t="shared" si="2"/>
        <v>4.0456122762125988</v>
      </c>
      <c r="H69" s="3">
        <f>$H$14*(EXP(-$H$15*(C69-$H$16))-1)^2</f>
        <v>4.0326888340645768</v>
      </c>
    </row>
    <row r="70" spans="1:8" x14ac:dyDescent="0.35">
      <c r="A70" s="3">
        <v>8.3429000000000002</v>
      </c>
      <c r="B70" s="3">
        <f>A70*constant!$B$1</f>
        <v>4.4148707933000004</v>
      </c>
      <c r="C70" s="3">
        <f t="shared" si="0"/>
        <v>2.5489268409491719</v>
      </c>
      <c r="D70" s="3">
        <v>38.959993679999997</v>
      </c>
      <c r="E70" s="3">
        <f>D70*constant!$B$2</f>
        <v>530.07814092859883</v>
      </c>
      <c r="F70" s="3">
        <f t="shared" si="1"/>
        <v>12.309959071401181</v>
      </c>
      <c r="G70" s="3">
        <f t="shared" si="2"/>
        <v>4.1033196904670604</v>
      </c>
      <c r="H70" s="3">
        <f>$H$14*(EXP(-$H$15*(C70-$H$16))-1)^2</f>
        <v>4.0982081244585915</v>
      </c>
    </row>
    <row r="71" spans="1:8" x14ac:dyDescent="0.35">
      <c r="A71" s="3">
        <v>8.4374000000000002</v>
      </c>
      <c r="B71" s="3">
        <f>A71*constant!$B$1</f>
        <v>4.4648780198000004</v>
      </c>
      <c r="C71" s="3">
        <f t="shared" si="0"/>
        <v>2.5777985266303736</v>
      </c>
      <c r="D71" s="3">
        <v>38.947745249999997</v>
      </c>
      <c r="E71" s="3">
        <f>D71*constant!$B$2</f>
        <v>529.91149241584435</v>
      </c>
      <c r="F71" s="3">
        <f t="shared" si="1"/>
        <v>12.476607584155659</v>
      </c>
      <c r="G71" s="3">
        <f t="shared" si="2"/>
        <v>4.1588691947185525</v>
      </c>
      <c r="H71" s="3">
        <f>$H$14*(EXP(-$H$15*(C71-$H$16))-1)^2</f>
        <v>4.1607219586105542</v>
      </c>
    </row>
    <row r="72" spans="1:8" x14ac:dyDescent="0.35">
      <c r="A72" s="3">
        <v>8.5319000000000003</v>
      </c>
      <c r="B72" s="3">
        <f>A72*constant!$B$1</f>
        <v>4.5148852463000004</v>
      </c>
      <c r="C72" s="3">
        <f t="shared" si="0"/>
        <v>2.6066702123115753</v>
      </c>
      <c r="D72" s="3">
        <v>38.935956539999999</v>
      </c>
      <c r="E72" s="3">
        <f>D72*constant!$B$2</f>
        <v>529.75109871732195</v>
      </c>
      <c r="F72" s="3">
        <f t="shared" si="1"/>
        <v>12.637001282678057</v>
      </c>
      <c r="G72" s="3">
        <f t="shared" si="2"/>
        <v>4.2123337608926859</v>
      </c>
      <c r="H72" s="3">
        <f>$H$14*(EXP(-$H$15*(C72-$H$16))-1)^2</f>
        <v>4.2203400408464571</v>
      </c>
    </row>
    <row r="73" spans="1:8" x14ac:dyDescent="0.35">
      <c r="A73" s="3">
        <v>8.6264000000000003</v>
      </c>
      <c r="B73" s="3">
        <f>A73*constant!$B$1</f>
        <v>4.5648924728000004</v>
      </c>
      <c r="C73" s="3">
        <f t="shared" si="0"/>
        <v>2.6355418979927769</v>
      </c>
      <c r="D73" s="3">
        <v>38.924616640000004</v>
      </c>
      <c r="E73" s="3">
        <f>D73*constant!$B$2</f>
        <v>529.59681139480119</v>
      </c>
      <c r="F73" s="3">
        <f t="shared" si="1"/>
        <v>12.791288605198815</v>
      </c>
      <c r="G73" s="3">
        <f t="shared" si="2"/>
        <v>4.2637628683996054</v>
      </c>
      <c r="H73" s="3">
        <f>$H$14*(EXP(-$H$15*(C73-$H$16))-1)^2</f>
        <v>4.2771714657161528</v>
      </c>
    </row>
    <row r="74" spans="1:8" x14ac:dyDescent="0.35">
      <c r="A74" s="3">
        <v>8.7209000000000003</v>
      </c>
      <c r="B74" s="3">
        <f>A74*constant!$B$1</f>
        <v>4.6148996993000004</v>
      </c>
      <c r="C74" s="3">
        <f t="shared" si="0"/>
        <v>2.6644135836739782</v>
      </c>
      <c r="D74" s="3">
        <v>38.91370964</v>
      </c>
      <c r="E74" s="3">
        <f>D74*constant!$B$2</f>
        <v>529.44841398153164</v>
      </c>
      <c r="F74" s="3">
        <f t="shared" si="1"/>
        <v>12.939686018468365</v>
      </c>
      <c r="G74" s="3">
        <f t="shared" si="2"/>
        <v>4.3132286728227882</v>
      </c>
      <c r="H74" s="3">
        <f>$H$14*(EXP(-$H$15*(C74-$H$16))-1)^2</f>
        <v>4.3313242071271114</v>
      </c>
    </row>
    <row r="75" spans="1:8" x14ac:dyDescent="0.35">
      <c r="A75" s="3">
        <v>8.8154000000000003</v>
      </c>
      <c r="B75" s="3">
        <f>A75*constant!$B$1</f>
        <v>4.6649069258000004</v>
      </c>
      <c r="C75" s="3">
        <f t="shared" si="0"/>
        <v>2.6932852693551799</v>
      </c>
      <c r="D75" s="3">
        <v>38.903229500000002</v>
      </c>
      <c r="E75" s="3">
        <f>D75*constant!$B$2</f>
        <v>529.30582429906144</v>
      </c>
      <c r="F75" s="3">
        <f t="shared" si="1"/>
        <v>13.082275700938567</v>
      </c>
      <c r="G75" s="3">
        <f t="shared" si="2"/>
        <v>4.3607585669795226</v>
      </c>
      <c r="H75" s="3">
        <f>$H$14*(EXP(-$H$15*(C75-$H$16))-1)^2</f>
        <v>4.3829046910814506</v>
      </c>
    </row>
    <row r="76" spans="1:8" x14ac:dyDescent="0.35">
      <c r="A76" s="3">
        <v>8.9099000000000004</v>
      </c>
      <c r="B76" s="3">
        <f>A76*constant!$B$1</f>
        <v>4.7149141523000004</v>
      </c>
      <c r="C76" s="3">
        <f t="shared" si="0"/>
        <v>2.7221569550363816</v>
      </c>
      <c r="D76" s="3">
        <v>38.893212009999999</v>
      </c>
      <c r="E76" s="3">
        <f>D76*constant!$B$2</f>
        <v>529.16952929553588</v>
      </c>
      <c r="F76" s="3">
        <f t="shared" si="1"/>
        <v>13.218570704464128</v>
      </c>
      <c r="G76" s="3">
        <f t="shared" si="2"/>
        <v>4.4061902348213762</v>
      </c>
      <c r="H76" s="3">
        <f>$H$14*(EXP(-$H$15*(C76-$H$16))-1)^2</f>
        <v>4.4320174417112703</v>
      </c>
    </row>
    <row r="77" spans="1:8" x14ac:dyDescent="0.35">
      <c r="A77" s="3">
        <v>9.0044000000000004</v>
      </c>
      <c r="B77" s="3">
        <f>A77*constant!$B$1</f>
        <v>4.7649213788000004</v>
      </c>
      <c r="C77" s="3">
        <f t="shared" si="0"/>
        <v>2.7510286407175832</v>
      </c>
      <c r="D77" s="3">
        <v>38.883651639999997</v>
      </c>
      <c r="E77" s="3">
        <f>D77*constant!$B$2</f>
        <v>529.03945373141198</v>
      </c>
      <c r="F77" s="3">
        <f t="shared" si="1"/>
        <v>13.348646268588027</v>
      </c>
      <c r="G77" s="3">
        <f t="shared" si="2"/>
        <v>4.449548756196009</v>
      </c>
      <c r="H77" s="3">
        <f>$H$14*(EXP(-$H$15*(C77-$H$16))-1)^2</f>
        <v>4.4787647914634992</v>
      </c>
    </row>
    <row r="78" spans="1:8" x14ac:dyDescent="0.35">
      <c r="A78" s="3">
        <v>9.0989000000000004</v>
      </c>
      <c r="B78" s="3">
        <f>A78*constant!$B$1</f>
        <v>4.8149286053000004</v>
      </c>
      <c r="C78" s="3">
        <f t="shared" si="0"/>
        <v>2.7799003263987849</v>
      </c>
      <c r="D78" s="3">
        <v>38.874517910000002</v>
      </c>
      <c r="E78" s="3">
        <f>D78*constant!$B$2</f>
        <v>528.91518290483259</v>
      </c>
      <c r="F78" s="3">
        <f t="shared" si="1"/>
        <v>13.472917095167418</v>
      </c>
      <c r="G78" s="3">
        <f t="shared" si="2"/>
        <v>4.4909723650558062</v>
      </c>
      <c r="H78" s="3">
        <f>$H$14*(EXP(-$H$15*(C78-$H$16))-1)^2</f>
        <v>4.5232466473168671</v>
      </c>
    </row>
    <row r="79" spans="1:8" x14ac:dyDescent="0.35">
      <c r="A79" s="3">
        <v>9.1934000000000005</v>
      </c>
      <c r="B79" s="3">
        <f>A79*constant!$B$1</f>
        <v>4.8649358318000004</v>
      </c>
      <c r="C79" s="3">
        <f t="shared" si="0"/>
        <v>2.8087720120799862</v>
      </c>
      <c r="D79" s="3">
        <v>38.865778499999998</v>
      </c>
      <c r="E79" s="3">
        <f>D79*constant!$B$2</f>
        <v>528.79627707944496</v>
      </c>
      <c r="F79" s="3">
        <f t="shared" si="1"/>
        <v>13.591822920555046</v>
      </c>
      <c r="G79" s="3">
        <f t="shared" si="2"/>
        <v>4.5306076401850151</v>
      </c>
      <c r="H79" s="3">
        <f>$H$14*(EXP(-$H$15*(C79-$H$16))-1)^2</f>
        <v>4.5655603058337793</v>
      </c>
    </row>
    <row r="80" spans="1:8" x14ac:dyDescent="0.35">
      <c r="A80" s="3">
        <v>9.2879000000000005</v>
      </c>
      <c r="B80" s="3">
        <f>A80*constant!$B$1</f>
        <v>4.9149430583000004</v>
      </c>
      <c r="C80" s="3">
        <f t="shared" si="0"/>
        <v>2.8376436977611879</v>
      </c>
      <c r="D80" s="3">
        <v>38.857405290000003</v>
      </c>
      <c r="E80" s="3">
        <f>D80*constant!$B$2</f>
        <v>528.68235366285364</v>
      </c>
      <c r="F80" s="3">
        <f t="shared" si="1"/>
        <v>13.705746337146365</v>
      </c>
      <c r="G80" s="3">
        <f t="shared" si="2"/>
        <v>4.5685821123821215</v>
      </c>
      <c r="H80" s="3">
        <f>$H$14*(EXP(-$H$15*(C80-$H$16))-1)^2</f>
        <v>4.6058003106703422</v>
      </c>
    </row>
    <row r="81" spans="1:8" x14ac:dyDescent="0.35">
      <c r="A81" s="3">
        <v>9.3824000000000005</v>
      </c>
      <c r="B81" s="3">
        <f>A81*constant!$B$1</f>
        <v>4.9649502848000004</v>
      </c>
      <c r="C81" s="3">
        <f t="shared" si="0"/>
        <v>2.8665153834423895</v>
      </c>
      <c r="D81" s="3">
        <v>38.849369619999997</v>
      </c>
      <c r="E81" s="3">
        <f>D81*constant!$B$2</f>
        <v>528.5730227155824</v>
      </c>
      <c r="F81" s="3">
        <f t="shared" si="1"/>
        <v>13.815077284417612</v>
      </c>
      <c r="G81" s="3">
        <f t="shared" si="2"/>
        <v>4.6050257614725369</v>
      </c>
      <c r="H81" s="3">
        <f>$H$14*(EXP(-$H$15*(C81-$H$16))-1)^2</f>
        <v>4.6440583468991923</v>
      </c>
    </row>
    <row r="82" spans="1:8" x14ac:dyDescent="0.35">
      <c r="A82" s="3">
        <v>9.4761000000000006</v>
      </c>
      <c r="B82" s="3">
        <f>A82*constant!$B$1</f>
        <v>5.0145341697000001</v>
      </c>
      <c r="C82" s="3">
        <f t="shared" si="0"/>
        <v>2.8951426527368715</v>
      </c>
      <c r="D82" s="3">
        <v>38.841711060000002</v>
      </c>
      <c r="E82" s="3">
        <f>D82*constant!$B$2</f>
        <v>528.46882261533767</v>
      </c>
      <c r="F82" s="3">
        <f t="shared" si="1"/>
        <v>13.919277384662337</v>
      </c>
      <c r="G82" s="3">
        <f t="shared" si="2"/>
        <v>4.6397591282207786</v>
      </c>
      <c r="H82" s="3">
        <f>$H$14*(EXP(-$H$15*(C82-$H$16))-1)^2</f>
        <v>4.6801230215113998</v>
      </c>
    </row>
    <row r="83" spans="1:8" x14ac:dyDescent="0.35">
      <c r="A83" s="3">
        <v>9.5706000000000007</v>
      </c>
      <c r="B83" s="3">
        <f>A83*constant!$B$1</f>
        <v>5.0645413962000001</v>
      </c>
      <c r="C83" s="3">
        <f t="shared" si="0"/>
        <v>2.9240143384180732</v>
      </c>
      <c r="D83" s="3">
        <v>38.834278640000001</v>
      </c>
      <c r="E83" s="3">
        <f>D83*constant!$B$2</f>
        <v>528.36769930899015</v>
      </c>
      <c r="F83" s="3">
        <f t="shared" si="1"/>
        <v>14.020400691009854</v>
      </c>
      <c r="G83" s="3">
        <f t="shared" si="2"/>
        <v>4.6734668970032844</v>
      </c>
      <c r="H83" s="3">
        <f>$H$14*(EXP(-$H$15*(C83-$H$16))-1)^2</f>
        <v>4.7146953489906736</v>
      </c>
    </row>
    <row r="84" spans="1:8" x14ac:dyDescent="0.35">
      <c r="A84" s="3">
        <v>9.6651000000000007</v>
      </c>
      <c r="B84" s="3">
        <f>A84*constant!$B$1</f>
        <v>5.1145486227000001</v>
      </c>
      <c r="C84" s="3">
        <f t="shared" si="0"/>
        <v>2.9528860240992749</v>
      </c>
      <c r="D84" s="3">
        <v>38.827124640000001</v>
      </c>
      <c r="E84" s="3">
        <f>D84*constant!$B$2</f>
        <v>528.27036410274366</v>
      </c>
      <c r="F84" s="3">
        <f t="shared" si="1"/>
        <v>14.117735897256352</v>
      </c>
      <c r="G84" s="3">
        <f t="shared" si="2"/>
        <v>4.7059119657521178</v>
      </c>
      <c r="H84" s="3">
        <f>$H$14*(EXP(-$H$15*(C84-$H$16))-1)^2</f>
        <v>4.7475423180419467</v>
      </c>
    </row>
    <row r="85" spans="1:8" x14ac:dyDescent="0.35">
      <c r="A85" s="3">
        <v>9.7596000000000007</v>
      </c>
      <c r="B85" s="3">
        <f>A85*constant!$B$1</f>
        <v>5.1645558492000001</v>
      </c>
      <c r="C85" s="3">
        <f t="shared" si="0"/>
        <v>2.9817577097804766</v>
      </c>
      <c r="D85" s="3">
        <v>38.820234880000001</v>
      </c>
      <c r="E85" s="3">
        <f>D85*constant!$B$2</f>
        <v>528.17662406771592</v>
      </c>
      <c r="F85" s="3">
        <f t="shared" si="1"/>
        <v>14.211475932284088</v>
      </c>
      <c r="G85" s="3">
        <f t="shared" si="2"/>
        <v>4.7371586440946958</v>
      </c>
      <c r="H85" s="3">
        <f>$H$14*(EXP(-$H$15*(C85-$H$16))-1)^2</f>
        <v>4.7787437212703958</v>
      </c>
    </row>
    <row r="86" spans="1:8" x14ac:dyDescent="0.35">
      <c r="A86" s="3">
        <v>9.8541000000000007</v>
      </c>
      <c r="B86" s="3">
        <f>A86*constant!$B$1</f>
        <v>5.2145630757000001</v>
      </c>
      <c r="C86" s="3">
        <f t="shared" ref="C86:C103" si="3">B86/SQRT(3)</f>
        <v>3.0106293954616783</v>
      </c>
      <c r="D86" s="3">
        <v>38.813598630000001</v>
      </c>
      <c r="E86" s="3">
        <f>D86*constant!$B$2</f>
        <v>528.08633321470325</v>
      </c>
      <c r="F86" s="3">
        <f t="shared" ref="F86:F103" si="4">542.3881-E86</f>
        <v>14.301766785296763</v>
      </c>
      <c r="G86" s="3">
        <f t="shared" ref="G86:G103" si="5">F86/3</f>
        <v>4.7672555950989208</v>
      </c>
      <c r="H86" s="3">
        <f>$H$14*(EXP(-$H$15*(C86-$H$16))-1)^2</f>
        <v>4.808376360581919</v>
      </c>
    </row>
    <row r="87" spans="1:8" x14ac:dyDescent="0.35">
      <c r="A87" s="3">
        <v>9.9486000000000008</v>
      </c>
      <c r="B87" s="3">
        <f>A87*constant!$B$1</f>
        <v>5.2645703022000001</v>
      </c>
      <c r="C87" s="3">
        <f t="shared" si="3"/>
        <v>3.0395010811428795</v>
      </c>
      <c r="D87" s="3">
        <v>38.807199539999999</v>
      </c>
      <c r="E87" s="3">
        <f>D87*constant!$B$2</f>
        <v>527.99926909044552</v>
      </c>
      <c r="F87" s="3">
        <f t="shared" si="4"/>
        <v>14.388830909554486</v>
      </c>
      <c r="G87" s="3">
        <f t="shared" si="5"/>
        <v>4.7962769698514949</v>
      </c>
      <c r="H87" s="3">
        <f>$H$14*(EXP(-$H$15*(C87-$H$16))-1)^2</f>
        <v>4.836514075642806</v>
      </c>
    </row>
    <row r="88" spans="1:8" x14ac:dyDescent="0.35">
      <c r="A88" s="3">
        <v>10.043100000000001</v>
      </c>
      <c r="B88" s="3">
        <f>A88*constant!$B$1</f>
        <v>5.3145775287000001</v>
      </c>
      <c r="C88" s="3">
        <f t="shared" si="3"/>
        <v>3.0683727668240812</v>
      </c>
      <c r="D88" s="3">
        <v>38.801025019999997</v>
      </c>
      <c r="E88" s="3">
        <f>D88*constant!$B$2</f>
        <v>527.91526039912969</v>
      </c>
      <c r="F88" s="3">
        <f t="shared" si="4"/>
        <v>14.472839600870316</v>
      </c>
      <c r="G88" s="3">
        <f t="shared" si="5"/>
        <v>4.8242798669567719</v>
      </c>
      <c r="H88" s="3">
        <f>$H$14*(EXP(-$H$15*(C88-$H$16))-1)^2</f>
        <v>4.8632277844075009</v>
      </c>
    </row>
    <row r="89" spans="1:8" x14ac:dyDescent="0.35">
      <c r="A89" s="3">
        <v>10.137600000000001</v>
      </c>
      <c r="B89" s="3">
        <f>A89*constant!$B$1</f>
        <v>5.3645847552000001</v>
      </c>
      <c r="C89" s="3">
        <f t="shared" si="3"/>
        <v>3.0972444525052829</v>
      </c>
      <c r="D89" s="3">
        <v>38.795063550000002</v>
      </c>
      <c r="E89" s="3">
        <f>D89*constant!$B$2</f>
        <v>527.83415040304624</v>
      </c>
      <c r="F89" s="3">
        <f t="shared" si="4"/>
        <v>14.553949596953771</v>
      </c>
      <c r="G89" s="3">
        <f t="shared" si="5"/>
        <v>4.8513165323179237</v>
      </c>
      <c r="H89" s="3">
        <f>$H$14*(EXP(-$H$15*(C89-$H$16))-1)^2</f>
        <v>4.8885855336617503</v>
      </c>
    </row>
    <row r="90" spans="1:8" x14ac:dyDescent="0.35">
      <c r="A90" s="3">
        <v>10.232100000000001</v>
      </c>
      <c r="B90" s="3">
        <f>A90*constant!$B$1</f>
        <v>5.4145919817000001</v>
      </c>
      <c r="C90" s="3">
        <f t="shared" si="3"/>
        <v>3.1261161381864846</v>
      </c>
      <c r="D90" s="3">
        <v>38.789304780000002</v>
      </c>
      <c r="E90" s="3">
        <f>D90*constant!$B$2</f>
        <v>527.75579828315858</v>
      </c>
      <c r="F90" s="3">
        <f t="shared" si="4"/>
        <v>14.632301716841425</v>
      </c>
      <c r="G90" s="3">
        <f t="shared" si="5"/>
        <v>4.8774339056138087</v>
      </c>
      <c r="H90" s="3">
        <f>$H$14*(EXP(-$H$15*(C90-$H$16))-1)^2</f>
        <v>4.9126525577841562</v>
      </c>
    </row>
    <row r="91" spans="1:8" x14ac:dyDescent="0.35">
      <c r="A91" s="3">
        <v>10.326599999999999</v>
      </c>
      <c r="B91" s="3">
        <f>A91*constant!$B$1</f>
        <v>5.4645992081999992</v>
      </c>
      <c r="C91" s="3">
        <f t="shared" si="3"/>
        <v>3.1549878238676854</v>
      </c>
      <c r="D91" s="3">
        <v>38.783738769999999</v>
      </c>
      <c r="E91" s="3">
        <f>D91*constant!$B$2</f>
        <v>527.68006879876941</v>
      </c>
      <c r="F91" s="3">
        <f t="shared" si="4"/>
        <v>14.708031201230597</v>
      </c>
      <c r="G91" s="3">
        <f t="shared" si="5"/>
        <v>4.9026770670768656</v>
      </c>
      <c r="H91" s="3">
        <f>$H$14*(EXP(-$H$15*(C91-$H$16))-1)^2</f>
        <v>4.9354913441559205</v>
      </c>
    </row>
    <row r="92" spans="1:8" x14ac:dyDescent="0.35">
      <c r="A92" s="3">
        <v>10.421099999999999</v>
      </c>
      <c r="B92" s="3">
        <f>A92*constant!$B$1</f>
        <v>5.5146064346999992</v>
      </c>
      <c r="C92" s="3">
        <f t="shared" si="3"/>
        <v>3.1838595095488871</v>
      </c>
      <c r="D92" s="3">
        <v>38.778357659999998</v>
      </c>
      <c r="E92" s="3">
        <f>D92*constant!$B$2</f>
        <v>527.60685500904549</v>
      </c>
      <c r="F92" s="3">
        <f t="shared" si="4"/>
        <v>14.781244990954519</v>
      </c>
      <c r="G92" s="3">
        <f t="shared" si="5"/>
        <v>4.9270816636515065</v>
      </c>
      <c r="H92" s="3">
        <f>$H$14*(EXP(-$H$15*(C92-$H$16))-1)^2</f>
        <v>4.957161703849768</v>
      </c>
    </row>
    <row r="93" spans="1:8" x14ac:dyDescent="0.35">
      <c r="A93" s="3">
        <v>10.515599999999999</v>
      </c>
      <c r="B93" s="3">
        <f>A93*constant!$B$1</f>
        <v>5.5646136611999992</v>
      </c>
      <c r="C93" s="3">
        <f t="shared" si="3"/>
        <v>3.2127311952300888</v>
      </c>
      <c r="D93" s="3">
        <v>38.77315282</v>
      </c>
      <c r="E93" s="3">
        <f>D93*constant!$B$2</f>
        <v>527.53603949676153</v>
      </c>
      <c r="F93" s="3">
        <f t="shared" si="4"/>
        <v>14.852060503238476</v>
      </c>
      <c r="G93" s="3">
        <f t="shared" si="5"/>
        <v>4.9506868344128252</v>
      </c>
      <c r="H93" s="3">
        <f>$H$14*(EXP(-$H$15*(C93-$H$16))-1)^2</f>
        <v>4.9777208464072409</v>
      </c>
    </row>
    <row r="94" spans="1:8" x14ac:dyDescent="0.35">
      <c r="A94" s="3">
        <v>10.610099999999999</v>
      </c>
      <c r="B94" s="3">
        <f>A94*constant!$B$1</f>
        <v>5.6146208876999992</v>
      </c>
      <c r="C94" s="3">
        <f t="shared" si="3"/>
        <v>3.2416028809112905</v>
      </c>
      <c r="D94" s="3">
        <v>38.76811713</v>
      </c>
      <c r="E94" s="3">
        <f>D94*constant!$B$2</f>
        <v>527.46752538930514</v>
      </c>
      <c r="F94" s="3">
        <f t="shared" si="4"/>
        <v>14.920574610694871</v>
      </c>
      <c r="G94" s="3">
        <f t="shared" si="5"/>
        <v>4.9735248702316239</v>
      </c>
      <c r="H94" s="3">
        <f>$H$14*(EXP(-$H$15*(C94-$H$16))-1)^2</f>
        <v>4.9972234576714269</v>
      </c>
    </row>
    <row r="95" spans="1:8" x14ac:dyDescent="0.35">
      <c r="A95" s="3">
        <v>10.704599999999999</v>
      </c>
      <c r="B95" s="3">
        <f>A95*constant!$B$1</f>
        <v>5.6646281142000001</v>
      </c>
      <c r="C95" s="3">
        <f t="shared" si="3"/>
        <v>3.2704745665924926</v>
      </c>
      <c r="D95" s="3">
        <v>38.76324305</v>
      </c>
      <c r="E95" s="3">
        <f>D95*constant!$B$2</f>
        <v>527.40121009966833</v>
      </c>
      <c r="F95" s="3">
        <f t="shared" si="4"/>
        <v>14.986889900331676</v>
      </c>
      <c r="G95" s="3">
        <f t="shared" si="5"/>
        <v>4.9956299667772255</v>
      </c>
      <c r="H95" s="3">
        <f>$H$14*(EXP(-$H$15*(C95-$H$16))-1)^2</f>
        <v>5.0157217797817397</v>
      </c>
    </row>
    <row r="96" spans="1:8" x14ac:dyDescent="0.35">
      <c r="A96" s="3">
        <v>10.799099999999999</v>
      </c>
      <c r="B96" s="3">
        <f>A96*constant!$B$1</f>
        <v>5.7146353407000001</v>
      </c>
      <c r="C96" s="3">
        <f t="shared" si="3"/>
        <v>3.2993462522736938</v>
      </c>
      <c r="D96" s="3">
        <v>38.758522249999999</v>
      </c>
      <c r="E96" s="3">
        <f>D96*constant!$B$2</f>
        <v>527.33698029233699</v>
      </c>
      <c r="F96" s="3">
        <f t="shared" si="4"/>
        <v>15.05111970766302</v>
      </c>
      <c r="G96" s="3">
        <f t="shared" si="5"/>
        <v>5.0170399025543402</v>
      </c>
      <c r="H96" s="3">
        <f>$H$14*(EXP(-$H$15*(C96-$H$16))-1)^2</f>
        <v>5.0332656925608275</v>
      </c>
    </row>
    <row r="97" spans="1:8" x14ac:dyDescent="0.35">
      <c r="A97" s="3">
        <v>10.893599999999999</v>
      </c>
      <c r="B97" s="3">
        <f>A97*constant!$B$1</f>
        <v>5.7646425672000001</v>
      </c>
      <c r="C97" s="3">
        <f t="shared" si="3"/>
        <v>3.3282179379548955</v>
      </c>
      <c r="D97" s="3">
        <v>38.75395125</v>
      </c>
      <c r="E97" s="3">
        <f>D97*constant!$B$2</f>
        <v>527.27478861946133</v>
      </c>
      <c r="F97" s="3">
        <f t="shared" si="4"/>
        <v>15.113311380538676</v>
      </c>
      <c r="G97" s="3">
        <f t="shared" si="5"/>
        <v>5.0377704601795585</v>
      </c>
      <c r="H97" s="3">
        <f>$H$14*(EXP(-$H$15*(C97-$H$16))-1)^2</f>
        <v>5.0499027956326357</v>
      </c>
    </row>
    <row r="98" spans="1:8" x14ac:dyDescent="0.35">
      <c r="A98" s="3">
        <v>10.988099999999999</v>
      </c>
      <c r="B98" s="3">
        <f>A98*constant!$B$1</f>
        <v>5.8146497937000001</v>
      </c>
      <c r="C98" s="3">
        <f t="shared" si="3"/>
        <v>3.3570896236360972</v>
      </c>
      <c r="D98" s="3">
        <v>38.74952322</v>
      </c>
      <c r="E98" s="3">
        <f>D98*constant!$B$2</f>
        <v>527.21454215408312</v>
      </c>
      <c r="F98" s="3">
        <f t="shared" si="4"/>
        <v>15.173557845916889</v>
      </c>
      <c r="G98" s="3">
        <f t="shared" si="5"/>
        <v>5.05785261530563</v>
      </c>
      <c r="H98" s="3">
        <f>$H$14*(EXP(-$H$15*(C98-$H$16))-1)^2</f>
        <v>5.0656784907067287</v>
      </c>
    </row>
    <row r="99" spans="1:8" x14ac:dyDescent="0.35">
      <c r="A99" s="3">
        <v>11.082599999999999</v>
      </c>
      <c r="B99" s="3">
        <f>A99*constant!$B$1</f>
        <v>5.8646570202000001</v>
      </c>
      <c r="C99" s="3">
        <f t="shared" si="3"/>
        <v>3.3859613093172989</v>
      </c>
      <c r="D99" s="3">
        <v>38.745231529999998</v>
      </c>
      <c r="E99" s="3">
        <f>D99*constant!$B$2</f>
        <v>527.15615069038506</v>
      </c>
      <c r="F99" s="3">
        <f t="shared" si="4"/>
        <v>15.231949309614947</v>
      </c>
      <c r="G99" s="3">
        <f t="shared" si="5"/>
        <v>5.0773164365383154</v>
      </c>
      <c r="H99" s="3">
        <f>$H$14*(EXP(-$H$15*(C99-$H$16))-1)^2</f>
        <v>5.0806360635487033</v>
      </c>
    </row>
    <row r="100" spans="1:8" x14ac:dyDescent="0.35">
      <c r="A100" s="3">
        <v>11.177099999999999</v>
      </c>
      <c r="B100" s="3">
        <f>A100*constant!$B$1</f>
        <v>5.9146642467000001</v>
      </c>
      <c r="C100" s="3">
        <f t="shared" si="3"/>
        <v>3.4148329949985006</v>
      </c>
      <c r="D100" s="3">
        <v>38.741070690000001</v>
      </c>
      <c r="E100" s="3">
        <f>D100*constant!$B$2</f>
        <v>527.09953953305239</v>
      </c>
      <c r="F100" s="3">
        <f t="shared" si="4"/>
        <v>15.288560466947615</v>
      </c>
      <c r="G100" s="3">
        <f t="shared" si="5"/>
        <v>5.0961868223158717</v>
      </c>
      <c r="H100" s="3">
        <f>$H$14*(EXP(-$H$15*(C100-$H$16))-1)^2</f>
        <v>5.0948167652309495</v>
      </c>
    </row>
    <row r="101" spans="1:8" x14ac:dyDescent="0.35">
      <c r="A101" s="3">
        <v>11.271599999999999</v>
      </c>
      <c r="B101" s="3">
        <f>A101*constant!$B$1</f>
        <v>5.9646714732000001</v>
      </c>
      <c r="C101" s="3">
        <f t="shared" si="3"/>
        <v>3.4437046806797018</v>
      </c>
      <c r="D101" s="3">
        <v>38.73703725</v>
      </c>
      <c r="E101" s="3">
        <f>D101*constant!$B$2</f>
        <v>527.04466174240622</v>
      </c>
      <c r="F101" s="3">
        <f t="shared" si="4"/>
        <v>15.343438257593789</v>
      </c>
      <c r="G101" s="3">
        <f t="shared" si="5"/>
        <v>5.1144794191979299</v>
      </c>
      <c r="H101" s="3">
        <f>$H$14*(EXP(-$H$15*(C101-$H$16))-1)^2</f>
        <v>5.1082598923235434</v>
      </c>
    </row>
    <row r="102" spans="1:8" x14ac:dyDescent="0.35">
      <c r="A102" s="3">
        <v>11.366099999999999</v>
      </c>
      <c r="B102" s="3">
        <f>A102*constant!$B$1</f>
        <v>6.0146786997000001</v>
      </c>
      <c r="C102" s="3">
        <f t="shared" si="3"/>
        <v>3.4725763663609035</v>
      </c>
      <c r="D102" s="3">
        <v>38.7331273</v>
      </c>
      <c r="E102" s="3">
        <f>D102*constant!$B$2</f>
        <v>526.99146412014409</v>
      </c>
      <c r="F102" s="3">
        <f t="shared" si="4"/>
        <v>15.396635879855921</v>
      </c>
      <c r="G102" s="3">
        <f t="shared" si="5"/>
        <v>5.1322119599519738</v>
      </c>
      <c r="H102" s="3">
        <f>$H$14*(EXP(-$H$15*(C102-$H$16))-1)^2</f>
        <v>5.1210028657424118</v>
      </c>
    </row>
    <row r="103" spans="1:8" x14ac:dyDescent="0.35">
      <c r="A103" s="3">
        <v>11.460599999999999</v>
      </c>
      <c r="B103" s="3">
        <f>A103*constant!$B$1</f>
        <v>6.0646859262000001</v>
      </c>
      <c r="C103" s="3">
        <f t="shared" si="3"/>
        <v>3.5014480520421052</v>
      </c>
      <c r="D103" s="3">
        <v>38.729335929999998</v>
      </c>
      <c r="E103" s="3">
        <f>D103*constant!$B$2</f>
        <v>526.93987986225943</v>
      </c>
      <c r="F103" s="3">
        <f t="shared" si="4"/>
        <v>15.448220137740577</v>
      </c>
      <c r="G103" s="3">
        <f t="shared" si="5"/>
        <v>5.1494067125801921</v>
      </c>
      <c r="H103" s="3">
        <f>$H$14*(EXP(-$H$15*(C103-$H$16))-1)^2</f>
        <v>5.1330813080222146</v>
      </c>
    </row>
  </sheetData>
  <mergeCells count="1">
    <mergeCell ref="G13:H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5" x14ac:dyDescent="0.35"/>
  <sheetData>
    <row r="1" spans="1:3" x14ac:dyDescent="0.35">
      <c r="A1" t="s">
        <v>9</v>
      </c>
      <c r="B1">
        <v>0.52917700000000001</v>
      </c>
      <c r="C1" s="1" t="s">
        <v>10</v>
      </c>
    </row>
    <row r="2" spans="1:3" x14ac:dyDescent="0.35">
      <c r="A2" t="s">
        <v>12</v>
      </c>
      <c r="B2">
        <v>13.605703976299999</v>
      </c>
      <c r="C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constant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Markos Araphatzis</dc:creator>
  <cp:lastModifiedBy>Aris Sgouros</cp:lastModifiedBy>
  <dcterms:created xsi:type="dcterms:W3CDTF">2021-11-23T19:46:08Z</dcterms:created>
  <dcterms:modified xsi:type="dcterms:W3CDTF">2025-04-09T15:03:49Z</dcterms:modified>
</cp:coreProperties>
</file>