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AT Report" sheetId="1" state="visible" r:id="rId2"/>
    <sheet name="UAT Scenario" sheetId="2" state="visible" r:id="rId3"/>
    <sheet name="Scenario Cases" sheetId="3" state="visible" r:id="rId4"/>
    <sheet name="UAT Report " sheetId="4" state="hidden" r:id="rId5"/>
    <sheet name="SIT Scenario" sheetId="5" state="hidden" r:id="rId6"/>
    <sheet name="Reff Table" sheetId="6" state="hidden" r:id="rId7"/>
    <sheet name="Findings" sheetId="7" state="visible" r:id="rId8"/>
  </sheets>
  <externalReferences>
    <externalReference r:id="rId9"/>
    <externalReference r:id="rId10"/>
  </externalReferences>
  <definedNames>
    <definedName function="false" hidden="true" localSheetId="1" name="_xlnm._FilterDatabase" vbProcedure="false">'UAT Scenario'!$B$1:$L$13</definedName>
    <definedName function="false" hidden="false" name="Acceptance_Cycle" vbProcedure="false">#REF!</definedName>
    <definedName function="false" hidden="false" name="Acceptance_Cycle_End_Scenario" vbProcedure="false">#REF!</definedName>
    <definedName function="false" hidden="false" name="Acceptance_Cycle_Start_Scenario" vbProcedure="false">#REF!</definedName>
    <definedName function="false" hidden="false" name="Acceptance_Cycle_Start_Scenario1" vbProcedure="false">#REF!</definedName>
    <definedName function="false" hidden="false" name="Acceptance_Flag" vbProcedure="false">#REF!</definedName>
    <definedName function="false" hidden="false" name="Check" vbProcedure="false">#REF!</definedName>
    <definedName function="false" hidden="false" name="Created_by" vbProcedure="false">#REF!</definedName>
    <definedName function="false" hidden="false" name="Defect_ID_Sceario_2" vbProcedure="false">#REF!</definedName>
    <definedName function="false" hidden="false" name="Defect_ID_Scenario" vbProcedure="false">#REF!</definedName>
    <definedName function="false" hidden="false" name="Functional_Specification" vbProcedure="false">#REF!</definedName>
    <definedName function="false" hidden="false" name="nodasasasf" vbProcedure="false">#REF!</definedName>
    <definedName function="false" hidden="false" name="Preparation_end_date" vbProcedure="false">#REF!</definedName>
    <definedName function="false" hidden="false" name="Preparation_start_date" vbProcedure="false">#REF!</definedName>
    <definedName function="false" hidden="false" name="QCDesigner" vbProcedure="false">[1]List!$G$2:$G$245</definedName>
    <definedName function="false" hidden="false" name="QCModuleFunction1" vbProcedure="false">#REF!</definedName>
    <definedName function="false" hidden="false" name="QCPriority" vbProcedure="false">[1]List!$F$2:$F$4</definedName>
    <definedName function="false" hidden="false" name="QCSystem" vbProcedure="false">[1]List!$B$2:$B$18</definedName>
    <definedName function="false" hidden="false" name="QCTestLevel" vbProcedure="false">[1]List!$D$2:$D$11</definedName>
    <definedName function="false" hidden="false" name="QCType" vbProcedure="false">[1]List!$A$2</definedName>
    <definedName function="false" hidden="false" name="Reviewed_by" vbProcedure="false">#REF!</definedName>
    <definedName function="false" hidden="false" name="Revision_end_date" vbProcedure="false">#REF!</definedName>
    <definedName function="false" hidden="false" name="Revision_start_date" vbProcedure="false">#REF!</definedName>
    <definedName function="false" hidden="false" name="Scenario_ID" vbProcedure="false">#REF!</definedName>
    <definedName function="false" hidden="false" name="Scenario_Preparation_Status" vbProcedure="false">#REF!</definedName>
    <definedName function="false" hidden="false" name="Scenario_Table" vbProcedure="false">#REF!</definedName>
    <definedName function="false" hidden="false" name="Scernarioid" vbProcedure="false">#REF!</definedName>
    <definedName function="false" hidden="false" name="Test" vbProcedure="false">#REF!</definedName>
    <definedName function="false" hidden="false" localSheetId="0" name="Acceptance_Cycle" vbProcedure="false">#REF!</definedName>
    <definedName function="false" hidden="false" localSheetId="0" name="Acceptance_Cycle_End_Scenario" vbProcedure="false">#REF!</definedName>
    <definedName function="false" hidden="false" localSheetId="0" name="Acceptance_Cycle_Start_Scenario" vbProcedure="false">#REF!</definedName>
    <definedName function="false" hidden="false" localSheetId="0" name="Acceptance_Flag" vbProcedure="false">#REF!</definedName>
    <definedName function="false" hidden="false" localSheetId="0" name="Created_by" vbProcedure="false">#REF!</definedName>
    <definedName function="false" hidden="false" localSheetId="0" name="Defect_ID_Scenario" vbProcedure="false">#REF!</definedName>
    <definedName function="false" hidden="false" localSheetId="0" name="Functional_Specification" vbProcedure="false">#REF!</definedName>
    <definedName function="false" hidden="false" localSheetId="0" name="Preparation_end_date" vbProcedure="false">#REF!</definedName>
    <definedName function="false" hidden="false" localSheetId="0" name="Preparation_start_date" vbProcedure="false">#REF!</definedName>
    <definedName function="false" hidden="false" localSheetId="0" name="QCModuleFunction1" vbProcedure="false">#REF!</definedName>
    <definedName function="false" hidden="false" localSheetId="0" name="Reviewed_by" vbProcedure="false">#REF!</definedName>
    <definedName function="false" hidden="false" localSheetId="0" name="Revision_end_date" vbProcedure="false">#REF!</definedName>
    <definedName function="false" hidden="false" localSheetId="0" name="Revision_start_date" vbProcedure="false">#REF!</definedName>
    <definedName function="false" hidden="false" localSheetId="0" name="Scenario_ID" vbProcedure="false">#REF!</definedName>
    <definedName function="false" hidden="false" localSheetId="0" name="Scenario_Preparation_Status" vbProcedure="false">#REF!</definedName>
    <definedName function="false" hidden="false" localSheetId="0" name="Scenario_Table" vbProcedure="false">#REF!</definedName>
    <definedName function="false" hidden="false" localSheetId="1" name="Create_and_Signed_Bukalapak_contract" vbProcedure="false">#REF!</definedName>
    <definedName function="false" hidden="false" localSheetId="1" name="_xlnm._FilterDatabase" vbProcedure="false">'UAT Scenario'!$B$1:$L$46</definedName>
    <definedName function="false" hidden="false" localSheetId="4" name="Acceptance_Cycle" vbProcedure="false">#REF!</definedName>
    <definedName function="false" hidden="false" localSheetId="4" name="Acceptance_Cycle_End_Scenario" vbProcedure="false">#REF!</definedName>
    <definedName function="false" hidden="false" localSheetId="4" name="Acceptance_Cycle_Start_Scenario" vbProcedure="false">#REF!</definedName>
    <definedName function="false" hidden="false" localSheetId="4" name="Acceptance_Flag" vbProcedure="false">#REF!</definedName>
    <definedName function="false" hidden="false" localSheetId="4" name="Created_by" vbProcedure="false">#REF!</definedName>
    <definedName function="false" hidden="false" localSheetId="4" name="Defect_ID_Scenario" vbProcedure="false">#REF!</definedName>
    <definedName function="false" hidden="false" localSheetId="4" name="Functional_Specification" vbProcedure="false">#REF!</definedName>
    <definedName function="false" hidden="false" localSheetId="4" name="Preparation_end_date" vbProcedure="false">#REF!</definedName>
    <definedName function="false" hidden="false" localSheetId="4" name="Preparation_start_date" vbProcedure="false">#REF!</definedName>
    <definedName function="false" hidden="false" localSheetId="4" name="Reviewed_by" vbProcedure="false">#REF!</definedName>
    <definedName function="false" hidden="false" localSheetId="4" name="Revision_end_date" vbProcedure="false">#REF!</definedName>
    <definedName function="false" hidden="false" localSheetId="4" name="Revision_start_date" vbProcedure="false">#REF!</definedName>
    <definedName function="false" hidden="false" localSheetId="4" name="Scenario_ID" vbProcedure="false">#REF!</definedName>
    <definedName function="false" hidden="false" localSheetId="4" name="Scenario_Preparation_Status" vbProcedure="false">#REF!</definedName>
    <definedName function="false" hidden="false" localSheetId="4" name="Scenario_T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<sst xmlns="http://schemas.openxmlformats.org/spreadsheetml/2006/main" count="2129" uniqueCount="445">
  <si>
    <t xml:space="preserve">     -- COPY THIS AREA IN THE ACK EMAIL BODY --</t>
  </si>
  <si>
    <t xml:space="preserve">Orange HRM</t>
  </si>
  <si>
    <t xml:space="preserve">- Project Information -</t>
  </si>
  <si>
    <t xml:space="preserve">- Test Result -</t>
  </si>
  <si>
    <t xml:space="preserve">- Execution Plan -</t>
  </si>
  <si>
    <t xml:space="preserve">- Actual Execution -</t>
  </si>
  <si>
    <t xml:space="preserve">Report Date.</t>
  </si>
  <si>
    <t xml:space="preserve">Status.</t>
  </si>
  <si>
    <t xml:space="preserve">Tested Correctly</t>
  </si>
  <si>
    <t xml:space="preserve">Start Date.</t>
  </si>
  <si>
    <t xml:space="preserve">Project No.</t>
  </si>
  <si>
    <t xml:space="preserve">Completion.</t>
  </si>
  <si>
    <t xml:space="preserve">Finish Date.</t>
  </si>
  <si>
    <t xml:space="preserve">Test Cycle.</t>
  </si>
  <si>
    <t xml:space="preserve">Total Test Case.</t>
  </si>
  <si>
    <t xml:space="preserve">Test Env.</t>
  </si>
  <si>
    <t xml:space="preserve">Development</t>
  </si>
  <si>
    <t xml:space="preserve">- Total Results To Date -</t>
  </si>
  <si>
    <t xml:space="preserve">Planned #.</t>
  </si>
  <si>
    <t xml:space="preserve">Planned % </t>
  </si>
  <si>
    <t xml:space="preserve">Actual #.</t>
  </si>
  <si>
    <t xml:space="preserve">Actual % from Result to Date.</t>
  </si>
  <si>
    <t xml:space="preserve">Plan.</t>
  </si>
  <si>
    <t xml:space="preserve">- Defect / Issue Details -</t>
  </si>
  <si>
    <t xml:space="preserve">Defect ID (#)</t>
  </si>
  <si>
    <t xml:space="preserve">Defect Name</t>
  </si>
  <si>
    <t xml:space="preserve">Description</t>
  </si>
  <si>
    <t xml:space="preserve">PIC</t>
  </si>
  <si>
    <t xml:space="preserve">Status</t>
  </si>
  <si>
    <t xml:space="preserve">Detected Date</t>
  </si>
  <si>
    <t xml:space="preserve">Closed Date</t>
  </si>
  <si>
    <t xml:space="preserve">Type</t>
  </si>
  <si>
    <t xml:space="preserve">Blocked Test Case</t>
  </si>
  <si>
    <t xml:space="preserve">Bug001</t>
  </si>
  <si>
    <t xml:space="preserve">Zip able to input String</t>
  </si>
  <si>
    <t xml:space="preserve">Hit Query {{url}}/api/v1/employee/:id/contact-detail</t>
  </si>
  <si>
    <t xml:space="preserve">Arisa</t>
  </si>
  <si>
    <t xml:space="preserve">Open</t>
  </si>
  <si>
    <t xml:space="preserve">ISSUE</t>
  </si>
  <si>
    <t xml:space="preserve">No.</t>
  </si>
  <si>
    <t xml:space="preserve">Type.</t>
  </si>
  <si>
    <t xml:space="preserve">Scenario ID</t>
  </si>
  <si>
    <t xml:space="preserve">Scenario Case</t>
  </si>
  <si>
    <t xml:space="preserve">Result.</t>
  </si>
  <si>
    <t xml:space="preserve">Blocked by (Defect ID)</t>
  </si>
  <si>
    <t xml:space="preserve">Positive</t>
  </si>
  <si>
    <t xml:space="preserve">OrangeHRM001</t>
  </si>
  <si>
    <t xml:space="preserve">User Hit Query Get access token </t>
  </si>
  <si>
    <t xml:space="preserve">Tested correctly</t>
  </si>
  <si>
    <t xml:space="preserve">OrangeHRM002</t>
  </si>
  <si>
    <t xml:space="preserve">User Hit Query Get Users</t>
  </si>
  <si>
    <t xml:space="preserve">OrangeHRM003</t>
  </si>
  <si>
    <t xml:space="preserve">User Hit Query Get User Login</t>
  </si>
  <si>
    <t xml:space="preserve">Negative</t>
  </si>
  <si>
    <t xml:space="preserve">OrangeHRM004</t>
  </si>
  <si>
    <t xml:space="preserve">User Hit Query Get User Login but username empty</t>
  </si>
  <si>
    <t xml:space="preserve">OrangeHRM005</t>
  </si>
  <si>
    <t xml:space="preserve">User Hit Query Get User Login but password empty</t>
  </si>
  <si>
    <t xml:space="preserve">OrangeHRM006</t>
  </si>
  <si>
    <t xml:space="preserve">User Hit Query Get User Login but username are wrong</t>
  </si>
  <si>
    <t xml:space="preserve">OrangeHRM007</t>
  </si>
  <si>
    <t xml:space="preserve">User Hit Query Get User Login but password are wrong</t>
  </si>
  <si>
    <t xml:space="preserve">OrangeHRM008</t>
  </si>
  <si>
    <t xml:space="preserve">User Hit Query Get User Login but username &amp; password are wrong</t>
  </si>
  <si>
    <t xml:space="preserve">OrangeHRM009</t>
  </si>
  <si>
    <t xml:space="preserve">User Hit Query Punch In</t>
  </si>
  <si>
    <t xml:space="preserve">OrangeHRM010</t>
  </si>
  <si>
    <t xml:space="preserve">User Double Hit Query Punch In </t>
  </si>
  <si>
    <t xml:space="preserve">OrangeHRM011</t>
  </si>
  <si>
    <t xml:space="preserve">User Hit Query Punch Out</t>
  </si>
  <si>
    <t xml:space="preserve">OrangeHRM012</t>
  </si>
  <si>
    <t xml:space="preserve">User Double Hit Query Punch Out</t>
  </si>
  <si>
    <t xml:space="preserve">OrangeHRM013</t>
  </si>
  <si>
    <t xml:space="preserve">User Hit Query Punch In but datetime is empty</t>
  </si>
  <si>
    <t xml:space="preserve">OrangeHRM014</t>
  </si>
  <si>
    <t xml:space="preserve">User Hit Query Punch In but incorrect format datetime</t>
  </si>
  <si>
    <t xml:space="preserve">OrangeHRM015</t>
  </si>
  <si>
    <t xml:space="preserve">User Hit Query Save Employee</t>
  </si>
  <si>
    <t xml:space="preserve">OrangeHRM016</t>
  </si>
  <si>
    <t xml:space="preserve">User Hit Query Save Employee but firstName empty</t>
  </si>
  <si>
    <t xml:space="preserve">OrangeHRM017</t>
  </si>
  <si>
    <t xml:space="preserve">User Hit Query Save Employee but middleName  empty string</t>
  </si>
  <si>
    <t xml:space="preserve">OrangeHRM018</t>
  </si>
  <si>
    <t xml:space="preserve">User Hit Query Save Employee Detail but lastName  empty string</t>
  </si>
  <si>
    <t xml:space="preserve">OrangeHRM019</t>
  </si>
  <si>
    <t xml:space="preserve">User Hit Query Save Employee but  code is empty</t>
  </si>
  <si>
    <t xml:space="preserve">OrangeHRM020</t>
  </si>
  <si>
    <t xml:space="preserve">User Hit Query Save Employee but  code more than 10 int</t>
  </si>
  <si>
    <t xml:space="preserve">OrangeHRM021</t>
  </si>
  <si>
    <t xml:space="preserve">User Hit Query Save Employee but firstName is Integer</t>
  </si>
  <si>
    <t xml:space="preserve">OrangeHRM022</t>
  </si>
  <si>
    <t xml:space="preserve">User Hit Query Save Employee but middleName is Integer</t>
  </si>
  <si>
    <t xml:space="preserve">OrangeHRM023</t>
  </si>
  <si>
    <t xml:space="preserve">User Hit Query Save Employee but id is String</t>
  </si>
  <si>
    <t xml:space="preserve">OrangeHRM024</t>
  </si>
  <si>
    <t xml:space="preserve">User Hit Query Employee Detail</t>
  </si>
  <si>
    <t xml:space="preserve">OrangeHRM025</t>
  </si>
  <si>
    <t xml:space="preserve">User Hit Query Get Employee Detail but id not registered</t>
  </si>
  <si>
    <t xml:space="preserve">OrangeHRM026</t>
  </si>
  <si>
    <t xml:space="preserve">User Hit Query Update Employee Detail</t>
  </si>
  <si>
    <t xml:space="preserve">OrangeHRM027</t>
  </si>
  <si>
    <t xml:space="preserve">User Hit Query Update Employee Detail but Firstname is empty</t>
  </si>
  <si>
    <t xml:space="preserve">OrangeHRM028</t>
  </si>
  <si>
    <t xml:space="preserve">User Hit Query Update Employee Detail but middleName  empty string</t>
  </si>
  <si>
    <t xml:space="preserve">OrangeHRM029</t>
  </si>
  <si>
    <t xml:space="preserve">User Hit Query Update Employee Detail but lastName  empty string</t>
  </si>
  <si>
    <t xml:space="preserve">OrangeHRM030</t>
  </si>
  <si>
    <t xml:space="preserve">User Hit Query Update  Employee Detail but firstName is Integer</t>
  </si>
  <si>
    <t xml:space="preserve">OrangeHRM031</t>
  </si>
  <si>
    <t xml:space="preserve">User Hit Query Update  Employee Detail but middleName is Integer</t>
  </si>
  <si>
    <t xml:space="preserve">OrangeHRM032</t>
  </si>
  <si>
    <t xml:space="preserve">User Hit Query Update Employee Detail but Invalid Marital status</t>
  </si>
  <si>
    <t xml:space="preserve">OrangeHRM033</t>
  </si>
  <si>
    <t xml:space="preserve">User Hit Query Update Employee Detail but Invalid gender</t>
  </si>
  <si>
    <t xml:space="preserve">OrangeHRM034</t>
  </si>
  <si>
    <t xml:space="preserve">User Hit Query Update Employee Detail but  license Number Expired Date is Empty String</t>
  </si>
  <si>
    <t xml:space="preserve">OrangeHRM035</t>
  </si>
  <si>
    <t xml:space="preserve">User Hit Query Update Employee Detail but  license Number Expired Date is Invalid Format Date</t>
  </si>
  <si>
    <t xml:space="preserve">OrangeHRM036</t>
  </si>
  <si>
    <t xml:space="preserve">User Hit Query Update Employee Detail but  dob  is Empty String</t>
  </si>
  <si>
    <t xml:space="preserve">OrangeHRM037</t>
  </si>
  <si>
    <t xml:space="preserve">User Hit Query Update Employee Detail but  dob  is Invalid Format Date</t>
  </si>
  <si>
    <t xml:space="preserve">OrangeHRM038</t>
  </si>
  <si>
    <t xml:space="preserve">User Hit Query Update Employee Detail but  dob  is String</t>
  </si>
  <si>
    <t xml:space="preserve">OrangeHRM039</t>
  </si>
  <si>
    <t xml:space="preserve">User Hit Query Employee Search</t>
  </si>
  <si>
    <t xml:space="preserve">OrangeHRM040</t>
  </si>
  <si>
    <t xml:space="preserve">User Hit Query Get Employee Search but name is not registered</t>
  </si>
  <si>
    <t xml:space="preserve">OrangeHRM041</t>
  </si>
  <si>
    <t xml:space="preserve">User Hit Query Get Employee Search but code is not registered</t>
  </si>
  <si>
    <t xml:space="preserve">OrangeHRM042</t>
  </si>
  <si>
    <t xml:space="preserve">User Hit Query Get Employee Search but dob is not registered</t>
  </si>
  <si>
    <t xml:space="preserve">OrangeHRM043</t>
  </si>
  <si>
    <t xml:space="preserve">User Hit Query Get Employee Search but status is invalid</t>
  </si>
  <si>
    <t xml:space="preserve">OrangeHRM044</t>
  </si>
  <si>
    <t xml:space="preserve">User Hit Query Employee Contact Detail</t>
  </si>
  <si>
    <t xml:space="preserve">OrangeHRM045</t>
  </si>
  <si>
    <t xml:space="preserve">User Double Hit EmployeeContact Detail but id not registered</t>
  </si>
  <si>
    <t xml:space="preserve">OrangeHRM046</t>
  </si>
  <si>
    <t xml:space="preserve">User Hit Query Save Employee Contact Detail</t>
  </si>
  <si>
    <t xml:space="preserve">OrangeHRM047</t>
  </si>
  <si>
    <t xml:space="preserve">User Hit Query Save Employee but zip is String</t>
  </si>
  <si>
    <t xml:space="preserve">Tested with non Stopping Defect</t>
  </si>
  <si>
    <t xml:space="preserve">OrangeHRM048</t>
  </si>
  <si>
    <t xml:space="preserve">User Hit Query Save Employee but homeTelephone is Empty String</t>
  </si>
  <si>
    <t xml:space="preserve">OrangeHRM049</t>
  </si>
  <si>
    <t xml:space="preserve">User Hit Query Save Employee but homeTelephone is String</t>
  </si>
  <si>
    <t xml:space="preserve">OrangeHRM050</t>
  </si>
  <si>
    <t xml:space="preserve">User Hit Query Save Employee but homeTelephone is Special Character</t>
  </si>
  <si>
    <t xml:space="preserve">OrangeHRM051</t>
  </si>
  <si>
    <t xml:space="preserve">User Hit Query Save Employee but homeTelephone is Combination Other Chars and Alphabetic</t>
  </si>
  <si>
    <t xml:space="preserve">OrangeHRM052</t>
  </si>
  <si>
    <t xml:space="preserve">User Hit Query Save Employee but workTelephone is Empty String</t>
  </si>
  <si>
    <t xml:space="preserve">OrangeHRM053</t>
  </si>
  <si>
    <t xml:space="preserve">User Hit Query Save Employee but workTelephone is String</t>
  </si>
  <si>
    <t xml:space="preserve">OrangeHRM054</t>
  </si>
  <si>
    <t xml:space="preserve">User Hit Query Save Employee but workTelephone is Special Character</t>
  </si>
  <si>
    <t xml:space="preserve">OrangeHRM055</t>
  </si>
  <si>
    <t xml:space="preserve">User Hit Query Save Employee but workTelephone is Combination Other Chars and Alphabetic</t>
  </si>
  <si>
    <t xml:space="preserve">OrangeHRM056</t>
  </si>
  <si>
    <t xml:space="preserve">User Hit Query Save Employee but mobile is Empty String</t>
  </si>
  <si>
    <t xml:space="preserve">OrangeHRM057</t>
  </si>
  <si>
    <t xml:space="preserve">User Hit Query Save Employee but mobile is String</t>
  </si>
  <si>
    <t xml:space="preserve">OrangeHRM058</t>
  </si>
  <si>
    <t xml:space="preserve">User Hit Query Save Employee but mobile is Special Character</t>
  </si>
  <si>
    <t xml:space="preserve">OrangeHRM059</t>
  </si>
  <si>
    <t xml:space="preserve">User Hit Query Save Employee but mobile is Combination Other Chars and Alphabetic</t>
  </si>
  <si>
    <t xml:space="preserve">OrangeHRM060</t>
  </si>
  <si>
    <t xml:space="preserve">User Hit Query Save Employee but workEmail is Empty String</t>
  </si>
  <si>
    <t xml:space="preserve">OrangeHRM061</t>
  </si>
  <si>
    <t xml:space="preserve">User Hit Query Save Employee but workEmail is Invalid FormatEmail</t>
  </si>
  <si>
    <t xml:space="preserve">OrangeHRM062</t>
  </si>
  <si>
    <t xml:space="preserve">User Hit Query Save Employee but otherEmail is Empty string</t>
  </si>
  <si>
    <t xml:space="preserve">OrangeHRM063</t>
  </si>
  <si>
    <t xml:space="preserve">User Hit Query Save Employee but otherEmail is Invalid FormatEmail</t>
  </si>
  <si>
    <t xml:space="preserve">OrangeHRM064</t>
  </si>
  <si>
    <t xml:space="preserve">User Hit Query Save Employee but workEmail and otherEmail is same</t>
  </si>
  <si>
    <t xml:space="preserve">OrangeHRM065</t>
  </si>
  <si>
    <t xml:space="preserve">User Hit Query Update Employee Contact Detail</t>
  </si>
  <si>
    <t xml:space="preserve">OrangeHRM066</t>
  </si>
  <si>
    <t xml:space="preserve">User Hit Query Save Employee Dependent</t>
  </si>
  <si>
    <t xml:space="preserve">OrangeHRM067</t>
  </si>
  <si>
    <t xml:space="preserve">User Hit Query Get Employee Dependent</t>
  </si>
  <si>
    <t xml:space="preserve">OrangeHRM068</t>
  </si>
  <si>
    <t xml:space="preserve">User Hit Query Delete Employee Dependent</t>
  </si>
  <si>
    <t xml:space="preserve">OrangeHRM069</t>
  </si>
  <si>
    <t xml:space="preserve">User Hit Query Terminate Employee</t>
  </si>
  <si>
    <t xml:space="preserve">No</t>
  </si>
  <si>
    <t xml:space="preserve">Scenario Cases</t>
  </si>
  <si>
    <t xml:space="preserve">Feature</t>
  </si>
  <si>
    <t xml:space="preserve">Involved System or Application</t>
  </si>
  <si>
    <t xml:space="preserve">Scenario Type</t>
  </si>
  <si>
    <t xml:space="preserve">Planned Date </t>
  </si>
  <si>
    <t xml:space="preserve">Execution Date</t>
  </si>
  <si>
    <t xml:space="preserve">Tester </t>
  </si>
  <si>
    <t xml:space="preserve">Notes</t>
  </si>
  <si>
    <t xml:space="preserve">OrangeHRM</t>
  </si>
  <si>
    <t xml:space="preserve">Positive </t>
  </si>
  <si>
    <t xml:space="preserve">27-09-2021</t>
  </si>
  <si>
    <t xml:space="preserve">Arisa Hazriaty</t>
  </si>
  <si>
    <t xml:space="preserve">Test Case ID</t>
  </si>
  <si>
    <t xml:space="preserve">Precondition</t>
  </si>
  <si>
    <t xml:space="preserve">Positive/Negative</t>
  </si>
  <si>
    <t xml:space="preserve">Scenario Name</t>
  </si>
  <si>
    <t xml:space="preserve">Test Case Objective</t>
  </si>
  <si>
    <t xml:space="preserve">Test Step</t>
  </si>
  <si>
    <t xml:space="preserve">Expected Behaviour</t>
  </si>
  <si>
    <t xml:space="preserve">Actual Behaviour</t>
  </si>
  <si>
    <t xml:space="preserve">Result</t>
  </si>
  <si>
    <t xml:space="preserve">Automated</t>
  </si>
  <si>
    <t xml:space="preserve">Bug-ID</t>
  </si>
  <si>
    <t xml:space="preserve">Get Access Token</t>
  </si>
  <si>
    <t xml:space="preserve">User have client_id &amp; client_secret</t>
  </si>
  <si>
    <t xml:space="preserve">User should Get Access Token to access Orang HRM</t>
  </si>
  <si>
    <t xml:space="preserve">client_id:{{client_id}}
Client_secret:{{client_secret}}
grant_type:{{grant_type}}</t>
  </si>
  <si>
    <r>
      <rPr>
        <b val="true"/>
        <sz val="8"/>
        <color rgb="FF000000"/>
        <rFont val="Arial"/>
        <family val="2"/>
        <charset val="1"/>
      </rPr>
      <t xml:space="preserve">Verify Responses displayed: 
</t>
    </r>
    <r>
      <rPr>
        <sz val="8"/>
        <color rgb="FF000000"/>
        <rFont val="Arial"/>
        <family val="2"/>
        <charset val="1"/>
      </rPr>
      <t xml:space="preserve">"access_token": "{{access_token}}",
  "expires_in": {{expires_in}}
  "token_type": {{token_type}},
  "scope": "{{scope}}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</si>
  <si>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  "access_token": "{{access_token}}",
  "expires_in": {{expires_in}}
  "token_type": {{token_type}},
  "scope": "{{scope}}
</t>
    </r>
  </si>
  <si>
    <t xml:space="preserve">Passed</t>
  </si>
  <si>
    <t xml:space="preserve">Yes</t>
  </si>
  <si>
    <t xml:space="preserve">Admin</t>
  </si>
  <si>
    <t xml:space="preserve">User have token</t>
  </si>
  <si>
    <t xml:space="preserve">User able to view another user</t>
  </si>
  <si>
    <t xml:space="preserve">Hit Query {{url}}/api/v1/user</t>
  </si>
  <si>
    <r>
      <rPr>
        <b val="true"/>
        <sz val="8"/>
        <color rgb="FF000000"/>
        <rFont val="Arial"/>
        <family val="2"/>
        <charset val="1"/>
      </rPr>
      <t xml:space="preserve">Verify Responses displayed: 
</t>
    </r>
    <r>
      <rPr>
        <sz val="8"/>
        <color rgb="FF000000"/>
        <rFont val="Arial"/>
        <family val="2"/>
        <charset val="1"/>
      </rPr>
      <t xml:space="preserve">            "userName": "{{userName}}",
            "userRole": "{{userRole}}",
            "status": "{{status}}",
            "employeeName": "{{employeeName}}
            "employeeId": "{{employeeId}}"
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</si>
  <si>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            "userName": "{{userName}}",
            "userRole": "{{userRole}}",
            "status": "{{status}}",
            "employeeName": "{{employeeName}}
            "employeeId": "{{employeeId}}"</t>
    </r>
  </si>
  <si>
    <t xml:space="preserve">User able to login</t>
  </si>
  <si>
    <t xml:space="preserve">username:{{username}}
password:{{password}}</t>
  </si>
  <si>
    <r>
      <rPr>
        <b val="true"/>
        <sz val="8"/>
        <color rgb="FF000000"/>
        <rFont val="Arial"/>
        <family val="2"/>
        <charset val="1"/>
      </rPr>
      <t xml:space="preserve">Verify Responses displayed: 
</t>
    </r>
    <r>
      <rPr>
        <sz val="8"/>
        <color rgb="FF000000"/>
        <rFont val="Arial"/>
        <family val="2"/>
        <charset val="1"/>
      </rPr>
      <t xml:space="preserve">    "login": true,
    "user": {
        "userName": "{{userName}}",
        "userRole": "{{userRole}}",
        "status": "{{status}}",
        "employeeName": "{{employeeName}}",
        "employeeId": "{{employeeId}}"
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</si>
  <si>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    "login": true,
    "user": {
        "userName": "{{userName}}",
        "userRole": "{{userRole}}",
        "status": "{{status}}",
        "employeeName": "{{employeeName}}",
        "employeeId": "{{employeeId}}"
</t>
    </r>
  </si>
  <si>
    <t xml:space="preserve">Username must not be empty</t>
  </si>
  <si>
    <t xml:space="preserve">Username:””
password:{{password}}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</si>
  <si>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"error": {
        "status": "202",
        "text": "username must not be empty"
    }</t>
    </r>
  </si>
  <si>
    <t xml:space="preserve">Responses already displayed correctly:
"error": {
        "status": "202",
        "text": "username must not be empty"
    }</t>
  </si>
  <si>
    <t xml:space="preserve">Password must not be empty</t>
  </si>
  <si>
    <t xml:space="preserve">username:{{username}}
Password: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</si>
  <si>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"error": {
        "status": "202",
        "text": "password must not be empty"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</si>
  <si>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"error": {
        "status": "202",
        "text": "password must not be empty"
    }</t>
    </r>
  </si>
  <si>
    <t xml:space="preserve">User should input correct username and password</t>
  </si>
  <si>
    <t xml:space="preserve">username:wrongusername
password:{{password}}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</si>
  <si>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"error": {
        "status": "202",
        "text": "Credentials Are Wrong Please Try Again"
    }</t>
    </r>
  </si>
  <si>
    <t xml:space="preserve">Response already displayed correctly:
"error": {
        "status": "202",
        "text": "Credentials Are Wrong Please Try Again"
    }</t>
  </si>
  <si>
    <t xml:space="preserve">username:{{username}}
password:wrongpassword</t>
  </si>
  <si>
    <r>
      <rPr>
        <b val="true"/>
        <sz val="8"/>
        <color rgb="FF000000"/>
        <rFont val="Arial"/>
        <family val="2"/>
        <charset val="1"/>
      </rPr>
      <t xml:space="preserve">Response already displayed correctly:
</t>
    </r>
    <r>
      <rPr>
        <sz val="8"/>
        <color rgb="FF000000"/>
        <rFont val="Arial"/>
        <family val="2"/>
        <charset val="1"/>
      </rPr>
      <t xml:space="preserve">"error": {
        "status": "202",
        "text": "Credentials Are Wrong Please Try Again"
    }</t>
    </r>
  </si>
  <si>
    <t xml:space="preserve">username:wrongusername
password:wrongpassword</t>
  </si>
  <si>
    <t xml:space="preserve">Attendance</t>
  </si>
  <si>
    <t xml:space="preserve">User able to Punch In</t>
  </si>
  <si>
    <t xml:space="preserve">id:{{employeeid}}
timezone:{{timezone}}
note:{{note}}
datetime:{{datetimePunchIn}}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</si>
  <si>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    "success": "{{successMessage}}",
    "id": "{{id}}"
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</si>
  <si>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    "success": "{{successMessage}}",
    "id": "{{id}}"
</t>
    </r>
  </si>
  <si>
    <t xml:space="preserve">User cannot Punch In if already Punch In</t>
  </si>
  <si>
    <t xml:space="preserve">Double hit {{url}}/api/v1/employee/:employeeid/punch-in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</si>
  <si>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"Cannot Proceed Punch In Employee Already Punched In"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</si>
  <si>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"error": {
        "status": "202",
        "text": "Cannot Proceed Punch In Employee Already Punched In"
    }</t>
    </r>
  </si>
  <si>
    <t xml:space="preserve">User able to Punch Out</t>
  </si>
  <si>
    <t xml:space="preserve">id:{{employeeid}}
timezone:{{timezone}}
note:{{note}}
datetime:{{datetimePunchOut}}</t>
  </si>
  <si>
    <t xml:space="preserve">User cannot Punch Out if already Punch Out</t>
  </si>
  <si>
    <t xml:space="preserve">Doublr Hit {{url}}/api/v1/employee/:employeeid/punch-out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</si>
  <si>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"Cannot Proceed Punch Out Employee Already Punched Out"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</si>
  <si>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"error": {
        "status": "202",
        "text": "Cannot Proceed Punch Out Employee Already Punched Out"
    }</t>
    </r>
  </si>
  <si>
    <t xml:space="preserve">Date must be a valid date</t>
  </si>
  <si>
    <t xml:space="preserve">id:{{employeeid}}
timezone:{{timezone}}
note:{{note}}
Datetime: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</si>
  <si>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"error": {
        "status": "202",
        "text": "datetime must be a valid date. Sample format: \"2005-12-30 01:02\""
    }</t>
    </r>
  </si>
  <si>
    <r>
      <rPr>
        <b val="true"/>
        <sz val="8"/>
        <color rgb="FF000000"/>
        <rFont val="Arial"/>
        <family val="2"/>
        <charset val="1"/>
      </rPr>
      <t xml:space="preserve">Response already displayed correctly:
</t>
    </r>
    <r>
      <rPr>
        <sz val="8"/>
        <color rgb="FF000000"/>
        <rFont val="Arial"/>
        <family val="2"/>
        <charset val="1"/>
      </rPr>
      <t xml:space="preserve">"error": {
        "status": "202",
        "text": "datetime must be a valid date. Sample format: \"2005-12-30 01:02\""
    }</t>
    </r>
  </si>
  <si>
    <t xml:space="preserve">id:{{employeeid}}
timezone:{{timezone}}
note:{{note}}
datetime:datetime</t>
  </si>
  <si>
    <t xml:space="preserve">Employee</t>
  </si>
  <si>
    <t xml:space="preserve">User able to Save Employee</t>
  </si>
  <si>
    <t xml:space="preserve">"firstName": "{{firstName}}",
"middleName":"{{middleName}}",
"lastName":"{{lastName}}",
"code":"{{randomCodeEmployee}}"</t>
  </si>
  <si>
    <t xml:space="preserve">Firstname should not be empty</t>
  </si>
  <si>
    <t xml:space="preserve">"firstName": "","middleName":"{{middleName}}","lastName":"{{lastName}}","code":"{{randomCodeEmployee}}"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</si>
  <si>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"firstName must not be empty"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</si>
  <si>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
</t>
    </r>
    <r>
      <rPr>
        <sz val="8"/>
        <color rgb="FF000000"/>
        <rFont val="Arial"/>
        <family val="2"/>
        <charset val="1"/>
      </rPr>
      <t xml:space="preserve">"error": {
        "status": "202",
        "text": "firstName must not be empty"
    }</t>
    </r>
  </si>
  <si>
    <t xml:space="preserve">middleName must have a length between 1 and 30</t>
  </si>
  <si>
    <t xml:space="preserve">"firstName": "{{firstName}}",
"middleName":"",
"lastName":"{{lastName}}",
"code":"{{randomCodeEmployee}}"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</si>
  <si>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"middleName must have a length between 1 and 30"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</si>
  <si>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   
</t>
    </r>
    <r>
      <rPr>
        <sz val="8"/>
        <color rgb="FF000000"/>
        <rFont val="Arial"/>
        <family val="2"/>
        <charset val="1"/>
      </rPr>
      <t xml:space="preserve">"error": {
        "status": "202",
        "text": "middleName must have a length between 1 and 30"
    }</t>
    </r>
  </si>
  <si>
    <t xml:space="preserve">lastName must not be empty</t>
  </si>
  <si>
    <t xml:space="preserve">"firstName": "{{firstName}}","middleName":"{{middleName}}","lastName":"","code":"{{randomCodeEmployee}}"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</si>
  <si>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"lastName must not be empty"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</si>
  <si>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     
</t>
    </r>
    <r>
      <rPr>
        <sz val="8"/>
        <color rgb="FF000000"/>
        <rFont val="Arial"/>
        <family val="2"/>
        <charset val="1"/>
      </rPr>
      <t xml:space="preserve">"error": {
        "status": "202",
        "text": "lastName must not be empty"
    }</t>
    </r>
  </si>
  <si>
    <t xml:space="preserve">code must have a length between 1 and 10</t>
  </si>
  <si>
    <t xml:space="preserve">"firstName": "{{firstName}}","middleName":"{{middleName}}","lastName":"{{lastName}}","code":""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</si>
  <si>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"code must have a length between 1 and 10"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</si>
  <si>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
</t>
    </r>
    <r>
      <rPr>
        <sz val="8"/>
        <color rgb="FF000000"/>
        <rFont val="Arial"/>
        <family val="2"/>
        <charset val="1"/>
      </rPr>
      <t xml:space="preserve">"error": {
        "status": "202",
        "text": "code must have a length between 1 and 10"
    }</t>
    </r>
  </si>
  <si>
    <t xml:space="preserve">"firstName": "{{firstName}}","middleName":"{{middleName}}","lastName":"{{lastName}}","code":"11111111111"</t>
  </si>
  <si>
    <t xml:space="preserve">firstName must be a string</t>
  </si>
  <si>
    <t xml:space="preserve">{
"firstName": 12345,
"middleName":"{{middleName}}",
"lastName":"{{lastName}}",
"code":"{{randomCodeEmployee}}"
}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</si>
  <si>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"firstName must be a string"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</si>
  <si>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     
</t>
    </r>
    <r>
      <rPr>
        <sz val="8"/>
        <color rgb="FF000000"/>
        <rFont val="Arial"/>
        <family val="2"/>
        <charset val="1"/>
      </rPr>
      <t xml:space="preserve">"error": {
        "status": "202",
        "text": "firstName must be a string"
    }</t>
    </r>
  </si>
  <si>
    <t xml:space="preserve">lastName must be a string</t>
  </si>
  <si>
    <t xml:space="preserve">{
"firstName":"{{firstName}}",
"middleName":12345,
"lastName":"{{lastName}}",
"code":"{{randomCodeEmployee}}"
}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</si>
  <si>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"middleName must be a string"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</si>
  <si>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
</t>
    </r>
    <r>
      <rPr>
        <sz val="8"/>
        <color rgb="FF000000"/>
        <rFont val="Arial"/>
        <family val="2"/>
        <charset val="1"/>
      </rPr>
      <t xml:space="preserve">"error": {
        "status": "202",
        "text": "middleName must be a string"
    }</t>
    </r>
  </si>
  <si>
    <t xml:space="preserve">code must be a string</t>
  </si>
  <si>
    <t xml:space="preserve">"firstName": "{{firstName}}",
"middleName":"{{middleName}}",
"lastName":"{{lastName}}",
"code":{{randomCodeEmployee}}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</si>
  <si>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"code must be a string"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</si>
  <si>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
</t>
    </r>
    <r>
      <rPr>
        <sz val="8"/>
        <color rgb="FF000000"/>
        <rFont val="Arial"/>
        <family val="2"/>
        <charset val="1"/>
      </rPr>
      <t xml:space="preserve">"error": {
        "status": "202",
        "text": "code must be a string"
    }</t>
    </r>
  </si>
  <si>
    <t xml:space="preserve">User able to view Employee Detail</t>
  </si>
  <si>
    <t xml:space="preserve">Hit Query  {{url}}/api/v1/employee/:id</t>
  </si>
  <si>
    <r>
      <rPr>
        <b val="true"/>
        <sz val="8"/>
        <color rgb="FF000000"/>
        <rFont val="Arial"/>
        <family val="2"/>
        <charset val="1"/>
      </rPr>
      <t xml:space="preserve">Verify Responses displayed:    </t>
    </r>
    <r>
      <rPr>
        <sz val="8"/>
        <color rgb="FF000000"/>
        <rFont val="Arial"/>
        <family val="2"/>
        <charset val="1"/>
      </rPr>
      <t xml:space="preserve"> 
        "firstName": "{{firstName}}",
        "middleName": "{{middleName}}",
        "lastName": "{{lastName}}",
        "code": "{{code}}",
        "employeeId": "{{employeeId}}",
        "fullName": "{{fullName}}",
        "status": "{{status}}",
        "dob": "{{dob}}",
        "driversLicenseNumber": "{{driversLicenseNumber}}",
        "licenseExpiryDate": "{{licenseExpiryDate}}",
        "maritalStatus": "{{maritalStatus}}",
        "gender": "{{gender}}",
        "otherId": "{{otherId}}",
        "nationality": "{{nationality}}",
        "unit": "{{unit}}",
        "jobTitle": "{{jobTitle}}",
        "supervisor": "{{supervisor}}"</t>
    </r>
  </si>
  <si>
    <r>
      <rPr>
        <b val="true"/>
        <sz val="8"/>
        <color rgb="FF000000"/>
        <rFont val="Arial"/>
        <family val="2"/>
        <charset val="1"/>
      </rPr>
      <t xml:space="preserve">Responser already displayed correctly: </t>
    </r>
    <r>
      <rPr>
        <sz val="8"/>
        <color rgb="FF000000"/>
        <rFont val="Arial"/>
        <family val="2"/>
        <charset val="1"/>
      </rPr>
      <t xml:space="preserve"> 
        "firstName": "{{firstName}}",
        "middleName": "{{middleName}}",
        "lastName": "{{lastName}}",
        "code": "{{code}}",
        "employeeId": "{{employeeId}}",
        "fullName": "{{fullName}}",
        "status": "{{status}}",
        "dob": "{{dob}}",
        "driversLicenseNumber": "{{driversLicenseNumber}}",
        "licenseExpiryDate": "{{licenseExpiryDate}}",
        "maritalStatus": "{{maritalStatus}}",
        "gender": "{{gender}}",
        "otherId": "{{otherId}}",
        "nationality": "{{nationality}}",
        "unit": "{{unit}}",
        "jobTitle": "{{jobTitle}}",
        "supervisor": "{{supervisor}}"</t>
    </r>
  </si>
  <si>
    <t xml:space="preserve">User able to see error Employee not found</t>
  </si>
  <si>
    <t xml:space="preserve">Hit Query {{url}}/api/v1/employee/:99999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</si>
  <si>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 "error": {
        "status": "404",
        "text": "Employee Not Found"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</si>
  <si>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
</t>
    </r>
    <r>
      <rPr>
        <sz val="8"/>
        <color rgb="FF000000"/>
        <rFont val="Arial"/>
        <family val="2"/>
        <charset val="1"/>
      </rPr>
      <t xml:space="preserve">    "error": {
        "status": "404",
        "text": "Employee Not Found"
    }</t>
    </r>
  </si>
  <si>
    <t xml:space="preserve">User able to update Employee Detail</t>
  </si>
  <si>
    <t xml:space="preserve">"id":"{{newemployeeid}}",
 "firstName": "{{firstName}}",
 "middleName": "{{middleName}}",
"lastName": "{{lastName}}",
"code": "{{randomCodeEmployee}}",
"dob": "{{dob}}",
"licenseNumber": "{{licenseNumber}}",
"licenseNumberExpDate": "{{licenseNumberExpDate}}",
"maritalStatus": "{{maritalStatus}}",
"gender": "{{gender}}",
"otherId": "{{otherId}}",
"nationality": "{{nationality}}"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</si>
  <si>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    "success": "{{successMessage}}",
</t>
    </r>
  </si>
  <si>
    <t xml:space="preserve">"id":"{{newemployeeid}}",
 "firstName": "",
 "middleName": "{{middleName}}",
 "lastName": "{{lastName}}",
 "code": "{{randomCodeEmployee}}",
 "dob": "{{dob}}",
 "licenseNumber": "{{licenseNumber}}",
 "licenseNumberExpDate": "{{licenseNumberExpDate}}",
 "maritalStatus": "{{maritalStatus}}",
 "gender": "{{gender}}",
"otherId": "{{otherId}}",
"nationality": "{{nationality}}"</t>
  </si>
  <si>
    <t xml:space="preserve">"id":"{{newemployeeid}}",
 "firstName": "{{firstName}}",
 "middleName": "",
 "lastName": "{{lastName}}",
 "code": "{{randomCodeEmployee}}",
 "dob": "{{dob}}",
 "licenseNumber": "{{licenseNumber}}",
 "licenseNumberExpDate": "{{licenseNumberExpDate}}",
 "maritalStatus": "{{maritalStatus}}",
 "gender": "{{gender}}",
"otherId": "{{otherId}}",
"nationality": "{{nationality}}"</t>
  </si>
  <si>
    <t xml:space="preserve">"id":"{{newemployeeid}}",
 "firstName": "{{firstName}}",
 "middleName": "{{middleName}}",
 "lastName": "",
 "code": "{{randomCodeEmployee}}",
 "dob": "{{dob}}",
 "licenseNumber": "{{licenseNumber}}",
 "licenseNumberExpDate": "{{licenseNumberExpDate}}",
 "maritalStatus": "{{maritalStatus}}",
 "gender": "{{gender}}",
"otherId": "{{otherId}}",
"nationality": "{{nationality}}"</t>
  </si>
  <si>
    <t xml:space="preserve">"id":"{{newemployeeid}}",
 "firstName": 12345,
 "middleName": "{{middleName}}",
 "lastName": “{{lastName}}”,
 "code": "{{randomCodeEmployee}}",
 "dob": "{{dob}}",
 "licenseNumber": "{{licenseNumber}}",
 "licenseNumberExpDate": "{{licenseNumberExpDate}}",
 "maritalStatus": "{{maritalStatus}}",
 "gender": "{{gender}}",
"otherId": "{{otherId}}",
"nationality": "{{nationality}}"</t>
  </si>
  <si>
    <t xml:space="preserve">middleName must be a string</t>
  </si>
  <si>
    <t xml:space="preserve">"id":"{{newemployeeid}}",
 "firstName": “{{firstName}}”,
 "middleName": 12345,
 "lastName": “{{lastName}}”,
 "code": "{{randomCodeEmployee}}",
 "dob": "{{dob}}",
 "licenseNumber": "{{licenseNumber}}",
 "licenseNumberExpDate": "{{licenseNumberExpDate}}",
 "maritalStatus": "{{maritalStatus}}",
 "gender": "{{gender}}",
"otherId": "{{otherId}}",
"nationality": "{{nationality}}"</t>
  </si>
  <si>
    <t xml:space="preserve">Mariltal Status should valid data</t>
  </si>
  <si>
    <t xml:space="preserve">"id":"{{newemployeeid}}",
 "firstName": “{{firstName}}”,
 "middleName": {{middleName}},
 "lastName": “{{lastName}}”,
 "code": "{{randomCodeEmployee}}",
 "dob": "{{dob}}",
 "licenseNumber": "{{licenseNumber}}",
 "licenseNumberExpDate": "{{licenseNumberExpDate}}",
 "maritalStatus": "testing”,
 "gender": "{{gender}}",
"otherId": "{{otherId}}",
"nationality": "{{nationality}}"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</si>
  <si>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"Invalid Marital Status"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</si>
  <si>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  
</t>
    </r>
    <r>
      <rPr>
        <sz val="8"/>
        <color rgb="FF000000"/>
        <rFont val="Arial"/>
        <family val="2"/>
        <charset val="1"/>
      </rPr>
      <t xml:space="preserve">"error": {
        "status": "202",
        "text": "Invalid Marital Status"
    }</t>
    </r>
  </si>
  <si>
    <t xml:space="preserve">Gender should valid data</t>
  </si>
  <si>
    <t xml:space="preserve">"id":"{{newemployeeid}}",
 "firstName": “{{firstName}}”,
 "middleName": {{middleName}},
 "lastName": “{{lastName}}”,
 "code": "{{randomCodeEmployee}}",
 "dob": "{{dob}}",
 "licenseNumber": "{{licenseNumber}}",
 "licenseNumberExpDate": "{{licenseNumberExpDate}}",
 "maritalStatus": "{{maritalstatus}}”,
 "gender": "testing",
"otherId": "{{otherId}}",
"nationality": "{{nationality}}"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</si>
  <si>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"Updating Failed"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</si>
  <si>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  
</t>
    </r>
    <r>
      <rPr>
        <sz val="8"/>
        <color rgb="FF000000"/>
        <rFont val="Arial"/>
        <family val="2"/>
        <charset val="1"/>
      </rPr>
      <t xml:space="preserve">"error": {
        "status": "202",
        "text": "Updating Failed"
    }</t>
    </r>
  </si>
  <si>
    <t xml:space="preserve">License Number Expired date must a valid data</t>
  </si>
  <si>
    <t xml:space="preserve">"id":"{{newemployeeid}}",
 "firstName": “{{firstName}}”,
 "middleName": {{middleName}},
 "lastName": “{{lastName}}”,
 "code": "{{randomCodeEmployee}}",
 "dob": "{{dob}}",
 "licenseNumber": "{{licenseNumber}}",
 "licenseNumberExpDate": "",
 "maritalStatus": "{{maritalstatus}}”,
 "gender": "testing",
"otherId": "{{otherId}}",
"nationality": "{{nationality}}"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</si>
  <si>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"licenseNumberExpDate must be a valid date. Sample format: \"2005-12-30\""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</si>
  <si>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   
</t>
    </r>
    <r>
      <rPr>
        <sz val="8"/>
        <color rgb="FF000000"/>
        <rFont val="Arial"/>
        <family val="2"/>
        <charset val="1"/>
      </rPr>
      <t xml:space="preserve">"error": {
        "status": "202",
        "text": "licenseNumberExpDate must be a valid date. Sample format: \"2005-12-30\""
    }</t>
    </r>
  </si>
  <si>
    <t xml:space="preserve">"id":"{{newemployeeid}}",
 "firstName": “{{firstName}}”,
 "middleName": {{middleName}},
 "lastName": “{{lastName}}”,
 "code": "{{randomCodeEmployee}}",
 "dob": "{{dob}}",
 "licenseNumber": "{{licenseNumber}}",
 "licenseNumberExpDate": "testing",
 "maritalStatus": "{{maritalstatus}}”,
 "gender": "{{gender}}”,
"otherId": "{{otherId}}",
"nationality": "{{nationality}}"</t>
  </si>
  <si>
    <t xml:space="preserve">Dob must be a valid date</t>
  </si>
  <si>
    <t xml:space="preserve">"id":"{{newemployeeid}}",
 "firstName": “{{firstName}}”,
 "middleName": {{middleName}},
 "lastName": “{{lastName}}”,
 "code": "{{randomCodeEmployee}}",
 "dob": "",
 "licenseNumber": "{{licenseNumber}}",
 "licenseNumberExpDate": "{{licenseNumberExpDate}}”,
 "maritalStatus": "{{maritalstatus}}”,
 "gender": "{{gender}}”,
"otherId": "{{otherId}}",
"nationality": "{{nationality}}"</t>
  </si>
  <si>
    <t xml:space="preserve">"id":"{{newemployeeid}}",
 "firstName": “{{firstName}}”,
 "middleName": {{middleName}},
 "lastName": “{{lastName}}”,
 "code": "{{randomCodeEmployee}}",
 "dob": 2012-01,
 "licenseNumber": "{{licenseNumber}}",
 "licenseNumberExpDate": "{{licenseNumberExpDate}}”,
 "maritalStatus": "{{maritalstatus}}”,
 "gender": "{{gender}}”,
"otherId": "{{otherId}}",
"nationality": "{{nationality}}"</t>
  </si>
  <si>
    <t xml:space="preserve">"id":"{{newemployeeid}}",
 "firstName": “{{firstName}}”,
 "middleName": {{middleName}},
 "lastName": “{{lastName}}”,
 "code": "{{randomCodeEmployee}}",
 "dob": “testing”,
 "licenseNumber": "{{licenseNumber}}",
 "licenseNumberExpDate": "{{licenseNumberExpDate}}”,
 "maritalStatus": "{{maritalstatus}}”,
 "gender": "{{gender}}”,
"otherId": "{{otherId}}",
"nationality": "{{nationality}}"</t>
  </si>
  <si>
    <t xml:space="preserve">User able to search Employee</t>
  </si>
  <si>
    <t xml:space="preserve">Hit Query {{url}}/api/v1/employee/search?name={{Name}}&amp;code={{randomCodeEmployee}}&amp;dob={{dob}}</t>
  </si>
  <si>
    <r>
      <rPr>
        <b val="true"/>
        <sz val="8"/>
        <color rgb="FF000000"/>
        <rFont val="Arial"/>
        <family val="2"/>
        <charset val="1"/>
      </rPr>
      <t xml:space="preserve">Responses already displayed correctly: </t>
    </r>
    <r>
      <rPr>
        <sz val="8"/>
        <color rgb="FF000000"/>
        <rFont val="Arial"/>
        <family val="2"/>
        <charset val="1"/>
      </rPr>
      <t xml:space="preserve"> 
        "firstName": "{{firstName}}",
        "middleName": "{{middleName}}",
        "lastName": "{{lastName}}",
        "code": "{{code}}",
        "employeeId": "{{employeeId}}",
        "fullName": "{{fullName}}",
        "status": "{{status}}",
        "dob": "{{dob}}",
        "driversLicenseNumber": "{{driversLicenseNumber}}",
        "licenseExpiryDate": "{{licenseExpiryDate}}",
        "maritalStatus": "{{maritalStatus}}",
        "gender": "{{gender}}",
        "otherId": "{{otherId}}",
        "nationality": "{{nationality}}",
        "unit": "{{unit}}",
        "jobTitle": "{{jobTitle}}",
        "supervisor": "{{supervisor}}"</t>
    </r>
  </si>
  <si>
    <t xml:space="preserve">{{url}}/api/v1/employee/search?name={{Name1}}&amp;code={{randomCodeEmployee}}&amp;dob={{dob}}</t>
  </si>
  <si>
    <t xml:space="preserve">{{url}}/api/v1/employee/search?name={{Name}}&amp;code={{4123413241}}&amp;dob={{dob}}</t>
  </si>
  <si>
    <t xml:space="preserve">{{url}}/api/v1/employee/search?name={{Name}}&amp;code={{randomCodeEmployee}}&amp;dob={{dob}}</t>
  </si>
  <si>
    <t xml:space="preserve">{{url}}/api/v1/employee/search?status=not null</t>
  </si>
  <si>
    <r>
      <rPr>
        <b val="true"/>
        <sz val="8"/>
        <color rgb="FF000000"/>
        <rFont val="Arial"/>
        <family val="2"/>
        <charset val="1"/>
      </rPr>
      <t xml:space="preserve">Verify Responses displayed:     
</t>
    </r>
    <r>
      <rPr>
        <sz val="8"/>
        <color rgb="FF000000"/>
        <rFont val="Arial"/>
        <family val="2"/>
        <charset val="1"/>
      </rPr>
      <t xml:space="preserve">"error": {
        "status": "202",
        "text": "Invalid Status"
    }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</si>
  <si>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
</t>
    </r>
    <r>
      <rPr>
        <sz val="8"/>
        <color rgb="FF000000"/>
        <rFont val="Arial"/>
        <family val="2"/>
        <charset val="1"/>
      </rPr>
      <t xml:space="preserve">"error": {
        "status": "202",
        "text": "Invalid Status"
    }</t>
    </r>
  </si>
  <si>
    <t xml:space="preserve">User able to see Employee Contact Detail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</si>
  <si>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"data": {
        "id": "{{id}}",
        "code": "{{code}}",
        "fullName": "{{fullName}}",
        "addressStreet1": "{{addressStreet1}}",
        "addressStreet2": "{{addressStreet2}}",
        "city": "{{city}}",
        "state": "{{state}}",
        "zip": "{{zip}}",
        "county": "{{county}}",
        "homeTelephone": "{{homeTelephone}}",
        "workTelephone": "{{workTelephone}}",
        "mobile": "{{mobile}}",
        "workEmail": "{{workEmail}}",
        "otherEmail": "{{otherEmail}}"
    } 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</si>
  <si>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 </t>
    </r>
    <r>
      <rPr>
        <sz val="8"/>
        <color rgb="FF000000"/>
        <rFont val="Arial"/>
        <family val="2"/>
        <charset val="1"/>
      </rPr>
      <t xml:space="preserve"> 
"data": {
        "id": "{{id}}",
        "code": "{{code}}",
        "fullName": "{{fullName}}",
        "addressStreet1": "{{addressStreet1}}",
        "addressStreet2": "{{addressStreet2}}",
        "city": "{{city}}",
        "state": "{{state}}",
        "zip": "{{zip}}",
        "county": "{{county}}",
        "homeTelephone": "{{homeTelephone}}",
        "workTelephone": "{{workTelephone}}",
        "mobile": "{{mobile}}",
        "workEmail": "{{workEmail}}",
        "otherEmail": "{{otherEmail}}"
    } </t>
    </r>
  </si>
  <si>
    <t xml:space="preserve">{{url}}/api/v1/employee/:id/contact-detail</t>
  </si>
  <si>
    <t xml:space="preserve">User able to save Employee Contact Detail</t>
  </si>
  <si>
    <t xml:space="preserve">Zip cannot be string</t>
  </si>
  <si>
    <t xml:space="preserve">        "id": "{{NewEmployeeId}}",
        "addressStreet1": "{{addressStreet1}}",
        "addressStreet2": "{{addressStreet2}}",
        "city": "{{city}}",
        "state": "{{state}}",
        "zip": "qwerty",
        "country": "{{country}}",
        "homeTelephone": "{{randomhomeTelephone}}",
        "workTelephone": "{{randomworkTelephone}}",
        "mobile": "{{randommobile}}",
        "workEmail": "{{randomWorkEmail}}",
        "otherEmail": "{{randomOtherEmail}}"
    }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</si>
  <si>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    "error": {
        "status": "202”
        "text": "Zip cannot be String”
    }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</si>
  <si>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    "success": "{{successMessage}}",
</t>
    </r>
  </si>
  <si>
    <t xml:space="preserve">Failed</t>
  </si>
  <si>
    <t xml:space="preserve">homeTelephone must be a valid telephone number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</si>
  <si>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"",
        "workTelephone": "{{randomworkTelephone}}",
        "mobile": "{{randommobile}}",
        "workEmail": "{{randomWorkEmail}}",
        "otherEmail": "{{randomOtherEmail}}"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</si>
  <si>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   "error": {
        "status": "202",
        "text": "homeTelephone must be a valid telephone number"
    }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</si>
  <si>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 "error": {
        "status": "202",
        "text": "homeTelephone must be a valid telephone number"
    }
</t>
    </r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</si>
  <si>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"string",
        "workTelephone": "{{randomworkTelephone}}",
        "mobile": "{{randommobile}}",
        "workEmail": "{{randomWorkEmail}}",
        "otherEmail": "{{randomOtherEmail}}"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</si>
  <si>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"^&amp;$$$%$%&amp;",
        "workTelephone": "{{randomworkTelephone}}",
        "mobile": "{{randommobile}}",
        "workEmail": "{{randomWorkEmail}}",
        "otherEmail": "{{randomOtherEmail}}"</t>
  </si>
  <si>
    <t xml:space="preserve">workTelephone must be a valid telephone number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</si>
  <si>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"testing",
        "mobile": "{{randommobile}}",
        "workEmail": "{{randomWorkEmail}}",
        "otherEmail": "{{randomOtherEmail}}"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</si>
  <si>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   "error": {
        "status": "202",
        "text": "workTelephone must be a valid telephone number"
    }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</si>
  <si>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 "error": {
        "status": "202",
        "text": "workTelephone must be a valid telephone number"
    }
</t>
    </r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</si>
  <si>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"",
        "mobile": "{{randommobile}}",
        "workEmail": "{{randomWorkEmail}}",
        "otherEmail": "{{randomOtherEmail}}"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</si>
  <si>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"string",
        "mobile": "{{randommobile}}",
        "workEmail": "{{randomWorkEmail}}",
        "otherEmail": "{{randomOtherEmail}}"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</si>
  <si>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"$^%$%$%$",
        "mobile": "{{randommobile}}",
        "workEmail": "{{randomWorkEmail}}",
        "otherEmail": "{{randomOtherEmail}}"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</si>
  <si>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"testing123",
        "mobile": "{{randommobile}}",
        "workEmail": "{{randomWorkEmail}}",
        "otherEmail": "{{randomOtherEmail}}"</t>
  </si>
  <si>
    <t xml:space="preserve">mobile must be a valid telephone number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</si>
  <si>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"",
        "workEmail": "{{randomWorkEmail}}",
        "otherEmail": "{{randomOtherEmail}}"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</si>
  <si>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   "error": {
        "status": "202",
        "text": "mobile must be a valid telephone number"
    }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</si>
  <si>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 "error": {
        "status": "202",
        "text": "mobile must be a valid telephone number"
    }
</t>
    </r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</si>
  <si>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"string",
        "workEmail": "{{randomWorkEmail}}",
        "otherEmail": "{{randomOtherEmail}}"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</si>
  <si>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"$#$#$#$#",
        "workEmail": "{{randomWorkEmail}}",
        "otherEmail": "{{randomOtherEmail}}"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</si>
  <si>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"testing123",
        "workEmail": "{{randomWorkEmail}}",
        "otherEmail": "{{randomOtherEmail}}"</t>
  </si>
  <si>
    <t xml:space="preserve">work Email must be valid email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</si>
  <si>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"{{randommobile}},
        "workEmail": "",
        "otherEmail": "{{randomOtherEmail}}"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</si>
  <si>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   "error": {
        "status": "202",
        "text": "workEmail must be valid email"
    }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</si>
  <si>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 "error": {
        "status": "202",
        "text": "workEmail must be valid email"
    }
</t>
    </r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</si>
  <si>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"{{randommobile}},
        "workEmail": "testingemail",
        "otherEmail": "{{randomOtherEmail}}"</t>
  </si>
  <si>
    <t xml:space="preserve">other Email must be valid email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</si>
  <si>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"{{randommobile}},
        "workEmail": "{{randomWorkEmail}}",
        "otherEmail": ""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</si>
  <si>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   "error": {
        "status": "202",
        "text": "otherEmail must be valid email"
    }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</si>
  <si>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 "error": {
        "status": "202",
        "text": "otherEmail must be valid email"
    }
</t>
    </r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</si>
  <si>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"{{randommobile}},
        "workEmail": "{{randomWorkEmail}}",
        "otherEmail": "testingemail"</t>
  </si>
  <si>
    <t xml:space="preserve">Work Email And Other Email Cannot Be Same</t>
  </si>
  <si>
    <t xml:space="preserve">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"{{randommobile}},
        "workEmail": "testingemail@gmail.com",
        "otherEmail": "testingemail@gmail.com"</t>
  </si>
  <si>
    <r>
      <rPr>
        <b val="true"/>
        <sz val="8"/>
        <color rgb="FF000000"/>
        <rFont val="Arial"/>
        <family val="2"/>
        <charset val="1"/>
      </rPr>
      <t xml:space="preserve">Verify Responses displayed:  
</t>
    </r>
    <r>
      <rPr>
        <sz val="8"/>
        <color rgb="FF000000"/>
        <rFont val="Arial"/>
        <family val="2"/>
        <charset val="1"/>
      </rPr>
      <t xml:space="preserve">"error": [
        "Work Email And Other Email Cannot Be Same"
    ]</t>
    </r>
  </si>
  <si>
    <r>
      <rPr>
        <b val="true"/>
        <sz val="8"/>
        <color rgb="FF000000"/>
        <rFont val="Arial"/>
        <family val="2"/>
        <charset val="1"/>
      </rPr>
      <t xml:space="preserve">Tesponses already displayed correctly:
</t>
    </r>
    <r>
      <rPr>
        <sz val="8"/>
        <color rgb="FF000000"/>
        <rFont val="Arial"/>
        <family val="2"/>
        <charset val="1"/>
      </rPr>
      <t xml:space="preserve">"error": [
        "Work Email And Other Email Cannot Be Same"
    ]
</t>
    </r>
  </si>
  <si>
    <t xml:space="preserve">User able to Update Employee Contact Detail</t>
  </si>
  <si>
    <t xml:space="preserve"> "id": "{{NewEmployeeId}}",
        "addressStreet1": "{{addressStreet1}}",
        "addressStreet2": "{{addressStreet2}}",
        "city": "{{city}}",
        "state": "{{state}}",
        "zip": "{{zip}}",
        "country": "{{country}}",
        "homeTelephone": "{{randomhomeTelephone}}",
        "workTelephone": "{{randomworkTelephone}}",
        "mobile": "{{randommobile}}",
        "workEmail": "{{randomWorkEmail}}",
        "otherEmail": "{{randomOtherEmail}}"</t>
  </si>
  <si>
    <t xml:space="preserve">User able to save Employee Dependent</t>
  </si>
  <si>
    <t xml:space="preserve">    "id":"{{newemployeeid}}",
    "name":"{{nameDependent}}",
    "relationship":"{{relationship}}",
    "dob":"{{dobDependent}}"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</si>
  <si>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    "success": "{{successMessage}}",
    "sequenceNumber": "{{sequenceNumber}}"
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</si>
  <si>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</t>
    </r>
    <r>
      <rPr>
        <sz val="8"/>
        <color rgb="FF000000"/>
        <rFont val="Arial"/>
        <family val="2"/>
        <charset val="1"/>
      </rPr>
      <t xml:space="preserve">    "success": "{{successMessage}}",
    "sequenceNumber": "{{sequenceNumber}}"
</t>
    </r>
  </si>
  <si>
    <t xml:space="preserve">User able to Get Employee Dependent</t>
  </si>
  <si>
    <t xml:space="preserve">Hit Query {{url}}/api/v1/employee/:id/dependent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</si>
  <si>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"data": [
        {
            "name": "{{name}}",
            "relationship": "{{relationship}}",
            "dob": "{{dob}}",
            "sequenceNumber": "{{sequenceNumber}}"
        }
    ]</t>
    </r>
  </si>
  <si>
    <r>
      <rPr>
        <b val="true"/>
        <sz val="8"/>
        <color rgb="FF000000"/>
        <rFont val="Arial"/>
        <family val="2"/>
        <charset val="1"/>
      </rPr>
      <t xml:space="preserve">Responses already displayed correctly:
"data": [
</t>
    </r>
    <r>
      <rPr>
        <sz val="8"/>
        <color rgb="FF000000"/>
        <rFont val="Arial"/>
        <family val="2"/>
        <charset val="1"/>
      </rPr>
      <t xml:space="preserve">        {
            "name": "{{name}}",
            "relationship": "{{relationship}}",
            "dob": "{{dob}}",
            "sequenceNumber": "{{sequenceNumber}}"
        }
    ]</t>
    </r>
  </si>
  <si>
    <t xml:space="preserve">User able to Delete Employee Dependent</t>
  </si>
  <si>
    <t xml:space="preserve">"sequenceNumber":"{{sequenceNumber}}"</t>
  </si>
  <si>
    <r>
      <rPr>
        <b val="true"/>
        <sz val="8"/>
        <color rgb="FF000000"/>
        <rFont val="Arial"/>
        <family val="2"/>
        <charset val="1"/>
      </rPr>
      <t xml:space="preserve">Verify Responses displayed:
</t>
    </r>
    <r>
      <rPr>
        <sz val="8"/>
        <color rgb="FF000000"/>
        <rFont val="Arial"/>
        <family val="2"/>
        <charset val="1"/>
      </rPr>
      <t xml:space="preserve">    "success": "{{successDeleteMessage}}",
</t>
    </r>
  </si>
  <si>
    <t xml:space="preserve">User able to Terminate Employee</t>
  </si>
  <si>
    <t xml:space="preserve">    "id":   "{{newemployeeid}}",
    "date": "{{dateTerminate}}",
    "reason":"{{reason}}",
    "note": "{{note}}"</t>
  </si>
  <si>
    <t xml:space="preserve">Total Scenario</t>
  </si>
  <si>
    <t xml:space="preserve">Total Scenario Passed</t>
  </si>
  <si>
    <t xml:space="preserve">Total Scenario Failed</t>
  </si>
  <si>
    <t xml:space="preserve">Total Scenario Automated</t>
  </si>
  <si>
    <t xml:space="preserve">Total Scenario Running Manual</t>
  </si>
  <si>
    <t xml:space="preserve">Total Scenario Positive</t>
  </si>
  <si>
    <t xml:space="preserve">Total Scenario Negative </t>
  </si>
  <si>
    <t xml:space="preserve">Two Wheelers EFP</t>
  </si>
  <si>
    <t xml:space="preserve">OK</t>
  </si>
  <si>
    <t xml:space="preserve">UAT</t>
  </si>
  <si>
    <t xml:space="preserve">C1</t>
  </si>
  <si>
    <t xml:space="preserve">Product Code</t>
  </si>
  <si>
    <t xml:space="preserve">Pre Condition</t>
  </si>
  <si>
    <t xml:space="preserve">Test Cycle</t>
  </si>
  <si>
    <t xml:space="preserve">Test Env</t>
  </si>
  <si>
    <t xml:space="preserve">Progress / Result</t>
  </si>
  <si>
    <t xml:space="preserve">Test Priority</t>
  </si>
  <si>
    <t xml:space="preserve">Defect / Issue</t>
  </si>
  <si>
    <t xml:space="preserve">Defect Status</t>
  </si>
  <si>
    <t xml:space="preserve">SIT</t>
  </si>
  <si>
    <t xml:space="preserve">High</t>
  </si>
  <si>
    <t xml:space="preserve">DEFECT</t>
  </si>
  <si>
    <t xml:space="preserve">PreProd</t>
  </si>
  <si>
    <t xml:space="preserve">C2</t>
  </si>
  <si>
    <t xml:space="preserve">NOT OK</t>
  </si>
  <si>
    <t xml:space="preserve">Medium</t>
  </si>
  <si>
    <t xml:space="preserve">In Progress</t>
  </si>
  <si>
    <t xml:space="preserve">C3</t>
  </si>
  <si>
    <t xml:space="preserve">Low</t>
  </si>
  <si>
    <t xml:space="preserve">Regression</t>
  </si>
  <si>
    <t xml:space="preserve">Not Tested</t>
  </si>
  <si>
    <t xml:space="preserve">Closed</t>
  </si>
  <si>
    <t xml:space="preserve">Critical</t>
  </si>
  <si>
    <t xml:space="preserve">N/A</t>
  </si>
  <si>
    <t xml:space="preserve">Production</t>
  </si>
  <si>
    <t xml:space="preserve">Tested with Showstopper</t>
  </si>
  <si>
    <t xml:space="preserve">Jira ID (#)</t>
  </si>
  <si>
    <t xml:space="preserve">Title</t>
  </si>
  <si>
    <t xml:space="preserve">Priority </t>
  </si>
  <si>
    <t xml:space="preserve">Step to Reproduce</t>
  </si>
  <si>
    <t xml:space="preserve">Expected Result</t>
  </si>
  <si>
    <t xml:space="preserve">Actual Result</t>
  </si>
  <si>
    <t xml:space="preserve">Remarks</t>
  </si>
  <si>
    <t xml:space="preserve">Normal</t>
  </si>
  <si>
    <t xml:space="preserve">Hit Query {{url}}/api/v1/employee/:id/contact-detail
{
"id": "{{NewEmployeeId}}",
"addressStreet1": "{{addressStreet1}}",
"addressStreet2": "{{addressStreet2}}",
"city": "{{city}}",
"state": "{{state}}",
"zip": "qwerty",
"country": "{{country}}",
"homeTelephone": "{{randomhomeTelephone}}",
"workTelephone": "{{randomworkTelephone}}",
"mobile": "{{randommobile}}",
"workEmail": "{{randomWorkEmail}}",
“otherEmail": "{{randomOtherEmail}}"
    }””</t>
  </si>
  <si>
    <r>
      <rPr>
        <b val="true"/>
        <sz val="8"/>
        <color rgb="FF000000"/>
        <rFont val="Arial"/>
        <family val="2"/>
        <charset val="1"/>
      </rPr>
      <t xml:space="preserve">Responses already displayed correctly:  
</t>
    </r>
    <r>
      <rPr>
        <sz val="8"/>
        <color rgb="FF000000"/>
        <rFont val="Arial"/>
        <family val="2"/>
        <charset val="1"/>
      </rPr>
      <t xml:space="preserve">    "error": {
        "status": "202”
        "text": "Zip cannot be String”
    }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</si>
</sst>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d\-mmm\-yyyy;@"/>
    <numFmt numFmtId="166" formatCode="[$-409]d\-mmm\-yy;@"/>
    <numFmt numFmtId="167" formatCode="General"/>
    <numFmt numFmtId="168" formatCode="0.00%"/>
    <numFmt numFmtId="169" formatCode="0%"/>
    <numFmt numFmtId="170" formatCode="mm/dd/yyyy"/>
    <numFmt numFmtId="171" formatCode="mmm\ d&quot;, &quot;yy"/>
    <numFmt numFmtId="172" formatCode="0.0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 CE"/>
      <family val="0"/>
      <charset val="238"/>
    </font>
    <font>
      <sz val="10"/>
      <name val="Arial CE"/>
      <family val="0"/>
      <charset val="238"/>
    </font>
    <font>
      <sz val="10"/>
      <name val="Arial CE"/>
      <family val="2"/>
      <charset val="238"/>
    </font>
    <font>
      <sz val="8"/>
      <color rgb="FF000000"/>
      <name val="Gadugi"/>
      <family val="2"/>
      <charset val="1"/>
    </font>
    <font>
      <sz val="8"/>
      <color rgb="FF595959"/>
      <name val="Gadugi"/>
      <family val="2"/>
      <charset val="1"/>
    </font>
    <font>
      <b val="true"/>
      <sz val="20"/>
      <color rgb="FFFFFFFF"/>
      <name val="Gadugi"/>
      <family val="2"/>
      <charset val="1"/>
    </font>
    <font>
      <b val="true"/>
      <sz val="8"/>
      <color rgb="FFFFFFFF"/>
      <name val="Gadugi"/>
      <family val="2"/>
      <charset val="1"/>
    </font>
    <font>
      <sz val="8"/>
      <name val="Gadugi"/>
      <family val="2"/>
      <charset val="1"/>
    </font>
    <font>
      <b val="true"/>
      <sz val="8"/>
      <color rgb="FF000000"/>
      <name val="Gadug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262626"/>
      <name val="Gadugi"/>
      <family val="2"/>
      <charset val="1"/>
    </font>
    <font>
      <b val="true"/>
      <sz val="8"/>
      <name val="Gadugi"/>
      <family val="2"/>
      <charset val="1"/>
    </font>
    <font>
      <sz val="8"/>
      <color rgb="FF172B4D"/>
      <name val="Arial"/>
      <family val="2"/>
      <charset val="1"/>
    </font>
    <font>
      <sz val="8"/>
      <color rgb="FFFF0000"/>
      <name val="Gadugi"/>
      <family val="2"/>
      <charset val="1"/>
    </font>
    <font>
      <b val="true"/>
      <sz val="8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8"/>
      <color rgb="FF00B050"/>
      <name val="Gadugi"/>
      <family val="2"/>
      <charset val="1"/>
    </font>
    <font>
      <sz val="9"/>
      <color rgb="FFFFFFFF"/>
      <name val="Gadugi"/>
      <family val="2"/>
      <charset val="1"/>
    </font>
    <font>
      <u val="single"/>
      <sz val="10"/>
      <color rgb="FF0563C1"/>
      <name val="Arial CE"/>
      <family val="2"/>
      <charset val="238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33F50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203864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262626"/>
        <bgColor rgb="FF222A35"/>
      </patternFill>
    </fill>
    <fill>
      <patternFill patternType="solid">
        <fgColor rgb="FFDDE8CB"/>
        <bgColor rgb="FFE7E6E6"/>
      </patternFill>
    </fill>
    <fill>
      <patternFill patternType="solid">
        <fgColor rgb="FFFFA6A6"/>
        <bgColor rgb="FFFFC7CE"/>
      </patternFill>
    </fill>
    <fill>
      <patternFill patternType="solid">
        <fgColor rgb="FF2F5597"/>
        <bgColor rgb="FF3465A4"/>
      </patternFill>
    </fill>
    <fill>
      <patternFill patternType="solid">
        <fgColor rgb="FFE7E6E6"/>
        <bgColor rgb="FFDEE6EF"/>
      </patternFill>
    </fill>
    <fill>
      <patternFill patternType="solid">
        <fgColor rgb="FF3465A4"/>
        <bgColor rgb="FF2F5597"/>
      </patternFill>
    </fill>
    <fill>
      <patternFill patternType="solid">
        <fgColor rgb="FFF7D1D5"/>
        <bgColor rgb="FFFFC7CE"/>
      </patternFill>
    </fill>
    <fill>
      <patternFill patternType="solid">
        <fgColor rgb="FFDEE6EF"/>
        <bgColor rgb="FFE7E6E6"/>
      </patternFill>
    </fill>
    <fill>
      <patternFill patternType="solid">
        <fgColor rgb="FFFFFFD7"/>
        <bgColor rgb="FFFF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/>
      <diagonal/>
    </border>
    <border diagonalUp="false" diagonalDown="false">
      <left/>
      <right style="mediumDashed">
        <color rgb="FF7F7F7F"/>
      </right>
      <top style="mediumDashed">
        <color rgb="FF7F7F7F"/>
      </top>
      <bottom style="mediumDashed">
        <color rgb="FF7F7F7F"/>
      </bottom>
      <diagonal/>
    </border>
    <border diagonalUp="false" diagonalDown="false">
      <left style="thin">
        <color rgb="FF404040"/>
      </left>
      <right/>
      <top/>
      <bottom/>
      <diagonal/>
    </border>
    <border diagonalUp="false" diagonalDown="false">
      <left/>
      <right style="thin">
        <color rgb="FF404040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404040"/>
      </left>
      <right/>
      <top/>
      <bottom style="thin">
        <color rgb="FF404040"/>
      </bottom>
      <diagonal/>
    </border>
    <border diagonalUp="false" diagonalDown="false">
      <left/>
      <right style="thin">
        <color rgb="FF404040"/>
      </right>
      <top/>
      <bottom style="thin">
        <color rgb="FF40404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/>
      <right/>
      <top/>
      <bottom style="thin">
        <color rgb="FF404040"/>
      </bottom>
      <diagonal/>
    </border>
    <border diagonalUp="false" diagonalDown="false">
      <left style="thin">
        <color rgb="FFAFABAB"/>
      </left>
      <right style="thin">
        <color rgb="FFBFBFBF"/>
      </right>
      <top style="thin">
        <color rgb="FFBFBFBF"/>
      </top>
      <bottom style="thin">
        <color rgb="FFAFABAB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/>
      <top style="thin">
        <color rgb="FFAFABAB"/>
      </top>
      <bottom style="thin">
        <color rgb="FFAFABAB"/>
      </bottom>
      <diagonal/>
    </border>
    <border diagonalUp="false" diagonalDown="false">
      <left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/>
      <right/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BFBFBF"/>
      </left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false">
      <alignment horizontal="center" vertical="top" textRotation="18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2" fillId="6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5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5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7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2" fillId="3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19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2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9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28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8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1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9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1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22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2" fillId="11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2" fillId="11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0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3" xfId="22"/>
    <cellStyle name="Normal 2" xfId="23"/>
    <cellStyle name="Normal 2 2 2" xfId="24"/>
    <cellStyle name="Normal 3" xfId="25"/>
    <cellStyle name="Normal 3 2" xfId="26"/>
    <cellStyle name="*unknown*" xfId="20" builtinId="8"/>
  </cellStyles>
  <dxfs count="10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 val="1"/>
        <i val="0"/>
      </font>
      <fill>
        <patternFill>
          <bgColor rgb="FF00B0F0"/>
        </patternFill>
      </fill>
    </dxf>
    <dxf>
      <font>
        <b val="1"/>
        <i val="0"/>
        <color rgb="FFD0CECE"/>
      </font>
      <fill>
        <patternFill>
          <bgColor rgb="FF262626"/>
        </patternFill>
      </fill>
    </dxf>
    <dxf>
      <font>
        <b val="1"/>
        <i val="0"/>
        <color rgb="FF548235"/>
      </font>
      <fill>
        <patternFill>
          <bgColor rgb="FFFFD966"/>
        </patternFill>
      </fill>
    </dxf>
    <dxf>
      <font>
        <b val="1"/>
        <i val="0"/>
        <color rgb="FF9C6500"/>
      </font>
      <fill>
        <patternFill>
          <bgColor rgb="FFFFEB9C"/>
        </patternFill>
      </fill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  <color rgb="FF006100"/>
      </font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7E6E6"/>
      <rgbColor rgb="FFFF00FF"/>
      <rgbColor rgb="FF00FFFF"/>
      <rgbColor rgb="FF9C0006"/>
      <rgbColor rgb="FF006100"/>
      <rgbColor rgb="FF004586"/>
      <rgbColor rgb="FF9C6500"/>
      <rgbColor rgb="FF800080"/>
      <rgbColor rgb="FF00B050"/>
      <rgbColor rgb="FFBFBFBF"/>
      <rgbColor rgb="FF7F7F7F"/>
      <rgbColor rgb="FF5B9BD5"/>
      <rgbColor rgb="FF404040"/>
      <rgbColor rgb="FFFFFFD7"/>
      <rgbColor rgb="FFDEE6EF"/>
      <rgbColor rgb="FF660066"/>
      <rgbColor rgb="FFF7D1D5"/>
      <rgbColor rgb="FF0563C1"/>
      <rgbColor rgb="FFD0CECE"/>
      <rgbColor rgb="FF000080"/>
      <rgbColor rgb="FFFF00FF"/>
      <rgbColor rgb="FFEDEDED"/>
      <rgbColor rgb="FF00FFFF"/>
      <rgbColor rgb="FF800080"/>
      <rgbColor rgb="FF800000"/>
      <rgbColor rgb="FF2F5597"/>
      <rgbColor rgb="FF0000FF"/>
      <rgbColor rgb="FF00B0F0"/>
      <rgbColor rgb="FFF2F2F2"/>
      <rgbColor rgb="FFDDE8CB"/>
      <rgbColor rgb="FFFFEB9C"/>
      <rgbColor rgb="FFCCCCCC"/>
      <rgbColor rgb="FFFFA6A6"/>
      <rgbColor rgb="FFB3B3B3"/>
      <rgbColor rgb="FFFFC7CE"/>
      <rgbColor rgb="FF3465A4"/>
      <rgbColor rgb="FF33CCCC"/>
      <rgbColor rgb="FFA9D18E"/>
      <rgbColor rgb="FFFFD966"/>
      <rgbColor rgb="FFD9D9D9"/>
      <rgbColor rgb="FFFF6600"/>
      <rgbColor rgb="FF595959"/>
      <rgbColor rgb="FFAFABAB"/>
      <rgbColor rgb="FF172B4D"/>
      <rgbColor rgb="FF548235"/>
      <rgbColor rgb="FF333F50"/>
      <rgbColor rgb="FF262626"/>
      <rgbColor rgb="FF993300"/>
      <rgbColor rgb="FF993366"/>
      <rgbColor rgb="FF203864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Status Testing Orange HRM</a:t>
            </a:r>
          </a:p>
        </c:rich>
      </c:tx>
      <c:layout>
        <c:manualLayout>
          <c:xMode val="edge"/>
          <c:yMode val="edge"/>
          <c:x val="0.287133251833741"/>
          <c:y val="0.0480277948089107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'UAT Report'!$B$13:$B$18</c:f>
              <c:strCache>
                <c:ptCount val="6"/>
                <c:pt idx="0">
                  <c:v>Tested correctly</c:v>
                </c:pt>
                <c:pt idx="1">
                  <c:v>Tested with non Stopping Defect</c:v>
                </c:pt>
                <c:pt idx="2">
                  <c:v>Tested with Showstopper</c:v>
                </c:pt>
                <c:pt idx="3">
                  <c:v>In Progress</c:v>
                </c:pt>
                <c:pt idx="4">
                  <c:v>N/A</c:v>
                </c:pt>
                <c:pt idx="5">
                  <c:v>Not Tested</c:v>
                </c:pt>
              </c:strCache>
            </c:strRef>
          </c:cat>
          <c:val>
            <c:numRef>
              <c:f>'UAT Report'!$F$13:$F$18</c:f>
              <c:numCache>
                <c:formatCode>General</c:formatCode>
                <c:ptCount val="6"/>
                <c:pt idx="0">
                  <c:v>0.985507246376812</c:v>
                </c:pt>
                <c:pt idx="1">
                  <c:v>0.0144927536231884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82"/>
        <c:overlap val="0"/>
        <c:axId val="19629802"/>
        <c:axId val="20381821"/>
      </c:barChart>
      <c:catAx>
        <c:axId val="196298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81821"/>
        <c:crosses val="autoZero"/>
        <c:auto val="1"/>
        <c:lblAlgn val="ctr"/>
        <c:lblOffset val="100"/>
        <c:noMultiLvlLbl val="0"/>
      </c:catAx>
      <c:valAx>
        <c:axId val="20381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2980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Scenario Aplikasi Orange HRM</a:t>
            </a:r>
          </a:p>
        </c:rich>
      </c:tx>
      <c:layout>
        <c:manualLayout>
          <c:xMode val="edge"/>
          <c:yMode val="edge"/>
          <c:x val="0.273301655266044"/>
          <c:y val="0.0288032454361055"/>
        </c:manualLayout>
      </c:layout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'Scenario Cases'!$J$73:$J$79</c:f>
              <c:strCache>
                <c:ptCount val="7"/>
                <c:pt idx="0">
                  <c:v>Total Scenario</c:v>
                </c:pt>
                <c:pt idx="1">
                  <c:v>Total Scenario Passed</c:v>
                </c:pt>
                <c:pt idx="2">
                  <c:v>Total Scenario Failed</c:v>
                </c:pt>
                <c:pt idx="3">
                  <c:v>Total Scenario Automated</c:v>
                </c:pt>
                <c:pt idx="4">
                  <c:v>Total Scenario Running Manual</c:v>
                </c:pt>
                <c:pt idx="5">
                  <c:v>Total Scenario Positive</c:v>
                </c:pt>
                <c:pt idx="6">
                  <c:v>Total Scenario Negative </c:v>
                </c:pt>
              </c:strCache>
            </c:strRef>
          </c:cat>
          <c:val>
            <c:numRef>
              <c:f>'Scenario Cases'!$K$73:$K$79</c:f>
              <c:numCache>
                <c:formatCode>General</c:formatCode>
                <c:ptCount val="7"/>
                <c:pt idx="0">
                  <c:v>69</c:v>
                </c:pt>
                <c:pt idx="1">
                  <c:v>68</c:v>
                </c:pt>
                <c:pt idx="2">
                  <c:v>1</c:v>
                </c:pt>
                <c:pt idx="3">
                  <c:v>16</c:v>
                </c:pt>
                <c:pt idx="4">
                  <c:v>53</c:v>
                </c:pt>
                <c:pt idx="5">
                  <c:v>16</c:v>
                </c:pt>
                <c:pt idx="6">
                  <c:v>53</c:v>
                </c:pt>
              </c:numCache>
            </c:numRef>
          </c:val>
        </c:ser>
        <c:gapWidth val="100"/>
        <c:shape val="cylinder"/>
        <c:axId val="58095495"/>
        <c:axId val="30222200"/>
        <c:axId val="0"/>
      </c:bar3DChart>
      <c:catAx>
        <c:axId val="58095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22200"/>
        <c:crosses val="autoZero"/>
        <c:auto val="1"/>
        <c:lblAlgn val="ctr"/>
        <c:lblOffset val="100"/>
        <c:noMultiLvlLbl val="0"/>
      </c:catAx>
      <c:valAx>
        <c:axId val="30222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954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Two Wheelers EFP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'UAT Report '!$B$12:$B$17</c:f>
              <c:strCache>
                <c:ptCount val="6"/>
                <c:pt idx="0">
                  <c:v>Tested correctly</c:v>
                </c:pt>
                <c:pt idx="1">
                  <c:v>Tested with non Stopping Defect</c:v>
                </c:pt>
                <c:pt idx="2">
                  <c:v>Tested with Showstopper</c:v>
                </c:pt>
                <c:pt idx="3">
                  <c:v>In Progress</c:v>
                </c:pt>
                <c:pt idx="4">
                  <c:v>N/A</c:v>
                </c:pt>
                <c:pt idx="5">
                  <c:v>Not Tested</c:v>
                </c:pt>
              </c:strCache>
            </c:strRef>
          </c:cat>
          <c:val>
            <c:numRef>
              <c:f>'UAT Report '!$F$12:$F$17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82"/>
        <c:overlap val="0"/>
        <c:axId val="208130"/>
        <c:axId val="27541042"/>
      </c:barChart>
      <c:catAx>
        <c:axId val="2081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541042"/>
        <c:crosses val="autoZero"/>
        <c:auto val="1"/>
        <c:lblAlgn val="ctr"/>
        <c:lblOffset val="100"/>
        <c:noMultiLvlLbl val="0"/>
      </c:catAx>
      <c:valAx>
        <c:axId val="2754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13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544320</xdr:colOff>
      <xdr:row>8</xdr:row>
      <xdr:rowOff>147600</xdr:rowOff>
    </xdr:from>
    <xdr:to>
      <xdr:col>11</xdr:col>
      <xdr:colOff>123480</xdr:colOff>
      <xdr:row>17</xdr:row>
      <xdr:rowOff>105120</xdr:rowOff>
    </xdr:to>
    <xdr:graphicFrame>
      <xdr:nvGraphicFramePr>
        <xdr:cNvPr id="0" name="Chart 1"/>
        <xdr:cNvGraphicFramePr/>
      </xdr:nvGraphicFramePr>
      <xdr:xfrm>
        <a:off x="7971120" y="1785600"/>
        <a:ext cx="471132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785880</xdr:colOff>
      <xdr:row>2</xdr:row>
      <xdr:rowOff>1440</xdr:rowOff>
    </xdr:from>
    <xdr:to>
      <xdr:col>21</xdr:col>
      <xdr:colOff>307800</xdr:colOff>
      <xdr:row>7</xdr:row>
      <xdr:rowOff>218880</xdr:rowOff>
    </xdr:to>
    <xdr:graphicFrame>
      <xdr:nvGraphicFramePr>
        <xdr:cNvPr id="1" name=""/>
        <xdr:cNvGraphicFramePr/>
      </xdr:nvGraphicFramePr>
      <xdr:xfrm>
        <a:off x="23494680" y="326520"/>
        <a:ext cx="6894000" cy="35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295200</xdr:colOff>
      <xdr:row>7</xdr:row>
      <xdr:rowOff>152280</xdr:rowOff>
    </xdr:from>
    <xdr:to>
      <xdr:col>11</xdr:col>
      <xdr:colOff>424440</xdr:colOff>
      <xdr:row>16</xdr:row>
      <xdr:rowOff>176760</xdr:rowOff>
    </xdr:to>
    <xdr:graphicFrame>
      <xdr:nvGraphicFramePr>
        <xdr:cNvPr id="2" name="Chart 2"/>
        <xdr:cNvGraphicFramePr/>
      </xdr:nvGraphicFramePr>
      <xdr:xfrm>
        <a:off x="5303880" y="1618920"/>
        <a:ext cx="4604040" cy="234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123120</xdr:rowOff>
    </xdr:from>
    <xdr:to>
      <xdr:col>2</xdr:col>
      <xdr:colOff>1237680</xdr:colOff>
      <xdr:row>24</xdr:row>
      <xdr:rowOff>112320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5230080"/>
          <a:ext cx="4069440" cy="20923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dbs1bank-my.sharepoint.com/Users/fransiskar/Documents/_DIGI%20Indo%20(after%20Lantern)/JULY%20Release/DIGIStore/DIGISTORE_MB_edit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:/Users/arisa.hazriaty/Downloads/UAT%20-%20TwoWheelers%20Product%20with%20Subvention%20v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ller Matrix"/>
      <sheetName val="test case list"/>
      <sheetName val="TC DigiStore Landing screen"/>
      <sheetName val="TC_Bill Payment"/>
      <sheetName val="TC_BP_R-1 Regression"/>
      <sheetName val="TC_RC_Mobile Phone"/>
      <sheetName val="TC_RC_Data Package"/>
      <sheetName val="TC_RC_Online Transport"/>
      <sheetName val="TC_RC_Electricity"/>
      <sheetName val="TC_RC_Game Voucher"/>
      <sheetName val="TC_RC_Internet Voucher"/>
      <sheetName val="TC_RC_eWallet"/>
      <sheetName val="TC_RC_Cinema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AT Report "/>
      <sheetName val="SIT Scenario"/>
      <sheetName val="UAT Scenario"/>
      <sheetName val="Reff Table"/>
      <sheetName val="Findings"/>
      <sheetName val="TW001"/>
      <sheetName val="TW002"/>
      <sheetName val="TW003"/>
      <sheetName val="TW004"/>
      <sheetName val="TW005"/>
      <sheetName val="TW006"/>
      <sheetName val="TW007"/>
      <sheetName val="TW008"/>
      <sheetName val="TW009"/>
      <sheetName val="TW010"/>
      <sheetName val="TW011"/>
      <sheetName val="TW012"/>
      <sheetName val="TW013"/>
    </sheetNames>
    <sheetDataSet>
      <sheetData sheetId="0"/>
      <sheetData sheetId="1"/>
      <sheetData sheetId="2"/>
      <sheetData sheetId="3">
        <row r="2">
          <cell r="F2" t="str">
            <v>Tested correctly</v>
          </cell>
        </row>
        <row r="3">
          <cell r="F3" t="str">
            <v>Tested with non Stopping Defect</v>
          </cell>
        </row>
        <row r="4">
          <cell r="F4" t="str">
            <v>Not Tested</v>
          </cell>
        </row>
        <row r="5">
          <cell r="F5" t="str">
            <v>N/A</v>
          </cell>
        </row>
        <row r="6">
          <cell r="F6" t="str">
            <v>In Progress</v>
          </cell>
        </row>
        <row r="7">
          <cell r="F7" t="str">
            <v>Tested with Showstopper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showFormulas="false" showGridLines="false" showRowColHeaders="true" showZeros="true" rightToLeft="false" tabSelected="false" showOutlineSymbols="true" defaultGridColor="true" view="normal" topLeftCell="A75" colorId="64" zoomScale="84" zoomScaleNormal="84" zoomScalePageLayoutView="100" workbookViewId="0">
      <selection pane="topLeft" activeCell="C11" activeCellId="0" sqref="C11"/>
    </sheetView>
  </sheetViews>
  <sheetFormatPr defaultColWidth="9.28125" defaultRowHeight="13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.86"/>
    <col collapsed="false" customWidth="true" hidden="false" outlineLevel="0" max="3" min="3" style="0" width="48.28"/>
    <col collapsed="false" customWidth="true" hidden="false" outlineLevel="0" max="4" min="4" style="0" width="12.42"/>
    <col collapsed="false" customWidth="true" hidden="false" outlineLevel="0" max="5" min="5" style="0" width="16.14"/>
    <col collapsed="false" customWidth="true" hidden="false" outlineLevel="0" max="6" min="6" style="0" width="11.99"/>
    <col collapsed="false" customWidth="true" hidden="false" outlineLevel="0" max="7" min="7" style="0" width="11.14"/>
    <col collapsed="false" customWidth="true" hidden="false" outlineLevel="0" max="8" min="8" style="0" width="11.3"/>
    <col collapsed="false" customWidth="true" hidden="false" outlineLevel="0" max="9" min="9" style="0" width="12.29"/>
    <col collapsed="false" customWidth="true" hidden="false" outlineLevel="0" max="10" min="10" style="0" width="23.35"/>
    <col collapsed="false" customWidth="true" hidden="false" outlineLevel="0" max="11" min="11" style="0" width="14.64"/>
    <col collapsed="false" customWidth="true" hidden="false" outlineLevel="0" max="12" min="12" style="0" width="16.87"/>
    <col collapsed="false" customWidth="true" hidden="false" outlineLevel="0" max="13" min="13" style="0" width="3.14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customFormat="false" ht="24.45" hidden="false" customHeight="false" outlineLevel="0" collapsed="false">
      <c r="A2" s="3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</row>
    <row r="3" customFormat="false" ht="13.8" hidden="false" customHeight="false" outlineLevel="0" collapsed="false">
      <c r="A3" s="3"/>
      <c r="B3" s="6"/>
      <c r="C3" s="7"/>
      <c r="D3" s="6"/>
      <c r="E3" s="6"/>
      <c r="F3" s="6"/>
      <c r="G3" s="6"/>
      <c r="H3" s="6"/>
      <c r="I3" s="6"/>
      <c r="J3" s="6"/>
      <c r="K3" s="6"/>
      <c r="L3" s="5"/>
      <c r="M3" s="2"/>
    </row>
    <row r="4" customFormat="false" ht="13.8" hidden="false" customHeight="false" outlineLevel="0" collapsed="false">
      <c r="A4" s="3"/>
      <c r="B4" s="8" t="s">
        <v>2</v>
      </c>
      <c r="C4" s="8"/>
      <c r="D4" s="9" t="s">
        <v>3</v>
      </c>
      <c r="E4" s="9"/>
      <c r="F4" s="9"/>
      <c r="G4" s="10"/>
      <c r="H4" s="8" t="s">
        <v>4</v>
      </c>
      <c r="I4" s="8"/>
      <c r="J4" s="8" t="s">
        <v>5</v>
      </c>
      <c r="K4" s="8"/>
      <c r="L4" s="5"/>
      <c r="M4" s="2"/>
    </row>
    <row r="5" customFormat="false" ht="13.8" hidden="false" customHeight="false" outlineLevel="0" collapsed="false">
      <c r="A5" s="3"/>
      <c r="B5" s="11" t="s">
        <v>6</v>
      </c>
      <c r="C5" s="12" t="n">
        <v>44466</v>
      </c>
      <c r="D5" s="13" t="s">
        <v>7</v>
      </c>
      <c r="E5" s="14" t="s">
        <v>8</v>
      </c>
      <c r="F5" s="14"/>
      <c r="G5" s="10"/>
      <c r="H5" s="11" t="s">
        <v>9</v>
      </c>
      <c r="I5" s="15" t="n">
        <v>44466</v>
      </c>
      <c r="J5" s="11" t="s">
        <v>9</v>
      </c>
      <c r="K5" s="15" t="n">
        <v>44466</v>
      </c>
      <c r="L5" s="5"/>
      <c r="M5" s="2"/>
    </row>
    <row r="6" customFormat="false" ht="21.75" hidden="false" customHeight="true" outlineLevel="0" collapsed="false">
      <c r="A6" s="3"/>
      <c r="B6" s="11" t="s">
        <v>10</v>
      </c>
      <c r="C6" s="16"/>
      <c r="D6" s="17" t="s">
        <v>11</v>
      </c>
      <c r="E6" s="18"/>
      <c r="F6" s="18"/>
      <c r="G6" s="10"/>
      <c r="H6" s="11" t="s">
        <v>12</v>
      </c>
      <c r="I6" s="15" t="n">
        <v>44466</v>
      </c>
      <c r="J6" s="11" t="s">
        <v>12</v>
      </c>
      <c r="K6" s="15" t="n">
        <v>44466</v>
      </c>
      <c r="L6" s="5"/>
      <c r="M6" s="2"/>
    </row>
    <row r="7" customFormat="false" ht="13.8" hidden="false" customHeight="false" outlineLevel="0" collapsed="false">
      <c r="A7" s="3"/>
      <c r="B7" s="11" t="s">
        <v>13</v>
      </c>
      <c r="C7" s="16"/>
      <c r="D7" s="19" t="s">
        <v>14</v>
      </c>
      <c r="E7" s="14" t="n">
        <f aca="false">C12</f>
        <v>69</v>
      </c>
      <c r="F7" s="14"/>
      <c r="G7" s="10"/>
      <c r="H7" s="10"/>
      <c r="I7" s="10"/>
      <c r="J7" s="10"/>
      <c r="K7" s="10"/>
      <c r="L7" s="5"/>
      <c r="M7" s="2"/>
    </row>
    <row r="8" customFormat="false" ht="13.8" hidden="false" customHeight="false" outlineLevel="0" collapsed="false">
      <c r="A8" s="3"/>
      <c r="B8" s="11" t="s">
        <v>15</v>
      </c>
      <c r="C8" s="20" t="s">
        <v>16</v>
      </c>
      <c r="D8" s="21"/>
      <c r="E8" s="22"/>
      <c r="F8" s="23"/>
      <c r="G8" s="10"/>
      <c r="H8" s="10"/>
      <c r="I8" s="10"/>
      <c r="J8" s="10"/>
      <c r="K8" s="10"/>
      <c r="L8" s="5"/>
      <c r="M8" s="2"/>
    </row>
    <row r="9" customFormat="false" ht="13.8" hidden="false" customHeight="false" outlineLevel="0" collapsed="false">
      <c r="A9" s="3"/>
      <c r="B9" s="10"/>
      <c r="C9" s="10"/>
      <c r="D9" s="10"/>
      <c r="E9" s="10"/>
      <c r="F9" s="24"/>
      <c r="G9" s="21"/>
      <c r="H9" s="21"/>
      <c r="I9" s="21"/>
      <c r="J9" s="21"/>
      <c r="K9" s="21"/>
      <c r="L9" s="5"/>
      <c r="M9" s="2"/>
    </row>
    <row r="10" customFormat="false" ht="13.8" hidden="false" customHeight="false" outlineLevel="0" collapsed="false">
      <c r="A10" s="3"/>
      <c r="B10" s="25" t="s">
        <v>17</v>
      </c>
      <c r="C10" s="25"/>
      <c r="D10" s="25"/>
      <c r="E10" s="25"/>
      <c r="F10" s="25"/>
      <c r="G10" s="21"/>
      <c r="H10" s="21"/>
      <c r="I10" s="21"/>
      <c r="J10" s="21"/>
      <c r="K10" s="21"/>
      <c r="L10" s="5"/>
      <c r="M10" s="2"/>
    </row>
    <row r="11" customFormat="false" ht="19.1" hidden="false" customHeight="false" outlineLevel="0" collapsed="false">
      <c r="A11" s="3"/>
      <c r="B11" s="26" t="s">
        <v>7</v>
      </c>
      <c r="C11" s="26" t="s">
        <v>18</v>
      </c>
      <c r="D11" s="26" t="s">
        <v>19</v>
      </c>
      <c r="E11" s="26" t="s">
        <v>20</v>
      </c>
      <c r="F11" s="27" t="s">
        <v>21</v>
      </c>
      <c r="G11" s="21"/>
      <c r="H11" s="21"/>
      <c r="I11" s="21"/>
      <c r="J11" s="21"/>
      <c r="K11" s="21"/>
      <c r="L11" s="5"/>
      <c r="M11" s="2"/>
    </row>
    <row r="12" customFormat="false" ht="13.8" hidden="false" customHeight="false" outlineLevel="0" collapsed="false">
      <c r="A12" s="3"/>
      <c r="B12" s="28" t="s">
        <v>22</v>
      </c>
      <c r="C12" s="29" t="n">
        <f aca="false">COUNTA(D26:D94)</f>
        <v>69</v>
      </c>
      <c r="D12" s="30" t="n">
        <v>1</v>
      </c>
      <c r="E12" s="31"/>
      <c r="F12" s="31"/>
      <c r="G12" s="21"/>
      <c r="H12" s="21"/>
      <c r="I12" s="21"/>
      <c r="J12" s="21"/>
      <c r="K12" s="21"/>
      <c r="L12" s="5"/>
      <c r="M12" s="2"/>
    </row>
    <row r="13" customFormat="false" ht="13.8" hidden="false" customHeight="false" outlineLevel="0" collapsed="false">
      <c r="A13" s="3"/>
      <c r="B13" s="32" t="str">
        <f aca="false">'[2]Reff Table'!F2</f>
        <v>Tested correctly</v>
      </c>
      <c r="C13" s="33" t="n">
        <f aca="false">C12</f>
        <v>69</v>
      </c>
      <c r="D13" s="34" t="n">
        <v>1</v>
      </c>
      <c r="E13" s="35" t="n">
        <f aca="false">COUNTIF(J26:J94, "Tested correctly")</f>
        <v>68</v>
      </c>
      <c r="F13" s="36" t="n">
        <f aca="false">(E13/C12)*100%</f>
        <v>0.985507246376812</v>
      </c>
      <c r="G13" s="21"/>
      <c r="H13" s="21"/>
      <c r="I13" s="21"/>
      <c r="J13" s="21"/>
      <c r="K13" s="21"/>
      <c r="L13" s="5"/>
      <c r="M13" s="2"/>
    </row>
    <row r="14" customFormat="false" ht="20.05" hidden="false" customHeight="false" outlineLevel="0" collapsed="false">
      <c r="A14" s="3"/>
      <c r="B14" s="32" t="str">
        <f aca="false">'[2]Reff Table'!F3</f>
        <v>Tested with non Stopping Defect</v>
      </c>
      <c r="C14" s="37"/>
      <c r="D14" s="37"/>
      <c r="E14" s="35" t="n">
        <f aca="false">COUNTIF(J26:J94, "Tested with non Stopping Defect")</f>
        <v>1</v>
      </c>
      <c r="F14" s="36" t="n">
        <f aca="false">(E14/C12)*100%</f>
        <v>0.0144927536231884</v>
      </c>
      <c r="G14" s="21"/>
      <c r="H14" s="21"/>
      <c r="I14" s="21"/>
      <c r="J14" s="21"/>
      <c r="K14" s="21"/>
      <c r="L14" s="5"/>
      <c r="M14" s="2"/>
    </row>
    <row r="15" customFormat="false" ht="20.05" hidden="false" customHeight="false" outlineLevel="0" collapsed="false">
      <c r="A15" s="3"/>
      <c r="B15" s="32" t="str">
        <f aca="false">'[2]Reff Table'!F7</f>
        <v>Tested with Showstopper</v>
      </c>
      <c r="C15" s="37"/>
      <c r="D15" s="37"/>
      <c r="E15" s="35" t="n">
        <f aca="false">COUNTIF(J26:J94, "Tested with Showstopper")</f>
        <v>0</v>
      </c>
      <c r="F15" s="36" t="n">
        <f aca="false">(E15/C12)*100%</f>
        <v>0</v>
      </c>
      <c r="G15" s="21"/>
      <c r="H15" s="21"/>
      <c r="I15" s="21"/>
      <c r="J15" s="21"/>
      <c r="K15" s="21"/>
      <c r="L15" s="5"/>
      <c r="M15" s="2"/>
    </row>
    <row r="16" customFormat="false" ht="13.8" hidden="false" customHeight="false" outlineLevel="0" collapsed="false">
      <c r="A16" s="3"/>
      <c r="B16" s="32" t="str">
        <f aca="false">'[2]Reff Table'!F6</f>
        <v>In Progress</v>
      </c>
      <c r="C16" s="37"/>
      <c r="D16" s="37"/>
      <c r="E16" s="35" t="n">
        <f aca="false">COUNTIF(J26:J94, "In ProgrD16ess")</f>
        <v>0</v>
      </c>
      <c r="F16" s="36" t="n">
        <f aca="false">(C16/C12)*100%</f>
        <v>0</v>
      </c>
      <c r="G16" s="21"/>
      <c r="H16" s="21"/>
      <c r="I16" s="21"/>
      <c r="J16" s="21"/>
      <c r="K16" s="21"/>
      <c r="L16" s="5"/>
      <c r="M16" s="2"/>
    </row>
    <row r="17" customFormat="false" ht="13.8" hidden="false" customHeight="false" outlineLevel="0" collapsed="false">
      <c r="A17" s="3"/>
      <c r="B17" s="32" t="str">
        <f aca="false">'[2]Reff Table'!F5</f>
        <v>N/A</v>
      </c>
      <c r="C17" s="37"/>
      <c r="D17" s="37"/>
      <c r="E17" s="35" t="n">
        <f aca="false">COUNTIF(J27:J95, "N/A")</f>
        <v>0</v>
      </c>
      <c r="F17" s="36" t="n">
        <f aca="false">(E17/C12)*100%</f>
        <v>0</v>
      </c>
      <c r="G17" s="21"/>
      <c r="H17" s="21"/>
      <c r="I17" s="21"/>
      <c r="J17" s="21"/>
      <c r="K17" s="21"/>
      <c r="L17" s="5"/>
      <c r="M17" s="2"/>
    </row>
    <row r="18" customFormat="false" ht="13.8" hidden="false" customHeight="false" outlineLevel="0" collapsed="false">
      <c r="A18" s="3"/>
      <c r="B18" s="32" t="str">
        <f aca="false">'[2]Reff Table'!F4</f>
        <v>Not Tested</v>
      </c>
      <c r="C18" s="37"/>
      <c r="D18" s="37"/>
      <c r="E18" s="35" t="n">
        <f aca="false">COUNTIF(J26:J94, "Not Tested")</f>
        <v>0</v>
      </c>
      <c r="F18" s="36" t="n">
        <f aca="false">(C18/C12)*100%</f>
        <v>0</v>
      </c>
      <c r="G18" s="21"/>
      <c r="H18" s="21"/>
      <c r="I18" s="21"/>
      <c r="J18" s="21"/>
      <c r="K18" s="21"/>
      <c r="L18" s="5"/>
      <c r="M18" s="2"/>
    </row>
    <row r="19" customFormat="false" ht="13.8" hidden="false" customHeight="false" outlineLevel="0" collapsed="false">
      <c r="A19" s="3"/>
      <c r="B19" s="10"/>
      <c r="C19" s="10"/>
      <c r="D19" s="10"/>
      <c r="E19" s="10"/>
      <c r="F19" s="24"/>
      <c r="G19" s="21"/>
      <c r="H19" s="21"/>
      <c r="I19" s="21"/>
      <c r="J19" s="21"/>
      <c r="K19" s="21"/>
      <c r="L19" s="5"/>
      <c r="M19" s="2"/>
    </row>
    <row r="20" customFormat="false" ht="13.8" hidden="false" customHeight="false" outlineLevel="0" collapsed="false">
      <c r="A20" s="3"/>
      <c r="B20" s="21"/>
      <c r="C20" s="21"/>
      <c r="D20" s="21"/>
      <c r="E20" s="21"/>
      <c r="F20" s="21"/>
      <c r="G20" s="38"/>
      <c r="H20" s="39"/>
      <c r="I20" s="38"/>
      <c r="J20" s="38"/>
      <c r="K20" s="21"/>
      <c r="L20" s="40"/>
      <c r="M20" s="2"/>
    </row>
    <row r="21" customFormat="false" ht="13.8" hidden="false" customHeight="false" outlineLevel="0" collapsed="false">
      <c r="A21" s="3"/>
      <c r="B21" s="41" t="s">
        <v>23</v>
      </c>
      <c r="C21" s="42"/>
      <c r="D21" s="42"/>
      <c r="E21" s="42"/>
      <c r="F21" s="42"/>
      <c r="G21" s="42"/>
      <c r="H21" s="42"/>
      <c r="I21" s="42"/>
      <c r="J21" s="42"/>
      <c r="K21" s="42"/>
      <c r="L21" s="40"/>
      <c r="M21" s="2"/>
    </row>
    <row r="22" customFormat="false" ht="24" hidden="false" customHeight="true" outlineLevel="0" collapsed="false">
      <c r="A22" s="3"/>
      <c r="B22" s="43" t="s">
        <v>24</v>
      </c>
      <c r="C22" s="43" t="s">
        <v>25</v>
      </c>
      <c r="D22" s="43" t="s">
        <v>26</v>
      </c>
      <c r="E22" s="43"/>
      <c r="F22" s="43" t="s">
        <v>27</v>
      </c>
      <c r="G22" s="43" t="s">
        <v>28</v>
      </c>
      <c r="H22" s="43" t="s">
        <v>29</v>
      </c>
      <c r="I22" s="43" t="s">
        <v>30</v>
      </c>
      <c r="J22" s="43" t="s">
        <v>31</v>
      </c>
      <c r="K22" s="43" t="s">
        <v>32</v>
      </c>
      <c r="L22" s="40"/>
      <c r="M22" s="2"/>
    </row>
    <row r="23" customFormat="false" ht="25.5" hidden="false" customHeight="true" outlineLevel="0" collapsed="false">
      <c r="A23" s="3"/>
      <c r="B23" s="44" t="s">
        <v>33</v>
      </c>
      <c r="C23" s="45" t="s">
        <v>34</v>
      </c>
      <c r="D23" s="46" t="s">
        <v>35</v>
      </c>
      <c r="E23" s="46"/>
      <c r="F23" s="47" t="s">
        <v>36</v>
      </c>
      <c r="G23" s="48" t="s">
        <v>37</v>
      </c>
      <c r="H23" s="49" t="n">
        <v>44466</v>
      </c>
      <c r="I23" s="49"/>
      <c r="J23" s="48" t="s">
        <v>38</v>
      </c>
      <c r="K23" s="48"/>
      <c r="L23" s="40"/>
      <c r="M23" s="2"/>
    </row>
    <row r="24" customFormat="false" ht="25.5" hidden="false" customHeight="true" outlineLevel="0" collapsed="false">
      <c r="A24" s="3"/>
      <c r="B24" s="6"/>
      <c r="C24" s="7"/>
      <c r="D24" s="50"/>
      <c r="E24" s="6"/>
      <c r="F24" s="51"/>
      <c r="G24" s="52"/>
      <c r="H24" s="6"/>
      <c r="I24" s="6"/>
      <c r="J24" s="6"/>
      <c r="K24" s="6"/>
      <c r="L24" s="5"/>
      <c r="M24" s="2"/>
    </row>
    <row r="25" customFormat="false" ht="19.1" hidden="false" customHeight="false" outlineLevel="0" collapsed="false">
      <c r="A25" s="53"/>
      <c r="B25" s="54" t="s">
        <v>39</v>
      </c>
      <c r="C25" s="54" t="s">
        <v>40</v>
      </c>
      <c r="D25" s="55" t="s">
        <v>41</v>
      </c>
      <c r="E25" s="54" t="s">
        <v>42</v>
      </c>
      <c r="F25" s="54"/>
      <c r="G25" s="54"/>
      <c r="H25" s="54"/>
      <c r="I25" s="54"/>
      <c r="J25" s="54" t="s">
        <v>43</v>
      </c>
      <c r="K25" s="56" t="s">
        <v>44</v>
      </c>
      <c r="L25" s="57"/>
      <c r="M25" s="2"/>
    </row>
    <row r="26" customFormat="false" ht="38.25" hidden="false" customHeight="true" outlineLevel="0" collapsed="false">
      <c r="A26" s="3"/>
      <c r="B26" s="58" t="n">
        <f aca="false">'UAT Scenario'!B2</f>
        <v>1</v>
      </c>
      <c r="C26" s="59" t="s">
        <v>45</v>
      </c>
      <c r="D26" s="59" t="s">
        <v>46</v>
      </c>
      <c r="E26" s="60" t="s">
        <v>47</v>
      </c>
      <c r="F26" s="60" t="s">
        <v>47</v>
      </c>
      <c r="G26" s="60" t="s">
        <v>47</v>
      </c>
      <c r="H26" s="60" t="s">
        <v>47</v>
      </c>
      <c r="I26" s="60" t="s">
        <v>47</v>
      </c>
      <c r="J26" s="61" t="s">
        <v>48</v>
      </c>
      <c r="K26" s="62"/>
      <c r="L26" s="5"/>
      <c r="M26" s="2"/>
    </row>
    <row r="27" customFormat="false" ht="26.25" hidden="false" customHeight="true" outlineLevel="0" collapsed="false">
      <c r="A27" s="3"/>
      <c r="B27" s="58" t="n">
        <f aca="false">'UAT Scenario'!B3</f>
        <v>2</v>
      </c>
      <c r="C27" s="59" t="s">
        <v>45</v>
      </c>
      <c r="D27" s="59" t="s">
        <v>49</v>
      </c>
      <c r="E27" s="60" t="s">
        <v>50</v>
      </c>
      <c r="F27" s="60" t="s">
        <v>50</v>
      </c>
      <c r="G27" s="60" t="s">
        <v>50</v>
      </c>
      <c r="H27" s="60" t="s">
        <v>50</v>
      </c>
      <c r="I27" s="60" t="s">
        <v>50</v>
      </c>
      <c r="J27" s="61" t="s">
        <v>48</v>
      </c>
      <c r="K27" s="62"/>
      <c r="L27" s="5"/>
      <c r="M27" s="2"/>
    </row>
    <row r="28" customFormat="false" ht="26.25" hidden="false" customHeight="true" outlineLevel="0" collapsed="false">
      <c r="A28" s="3"/>
      <c r="B28" s="58" t="n">
        <f aca="false">'UAT Scenario'!B4</f>
        <v>3</v>
      </c>
      <c r="C28" s="59" t="s">
        <v>45</v>
      </c>
      <c r="D28" s="59" t="s">
        <v>51</v>
      </c>
      <c r="E28" s="60" t="s">
        <v>52</v>
      </c>
      <c r="F28" s="60" t="s">
        <v>52</v>
      </c>
      <c r="G28" s="60" t="s">
        <v>52</v>
      </c>
      <c r="H28" s="60" t="s">
        <v>52</v>
      </c>
      <c r="I28" s="60" t="s">
        <v>52</v>
      </c>
      <c r="J28" s="61" t="s">
        <v>48</v>
      </c>
      <c r="K28" s="63"/>
      <c r="L28" s="5"/>
      <c r="M28" s="2"/>
    </row>
    <row r="29" customFormat="false" ht="26.25" hidden="false" customHeight="true" outlineLevel="0" collapsed="false">
      <c r="A29" s="3"/>
      <c r="B29" s="58" t="n">
        <f aca="false">'UAT Scenario'!B5</f>
        <v>4</v>
      </c>
      <c r="C29" s="59" t="s">
        <v>53</v>
      </c>
      <c r="D29" s="59" t="s">
        <v>54</v>
      </c>
      <c r="E29" s="60" t="s">
        <v>55</v>
      </c>
      <c r="F29" s="60" t="s">
        <v>55</v>
      </c>
      <c r="G29" s="60" t="s">
        <v>55</v>
      </c>
      <c r="H29" s="60" t="s">
        <v>55</v>
      </c>
      <c r="I29" s="60" t="s">
        <v>55</v>
      </c>
      <c r="J29" s="61" t="s">
        <v>48</v>
      </c>
      <c r="K29" s="63"/>
      <c r="L29" s="5"/>
      <c r="M29" s="2"/>
    </row>
    <row r="30" customFormat="false" ht="26.25" hidden="false" customHeight="true" outlineLevel="0" collapsed="false">
      <c r="A30" s="3"/>
      <c r="B30" s="58" t="n">
        <f aca="false">'UAT Scenario'!B6</f>
        <v>5</v>
      </c>
      <c r="C30" s="59" t="s">
        <v>53</v>
      </c>
      <c r="D30" s="59" t="s">
        <v>56</v>
      </c>
      <c r="E30" s="60" t="s">
        <v>57</v>
      </c>
      <c r="F30" s="60" t="s">
        <v>57</v>
      </c>
      <c r="G30" s="60" t="s">
        <v>57</v>
      </c>
      <c r="H30" s="60" t="s">
        <v>57</v>
      </c>
      <c r="I30" s="60" t="s">
        <v>57</v>
      </c>
      <c r="J30" s="61" t="s">
        <v>48</v>
      </c>
      <c r="K30" s="63"/>
      <c r="L30" s="5"/>
      <c r="M30" s="2"/>
    </row>
    <row r="31" customFormat="false" ht="26.25" hidden="false" customHeight="true" outlineLevel="0" collapsed="false">
      <c r="A31" s="3"/>
      <c r="B31" s="58" t="n">
        <f aca="false">'UAT Scenario'!B7</f>
        <v>6</v>
      </c>
      <c r="C31" s="59" t="s">
        <v>53</v>
      </c>
      <c r="D31" s="59" t="s">
        <v>58</v>
      </c>
      <c r="E31" s="60" t="s">
        <v>59</v>
      </c>
      <c r="F31" s="60" t="s">
        <v>59</v>
      </c>
      <c r="G31" s="60" t="s">
        <v>59</v>
      </c>
      <c r="H31" s="60" t="s">
        <v>59</v>
      </c>
      <c r="I31" s="60" t="s">
        <v>59</v>
      </c>
      <c r="J31" s="61" t="s">
        <v>48</v>
      </c>
      <c r="K31" s="63"/>
      <c r="L31" s="5"/>
      <c r="M31" s="2"/>
    </row>
    <row r="32" customFormat="false" ht="13.8" hidden="false" customHeight="true" outlineLevel="0" collapsed="false">
      <c r="A32" s="64"/>
      <c r="B32" s="58" t="n">
        <f aca="false">'UAT Scenario'!B8</f>
        <v>7</v>
      </c>
      <c r="C32" s="59" t="s">
        <v>53</v>
      </c>
      <c r="D32" s="59" t="s">
        <v>60</v>
      </c>
      <c r="E32" s="60" t="s">
        <v>61</v>
      </c>
      <c r="F32" s="60" t="s">
        <v>61</v>
      </c>
      <c r="G32" s="60" t="s">
        <v>61</v>
      </c>
      <c r="H32" s="60" t="s">
        <v>61</v>
      </c>
      <c r="I32" s="60" t="s">
        <v>61</v>
      </c>
      <c r="J32" s="61" t="s">
        <v>48</v>
      </c>
      <c r="K32" s="65"/>
      <c r="L32" s="66"/>
      <c r="M32" s="2"/>
    </row>
    <row r="33" customFormat="false" ht="13.8" hidden="false" customHeight="true" outlineLevel="0" collapsed="false">
      <c r="A33" s="10"/>
      <c r="B33" s="58" t="n">
        <f aca="false">'UAT Scenario'!B9</f>
        <v>8</v>
      </c>
      <c r="C33" s="59" t="s">
        <v>53</v>
      </c>
      <c r="D33" s="59" t="s">
        <v>62</v>
      </c>
      <c r="E33" s="60" t="s">
        <v>63</v>
      </c>
      <c r="F33" s="60" t="s">
        <v>63</v>
      </c>
      <c r="G33" s="60" t="s">
        <v>63</v>
      </c>
      <c r="H33" s="60" t="s">
        <v>63</v>
      </c>
      <c r="I33" s="60" t="s">
        <v>63</v>
      </c>
      <c r="J33" s="61" t="s">
        <v>48</v>
      </c>
      <c r="K33" s="67"/>
      <c r="L33" s="66"/>
      <c r="M33" s="2"/>
    </row>
    <row r="34" customFormat="false" ht="13.8" hidden="false" customHeight="true" outlineLevel="0" collapsed="false">
      <c r="A34" s="10"/>
      <c r="B34" s="58" t="n">
        <f aca="false">'UAT Scenario'!B10</f>
        <v>9</v>
      </c>
      <c r="C34" s="59" t="s">
        <v>45</v>
      </c>
      <c r="D34" s="59" t="s">
        <v>64</v>
      </c>
      <c r="E34" s="60" t="s">
        <v>65</v>
      </c>
      <c r="F34" s="60" t="s">
        <v>65</v>
      </c>
      <c r="G34" s="60" t="s">
        <v>65</v>
      </c>
      <c r="H34" s="60" t="s">
        <v>65</v>
      </c>
      <c r="I34" s="60" t="s">
        <v>65</v>
      </c>
      <c r="J34" s="61" t="s">
        <v>48</v>
      </c>
      <c r="K34" s="67"/>
      <c r="L34" s="66"/>
      <c r="M34" s="2"/>
    </row>
    <row r="35" customFormat="false" ht="13.8" hidden="false" customHeight="true" outlineLevel="0" collapsed="false">
      <c r="B35" s="58" t="n">
        <f aca="false">'UAT Scenario'!B11</f>
        <v>10</v>
      </c>
      <c r="C35" s="59" t="s">
        <v>53</v>
      </c>
      <c r="D35" s="59" t="s">
        <v>66</v>
      </c>
      <c r="E35" s="60" t="s">
        <v>67</v>
      </c>
      <c r="F35" s="60" t="s">
        <v>67</v>
      </c>
      <c r="G35" s="60" t="s">
        <v>67</v>
      </c>
      <c r="H35" s="60" t="s">
        <v>67</v>
      </c>
      <c r="I35" s="60" t="s">
        <v>67</v>
      </c>
      <c r="J35" s="61" t="s">
        <v>48</v>
      </c>
      <c r="K35" s="68"/>
      <c r="L35" s="66"/>
    </row>
    <row r="36" customFormat="false" ht="18.7" hidden="false" customHeight="true" outlineLevel="0" collapsed="false">
      <c r="B36" s="58" t="n">
        <f aca="false">'UAT Scenario'!B12</f>
        <v>11</v>
      </c>
      <c r="C36" s="59" t="s">
        <v>45</v>
      </c>
      <c r="D36" s="59" t="s">
        <v>68</v>
      </c>
      <c r="E36" s="60" t="s">
        <v>69</v>
      </c>
      <c r="F36" s="60" t="s">
        <v>69</v>
      </c>
      <c r="G36" s="60" t="s">
        <v>69</v>
      </c>
      <c r="H36" s="60" t="s">
        <v>69</v>
      </c>
      <c r="I36" s="60" t="s">
        <v>69</v>
      </c>
      <c r="J36" s="61" t="s">
        <v>48</v>
      </c>
      <c r="K36" s="68"/>
      <c r="L36" s="66"/>
      <c r="M36" s="2" t="s">
        <v>0</v>
      </c>
    </row>
    <row r="37" customFormat="false" ht="13.8" hidden="false" customHeight="true" outlineLevel="0" collapsed="false">
      <c r="B37" s="58" t="n">
        <f aca="false">'UAT Scenario'!B13</f>
        <v>12</v>
      </c>
      <c r="C37" s="59" t="s">
        <v>53</v>
      </c>
      <c r="D37" s="59" t="s">
        <v>70</v>
      </c>
      <c r="E37" s="60" t="s">
        <v>71</v>
      </c>
      <c r="F37" s="60" t="s">
        <v>71</v>
      </c>
      <c r="G37" s="60" t="s">
        <v>71</v>
      </c>
      <c r="H37" s="60" t="s">
        <v>71</v>
      </c>
      <c r="I37" s="60" t="s">
        <v>71</v>
      </c>
      <c r="J37" s="61" t="s">
        <v>48</v>
      </c>
      <c r="K37" s="68"/>
      <c r="L37" s="66"/>
      <c r="M37" s="69"/>
    </row>
    <row r="38" customFormat="false" ht="13.8" hidden="false" customHeight="true" outlineLevel="0" collapsed="false">
      <c r="B38" s="58" t="n">
        <f aca="false">'UAT Scenario'!B14</f>
        <v>13</v>
      </c>
      <c r="C38" s="59" t="s">
        <v>53</v>
      </c>
      <c r="D38" s="59" t="s">
        <v>72</v>
      </c>
      <c r="E38" s="60" t="s">
        <v>73</v>
      </c>
      <c r="F38" s="60" t="s">
        <v>73</v>
      </c>
      <c r="G38" s="60" t="s">
        <v>73</v>
      </c>
      <c r="H38" s="60" t="s">
        <v>73</v>
      </c>
      <c r="I38" s="60" t="s">
        <v>73</v>
      </c>
      <c r="J38" s="61" t="s">
        <v>48</v>
      </c>
      <c r="K38" s="68"/>
      <c r="L38" s="66"/>
      <c r="M38" s="69"/>
    </row>
    <row r="39" customFormat="false" ht="13.8" hidden="false" customHeight="true" outlineLevel="0" collapsed="false">
      <c r="B39" s="58" t="n">
        <f aca="false">'UAT Scenario'!B15</f>
        <v>14</v>
      </c>
      <c r="C39" s="59" t="s">
        <v>53</v>
      </c>
      <c r="D39" s="59" t="s">
        <v>74</v>
      </c>
      <c r="E39" s="60" t="s">
        <v>75</v>
      </c>
      <c r="F39" s="60" t="s">
        <v>75</v>
      </c>
      <c r="G39" s="60" t="s">
        <v>75</v>
      </c>
      <c r="H39" s="60" t="s">
        <v>75</v>
      </c>
      <c r="I39" s="60" t="s">
        <v>75</v>
      </c>
      <c r="J39" s="61" t="s">
        <v>48</v>
      </c>
      <c r="K39" s="68"/>
      <c r="L39" s="66"/>
      <c r="M39" s="69"/>
    </row>
    <row r="40" customFormat="false" ht="13.8" hidden="false" customHeight="true" outlineLevel="0" collapsed="false">
      <c r="B40" s="58" t="n">
        <f aca="false">'UAT Scenario'!B16</f>
        <v>15</v>
      </c>
      <c r="C40" s="59" t="s">
        <v>45</v>
      </c>
      <c r="D40" s="59" t="s">
        <v>76</v>
      </c>
      <c r="E40" s="60" t="s">
        <v>77</v>
      </c>
      <c r="F40" s="60" t="s">
        <v>77</v>
      </c>
      <c r="G40" s="60" t="s">
        <v>77</v>
      </c>
      <c r="H40" s="60" t="s">
        <v>77</v>
      </c>
      <c r="I40" s="60" t="s">
        <v>77</v>
      </c>
      <c r="J40" s="61" t="s">
        <v>48</v>
      </c>
      <c r="K40" s="68"/>
      <c r="L40" s="66"/>
      <c r="M40" s="69"/>
    </row>
    <row r="41" customFormat="false" ht="13.8" hidden="false" customHeight="true" outlineLevel="0" collapsed="false">
      <c r="B41" s="58" t="n">
        <f aca="false">'UAT Scenario'!B17</f>
        <v>16</v>
      </c>
      <c r="C41" s="59" t="s">
        <v>53</v>
      </c>
      <c r="D41" s="59" t="s">
        <v>78</v>
      </c>
      <c r="E41" s="60" t="s">
        <v>79</v>
      </c>
      <c r="F41" s="60" t="s">
        <v>79</v>
      </c>
      <c r="G41" s="60" t="s">
        <v>79</v>
      </c>
      <c r="H41" s="60" t="s">
        <v>79</v>
      </c>
      <c r="I41" s="60" t="s">
        <v>79</v>
      </c>
      <c r="J41" s="61" t="s">
        <v>48</v>
      </c>
      <c r="K41" s="68"/>
      <c r="L41" s="66"/>
      <c r="M41" s="69"/>
    </row>
    <row r="42" customFormat="false" ht="13.8" hidden="false" customHeight="true" outlineLevel="0" collapsed="false">
      <c r="B42" s="58" t="n">
        <f aca="false">'UAT Scenario'!B18</f>
        <v>17</v>
      </c>
      <c r="C42" s="59" t="s">
        <v>53</v>
      </c>
      <c r="D42" s="59" t="s">
        <v>80</v>
      </c>
      <c r="E42" s="60" t="s">
        <v>81</v>
      </c>
      <c r="F42" s="60" t="s">
        <v>81</v>
      </c>
      <c r="G42" s="60" t="s">
        <v>81</v>
      </c>
      <c r="H42" s="60" t="s">
        <v>81</v>
      </c>
      <c r="I42" s="60" t="s">
        <v>81</v>
      </c>
      <c r="J42" s="61" t="s">
        <v>48</v>
      </c>
      <c r="K42" s="68"/>
      <c r="L42" s="66"/>
      <c r="M42" s="69"/>
    </row>
    <row r="43" customFormat="false" ht="13.8" hidden="false" customHeight="true" outlineLevel="0" collapsed="false">
      <c r="B43" s="58" t="n">
        <f aca="false">'UAT Scenario'!B19</f>
        <v>18</v>
      </c>
      <c r="C43" s="59" t="s">
        <v>53</v>
      </c>
      <c r="D43" s="59" t="s">
        <v>82</v>
      </c>
      <c r="E43" s="60" t="s">
        <v>83</v>
      </c>
      <c r="F43" s="60" t="s">
        <v>83</v>
      </c>
      <c r="G43" s="60" t="s">
        <v>83</v>
      </c>
      <c r="H43" s="60" t="s">
        <v>83</v>
      </c>
      <c r="I43" s="60" t="s">
        <v>83</v>
      </c>
      <c r="J43" s="61" t="s">
        <v>48</v>
      </c>
      <c r="K43" s="68"/>
      <c r="L43" s="66"/>
      <c r="M43" s="69"/>
    </row>
    <row r="44" customFormat="false" ht="13.8" hidden="false" customHeight="true" outlineLevel="0" collapsed="false">
      <c r="B44" s="58" t="n">
        <f aca="false">'UAT Scenario'!B20</f>
        <v>19</v>
      </c>
      <c r="C44" s="59" t="s">
        <v>53</v>
      </c>
      <c r="D44" s="59" t="s">
        <v>84</v>
      </c>
      <c r="E44" s="60" t="s">
        <v>85</v>
      </c>
      <c r="F44" s="60" t="s">
        <v>85</v>
      </c>
      <c r="G44" s="60" t="s">
        <v>85</v>
      </c>
      <c r="H44" s="60" t="s">
        <v>85</v>
      </c>
      <c r="I44" s="60" t="s">
        <v>85</v>
      </c>
      <c r="J44" s="61" t="s">
        <v>48</v>
      </c>
      <c r="K44" s="68"/>
      <c r="L44" s="66"/>
      <c r="M44" s="69"/>
    </row>
    <row r="45" customFormat="false" ht="13.8" hidden="false" customHeight="true" outlineLevel="0" collapsed="false">
      <c r="B45" s="58" t="n">
        <f aca="false">'UAT Scenario'!B21</f>
        <v>20</v>
      </c>
      <c r="C45" s="59" t="s">
        <v>53</v>
      </c>
      <c r="D45" s="59" t="s">
        <v>86</v>
      </c>
      <c r="E45" s="60" t="s">
        <v>87</v>
      </c>
      <c r="F45" s="60" t="s">
        <v>87</v>
      </c>
      <c r="G45" s="60" t="s">
        <v>87</v>
      </c>
      <c r="H45" s="60" t="s">
        <v>87</v>
      </c>
      <c r="I45" s="60" t="s">
        <v>87</v>
      </c>
      <c r="J45" s="61" t="s">
        <v>48</v>
      </c>
      <c r="K45" s="68"/>
      <c r="L45" s="66"/>
      <c r="M45" s="69"/>
    </row>
    <row r="46" customFormat="false" ht="13.8" hidden="false" customHeight="true" outlineLevel="0" collapsed="false">
      <c r="B46" s="58" t="n">
        <f aca="false">'UAT Scenario'!B22</f>
        <v>21</v>
      </c>
      <c r="C46" s="59" t="s">
        <v>53</v>
      </c>
      <c r="D46" s="59" t="s">
        <v>88</v>
      </c>
      <c r="E46" s="60" t="s">
        <v>89</v>
      </c>
      <c r="F46" s="60" t="s">
        <v>89</v>
      </c>
      <c r="G46" s="60" t="s">
        <v>89</v>
      </c>
      <c r="H46" s="60" t="s">
        <v>89</v>
      </c>
      <c r="I46" s="60" t="s">
        <v>89</v>
      </c>
      <c r="J46" s="61" t="s">
        <v>48</v>
      </c>
      <c r="K46" s="68"/>
      <c r="L46" s="66"/>
      <c r="M46" s="69"/>
    </row>
    <row r="47" customFormat="false" ht="13.8" hidden="false" customHeight="true" outlineLevel="0" collapsed="false">
      <c r="B47" s="58" t="n">
        <f aca="false">'UAT Scenario'!B23</f>
        <v>22</v>
      </c>
      <c r="C47" s="59" t="s">
        <v>53</v>
      </c>
      <c r="D47" s="59" t="s">
        <v>90</v>
      </c>
      <c r="E47" s="60" t="s">
        <v>91</v>
      </c>
      <c r="F47" s="60" t="s">
        <v>91</v>
      </c>
      <c r="G47" s="60" t="s">
        <v>91</v>
      </c>
      <c r="H47" s="60" t="s">
        <v>91</v>
      </c>
      <c r="I47" s="60" t="s">
        <v>91</v>
      </c>
      <c r="J47" s="61" t="s">
        <v>48</v>
      </c>
      <c r="K47" s="68"/>
      <c r="L47" s="66"/>
      <c r="M47" s="69"/>
    </row>
    <row r="48" customFormat="false" ht="13.8" hidden="false" customHeight="true" outlineLevel="0" collapsed="false">
      <c r="B48" s="58" t="n">
        <f aca="false">'UAT Scenario'!B24</f>
        <v>23</v>
      </c>
      <c r="C48" s="59" t="s">
        <v>53</v>
      </c>
      <c r="D48" s="59" t="s">
        <v>92</v>
      </c>
      <c r="E48" s="60" t="s">
        <v>93</v>
      </c>
      <c r="F48" s="60" t="s">
        <v>93</v>
      </c>
      <c r="G48" s="60" t="s">
        <v>93</v>
      </c>
      <c r="H48" s="60" t="s">
        <v>93</v>
      </c>
      <c r="I48" s="60" t="s">
        <v>93</v>
      </c>
      <c r="J48" s="61" t="s">
        <v>48</v>
      </c>
      <c r="K48" s="68"/>
      <c r="L48" s="66"/>
      <c r="M48" s="69"/>
    </row>
    <row r="49" customFormat="false" ht="13.8" hidden="false" customHeight="true" outlineLevel="0" collapsed="false">
      <c r="B49" s="58" t="n">
        <f aca="false">'UAT Scenario'!B25</f>
        <v>24</v>
      </c>
      <c r="C49" s="59" t="s">
        <v>45</v>
      </c>
      <c r="D49" s="59" t="s">
        <v>94</v>
      </c>
      <c r="E49" s="60" t="s">
        <v>95</v>
      </c>
      <c r="F49" s="60" t="s">
        <v>95</v>
      </c>
      <c r="G49" s="60" t="s">
        <v>95</v>
      </c>
      <c r="H49" s="60" t="s">
        <v>95</v>
      </c>
      <c r="I49" s="60" t="s">
        <v>95</v>
      </c>
      <c r="J49" s="61" t="s">
        <v>48</v>
      </c>
      <c r="K49" s="68"/>
      <c r="L49" s="66"/>
      <c r="M49" s="69"/>
    </row>
    <row r="50" customFormat="false" ht="13.8" hidden="false" customHeight="true" outlineLevel="0" collapsed="false">
      <c r="B50" s="58" t="n">
        <f aca="false">'UAT Scenario'!B26</f>
        <v>25</v>
      </c>
      <c r="C50" s="59" t="s">
        <v>53</v>
      </c>
      <c r="D50" s="59" t="s">
        <v>96</v>
      </c>
      <c r="E50" s="60" t="s">
        <v>97</v>
      </c>
      <c r="F50" s="60" t="s">
        <v>97</v>
      </c>
      <c r="G50" s="60" t="s">
        <v>97</v>
      </c>
      <c r="H50" s="60" t="s">
        <v>97</v>
      </c>
      <c r="I50" s="60" t="s">
        <v>97</v>
      </c>
      <c r="J50" s="61" t="s">
        <v>48</v>
      </c>
      <c r="K50" s="68"/>
      <c r="L50" s="66"/>
      <c r="M50" s="69"/>
    </row>
    <row r="51" customFormat="false" ht="13.8" hidden="false" customHeight="true" outlineLevel="0" collapsed="false">
      <c r="B51" s="58" t="n">
        <f aca="false">'UAT Scenario'!B27</f>
        <v>26</v>
      </c>
      <c r="C51" s="59" t="s">
        <v>45</v>
      </c>
      <c r="D51" s="59" t="s">
        <v>98</v>
      </c>
      <c r="E51" s="60" t="s">
        <v>99</v>
      </c>
      <c r="F51" s="60" t="s">
        <v>99</v>
      </c>
      <c r="G51" s="60" t="s">
        <v>99</v>
      </c>
      <c r="H51" s="60" t="s">
        <v>99</v>
      </c>
      <c r="I51" s="60" t="s">
        <v>99</v>
      </c>
      <c r="J51" s="61" t="s">
        <v>48</v>
      </c>
      <c r="K51" s="68"/>
      <c r="L51" s="66"/>
      <c r="M51" s="69"/>
    </row>
    <row r="52" customFormat="false" ht="13.8" hidden="false" customHeight="true" outlineLevel="0" collapsed="false">
      <c r="B52" s="58" t="n">
        <f aca="false">'UAT Scenario'!B28</f>
        <v>27</v>
      </c>
      <c r="C52" s="59" t="s">
        <v>53</v>
      </c>
      <c r="D52" s="59" t="s">
        <v>100</v>
      </c>
      <c r="E52" s="60" t="s">
        <v>101</v>
      </c>
      <c r="F52" s="60" t="s">
        <v>101</v>
      </c>
      <c r="G52" s="60" t="s">
        <v>101</v>
      </c>
      <c r="H52" s="60" t="s">
        <v>101</v>
      </c>
      <c r="I52" s="60" t="s">
        <v>101</v>
      </c>
      <c r="J52" s="61" t="s">
        <v>48</v>
      </c>
      <c r="K52" s="68"/>
      <c r="L52" s="66"/>
      <c r="M52" s="69"/>
    </row>
    <row r="53" customFormat="false" ht="13.8" hidden="false" customHeight="true" outlineLevel="0" collapsed="false">
      <c r="B53" s="58" t="n">
        <f aca="false">'UAT Scenario'!B29</f>
        <v>28</v>
      </c>
      <c r="C53" s="59" t="s">
        <v>53</v>
      </c>
      <c r="D53" s="59" t="s">
        <v>102</v>
      </c>
      <c r="E53" s="60" t="s">
        <v>103</v>
      </c>
      <c r="F53" s="60" t="s">
        <v>103</v>
      </c>
      <c r="G53" s="60" t="s">
        <v>103</v>
      </c>
      <c r="H53" s="60" t="s">
        <v>103</v>
      </c>
      <c r="I53" s="60" t="s">
        <v>103</v>
      </c>
      <c r="J53" s="61" t="s">
        <v>48</v>
      </c>
      <c r="K53" s="68"/>
      <c r="L53" s="66"/>
      <c r="M53" s="69"/>
    </row>
    <row r="54" customFormat="false" ht="13.8" hidden="false" customHeight="true" outlineLevel="0" collapsed="false">
      <c r="B54" s="58" t="n">
        <f aca="false">'UAT Scenario'!B30</f>
        <v>29</v>
      </c>
      <c r="C54" s="59" t="s">
        <v>53</v>
      </c>
      <c r="D54" s="59" t="s">
        <v>104</v>
      </c>
      <c r="E54" s="60" t="s">
        <v>105</v>
      </c>
      <c r="F54" s="60" t="s">
        <v>105</v>
      </c>
      <c r="G54" s="60" t="s">
        <v>105</v>
      </c>
      <c r="H54" s="60" t="s">
        <v>105</v>
      </c>
      <c r="I54" s="60" t="s">
        <v>105</v>
      </c>
      <c r="J54" s="61" t="s">
        <v>48</v>
      </c>
      <c r="K54" s="68"/>
      <c r="L54" s="66"/>
      <c r="M54" s="69"/>
    </row>
    <row r="55" customFormat="false" ht="13.8" hidden="false" customHeight="true" outlineLevel="0" collapsed="false">
      <c r="B55" s="58" t="n">
        <f aca="false">'UAT Scenario'!B31</f>
        <v>30</v>
      </c>
      <c r="C55" s="59" t="s">
        <v>53</v>
      </c>
      <c r="D55" s="59" t="s">
        <v>106</v>
      </c>
      <c r="E55" s="60" t="s">
        <v>107</v>
      </c>
      <c r="F55" s="60" t="s">
        <v>107</v>
      </c>
      <c r="G55" s="60" t="s">
        <v>107</v>
      </c>
      <c r="H55" s="60" t="s">
        <v>107</v>
      </c>
      <c r="I55" s="60" t="s">
        <v>107</v>
      </c>
      <c r="J55" s="61" t="s">
        <v>48</v>
      </c>
      <c r="K55" s="68"/>
      <c r="L55" s="66"/>
      <c r="M55" s="69"/>
    </row>
    <row r="56" customFormat="false" ht="13.8" hidden="false" customHeight="true" outlineLevel="0" collapsed="false">
      <c r="B56" s="58" t="n">
        <f aca="false">'UAT Scenario'!B32</f>
        <v>31</v>
      </c>
      <c r="C56" s="59" t="s">
        <v>53</v>
      </c>
      <c r="D56" s="59" t="s">
        <v>108</v>
      </c>
      <c r="E56" s="60" t="s">
        <v>109</v>
      </c>
      <c r="F56" s="60" t="s">
        <v>109</v>
      </c>
      <c r="G56" s="60" t="s">
        <v>109</v>
      </c>
      <c r="H56" s="60" t="s">
        <v>109</v>
      </c>
      <c r="I56" s="60" t="s">
        <v>109</v>
      </c>
      <c r="J56" s="61" t="s">
        <v>48</v>
      </c>
      <c r="K56" s="68"/>
      <c r="L56" s="66"/>
      <c r="M56" s="69"/>
    </row>
    <row r="57" customFormat="false" ht="13.8" hidden="false" customHeight="true" outlineLevel="0" collapsed="false">
      <c r="B57" s="58" t="n">
        <f aca="false">'UAT Scenario'!B33</f>
        <v>32</v>
      </c>
      <c r="C57" s="59" t="s">
        <v>53</v>
      </c>
      <c r="D57" s="59" t="s">
        <v>110</v>
      </c>
      <c r="E57" s="60" t="s">
        <v>111</v>
      </c>
      <c r="F57" s="60" t="s">
        <v>111</v>
      </c>
      <c r="G57" s="60" t="s">
        <v>111</v>
      </c>
      <c r="H57" s="60" t="s">
        <v>111</v>
      </c>
      <c r="I57" s="60" t="s">
        <v>111</v>
      </c>
      <c r="J57" s="61" t="s">
        <v>48</v>
      </c>
      <c r="K57" s="68"/>
      <c r="L57" s="66"/>
      <c r="M57" s="69"/>
    </row>
    <row r="58" customFormat="false" ht="13.8" hidden="false" customHeight="true" outlineLevel="0" collapsed="false">
      <c r="B58" s="58" t="n">
        <f aca="false">'UAT Scenario'!B34</f>
        <v>33</v>
      </c>
      <c r="C58" s="59" t="s">
        <v>53</v>
      </c>
      <c r="D58" s="59" t="s">
        <v>112</v>
      </c>
      <c r="E58" s="60" t="s">
        <v>113</v>
      </c>
      <c r="F58" s="60" t="s">
        <v>113</v>
      </c>
      <c r="G58" s="60" t="s">
        <v>113</v>
      </c>
      <c r="H58" s="60" t="s">
        <v>113</v>
      </c>
      <c r="I58" s="60" t="s">
        <v>113</v>
      </c>
      <c r="J58" s="61" t="s">
        <v>48</v>
      </c>
      <c r="K58" s="68"/>
      <c r="L58" s="66"/>
      <c r="M58" s="69"/>
    </row>
    <row r="59" customFormat="false" ht="13.8" hidden="false" customHeight="true" outlineLevel="0" collapsed="false">
      <c r="B59" s="58" t="n">
        <f aca="false">'UAT Scenario'!B35</f>
        <v>34</v>
      </c>
      <c r="C59" s="59" t="s">
        <v>53</v>
      </c>
      <c r="D59" s="59" t="s">
        <v>114</v>
      </c>
      <c r="E59" s="60" t="s">
        <v>115</v>
      </c>
      <c r="F59" s="60" t="s">
        <v>115</v>
      </c>
      <c r="G59" s="60" t="s">
        <v>115</v>
      </c>
      <c r="H59" s="60" t="s">
        <v>115</v>
      </c>
      <c r="I59" s="60" t="s">
        <v>115</v>
      </c>
      <c r="J59" s="61" t="s">
        <v>48</v>
      </c>
      <c r="K59" s="68"/>
      <c r="L59" s="66"/>
      <c r="M59" s="69"/>
    </row>
    <row r="60" customFormat="false" ht="20.05" hidden="false" customHeight="true" outlineLevel="0" collapsed="false">
      <c r="B60" s="58" t="n">
        <f aca="false">'UAT Scenario'!B36</f>
        <v>35</v>
      </c>
      <c r="C60" s="59" t="s">
        <v>53</v>
      </c>
      <c r="D60" s="59" t="s">
        <v>116</v>
      </c>
      <c r="E60" s="60" t="s">
        <v>117</v>
      </c>
      <c r="F60" s="60" t="s">
        <v>117</v>
      </c>
      <c r="G60" s="60" t="s">
        <v>117</v>
      </c>
      <c r="H60" s="60" t="s">
        <v>117</v>
      </c>
      <c r="I60" s="60" t="s">
        <v>117</v>
      </c>
      <c r="J60" s="61" t="s">
        <v>48</v>
      </c>
      <c r="K60" s="68"/>
      <c r="L60" s="66"/>
      <c r="M60" s="69"/>
    </row>
    <row r="61" customFormat="false" ht="13.8" hidden="false" customHeight="true" outlineLevel="0" collapsed="false">
      <c r="B61" s="58" t="n">
        <f aca="false">'UAT Scenario'!B37</f>
        <v>36</v>
      </c>
      <c r="C61" s="59" t="s">
        <v>53</v>
      </c>
      <c r="D61" s="59" t="s">
        <v>118</v>
      </c>
      <c r="E61" s="60" t="s">
        <v>119</v>
      </c>
      <c r="F61" s="60" t="s">
        <v>119</v>
      </c>
      <c r="G61" s="60" t="s">
        <v>119</v>
      </c>
      <c r="H61" s="60" t="s">
        <v>119</v>
      </c>
      <c r="I61" s="60" t="s">
        <v>119</v>
      </c>
      <c r="J61" s="61" t="s">
        <v>48</v>
      </c>
      <c r="K61" s="68"/>
      <c r="L61" s="66"/>
      <c r="M61" s="69"/>
    </row>
    <row r="62" customFormat="false" ht="13.8" hidden="false" customHeight="true" outlineLevel="0" collapsed="false">
      <c r="B62" s="58" t="n">
        <f aca="false">'UAT Scenario'!B38</f>
        <v>37</v>
      </c>
      <c r="C62" s="59" t="s">
        <v>53</v>
      </c>
      <c r="D62" s="59" t="s">
        <v>120</v>
      </c>
      <c r="E62" s="60" t="s">
        <v>121</v>
      </c>
      <c r="F62" s="60" t="s">
        <v>121</v>
      </c>
      <c r="G62" s="60" t="s">
        <v>121</v>
      </c>
      <c r="H62" s="60" t="s">
        <v>121</v>
      </c>
      <c r="I62" s="60" t="s">
        <v>121</v>
      </c>
      <c r="J62" s="61" t="s">
        <v>48</v>
      </c>
      <c r="K62" s="68"/>
      <c r="L62" s="66"/>
      <c r="M62" s="69"/>
    </row>
    <row r="63" customFormat="false" ht="13.8" hidden="false" customHeight="true" outlineLevel="0" collapsed="false">
      <c r="B63" s="58" t="n">
        <f aca="false">'UAT Scenario'!B39</f>
        <v>38</v>
      </c>
      <c r="C63" s="59" t="s">
        <v>53</v>
      </c>
      <c r="D63" s="59" t="s">
        <v>122</v>
      </c>
      <c r="E63" s="60" t="s">
        <v>123</v>
      </c>
      <c r="F63" s="60" t="s">
        <v>123</v>
      </c>
      <c r="G63" s="60" t="s">
        <v>123</v>
      </c>
      <c r="H63" s="60" t="s">
        <v>123</v>
      </c>
      <c r="I63" s="60" t="s">
        <v>123</v>
      </c>
      <c r="J63" s="61" t="s">
        <v>48</v>
      </c>
      <c r="K63" s="68"/>
      <c r="L63" s="66"/>
      <c r="M63" s="69"/>
    </row>
    <row r="64" customFormat="false" ht="13.8" hidden="false" customHeight="true" outlineLevel="0" collapsed="false">
      <c r="B64" s="58" t="n">
        <f aca="false">'UAT Scenario'!B40</f>
        <v>39</v>
      </c>
      <c r="C64" s="59" t="s">
        <v>45</v>
      </c>
      <c r="D64" s="59" t="s">
        <v>124</v>
      </c>
      <c r="E64" s="60" t="s">
        <v>125</v>
      </c>
      <c r="F64" s="60" t="s">
        <v>125</v>
      </c>
      <c r="G64" s="60" t="s">
        <v>125</v>
      </c>
      <c r="H64" s="60" t="s">
        <v>125</v>
      </c>
      <c r="I64" s="60" t="s">
        <v>125</v>
      </c>
      <c r="J64" s="61" t="s">
        <v>48</v>
      </c>
      <c r="K64" s="68"/>
      <c r="L64" s="66"/>
      <c r="M64" s="69"/>
    </row>
    <row r="65" customFormat="false" ht="13.8" hidden="false" customHeight="true" outlineLevel="0" collapsed="false">
      <c r="B65" s="58" t="n">
        <f aca="false">'UAT Scenario'!B41</f>
        <v>40</v>
      </c>
      <c r="C65" s="59" t="s">
        <v>53</v>
      </c>
      <c r="D65" s="59" t="s">
        <v>126</v>
      </c>
      <c r="E65" s="60" t="s">
        <v>127</v>
      </c>
      <c r="F65" s="60" t="s">
        <v>127</v>
      </c>
      <c r="G65" s="60" t="s">
        <v>127</v>
      </c>
      <c r="H65" s="60" t="s">
        <v>127</v>
      </c>
      <c r="I65" s="60" t="s">
        <v>127</v>
      </c>
      <c r="J65" s="61" t="s">
        <v>48</v>
      </c>
      <c r="K65" s="68"/>
      <c r="L65" s="66"/>
      <c r="M65" s="69"/>
    </row>
    <row r="66" customFormat="false" ht="13.8" hidden="false" customHeight="true" outlineLevel="0" collapsed="false">
      <c r="B66" s="58" t="n">
        <f aca="false">'UAT Scenario'!B42</f>
        <v>41</v>
      </c>
      <c r="C66" s="59" t="s">
        <v>53</v>
      </c>
      <c r="D66" s="59" t="s">
        <v>128</v>
      </c>
      <c r="E66" s="60" t="s">
        <v>129</v>
      </c>
      <c r="F66" s="60" t="s">
        <v>129</v>
      </c>
      <c r="G66" s="60" t="s">
        <v>129</v>
      </c>
      <c r="H66" s="60" t="s">
        <v>129</v>
      </c>
      <c r="I66" s="60" t="s">
        <v>129</v>
      </c>
      <c r="J66" s="61" t="s">
        <v>48</v>
      </c>
      <c r="K66" s="68"/>
      <c r="L66" s="66"/>
      <c r="M66" s="69"/>
    </row>
    <row r="67" customFormat="false" ht="13.8" hidden="false" customHeight="true" outlineLevel="0" collapsed="false">
      <c r="B67" s="58" t="n">
        <f aca="false">'UAT Scenario'!B43</f>
        <v>42</v>
      </c>
      <c r="C67" s="59" t="s">
        <v>53</v>
      </c>
      <c r="D67" s="59" t="s">
        <v>130</v>
      </c>
      <c r="E67" s="60" t="s">
        <v>131</v>
      </c>
      <c r="F67" s="60" t="s">
        <v>131</v>
      </c>
      <c r="G67" s="60" t="s">
        <v>131</v>
      </c>
      <c r="H67" s="60" t="s">
        <v>131</v>
      </c>
      <c r="I67" s="60" t="s">
        <v>131</v>
      </c>
      <c r="J67" s="61" t="s">
        <v>48</v>
      </c>
      <c r="K67" s="68"/>
      <c r="L67" s="66"/>
      <c r="M67" s="69"/>
    </row>
    <row r="68" customFormat="false" ht="13.8" hidden="false" customHeight="true" outlineLevel="0" collapsed="false">
      <c r="B68" s="58" t="n">
        <f aca="false">'UAT Scenario'!B44</f>
        <v>43</v>
      </c>
      <c r="C68" s="59" t="s">
        <v>53</v>
      </c>
      <c r="D68" s="59" t="s">
        <v>132</v>
      </c>
      <c r="E68" s="60" t="s">
        <v>133</v>
      </c>
      <c r="F68" s="60" t="s">
        <v>133</v>
      </c>
      <c r="G68" s="60" t="s">
        <v>133</v>
      </c>
      <c r="H68" s="60" t="s">
        <v>133</v>
      </c>
      <c r="I68" s="60" t="s">
        <v>133</v>
      </c>
      <c r="J68" s="61" t="s">
        <v>48</v>
      </c>
      <c r="K68" s="68"/>
      <c r="L68" s="66"/>
      <c r="M68" s="69"/>
    </row>
    <row r="69" customFormat="false" ht="13.8" hidden="false" customHeight="true" outlineLevel="0" collapsed="false">
      <c r="B69" s="58" t="n">
        <f aca="false">'UAT Scenario'!B45</f>
        <v>44</v>
      </c>
      <c r="C69" s="59" t="s">
        <v>45</v>
      </c>
      <c r="D69" s="59" t="s">
        <v>134</v>
      </c>
      <c r="E69" s="60" t="s">
        <v>135</v>
      </c>
      <c r="F69" s="60" t="s">
        <v>135</v>
      </c>
      <c r="G69" s="60" t="s">
        <v>135</v>
      </c>
      <c r="H69" s="60" t="s">
        <v>135</v>
      </c>
      <c r="I69" s="60" t="s">
        <v>135</v>
      </c>
      <c r="J69" s="61" t="s">
        <v>48</v>
      </c>
      <c r="K69" s="68"/>
      <c r="L69" s="66"/>
      <c r="M69" s="69"/>
    </row>
    <row r="70" customFormat="false" ht="13.8" hidden="false" customHeight="true" outlineLevel="0" collapsed="false">
      <c r="B70" s="58" t="n">
        <f aca="false">'UAT Scenario'!B46</f>
        <v>45</v>
      </c>
      <c r="C70" s="59" t="s">
        <v>53</v>
      </c>
      <c r="D70" s="59" t="s">
        <v>136</v>
      </c>
      <c r="E70" s="60" t="s">
        <v>137</v>
      </c>
      <c r="F70" s="60" t="s">
        <v>137</v>
      </c>
      <c r="G70" s="60" t="s">
        <v>137</v>
      </c>
      <c r="H70" s="60" t="s">
        <v>137</v>
      </c>
      <c r="I70" s="60" t="s">
        <v>137</v>
      </c>
      <c r="J70" s="61" t="s">
        <v>48</v>
      </c>
      <c r="K70" s="68"/>
      <c r="L70" s="66"/>
      <c r="M70" s="69"/>
    </row>
    <row r="71" customFormat="false" ht="13.8" hidden="false" customHeight="true" outlineLevel="0" collapsed="false">
      <c r="B71" s="58" t="n">
        <f aca="false">'UAT Scenario'!B47</f>
        <v>46</v>
      </c>
      <c r="C71" s="59" t="s">
        <v>45</v>
      </c>
      <c r="D71" s="59" t="s">
        <v>138</v>
      </c>
      <c r="E71" s="60" t="s">
        <v>139</v>
      </c>
      <c r="F71" s="60" t="s">
        <v>139</v>
      </c>
      <c r="G71" s="60" t="s">
        <v>139</v>
      </c>
      <c r="H71" s="60" t="s">
        <v>139</v>
      </c>
      <c r="I71" s="60" t="s">
        <v>139</v>
      </c>
      <c r="J71" s="61" t="s">
        <v>48</v>
      </c>
      <c r="K71" s="68"/>
      <c r="L71" s="66"/>
      <c r="M71" s="69"/>
    </row>
    <row r="72" customFormat="false" ht="13.8" hidden="false" customHeight="true" outlineLevel="0" collapsed="false">
      <c r="B72" s="58" t="n">
        <f aca="false">'UAT Scenario'!B48</f>
        <v>47</v>
      </c>
      <c r="C72" s="59" t="s">
        <v>53</v>
      </c>
      <c r="D72" s="59" t="s">
        <v>140</v>
      </c>
      <c r="E72" s="60" t="s">
        <v>141</v>
      </c>
      <c r="F72" s="60" t="s">
        <v>141</v>
      </c>
      <c r="G72" s="60" t="s">
        <v>141</v>
      </c>
      <c r="H72" s="60" t="s">
        <v>141</v>
      </c>
      <c r="I72" s="60" t="s">
        <v>141</v>
      </c>
      <c r="J72" s="70" t="s">
        <v>142</v>
      </c>
      <c r="K72" s="71" t="s">
        <v>33</v>
      </c>
      <c r="L72" s="66"/>
      <c r="M72" s="69"/>
    </row>
    <row r="73" customFormat="false" ht="13.8" hidden="false" customHeight="true" outlineLevel="0" collapsed="false">
      <c r="B73" s="58" t="n">
        <f aca="false">'UAT Scenario'!B49</f>
        <v>48</v>
      </c>
      <c r="C73" s="59" t="s">
        <v>53</v>
      </c>
      <c r="D73" s="59" t="s">
        <v>143</v>
      </c>
      <c r="E73" s="60" t="s">
        <v>144</v>
      </c>
      <c r="F73" s="60" t="s">
        <v>144</v>
      </c>
      <c r="G73" s="60" t="s">
        <v>144</v>
      </c>
      <c r="H73" s="60" t="s">
        <v>144</v>
      </c>
      <c r="I73" s="60" t="s">
        <v>144</v>
      </c>
      <c r="J73" s="61" t="s">
        <v>48</v>
      </c>
      <c r="K73" s="68"/>
      <c r="L73" s="66"/>
      <c r="M73" s="69"/>
    </row>
    <row r="74" customFormat="false" ht="13.8" hidden="false" customHeight="true" outlineLevel="0" collapsed="false">
      <c r="B74" s="58" t="n">
        <f aca="false">'UAT Scenario'!B50</f>
        <v>49</v>
      </c>
      <c r="C74" s="59" t="s">
        <v>53</v>
      </c>
      <c r="D74" s="59" t="s">
        <v>145</v>
      </c>
      <c r="E74" s="60" t="s">
        <v>146</v>
      </c>
      <c r="F74" s="60" t="s">
        <v>146</v>
      </c>
      <c r="G74" s="60" t="s">
        <v>146</v>
      </c>
      <c r="H74" s="60" t="s">
        <v>146</v>
      </c>
      <c r="I74" s="60" t="s">
        <v>146</v>
      </c>
      <c r="J74" s="61" t="s">
        <v>48</v>
      </c>
      <c r="K74" s="68"/>
      <c r="L74" s="66"/>
      <c r="M74" s="69"/>
    </row>
    <row r="75" customFormat="false" ht="13.8" hidden="false" customHeight="true" outlineLevel="0" collapsed="false">
      <c r="B75" s="58" t="n">
        <f aca="false">'UAT Scenario'!B51</f>
        <v>50</v>
      </c>
      <c r="C75" s="59" t="s">
        <v>53</v>
      </c>
      <c r="D75" s="59" t="s">
        <v>147</v>
      </c>
      <c r="E75" s="60" t="s">
        <v>148</v>
      </c>
      <c r="F75" s="60" t="s">
        <v>148</v>
      </c>
      <c r="G75" s="60" t="s">
        <v>148</v>
      </c>
      <c r="H75" s="60" t="s">
        <v>148</v>
      </c>
      <c r="I75" s="60" t="s">
        <v>148</v>
      </c>
      <c r="J75" s="61" t="s">
        <v>48</v>
      </c>
      <c r="K75" s="68"/>
      <c r="L75" s="66"/>
      <c r="M75" s="69"/>
    </row>
    <row r="76" customFormat="false" ht="13.8" hidden="false" customHeight="true" outlineLevel="0" collapsed="false">
      <c r="B76" s="58" t="n">
        <f aca="false">'UAT Scenario'!B52</f>
        <v>51</v>
      </c>
      <c r="C76" s="59" t="s">
        <v>53</v>
      </c>
      <c r="D76" s="59" t="s">
        <v>149</v>
      </c>
      <c r="E76" s="60" t="s">
        <v>150</v>
      </c>
      <c r="F76" s="60" t="s">
        <v>150</v>
      </c>
      <c r="G76" s="60" t="s">
        <v>150</v>
      </c>
      <c r="H76" s="60" t="s">
        <v>150</v>
      </c>
      <c r="I76" s="60" t="s">
        <v>150</v>
      </c>
      <c r="J76" s="61" t="s">
        <v>48</v>
      </c>
      <c r="K76" s="68"/>
      <c r="L76" s="66"/>
      <c r="M76" s="69"/>
    </row>
    <row r="77" customFormat="false" ht="13.8" hidden="false" customHeight="true" outlineLevel="0" collapsed="false">
      <c r="B77" s="58" t="n">
        <f aca="false">'UAT Scenario'!B53</f>
        <v>52</v>
      </c>
      <c r="C77" s="59" t="s">
        <v>53</v>
      </c>
      <c r="D77" s="59" t="s">
        <v>151</v>
      </c>
      <c r="E77" s="60" t="s">
        <v>152</v>
      </c>
      <c r="F77" s="60" t="s">
        <v>152</v>
      </c>
      <c r="G77" s="60" t="s">
        <v>152</v>
      </c>
      <c r="H77" s="60" t="s">
        <v>152</v>
      </c>
      <c r="I77" s="60" t="s">
        <v>152</v>
      </c>
      <c r="J77" s="61" t="s">
        <v>48</v>
      </c>
      <c r="K77" s="68"/>
      <c r="L77" s="66"/>
      <c r="M77" s="69"/>
    </row>
    <row r="78" customFormat="false" ht="13.8" hidden="false" customHeight="true" outlineLevel="0" collapsed="false">
      <c r="B78" s="58" t="n">
        <f aca="false">'UAT Scenario'!B54</f>
        <v>53</v>
      </c>
      <c r="C78" s="59" t="s">
        <v>53</v>
      </c>
      <c r="D78" s="59" t="s">
        <v>153</v>
      </c>
      <c r="E78" s="60" t="s">
        <v>154</v>
      </c>
      <c r="F78" s="60" t="s">
        <v>154</v>
      </c>
      <c r="G78" s="60" t="s">
        <v>154</v>
      </c>
      <c r="H78" s="60" t="s">
        <v>154</v>
      </c>
      <c r="I78" s="60" t="s">
        <v>154</v>
      </c>
      <c r="J78" s="61" t="s">
        <v>48</v>
      </c>
      <c r="K78" s="68"/>
      <c r="L78" s="66"/>
      <c r="M78" s="69"/>
    </row>
    <row r="79" customFormat="false" ht="13.8" hidden="false" customHeight="true" outlineLevel="0" collapsed="false">
      <c r="B79" s="58" t="n">
        <f aca="false">'UAT Scenario'!B55</f>
        <v>54</v>
      </c>
      <c r="C79" s="59" t="s">
        <v>53</v>
      </c>
      <c r="D79" s="59" t="s">
        <v>155</v>
      </c>
      <c r="E79" s="60" t="s">
        <v>156</v>
      </c>
      <c r="F79" s="60" t="s">
        <v>156</v>
      </c>
      <c r="G79" s="60" t="s">
        <v>156</v>
      </c>
      <c r="H79" s="60" t="s">
        <v>156</v>
      </c>
      <c r="I79" s="60" t="s">
        <v>156</v>
      </c>
      <c r="J79" s="61" t="s">
        <v>48</v>
      </c>
      <c r="K79" s="68"/>
      <c r="L79" s="66"/>
      <c r="M79" s="69"/>
    </row>
    <row r="80" customFormat="false" ht="13.8" hidden="false" customHeight="true" outlineLevel="0" collapsed="false">
      <c r="B80" s="58" t="n">
        <f aca="false">'UAT Scenario'!B56</f>
        <v>55</v>
      </c>
      <c r="C80" s="59" t="s">
        <v>53</v>
      </c>
      <c r="D80" s="59" t="s">
        <v>157</v>
      </c>
      <c r="E80" s="60" t="s">
        <v>158</v>
      </c>
      <c r="F80" s="60" t="s">
        <v>158</v>
      </c>
      <c r="G80" s="60" t="s">
        <v>158</v>
      </c>
      <c r="H80" s="60" t="s">
        <v>158</v>
      </c>
      <c r="I80" s="60" t="s">
        <v>158</v>
      </c>
      <c r="J80" s="61" t="s">
        <v>48</v>
      </c>
      <c r="K80" s="68"/>
      <c r="L80" s="66"/>
      <c r="M80" s="69"/>
    </row>
    <row r="81" customFormat="false" ht="13.8" hidden="false" customHeight="true" outlineLevel="0" collapsed="false">
      <c r="B81" s="58" t="n">
        <f aca="false">'UAT Scenario'!B57</f>
        <v>56</v>
      </c>
      <c r="C81" s="59" t="s">
        <v>53</v>
      </c>
      <c r="D81" s="59" t="s">
        <v>159</v>
      </c>
      <c r="E81" s="60" t="s">
        <v>160</v>
      </c>
      <c r="F81" s="60" t="s">
        <v>160</v>
      </c>
      <c r="G81" s="60" t="s">
        <v>160</v>
      </c>
      <c r="H81" s="60" t="s">
        <v>160</v>
      </c>
      <c r="I81" s="60" t="s">
        <v>160</v>
      </c>
      <c r="J81" s="61" t="s">
        <v>48</v>
      </c>
      <c r="K81" s="68"/>
      <c r="L81" s="66"/>
      <c r="M81" s="69"/>
    </row>
    <row r="82" customFormat="false" ht="13.8" hidden="false" customHeight="true" outlineLevel="0" collapsed="false">
      <c r="B82" s="58" t="n">
        <f aca="false">'UAT Scenario'!B58</f>
        <v>57</v>
      </c>
      <c r="C82" s="59" t="s">
        <v>53</v>
      </c>
      <c r="D82" s="59" t="s">
        <v>161</v>
      </c>
      <c r="E82" s="60" t="s">
        <v>162</v>
      </c>
      <c r="F82" s="60" t="s">
        <v>162</v>
      </c>
      <c r="G82" s="60" t="s">
        <v>162</v>
      </c>
      <c r="H82" s="60" t="s">
        <v>162</v>
      </c>
      <c r="I82" s="60" t="s">
        <v>162</v>
      </c>
      <c r="J82" s="61" t="s">
        <v>48</v>
      </c>
      <c r="K82" s="68"/>
      <c r="L82" s="66"/>
      <c r="M82" s="69"/>
    </row>
    <row r="83" customFormat="false" ht="13.8" hidden="false" customHeight="true" outlineLevel="0" collapsed="false">
      <c r="B83" s="58" t="n">
        <f aca="false">'UAT Scenario'!B59</f>
        <v>58</v>
      </c>
      <c r="C83" s="59" t="s">
        <v>53</v>
      </c>
      <c r="D83" s="59" t="s">
        <v>163</v>
      </c>
      <c r="E83" s="60" t="s">
        <v>164</v>
      </c>
      <c r="F83" s="60" t="s">
        <v>164</v>
      </c>
      <c r="G83" s="60" t="s">
        <v>164</v>
      </c>
      <c r="H83" s="60" t="s">
        <v>164</v>
      </c>
      <c r="I83" s="60" t="s">
        <v>164</v>
      </c>
      <c r="J83" s="61" t="s">
        <v>48</v>
      </c>
      <c r="K83" s="68"/>
      <c r="L83" s="66"/>
      <c r="M83" s="69"/>
    </row>
    <row r="84" customFormat="false" ht="13.8" hidden="false" customHeight="true" outlineLevel="0" collapsed="false">
      <c r="B84" s="58" t="n">
        <f aca="false">'UAT Scenario'!B60</f>
        <v>59</v>
      </c>
      <c r="C84" s="59" t="s">
        <v>53</v>
      </c>
      <c r="D84" s="59" t="s">
        <v>165</v>
      </c>
      <c r="E84" s="60" t="s">
        <v>166</v>
      </c>
      <c r="F84" s="60" t="s">
        <v>166</v>
      </c>
      <c r="G84" s="60" t="s">
        <v>166</v>
      </c>
      <c r="H84" s="60" t="s">
        <v>166</v>
      </c>
      <c r="I84" s="60" t="s">
        <v>166</v>
      </c>
      <c r="J84" s="61" t="s">
        <v>48</v>
      </c>
      <c r="K84" s="68"/>
      <c r="L84" s="66"/>
      <c r="M84" s="69"/>
    </row>
    <row r="85" customFormat="false" ht="13.8" hidden="false" customHeight="true" outlineLevel="0" collapsed="false">
      <c r="B85" s="58" t="n">
        <f aca="false">'UAT Scenario'!B61</f>
        <v>60</v>
      </c>
      <c r="C85" s="59" t="s">
        <v>53</v>
      </c>
      <c r="D85" s="59" t="s">
        <v>167</v>
      </c>
      <c r="E85" s="60" t="s">
        <v>168</v>
      </c>
      <c r="F85" s="60" t="s">
        <v>168</v>
      </c>
      <c r="G85" s="60" t="s">
        <v>168</v>
      </c>
      <c r="H85" s="60" t="s">
        <v>168</v>
      </c>
      <c r="I85" s="60" t="s">
        <v>168</v>
      </c>
      <c r="J85" s="61" t="s">
        <v>48</v>
      </c>
      <c r="K85" s="68"/>
      <c r="L85" s="66"/>
      <c r="M85" s="69"/>
    </row>
    <row r="86" customFormat="false" ht="13.8" hidden="false" customHeight="true" outlineLevel="0" collapsed="false">
      <c r="B86" s="58" t="n">
        <f aca="false">'UAT Scenario'!B62</f>
        <v>61</v>
      </c>
      <c r="C86" s="59" t="s">
        <v>53</v>
      </c>
      <c r="D86" s="59" t="s">
        <v>169</v>
      </c>
      <c r="E86" s="60" t="s">
        <v>170</v>
      </c>
      <c r="F86" s="60" t="s">
        <v>170</v>
      </c>
      <c r="G86" s="60" t="s">
        <v>170</v>
      </c>
      <c r="H86" s="60" t="s">
        <v>170</v>
      </c>
      <c r="I86" s="60" t="s">
        <v>170</v>
      </c>
      <c r="J86" s="61" t="s">
        <v>48</v>
      </c>
      <c r="K86" s="68"/>
      <c r="L86" s="66"/>
      <c r="M86" s="69"/>
    </row>
    <row r="87" customFormat="false" ht="13.8" hidden="false" customHeight="true" outlineLevel="0" collapsed="false">
      <c r="B87" s="58" t="n">
        <f aca="false">'UAT Scenario'!B63</f>
        <v>62</v>
      </c>
      <c r="C87" s="59" t="s">
        <v>53</v>
      </c>
      <c r="D87" s="59" t="s">
        <v>171</v>
      </c>
      <c r="E87" s="60" t="s">
        <v>172</v>
      </c>
      <c r="F87" s="60" t="s">
        <v>172</v>
      </c>
      <c r="G87" s="60" t="s">
        <v>172</v>
      </c>
      <c r="H87" s="60" t="s">
        <v>172</v>
      </c>
      <c r="I87" s="60" t="s">
        <v>172</v>
      </c>
      <c r="J87" s="61" t="s">
        <v>48</v>
      </c>
      <c r="K87" s="68"/>
      <c r="L87" s="66"/>
      <c r="M87" s="69"/>
    </row>
    <row r="88" customFormat="false" ht="13.8" hidden="false" customHeight="true" outlineLevel="0" collapsed="false">
      <c r="B88" s="58" t="n">
        <f aca="false">'UAT Scenario'!B64</f>
        <v>63</v>
      </c>
      <c r="C88" s="59" t="s">
        <v>53</v>
      </c>
      <c r="D88" s="59" t="s">
        <v>173</v>
      </c>
      <c r="E88" s="60" t="s">
        <v>174</v>
      </c>
      <c r="F88" s="60" t="s">
        <v>174</v>
      </c>
      <c r="G88" s="60" t="s">
        <v>174</v>
      </c>
      <c r="H88" s="60" t="s">
        <v>174</v>
      </c>
      <c r="I88" s="60" t="s">
        <v>174</v>
      </c>
      <c r="J88" s="61" t="s">
        <v>48</v>
      </c>
      <c r="K88" s="68"/>
      <c r="L88" s="66"/>
      <c r="M88" s="69"/>
    </row>
    <row r="89" customFormat="false" ht="13.8" hidden="false" customHeight="true" outlineLevel="0" collapsed="false">
      <c r="B89" s="58" t="n">
        <f aca="false">'UAT Scenario'!B65</f>
        <v>64</v>
      </c>
      <c r="C89" s="59" t="s">
        <v>53</v>
      </c>
      <c r="D89" s="59" t="s">
        <v>175</v>
      </c>
      <c r="E89" s="60" t="s">
        <v>176</v>
      </c>
      <c r="F89" s="60" t="s">
        <v>176</v>
      </c>
      <c r="G89" s="60" t="s">
        <v>176</v>
      </c>
      <c r="H89" s="60" t="s">
        <v>176</v>
      </c>
      <c r="I89" s="60" t="s">
        <v>176</v>
      </c>
      <c r="J89" s="61" t="s">
        <v>48</v>
      </c>
      <c r="K89" s="68"/>
      <c r="L89" s="66"/>
      <c r="M89" s="69"/>
    </row>
    <row r="90" customFormat="false" ht="13.8" hidden="false" customHeight="true" outlineLevel="0" collapsed="false">
      <c r="B90" s="58" t="n">
        <f aca="false">'UAT Scenario'!B66</f>
        <v>65</v>
      </c>
      <c r="C90" s="59" t="s">
        <v>45</v>
      </c>
      <c r="D90" s="59" t="s">
        <v>177</v>
      </c>
      <c r="E90" s="60" t="s">
        <v>178</v>
      </c>
      <c r="F90" s="60" t="s">
        <v>178</v>
      </c>
      <c r="G90" s="60" t="s">
        <v>178</v>
      </c>
      <c r="H90" s="60" t="s">
        <v>178</v>
      </c>
      <c r="I90" s="60" t="s">
        <v>178</v>
      </c>
      <c r="J90" s="61" t="s">
        <v>48</v>
      </c>
      <c r="K90" s="68"/>
      <c r="L90" s="66"/>
      <c r="M90" s="69"/>
    </row>
    <row r="91" customFormat="false" ht="13.8" hidden="false" customHeight="true" outlineLevel="0" collapsed="false">
      <c r="B91" s="58" t="n">
        <f aca="false">'UAT Scenario'!B67</f>
        <v>66</v>
      </c>
      <c r="C91" s="59" t="s">
        <v>45</v>
      </c>
      <c r="D91" s="59" t="s">
        <v>179</v>
      </c>
      <c r="E91" s="60" t="s">
        <v>180</v>
      </c>
      <c r="F91" s="60" t="s">
        <v>180</v>
      </c>
      <c r="G91" s="60" t="s">
        <v>180</v>
      </c>
      <c r="H91" s="60" t="s">
        <v>180</v>
      </c>
      <c r="I91" s="60" t="s">
        <v>180</v>
      </c>
      <c r="J91" s="61" t="s">
        <v>48</v>
      </c>
      <c r="K91" s="68"/>
      <c r="L91" s="66"/>
      <c r="M91" s="69"/>
    </row>
    <row r="92" customFormat="false" ht="13.8" hidden="false" customHeight="true" outlineLevel="0" collapsed="false">
      <c r="B92" s="58" t="n">
        <f aca="false">'UAT Scenario'!B68</f>
        <v>67</v>
      </c>
      <c r="C92" s="59" t="s">
        <v>45</v>
      </c>
      <c r="D92" s="59" t="s">
        <v>181</v>
      </c>
      <c r="E92" s="60" t="s">
        <v>182</v>
      </c>
      <c r="F92" s="60" t="s">
        <v>182</v>
      </c>
      <c r="G92" s="60" t="s">
        <v>182</v>
      </c>
      <c r="H92" s="60" t="s">
        <v>182</v>
      </c>
      <c r="I92" s="60" t="s">
        <v>182</v>
      </c>
      <c r="J92" s="61" t="s">
        <v>48</v>
      </c>
      <c r="K92" s="68"/>
      <c r="L92" s="66"/>
      <c r="M92" s="69"/>
    </row>
    <row r="93" customFormat="false" ht="13.8" hidden="false" customHeight="true" outlineLevel="0" collapsed="false">
      <c r="B93" s="58" t="n">
        <f aca="false">'UAT Scenario'!B69</f>
        <v>68</v>
      </c>
      <c r="C93" s="59" t="s">
        <v>45</v>
      </c>
      <c r="D93" s="59" t="s">
        <v>183</v>
      </c>
      <c r="E93" s="60" t="s">
        <v>184</v>
      </c>
      <c r="F93" s="60" t="s">
        <v>184</v>
      </c>
      <c r="G93" s="60" t="s">
        <v>184</v>
      </c>
      <c r="H93" s="60" t="s">
        <v>184</v>
      </c>
      <c r="I93" s="60" t="s">
        <v>184</v>
      </c>
      <c r="J93" s="61" t="s">
        <v>48</v>
      </c>
      <c r="K93" s="68"/>
      <c r="L93" s="66"/>
      <c r="M93" s="69"/>
    </row>
    <row r="94" customFormat="false" ht="13.8" hidden="false" customHeight="true" outlineLevel="0" collapsed="false">
      <c r="B94" s="58" t="n">
        <f aca="false">'UAT Scenario'!B70</f>
        <v>69</v>
      </c>
      <c r="C94" s="59" t="s">
        <v>45</v>
      </c>
      <c r="D94" s="59" t="s">
        <v>185</v>
      </c>
      <c r="E94" s="60" t="s">
        <v>186</v>
      </c>
      <c r="F94" s="60" t="s">
        <v>186</v>
      </c>
      <c r="G94" s="60" t="s">
        <v>186</v>
      </c>
      <c r="H94" s="60" t="s">
        <v>186</v>
      </c>
      <c r="I94" s="60" t="s">
        <v>186</v>
      </c>
      <c r="J94" s="61" t="s">
        <v>48</v>
      </c>
      <c r="K94" s="68"/>
      <c r="L94" s="66"/>
      <c r="M94" s="69"/>
    </row>
    <row r="95" customFormat="false" ht="13.8" hidden="false" customHeight="true" outlineLevel="0" collapsed="false">
      <c r="L95" s="66"/>
      <c r="M95" s="69"/>
    </row>
    <row r="96" customFormat="false" ht="13.8" hidden="false" customHeight="true" outlineLevel="0" collapsed="false">
      <c r="L96" s="66"/>
      <c r="M96" s="69"/>
    </row>
    <row r="97" customFormat="false" ht="13.8" hidden="false" customHeight="true" outlineLevel="0" collapsed="false">
      <c r="L97" s="66"/>
      <c r="M97" s="69"/>
    </row>
    <row r="98" customFormat="false" ht="13.8" hidden="false" customHeight="true" outlineLevel="0" collapsed="false">
      <c r="L98" s="66"/>
      <c r="M98" s="69"/>
    </row>
    <row r="99" customFormat="false" ht="13.8" hidden="false" customHeight="true" outlineLevel="0" collapsed="false">
      <c r="L99" s="66"/>
      <c r="M99" s="69"/>
    </row>
    <row r="100" customFormat="false" ht="13.8" hidden="false" customHeight="true" outlineLevel="0" collapsed="false">
      <c r="L100" s="66"/>
      <c r="M100" s="69"/>
    </row>
    <row r="101" customFormat="false" ht="13.8" hidden="false" customHeight="true" outlineLevel="0" collapsed="false">
      <c r="L101" s="66"/>
      <c r="M101" s="69"/>
    </row>
    <row r="102" customFormat="false" ht="13.8" hidden="false" customHeight="true" outlineLevel="0" collapsed="false">
      <c r="L102" s="66"/>
      <c r="M102" s="69"/>
    </row>
    <row r="103" customFormat="false" ht="13.8" hidden="false" customHeight="true" outlineLevel="0" collapsed="false">
      <c r="L103" s="66"/>
      <c r="M103" s="69"/>
    </row>
    <row r="104" customFormat="false" ht="13.8" hidden="false" customHeight="true" outlineLevel="0" collapsed="false">
      <c r="L104" s="66"/>
      <c r="M104" s="69"/>
    </row>
    <row r="105" customFormat="false" ht="13.8" hidden="false" customHeight="true" outlineLevel="0" collapsed="false">
      <c r="L105" s="66"/>
      <c r="M105" s="69"/>
    </row>
    <row r="106" customFormat="false" ht="13.8" hidden="false" customHeight="true" outlineLevel="0" collapsed="false">
      <c r="L106" s="66"/>
      <c r="M106" s="69"/>
    </row>
    <row r="107" customFormat="false" ht="13.8" hidden="false" customHeight="true" outlineLevel="0" collapsed="false">
      <c r="L107" s="66"/>
      <c r="M107" s="69"/>
    </row>
    <row r="108" customFormat="false" ht="13.8" hidden="false" customHeight="true" outlineLevel="0" collapsed="false">
      <c r="L108" s="66"/>
      <c r="M108" s="69"/>
    </row>
    <row r="109" customFormat="false" ht="13.8" hidden="false" customHeight="true" outlineLevel="0" collapsed="false">
      <c r="L109" s="66"/>
      <c r="M109" s="69"/>
    </row>
    <row r="110" customFormat="false" ht="13.8" hidden="false" customHeight="true" outlineLevel="0" collapsed="false">
      <c r="L110" s="66"/>
      <c r="M110" s="69"/>
    </row>
    <row r="111" customFormat="false" ht="13.8" hidden="false" customHeight="true" outlineLevel="0" collapsed="false">
      <c r="L111" s="66"/>
      <c r="M111" s="69"/>
    </row>
    <row r="112" customFormat="false" ht="13.8" hidden="false" customHeight="true" outlineLevel="0" collapsed="false">
      <c r="L112" s="66"/>
      <c r="M112" s="69"/>
    </row>
    <row r="113" customFormat="false" ht="13.8" hidden="false" customHeight="true" outlineLevel="0" collapsed="false">
      <c r="L113" s="66"/>
      <c r="M113" s="69"/>
    </row>
    <row r="114" customFormat="false" ht="13.8" hidden="false" customHeight="true" outlineLevel="0" collapsed="false">
      <c r="L114" s="66"/>
      <c r="M114" s="69"/>
    </row>
  </sheetData>
  <mergeCells count="83">
    <mergeCell ref="A1:L1"/>
    <mergeCell ref="M1:M34"/>
    <mergeCell ref="B2:K2"/>
    <mergeCell ref="B4:C4"/>
    <mergeCell ref="D4:F4"/>
    <mergeCell ref="E5:F5"/>
    <mergeCell ref="E6:F6"/>
    <mergeCell ref="E7:F7"/>
    <mergeCell ref="B10:F10"/>
    <mergeCell ref="D22:E22"/>
    <mergeCell ref="D23:E23"/>
    <mergeCell ref="E25:I25"/>
    <mergeCell ref="E26:I26"/>
    <mergeCell ref="E27:I27"/>
    <mergeCell ref="E28:I28"/>
    <mergeCell ref="E29:I29"/>
    <mergeCell ref="E30:I30"/>
    <mergeCell ref="E31:I31"/>
    <mergeCell ref="E32:I32"/>
    <mergeCell ref="L32:L114"/>
    <mergeCell ref="E33:I33"/>
    <mergeCell ref="E34:I34"/>
    <mergeCell ref="E35:I35"/>
    <mergeCell ref="E36:I36"/>
    <mergeCell ref="E37:I37"/>
    <mergeCell ref="M37:M114"/>
    <mergeCell ref="E38:I38"/>
    <mergeCell ref="E39:I39"/>
    <mergeCell ref="E40:I40"/>
    <mergeCell ref="E41:I41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  <mergeCell ref="E55:I55"/>
    <mergeCell ref="E56:I56"/>
    <mergeCell ref="E57:I57"/>
    <mergeCell ref="E58:I58"/>
    <mergeCell ref="E59:I59"/>
    <mergeCell ref="E60:I60"/>
    <mergeCell ref="E61:I61"/>
    <mergeCell ref="E62:I62"/>
    <mergeCell ref="E63:I63"/>
    <mergeCell ref="E64:I64"/>
    <mergeCell ref="E65:I65"/>
    <mergeCell ref="E66:I66"/>
    <mergeCell ref="E67:I67"/>
    <mergeCell ref="E68:I68"/>
    <mergeCell ref="E69:I69"/>
    <mergeCell ref="E70:I70"/>
    <mergeCell ref="E71:I71"/>
    <mergeCell ref="E72:I72"/>
    <mergeCell ref="E73:I73"/>
    <mergeCell ref="E74:I74"/>
    <mergeCell ref="E75:I75"/>
    <mergeCell ref="E76:I76"/>
    <mergeCell ref="E77:I77"/>
    <mergeCell ref="E78:I78"/>
    <mergeCell ref="E79:I79"/>
    <mergeCell ref="E80:I80"/>
    <mergeCell ref="E81:I81"/>
    <mergeCell ref="E82:I82"/>
    <mergeCell ref="E83:I83"/>
    <mergeCell ref="E84:I84"/>
    <mergeCell ref="E85:I85"/>
    <mergeCell ref="E86:I86"/>
    <mergeCell ref="E87:I87"/>
    <mergeCell ref="E88:I88"/>
    <mergeCell ref="E89:I89"/>
    <mergeCell ref="E90:I90"/>
    <mergeCell ref="E91:I91"/>
    <mergeCell ref="E92:I92"/>
    <mergeCell ref="E93:I93"/>
    <mergeCell ref="E94:I94"/>
  </mergeCells>
  <conditionalFormatting sqref="H20">
    <cfRule type="cellIs" priority="2" operator="greaterThan" aboveAverage="0" equalAverage="0" bottom="0" percent="0" rank="0" text="" dxfId="0">
      <formula>0</formula>
    </cfRule>
  </conditionalFormatting>
  <conditionalFormatting sqref="I20">
    <cfRule type="cellIs" priority="3" operator="greaterThanOrEqual" aboveAverage="0" equalAverage="0" bottom="0" percent="0" rank="0" text="" dxfId="1">
      <formula>1</formula>
    </cfRule>
  </conditionalFormatting>
  <dataValidations count="4">
    <dataValidation allowBlank="true" operator="between" showDropDown="false" showErrorMessage="true" showInputMessage="true" sqref="F5 C7" type="list">
      <formula1>'[2]reff table'!#ref!</formula1>
      <formula2>0</formula2>
    </dataValidation>
    <dataValidation allowBlank="true" operator="between" showDropDown="false" showErrorMessage="true" showInputMessage="true" sqref="C6" type="list">
      <formula1>'[2]reff table'!#ref!</formula1>
      <formula2>0</formula2>
    </dataValidation>
    <dataValidation allowBlank="true" operator="between" showDropDown="false" showErrorMessage="true" showInputMessage="true" sqref="G23" type="list">
      <formula1>'Reff Table'!$H$2:$H$5</formula1>
      <formula2>0</formula2>
    </dataValidation>
    <dataValidation allowBlank="true" operator="between" showDropDown="false" showErrorMessage="true" showInputMessage="true" sqref="J23" type="list">
      <formula1>'Reff Table'!$G$2:$G$4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B1:M7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J2" activeCellId="0" sqref="J2"/>
    </sheetView>
  </sheetViews>
  <sheetFormatPr defaultColWidth="8.5703125" defaultRowHeight="12.8" zeroHeight="false" outlineLevelRow="0" outlineLevelCol="0"/>
  <cols>
    <col collapsed="false" customWidth="true" hidden="false" outlineLevel="0" max="1" min="1" style="72" width="9.13"/>
    <col collapsed="false" customWidth="true" hidden="false" outlineLevel="0" max="2" min="2" style="72" width="6.71"/>
    <col collapsed="false" customWidth="true" hidden="false" outlineLevel="0" max="3" min="3" style="72" width="15"/>
    <col collapsed="false" customWidth="true" hidden="false" outlineLevel="0" max="4" min="4" style="72" width="46.71"/>
    <col collapsed="false" customWidth="true" hidden="false" outlineLevel="0" max="5" min="5" style="72" width="17.74"/>
    <col collapsed="false" customWidth="true" hidden="false" outlineLevel="0" max="6" min="6" style="72" width="14.64"/>
    <col collapsed="false" customWidth="true" hidden="false" outlineLevel="0" max="7" min="7" style="72" width="10.85"/>
    <col collapsed="false" customWidth="true" hidden="false" outlineLevel="0" max="9" min="8" style="72" width="10.29"/>
    <col collapsed="false" customWidth="true" hidden="false" outlineLevel="0" max="10" min="10" style="72" width="17.13"/>
    <col collapsed="false" customWidth="true" hidden="false" outlineLevel="0" max="11" min="11" style="72" width="16.14"/>
    <col collapsed="false" customWidth="true" hidden="false" outlineLevel="0" max="12" min="12" style="72" width="25"/>
    <col collapsed="false" customWidth="false" hidden="false" outlineLevel="0" max="1024" min="13" style="72" width="8.56"/>
  </cols>
  <sheetData>
    <row r="1" customFormat="false" ht="20.05" hidden="false" customHeight="false" outlineLevel="0" collapsed="false">
      <c r="B1" s="73" t="s">
        <v>187</v>
      </c>
      <c r="C1" s="73" t="s">
        <v>41</v>
      </c>
      <c r="D1" s="73" t="s">
        <v>188</v>
      </c>
      <c r="E1" s="73" t="s">
        <v>189</v>
      </c>
      <c r="F1" s="73" t="s">
        <v>190</v>
      </c>
      <c r="G1" s="73" t="s">
        <v>191</v>
      </c>
      <c r="H1" s="74" t="s">
        <v>192</v>
      </c>
      <c r="I1" s="74" t="s">
        <v>193</v>
      </c>
      <c r="J1" s="73" t="s">
        <v>28</v>
      </c>
      <c r="K1" s="73" t="s">
        <v>194</v>
      </c>
      <c r="L1" s="73" t="s">
        <v>195</v>
      </c>
    </row>
    <row r="2" customFormat="false" ht="18.05" hidden="false" customHeight="true" outlineLevel="0" collapsed="false">
      <c r="B2" s="75" t="n">
        <v>1</v>
      </c>
      <c r="C2" s="59" t="s">
        <v>46</v>
      </c>
      <c r="D2" s="60" t="s">
        <v>47</v>
      </c>
      <c r="E2" s="59" t="s">
        <v>45</v>
      </c>
      <c r="F2" s="76" t="s">
        <v>196</v>
      </c>
      <c r="G2" s="20" t="s">
        <v>197</v>
      </c>
      <c r="H2" s="20" t="s">
        <v>198</v>
      </c>
      <c r="I2" s="20" t="s">
        <v>198</v>
      </c>
      <c r="J2" s="20" t="s">
        <v>8</v>
      </c>
      <c r="K2" s="77" t="s">
        <v>199</v>
      </c>
      <c r="L2" s="20"/>
    </row>
    <row r="3" customFormat="false" ht="12.8" hidden="false" customHeight="false" outlineLevel="0" collapsed="false">
      <c r="B3" s="75" t="n">
        <v>2</v>
      </c>
      <c r="C3" s="59" t="s">
        <v>49</v>
      </c>
      <c r="D3" s="60" t="s">
        <v>50</v>
      </c>
      <c r="E3" s="59" t="s">
        <v>45</v>
      </c>
      <c r="F3" s="76" t="s">
        <v>196</v>
      </c>
      <c r="G3" s="20" t="s">
        <v>197</v>
      </c>
      <c r="H3" s="20" t="s">
        <v>198</v>
      </c>
      <c r="I3" s="20" t="s">
        <v>198</v>
      </c>
      <c r="J3" s="20" t="s">
        <v>8</v>
      </c>
      <c r="K3" s="77" t="s">
        <v>199</v>
      </c>
      <c r="L3" s="20"/>
    </row>
    <row r="4" customFormat="false" ht="12.8" hidden="false" customHeight="false" outlineLevel="0" collapsed="false">
      <c r="B4" s="75" t="n">
        <v>3</v>
      </c>
      <c r="C4" s="59" t="s">
        <v>51</v>
      </c>
      <c r="D4" s="60" t="s">
        <v>52</v>
      </c>
      <c r="E4" s="59" t="s">
        <v>45</v>
      </c>
      <c r="F4" s="76" t="s">
        <v>196</v>
      </c>
      <c r="G4" s="20" t="s">
        <v>197</v>
      </c>
      <c r="H4" s="20" t="s">
        <v>198</v>
      </c>
      <c r="I4" s="20" t="s">
        <v>198</v>
      </c>
      <c r="J4" s="20" t="s">
        <v>8</v>
      </c>
      <c r="K4" s="77" t="s">
        <v>199</v>
      </c>
      <c r="L4" s="20"/>
    </row>
    <row r="5" customFormat="false" ht="12.8" hidden="false" customHeight="false" outlineLevel="0" collapsed="false">
      <c r="B5" s="75" t="n">
        <v>4</v>
      </c>
      <c r="C5" s="59" t="s">
        <v>54</v>
      </c>
      <c r="D5" s="60" t="s">
        <v>55</v>
      </c>
      <c r="E5" s="59" t="s">
        <v>53</v>
      </c>
      <c r="F5" s="76" t="s">
        <v>196</v>
      </c>
      <c r="G5" s="20" t="s">
        <v>197</v>
      </c>
      <c r="H5" s="20" t="s">
        <v>198</v>
      </c>
      <c r="I5" s="20" t="s">
        <v>198</v>
      </c>
      <c r="J5" s="20" t="s">
        <v>8</v>
      </c>
      <c r="K5" s="77" t="s">
        <v>199</v>
      </c>
      <c r="L5" s="20"/>
    </row>
    <row r="6" customFormat="false" ht="12.8" hidden="false" customHeight="false" outlineLevel="0" collapsed="false">
      <c r="B6" s="75" t="n">
        <v>5</v>
      </c>
      <c r="C6" s="59" t="s">
        <v>56</v>
      </c>
      <c r="D6" s="60" t="s">
        <v>57</v>
      </c>
      <c r="E6" s="59" t="s">
        <v>53</v>
      </c>
      <c r="F6" s="76" t="s">
        <v>196</v>
      </c>
      <c r="G6" s="20" t="s">
        <v>197</v>
      </c>
      <c r="H6" s="20" t="s">
        <v>198</v>
      </c>
      <c r="I6" s="20" t="s">
        <v>198</v>
      </c>
      <c r="J6" s="20" t="s">
        <v>8</v>
      </c>
      <c r="K6" s="77" t="s">
        <v>199</v>
      </c>
      <c r="L6" s="20"/>
    </row>
    <row r="7" customFormat="false" ht="16.05" hidden="false" customHeight="true" outlineLevel="0" collapsed="false">
      <c r="B7" s="75" t="n">
        <v>6</v>
      </c>
      <c r="C7" s="59" t="s">
        <v>58</v>
      </c>
      <c r="D7" s="60" t="s">
        <v>59</v>
      </c>
      <c r="E7" s="59" t="s">
        <v>53</v>
      </c>
      <c r="F7" s="76" t="s">
        <v>196</v>
      </c>
      <c r="G7" s="20" t="s">
        <v>197</v>
      </c>
      <c r="H7" s="20" t="s">
        <v>198</v>
      </c>
      <c r="I7" s="20" t="s">
        <v>198</v>
      </c>
      <c r="J7" s="20" t="s">
        <v>8</v>
      </c>
      <c r="K7" s="77" t="s">
        <v>199</v>
      </c>
      <c r="L7" s="20"/>
    </row>
    <row r="8" customFormat="false" ht="16.05" hidden="false" customHeight="true" outlineLevel="0" collapsed="false">
      <c r="B8" s="75" t="n">
        <v>7</v>
      </c>
      <c r="C8" s="59" t="s">
        <v>60</v>
      </c>
      <c r="D8" s="60" t="s">
        <v>61</v>
      </c>
      <c r="E8" s="59" t="s">
        <v>53</v>
      </c>
      <c r="F8" s="76" t="s">
        <v>196</v>
      </c>
      <c r="G8" s="20" t="s">
        <v>197</v>
      </c>
      <c r="H8" s="20" t="s">
        <v>198</v>
      </c>
      <c r="I8" s="20" t="s">
        <v>198</v>
      </c>
      <c r="J8" s="20" t="s">
        <v>8</v>
      </c>
      <c r="K8" s="77" t="s">
        <v>199</v>
      </c>
      <c r="L8" s="20"/>
    </row>
    <row r="9" customFormat="false" ht="16.05" hidden="false" customHeight="true" outlineLevel="0" collapsed="false">
      <c r="B9" s="75" t="n">
        <v>8</v>
      </c>
      <c r="C9" s="59" t="s">
        <v>62</v>
      </c>
      <c r="D9" s="60" t="s">
        <v>63</v>
      </c>
      <c r="E9" s="59" t="s">
        <v>53</v>
      </c>
      <c r="F9" s="76" t="s">
        <v>196</v>
      </c>
      <c r="G9" s="20" t="s">
        <v>197</v>
      </c>
      <c r="H9" s="20" t="s">
        <v>198</v>
      </c>
      <c r="I9" s="20" t="s">
        <v>198</v>
      </c>
      <c r="J9" s="20" t="s">
        <v>8</v>
      </c>
      <c r="K9" s="77" t="s">
        <v>199</v>
      </c>
      <c r="L9" s="20"/>
    </row>
    <row r="10" customFormat="false" ht="16.05" hidden="false" customHeight="true" outlineLevel="0" collapsed="false">
      <c r="B10" s="75" t="n">
        <v>9</v>
      </c>
      <c r="C10" s="59" t="s">
        <v>64</v>
      </c>
      <c r="D10" s="60" t="s">
        <v>65</v>
      </c>
      <c r="E10" s="59" t="s">
        <v>45</v>
      </c>
      <c r="F10" s="76" t="s">
        <v>196</v>
      </c>
      <c r="G10" s="20" t="s">
        <v>197</v>
      </c>
      <c r="H10" s="20" t="s">
        <v>198</v>
      </c>
      <c r="I10" s="20" t="s">
        <v>198</v>
      </c>
      <c r="J10" s="20" t="s">
        <v>8</v>
      </c>
      <c r="K10" s="77" t="s">
        <v>199</v>
      </c>
      <c r="L10" s="20"/>
    </row>
    <row r="11" s="78" customFormat="true" ht="14" hidden="false" customHeight="true" outlineLevel="0" collapsed="false">
      <c r="B11" s="75" t="n">
        <v>10</v>
      </c>
      <c r="C11" s="59" t="s">
        <v>66</v>
      </c>
      <c r="D11" s="60" t="s">
        <v>67</v>
      </c>
      <c r="E11" s="59" t="s">
        <v>53</v>
      </c>
      <c r="F11" s="76" t="s">
        <v>196</v>
      </c>
      <c r="G11" s="20" t="s">
        <v>197</v>
      </c>
      <c r="H11" s="20" t="s">
        <v>198</v>
      </c>
      <c r="I11" s="20" t="s">
        <v>198</v>
      </c>
      <c r="J11" s="20" t="s">
        <v>8</v>
      </c>
      <c r="K11" s="77" t="s">
        <v>199</v>
      </c>
      <c r="L11" s="20"/>
    </row>
    <row r="12" customFormat="false" ht="14.7" hidden="false" customHeight="true" outlineLevel="0" collapsed="false">
      <c r="B12" s="75" t="n">
        <v>11</v>
      </c>
      <c r="C12" s="59" t="s">
        <v>68</v>
      </c>
      <c r="D12" s="60" t="s">
        <v>69</v>
      </c>
      <c r="E12" s="59" t="s">
        <v>45</v>
      </c>
      <c r="F12" s="76" t="s">
        <v>196</v>
      </c>
      <c r="G12" s="20" t="s">
        <v>197</v>
      </c>
      <c r="H12" s="20" t="s">
        <v>198</v>
      </c>
      <c r="I12" s="20" t="s">
        <v>198</v>
      </c>
      <c r="J12" s="20" t="s">
        <v>8</v>
      </c>
      <c r="K12" s="77" t="s">
        <v>199</v>
      </c>
      <c r="L12" s="20"/>
    </row>
    <row r="13" customFormat="false" ht="12.8" hidden="false" customHeight="false" outlineLevel="0" collapsed="false">
      <c r="B13" s="75" t="n">
        <v>12</v>
      </c>
      <c r="C13" s="59" t="s">
        <v>70</v>
      </c>
      <c r="D13" s="60" t="s">
        <v>71</v>
      </c>
      <c r="E13" s="59" t="s">
        <v>53</v>
      </c>
      <c r="F13" s="76" t="s">
        <v>196</v>
      </c>
      <c r="G13" s="20" t="s">
        <v>197</v>
      </c>
      <c r="H13" s="20" t="s">
        <v>198</v>
      </c>
      <c r="I13" s="20" t="s">
        <v>198</v>
      </c>
      <c r="J13" s="20" t="s">
        <v>8</v>
      </c>
      <c r="K13" s="77" t="s">
        <v>199</v>
      </c>
      <c r="L13" s="20"/>
    </row>
    <row r="14" customFormat="false" ht="12.8" hidden="false" customHeight="false" outlineLevel="0" collapsed="false">
      <c r="B14" s="75" t="n">
        <v>13</v>
      </c>
      <c r="C14" s="59" t="s">
        <v>72</v>
      </c>
      <c r="D14" s="60" t="s">
        <v>73</v>
      </c>
      <c r="E14" s="59" t="s">
        <v>53</v>
      </c>
      <c r="F14" s="76" t="s">
        <v>196</v>
      </c>
      <c r="G14" s="20" t="s">
        <v>197</v>
      </c>
      <c r="H14" s="20" t="s">
        <v>198</v>
      </c>
      <c r="I14" s="20" t="s">
        <v>198</v>
      </c>
      <c r="J14" s="20" t="s">
        <v>8</v>
      </c>
      <c r="K14" s="77" t="s">
        <v>199</v>
      </c>
      <c r="L14" s="20"/>
      <c r="M14" s="79"/>
    </row>
    <row r="15" customFormat="false" ht="12.8" hidden="false" customHeight="false" outlineLevel="0" collapsed="false">
      <c r="B15" s="75" t="n">
        <v>14</v>
      </c>
      <c r="C15" s="59" t="s">
        <v>74</v>
      </c>
      <c r="D15" s="60" t="s">
        <v>75</v>
      </c>
      <c r="E15" s="59" t="s">
        <v>53</v>
      </c>
      <c r="F15" s="76" t="s">
        <v>196</v>
      </c>
      <c r="G15" s="20" t="s">
        <v>197</v>
      </c>
      <c r="H15" s="20" t="s">
        <v>198</v>
      </c>
      <c r="I15" s="20" t="s">
        <v>198</v>
      </c>
      <c r="J15" s="20" t="s">
        <v>8</v>
      </c>
      <c r="K15" s="77" t="s">
        <v>199</v>
      </c>
      <c r="L15" s="20"/>
    </row>
    <row r="16" customFormat="false" ht="12.8" hidden="false" customHeight="false" outlineLevel="0" collapsed="false">
      <c r="B16" s="75" t="n">
        <v>15</v>
      </c>
      <c r="C16" s="59" t="s">
        <v>76</v>
      </c>
      <c r="D16" s="60" t="s">
        <v>77</v>
      </c>
      <c r="E16" s="59" t="s">
        <v>45</v>
      </c>
      <c r="F16" s="76" t="s">
        <v>196</v>
      </c>
      <c r="G16" s="20" t="s">
        <v>197</v>
      </c>
      <c r="H16" s="20" t="s">
        <v>198</v>
      </c>
      <c r="I16" s="20" t="s">
        <v>198</v>
      </c>
      <c r="J16" s="20" t="s">
        <v>8</v>
      </c>
      <c r="K16" s="77" t="s">
        <v>199</v>
      </c>
      <c r="L16" s="20"/>
    </row>
    <row r="17" customFormat="false" ht="12.8" hidden="false" customHeight="false" outlineLevel="0" collapsed="false">
      <c r="B17" s="75" t="n">
        <v>16</v>
      </c>
      <c r="C17" s="59" t="s">
        <v>78</v>
      </c>
      <c r="D17" s="60" t="s">
        <v>79</v>
      </c>
      <c r="E17" s="59" t="s">
        <v>53</v>
      </c>
      <c r="F17" s="76" t="s">
        <v>196</v>
      </c>
      <c r="G17" s="20" t="s">
        <v>197</v>
      </c>
      <c r="H17" s="20" t="s">
        <v>198</v>
      </c>
      <c r="I17" s="20" t="s">
        <v>198</v>
      </c>
      <c r="J17" s="20" t="s">
        <v>8</v>
      </c>
      <c r="K17" s="77" t="s">
        <v>199</v>
      </c>
      <c r="L17" s="20"/>
    </row>
    <row r="18" customFormat="false" ht="12.8" hidden="false" customHeight="false" outlineLevel="0" collapsed="false">
      <c r="B18" s="75" t="n">
        <v>17</v>
      </c>
      <c r="C18" s="59" t="s">
        <v>80</v>
      </c>
      <c r="D18" s="60" t="s">
        <v>81</v>
      </c>
      <c r="E18" s="59" t="s">
        <v>53</v>
      </c>
      <c r="F18" s="76" t="s">
        <v>196</v>
      </c>
      <c r="G18" s="20" t="s">
        <v>197</v>
      </c>
      <c r="H18" s="20" t="s">
        <v>198</v>
      </c>
      <c r="I18" s="20" t="s">
        <v>198</v>
      </c>
      <c r="J18" s="20" t="s">
        <v>8</v>
      </c>
      <c r="K18" s="77" t="s">
        <v>199</v>
      </c>
      <c r="L18" s="20"/>
    </row>
    <row r="19" customFormat="false" ht="12.8" hidden="false" customHeight="false" outlineLevel="0" collapsed="false">
      <c r="B19" s="75" t="n">
        <v>18</v>
      </c>
      <c r="C19" s="59" t="s">
        <v>82</v>
      </c>
      <c r="D19" s="60" t="s">
        <v>83</v>
      </c>
      <c r="E19" s="59" t="s">
        <v>53</v>
      </c>
      <c r="F19" s="76" t="s">
        <v>196</v>
      </c>
      <c r="G19" s="20" t="s">
        <v>197</v>
      </c>
      <c r="H19" s="20" t="s">
        <v>198</v>
      </c>
      <c r="I19" s="20" t="s">
        <v>198</v>
      </c>
      <c r="J19" s="20" t="s">
        <v>8</v>
      </c>
      <c r="K19" s="77" t="s">
        <v>199</v>
      </c>
      <c r="L19" s="20"/>
    </row>
    <row r="20" customFormat="false" ht="12.8" hidden="false" customHeight="false" outlineLevel="0" collapsed="false">
      <c r="B20" s="75" t="n">
        <v>19</v>
      </c>
      <c r="C20" s="59" t="s">
        <v>84</v>
      </c>
      <c r="D20" s="60" t="s">
        <v>85</v>
      </c>
      <c r="E20" s="59" t="s">
        <v>53</v>
      </c>
      <c r="F20" s="76" t="s">
        <v>196</v>
      </c>
      <c r="G20" s="20" t="s">
        <v>197</v>
      </c>
      <c r="H20" s="20" t="s">
        <v>198</v>
      </c>
      <c r="I20" s="20" t="s">
        <v>198</v>
      </c>
      <c r="J20" s="20" t="s">
        <v>8</v>
      </c>
      <c r="K20" s="77" t="s">
        <v>199</v>
      </c>
      <c r="L20" s="20"/>
    </row>
    <row r="21" customFormat="false" ht="12.8" hidden="false" customHeight="false" outlineLevel="0" collapsed="false">
      <c r="B21" s="75" t="n">
        <v>20</v>
      </c>
      <c r="C21" s="59" t="s">
        <v>86</v>
      </c>
      <c r="D21" s="60" t="s">
        <v>87</v>
      </c>
      <c r="E21" s="59" t="s">
        <v>53</v>
      </c>
      <c r="F21" s="76" t="s">
        <v>196</v>
      </c>
      <c r="G21" s="20" t="s">
        <v>197</v>
      </c>
      <c r="H21" s="20" t="s">
        <v>198</v>
      </c>
      <c r="I21" s="20" t="s">
        <v>198</v>
      </c>
      <c r="J21" s="20" t="s">
        <v>8</v>
      </c>
      <c r="K21" s="77" t="s">
        <v>199</v>
      </c>
      <c r="L21" s="20"/>
    </row>
    <row r="22" customFormat="false" ht="12.8" hidden="false" customHeight="false" outlineLevel="0" collapsed="false">
      <c r="B22" s="75" t="n">
        <v>21</v>
      </c>
      <c r="C22" s="59" t="s">
        <v>88</v>
      </c>
      <c r="D22" s="60" t="s">
        <v>89</v>
      </c>
      <c r="E22" s="59" t="s">
        <v>53</v>
      </c>
      <c r="F22" s="76" t="s">
        <v>196</v>
      </c>
      <c r="G22" s="20" t="s">
        <v>197</v>
      </c>
      <c r="H22" s="20" t="s">
        <v>198</v>
      </c>
      <c r="I22" s="20" t="s">
        <v>198</v>
      </c>
      <c r="J22" s="20" t="s">
        <v>8</v>
      </c>
      <c r="K22" s="77" t="s">
        <v>199</v>
      </c>
      <c r="L22" s="20"/>
    </row>
    <row r="23" customFormat="false" ht="12.8" hidden="false" customHeight="false" outlineLevel="0" collapsed="false">
      <c r="B23" s="75" t="n">
        <v>22</v>
      </c>
      <c r="C23" s="59" t="s">
        <v>90</v>
      </c>
      <c r="D23" s="60" t="s">
        <v>91</v>
      </c>
      <c r="E23" s="59" t="s">
        <v>53</v>
      </c>
      <c r="F23" s="76" t="s">
        <v>196</v>
      </c>
      <c r="G23" s="20" t="s">
        <v>197</v>
      </c>
      <c r="H23" s="20" t="s">
        <v>198</v>
      </c>
      <c r="I23" s="20" t="s">
        <v>198</v>
      </c>
      <c r="J23" s="20" t="s">
        <v>8</v>
      </c>
      <c r="K23" s="77" t="s">
        <v>199</v>
      </c>
      <c r="L23" s="20"/>
    </row>
    <row r="24" customFormat="false" ht="12.8" hidden="false" customHeight="false" outlineLevel="0" collapsed="false">
      <c r="B24" s="75" t="n">
        <v>23</v>
      </c>
      <c r="C24" s="59" t="s">
        <v>92</v>
      </c>
      <c r="D24" s="60" t="s">
        <v>93</v>
      </c>
      <c r="E24" s="59" t="s">
        <v>53</v>
      </c>
      <c r="F24" s="76" t="s">
        <v>196</v>
      </c>
      <c r="G24" s="20" t="s">
        <v>197</v>
      </c>
      <c r="H24" s="20" t="s">
        <v>198</v>
      </c>
      <c r="I24" s="20" t="s">
        <v>198</v>
      </c>
      <c r="J24" s="20" t="s">
        <v>8</v>
      </c>
      <c r="K24" s="77" t="s">
        <v>199</v>
      </c>
      <c r="L24" s="20"/>
    </row>
    <row r="25" customFormat="false" ht="12.8" hidden="false" customHeight="false" outlineLevel="0" collapsed="false">
      <c r="B25" s="75" t="n">
        <v>24</v>
      </c>
      <c r="C25" s="59" t="s">
        <v>94</v>
      </c>
      <c r="D25" s="60" t="s">
        <v>95</v>
      </c>
      <c r="E25" s="59" t="s">
        <v>45</v>
      </c>
      <c r="F25" s="76" t="s">
        <v>196</v>
      </c>
      <c r="G25" s="20" t="s">
        <v>197</v>
      </c>
      <c r="H25" s="20" t="s">
        <v>198</v>
      </c>
      <c r="I25" s="20" t="s">
        <v>198</v>
      </c>
      <c r="J25" s="20" t="s">
        <v>8</v>
      </c>
      <c r="K25" s="77" t="s">
        <v>199</v>
      </c>
      <c r="L25" s="20"/>
    </row>
    <row r="26" customFormat="false" ht="12.8" hidden="false" customHeight="false" outlineLevel="0" collapsed="false">
      <c r="B26" s="75" t="n">
        <v>25</v>
      </c>
      <c r="C26" s="59" t="s">
        <v>96</v>
      </c>
      <c r="D26" s="60" t="s">
        <v>97</v>
      </c>
      <c r="E26" s="59" t="s">
        <v>53</v>
      </c>
      <c r="F26" s="76" t="s">
        <v>196</v>
      </c>
      <c r="G26" s="20" t="s">
        <v>197</v>
      </c>
      <c r="H26" s="20" t="s">
        <v>198</v>
      </c>
      <c r="I26" s="20" t="s">
        <v>198</v>
      </c>
      <c r="J26" s="20" t="s">
        <v>8</v>
      </c>
      <c r="K26" s="77" t="s">
        <v>199</v>
      </c>
      <c r="L26" s="20"/>
    </row>
    <row r="27" customFormat="false" ht="12.8" hidden="false" customHeight="false" outlineLevel="0" collapsed="false">
      <c r="B27" s="75" t="n">
        <v>26</v>
      </c>
      <c r="C27" s="59" t="s">
        <v>98</v>
      </c>
      <c r="D27" s="60" t="s">
        <v>99</v>
      </c>
      <c r="E27" s="59" t="s">
        <v>45</v>
      </c>
      <c r="F27" s="76" t="s">
        <v>196</v>
      </c>
      <c r="G27" s="20" t="s">
        <v>197</v>
      </c>
      <c r="H27" s="20" t="s">
        <v>198</v>
      </c>
      <c r="I27" s="20" t="s">
        <v>198</v>
      </c>
      <c r="J27" s="20" t="s">
        <v>8</v>
      </c>
      <c r="K27" s="77" t="s">
        <v>199</v>
      </c>
      <c r="L27" s="20"/>
    </row>
    <row r="28" customFormat="false" ht="12.8" hidden="false" customHeight="false" outlineLevel="0" collapsed="false">
      <c r="B28" s="75" t="n">
        <v>27</v>
      </c>
      <c r="C28" s="59" t="s">
        <v>100</v>
      </c>
      <c r="D28" s="60" t="s">
        <v>101</v>
      </c>
      <c r="E28" s="59" t="s">
        <v>53</v>
      </c>
      <c r="F28" s="76" t="s">
        <v>196</v>
      </c>
      <c r="G28" s="20" t="s">
        <v>197</v>
      </c>
      <c r="H28" s="20" t="s">
        <v>198</v>
      </c>
      <c r="I28" s="20" t="s">
        <v>198</v>
      </c>
      <c r="J28" s="20" t="s">
        <v>8</v>
      </c>
      <c r="K28" s="77" t="s">
        <v>199</v>
      </c>
      <c r="L28" s="20"/>
    </row>
    <row r="29" customFormat="false" ht="12.8" hidden="false" customHeight="false" outlineLevel="0" collapsed="false">
      <c r="B29" s="75" t="n">
        <v>28</v>
      </c>
      <c r="C29" s="59" t="s">
        <v>102</v>
      </c>
      <c r="D29" s="60" t="s">
        <v>103</v>
      </c>
      <c r="E29" s="59" t="s">
        <v>53</v>
      </c>
      <c r="F29" s="76" t="s">
        <v>196</v>
      </c>
      <c r="G29" s="20" t="s">
        <v>197</v>
      </c>
      <c r="H29" s="20" t="s">
        <v>198</v>
      </c>
      <c r="I29" s="20" t="s">
        <v>198</v>
      </c>
      <c r="J29" s="20" t="s">
        <v>8</v>
      </c>
      <c r="K29" s="77" t="s">
        <v>199</v>
      </c>
      <c r="L29" s="20"/>
    </row>
    <row r="30" customFormat="false" ht="12.8" hidden="false" customHeight="false" outlineLevel="0" collapsed="false">
      <c r="B30" s="75" t="n">
        <v>29</v>
      </c>
      <c r="C30" s="59" t="s">
        <v>104</v>
      </c>
      <c r="D30" s="60" t="s">
        <v>105</v>
      </c>
      <c r="E30" s="59" t="s">
        <v>53</v>
      </c>
      <c r="F30" s="76" t="s">
        <v>196</v>
      </c>
      <c r="G30" s="20" t="s">
        <v>197</v>
      </c>
      <c r="H30" s="20" t="s">
        <v>198</v>
      </c>
      <c r="I30" s="20" t="s">
        <v>198</v>
      </c>
      <c r="J30" s="20" t="s">
        <v>8</v>
      </c>
      <c r="K30" s="77" t="s">
        <v>199</v>
      </c>
      <c r="L30" s="20"/>
    </row>
    <row r="31" customFormat="false" ht="12.8" hidden="false" customHeight="false" outlineLevel="0" collapsed="false">
      <c r="B31" s="75" t="n">
        <v>30</v>
      </c>
      <c r="C31" s="59" t="s">
        <v>106</v>
      </c>
      <c r="D31" s="60" t="s">
        <v>107</v>
      </c>
      <c r="E31" s="59" t="s">
        <v>53</v>
      </c>
      <c r="F31" s="76" t="s">
        <v>196</v>
      </c>
      <c r="G31" s="20" t="s">
        <v>197</v>
      </c>
      <c r="H31" s="20" t="s">
        <v>198</v>
      </c>
      <c r="I31" s="20" t="s">
        <v>198</v>
      </c>
      <c r="J31" s="20" t="s">
        <v>8</v>
      </c>
      <c r="K31" s="77" t="s">
        <v>199</v>
      </c>
      <c r="L31" s="20"/>
    </row>
    <row r="32" customFormat="false" ht="12.8" hidden="false" customHeight="false" outlineLevel="0" collapsed="false">
      <c r="B32" s="75" t="n">
        <v>31</v>
      </c>
      <c r="C32" s="59" t="s">
        <v>108</v>
      </c>
      <c r="D32" s="60" t="s">
        <v>109</v>
      </c>
      <c r="E32" s="59" t="s">
        <v>53</v>
      </c>
      <c r="F32" s="76" t="s">
        <v>196</v>
      </c>
      <c r="G32" s="20" t="s">
        <v>197</v>
      </c>
      <c r="H32" s="20" t="s">
        <v>198</v>
      </c>
      <c r="I32" s="20" t="s">
        <v>198</v>
      </c>
      <c r="J32" s="20" t="s">
        <v>8</v>
      </c>
      <c r="K32" s="77" t="s">
        <v>199</v>
      </c>
      <c r="L32" s="20"/>
    </row>
    <row r="33" customFormat="false" ht="12.8" hidden="false" customHeight="false" outlineLevel="0" collapsed="false">
      <c r="B33" s="75" t="n">
        <v>32</v>
      </c>
      <c r="C33" s="59" t="s">
        <v>110</v>
      </c>
      <c r="D33" s="60" t="s">
        <v>111</v>
      </c>
      <c r="E33" s="59" t="s">
        <v>53</v>
      </c>
      <c r="F33" s="76" t="s">
        <v>196</v>
      </c>
      <c r="G33" s="20" t="s">
        <v>197</v>
      </c>
      <c r="H33" s="20" t="s">
        <v>198</v>
      </c>
      <c r="I33" s="20" t="s">
        <v>198</v>
      </c>
      <c r="J33" s="20" t="s">
        <v>8</v>
      </c>
      <c r="K33" s="77" t="s">
        <v>199</v>
      </c>
      <c r="L33" s="20"/>
    </row>
    <row r="34" customFormat="false" ht="12.8" hidden="false" customHeight="false" outlineLevel="0" collapsed="false">
      <c r="B34" s="75" t="n">
        <v>33</v>
      </c>
      <c r="C34" s="59" t="s">
        <v>112</v>
      </c>
      <c r="D34" s="60" t="s">
        <v>113</v>
      </c>
      <c r="E34" s="59" t="s">
        <v>53</v>
      </c>
      <c r="F34" s="76" t="s">
        <v>196</v>
      </c>
      <c r="G34" s="20" t="s">
        <v>197</v>
      </c>
      <c r="H34" s="20" t="s">
        <v>198</v>
      </c>
      <c r="I34" s="20" t="s">
        <v>198</v>
      </c>
      <c r="J34" s="20" t="s">
        <v>8</v>
      </c>
      <c r="K34" s="77" t="s">
        <v>199</v>
      </c>
      <c r="L34" s="20"/>
    </row>
    <row r="35" customFormat="false" ht="19.1" hidden="false" customHeight="false" outlineLevel="0" collapsed="false">
      <c r="B35" s="75" t="n">
        <v>34</v>
      </c>
      <c r="C35" s="59" t="s">
        <v>114</v>
      </c>
      <c r="D35" s="60" t="s">
        <v>115</v>
      </c>
      <c r="E35" s="59" t="s">
        <v>53</v>
      </c>
      <c r="F35" s="76" t="s">
        <v>196</v>
      </c>
      <c r="G35" s="20" t="s">
        <v>197</v>
      </c>
      <c r="H35" s="20" t="s">
        <v>198</v>
      </c>
      <c r="I35" s="20" t="s">
        <v>198</v>
      </c>
      <c r="J35" s="20" t="s">
        <v>8</v>
      </c>
      <c r="K35" s="77" t="s">
        <v>199</v>
      </c>
      <c r="L35" s="20"/>
    </row>
    <row r="36" customFormat="false" ht="19.1" hidden="false" customHeight="false" outlineLevel="0" collapsed="false">
      <c r="B36" s="75" t="n">
        <v>35</v>
      </c>
      <c r="C36" s="59" t="s">
        <v>116</v>
      </c>
      <c r="D36" s="60" t="s">
        <v>117</v>
      </c>
      <c r="E36" s="59" t="s">
        <v>53</v>
      </c>
      <c r="F36" s="76" t="s">
        <v>196</v>
      </c>
      <c r="G36" s="20" t="s">
        <v>197</v>
      </c>
      <c r="H36" s="20" t="s">
        <v>198</v>
      </c>
      <c r="I36" s="20" t="s">
        <v>198</v>
      </c>
      <c r="J36" s="20" t="s">
        <v>8</v>
      </c>
      <c r="K36" s="77" t="s">
        <v>199</v>
      </c>
      <c r="L36" s="20"/>
    </row>
    <row r="37" customFormat="false" ht="12.8" hidden="false" customHeight="false" outlineLevel="0" collapsed="false">
      <c r="B37" s="75" t="n">
        <v>36</v>
      </c>
      <c r="C37" s="59" t="s">
        <v>118</v>
      </c>
      <c r="D37" s="60" t="s">
        <v>119</v>
      </c>
      <c r="E37" s="59" t="s">
        <v>53</v>
      </c>
      <c r="F37" s="76" t="s">
        <v>196</v>
      </c>
      <c r="G37" s="20" t="s">
        <v>197</v>
      </c>
      <c r="H37" s="20" t="s">
        <v>198</v>
      </c>
      <c r="I37" s="20" t="s">
        <v>198</v>
      </c>
      <c r="J37" s="20" t="s">
        <v>8</v>
      </c>
      <c r="K37" s="77" t="s">
        <v>199</v>
      </c>
      <c r="L37" s="20"/>
    </row>
    <row r="38" customFormat="false" ht="12.8" hidden="false" customHeight="false" outlineLevel="0" collapsed="false">
      <c r="B38" s="75" t="n">
        <v>37</v>
      </c>
      <c r="C38" s="59" t="s">
        <v>120</v>
      </c>
      <c r="D38" s="60" t="s">
        <v>121</v>
      </c>
      <c r="E38" s="59" t="s">
        <v>53</v>
      </c>
      <c r="F38" s="76" t="s">
        <v>196</v>
      </c>
      <c r="G38" s="20" t="s">
        <v>197</v>
      </c>
      <c r="H38" s="20" t="s">
        <v>198</v>
      </c>
      <c r="I38" s="20" t="s">
        <v>198</v>
      </c>
      <c r="J38" s="20" t="s">
        <v>8</v>
      </c>
      <c r="K38" s="77" t="s">
        <v>199</v>
      </c>
      <c r="L38" s="20"/>
    </row>
    <row r="39" customFormat="false" ht="12.8" hidden="false" customHeight="false" outlineLevel="0" collapsed="false">
      <c r="B39" s="75" t="n">
        <v>38</v>
      </c>
      <c r="C39" s="59" t="s">
        <v>122</v>
      </c>
      <c r="D39" s="60" t="s">
        <v>123</v>
      </c>
      <c r="E39" s="59" t="s">
        <v>53</v>
      </c>
      <c r="F39" s="76" t="s">
        <v>196</v>
      </c>
      <c r="G39" s="20" t="s">
        <v>197</v>
      </c>
      <c r="H39" s="20" t="s">
        <v>198</v>
      </c>
      <c r="I39" s="20" t="s">
        <v>198</v>
      </c>
      <c r="J39" s="20" t="s">
        <v>8</v>
      </c>
      <c r="K39" s="77" t="s">
        <v>199</v>
      </c>
      <c r="L39" s="20"/>
    </row>
    <row r="40" customFormat="false" ht="12.8" hidden="false" customHeight="false" outlineLevel="0" collapsed="false">
      <c r="B40" s="75" t="n">
        <v>39</v>
      </c>
      <c r="C40" s="59" t="s">
        <v>124</v>
      </c>
      <c r="D40" s="60" t="s">
        <v>125</v>
      </c>
      <c r="E40" s="59" t="s">
        <v>45</v>
      </c>
      <c r="F40" s="76" t="s">
        <v>196</v>
      </c>
      <c r="G40" s="20" t="s">
        <v>197</v>
      </c>
      <c r="H40" s="20" t="s">
        <v>198</v>
      </c>
      <c r="I40" s="20" t="s">
        <v>198</v>
      </c>
      <c r="J40" s="20" t="s">
        <v>8</v>
      </c>
      <c r="K40" s="77" t="s">
        <v>199</v>
      </c>
      <c r="L40" s="20"/>
    </row>
    <row r="41" customFormat="false" ht="12.8" hidden="false" customHeight="false" outlineLevel="0" collapsed="false">
      <c r="B41" s="75" t="n">
        <v>40</v>
      </c>
      <c r="C41" s="59" t="s">
        <v>126</v>
      </c>
      <c r="D41" s="60" t="s">
        <v>127</v>
      </c>
      <c r="E41" s="59" t="s">
        <v>53</v>
      </c>
      <c r="F41" s="76" t="s">
        <v>196</v>
      </c>
      <c r="G41" s="20" t="s">
        <v>197</v>
      </c>
      <c r="H41" s="20" t="s">
        <v>198</v>
      </c>
      <c r="I41" s="20" t="s">
        <v>198</v>
      </c>
      <c r="J41" s="20" t="s">
        <v>8</v>
      </c>
      <c r="K41" s="77" t="s">
        <v>199</v>
      </c>
      <c r="L41" s="20"/>
    </row>
    <row r="42" customFormat="false" ht="12.8" hidden="false" customHeight="false" outlineLevel="0" collapsed="false">
      <c r="B42" s="75" t="n">
        <v>41</v>
      </c>
      <c r="C42" s="59" t="s">
        <v>128</v>
      </c>
      <c r="D42" s="60" t="s">
        <v>129</v>
      </c>
      <c r="E42" s="59" t="s">
        <v>53</v>
      </c>
      <c r="F42" s="76" t="s">
        <v>196</v>
      </c>
      <c r="G42" s="20" t="s">
        <v>197</v>
      </c>
      <c r="H42" s="20" t="s">
        <v>198</v>
      </c>
      <c r="I42" s="20" t="s">
        <v>198</v>
      </c>
      <c r="J42" s="20" t="s">
        <v>8</v>
      </c>
      <c r="K42" s="77" t="s">
        <v>199</v>
      </c>
      <c r="L42" s="20"/>
    </row>
    <row r="43" customFormat="false" ht="12.8" hidden="false" customHeight="false" outlineLevel="0" collapsed="false">
      <c r="B43" s="75" t="n">
        <v>42</v>
      </c>
      <c r="C43" s="59" t="s">
        <v>130</v>
      </c>
      <c r="D43" s="60" t="s">
        <v>131</v>
      </c>
      <c r="E43" s="59" t="s">
        <v>53</v>
      </c>
      <c r="F43" s="76" t="s">
        <v>196</v>
      </c>
      <c r="G43" s="20" t="s">
        <v>197</v>
      </c>
      <c r="H43" s="20" t="s">
        <v>198</v>
      </c>
      <c r="I43" s="20" t="s">
        <v>198</v>
      </c>
      <c r="J43" s="20" t="s">
        <v>8</v>
      </c>
      <c r="K43" s="77" t="s">
        <v>199</v>
      </c>
      <c r="L43" s="20"/>
    </row>
    <row r="44" customFormat="false" ht="12.8" hidden="false" customHeight="false" outlineLevel="0" collapsed="false">
      <c r="B44" s="75" t="n">
        <v>43</v>
      </c>
      <c r="C44" s="59" t="s">
        <v>132</v>
      </c>
      <c r="D44" s="60" t="s">
        <v>133</v>
      </c>
      <c r="E44" s="59" t="s">
        <v>53</v>
      </c>
      <c r="F44" s="76" t="s">
        <v>196</v>
      </c>
      <c r="G44" s="20" t="s">
        <v>197</v>
      </c>
      <c r="H44" s="20" t="s">
        <v>198</v>
      </c>
      <c r="I44" s="20" t="s">
        <v>198</v>
      </c>
      <c r="J44" s="20" t="s">
        <v>8</v>
      </c>
      <c r="K44" s="77" t="s">
        <v>199</v>
      </c>
      <c r="L44" s="20"/>
    </row>
    <row r="45" customFormat="false" ht="12.8" hidden="false" customHeight="false" outlineLevel="0" collapsed="false">
      <c r="B45" s="75" t="n">
        <v>44</v>
      </c>
      <c r="C45" s="59" t="s">
        <v>134</v>
      </c>
      <c r="D45" s="60" t="s">
        <v>135</v>
      </c>
      <c r="E45" s="59" t="s">
        <v>45</v>
      </c>
      <c r="F45" s="76" t="s">
        <v>196</v>
      </c>
      <c r="G45" s="20" t="s">
        <v>197</v>
      </c>
      <c r="H45" s="20" t="s">
        <v>198</v>
      </c>
      <c r="I45" s="20" t="s">
        <v>198</v>
      </c>
      <c r="J45" s="20" t="s">
        <v>8</v>
      </c>
      <c r="K45" s="77" t="s">
        <v>199</v>
      </c>
      <c r="L45" s="20"/>
    </row>
    <row r="46" customFormat="false" ht="12.8" hidden="false" customHeight="false" outlineLevel="0" collapsed="false">
      <c r="B46" s="75" t="n">
        <v>45</v>
      </c>
      <c r="C46" s="59" t="s">
        <v>136</v>
      </c>
      <c r="D46" s="60" t="s">
        <v>137</v>
      </c>
      <c r="E46" s="59" t="s">
        <v>53</v>
      </c>
      <c r="F46" s="76" t="s">
        <v>196</v>
      </c>
      <c r="G46" s="20" t="s">
        <v>197</v>
      </c>
      <c r="H46" s="20" t="s">
        <v>198</v>
      </c>
      <c r="I46" s="20" t="s">
        <v>198</v>
      </c>
      <c r="J46" s="20" t="s">
        <v>8</v>
      </c>
      <c r="K46" s="77" t="s">
        <v>199</v>
      </c>
      <c r="L46" s="20"/>
    </row>
    <row r="47" customFormat="false" ht="12.8" hidden="false" customHeight="false" outlineLevel="0" collapsed="false">
      <c r="B47" s="75" t="n">
        <v>46</v>
      </c>
      <c r="C47" s="59" t="s">
        <v>138</v>
      </c>
      <c r="D47" s="60" t="s">
        <v>139</v>
      </c>
      <c r="E47" s="59" t="s">
        <v>45</v>
      </c>
      <c r="F47" s="76" t="s">
        <v>196</v>
      </c>
      <c r="G47" s="20" t="s">
        <v>197</v>
      </c>
      <c r="H47" s="20" t="s">
        <v>198</v>
      </c>
      <c r="I47" s="20" t="s">
        <v>198</v>
      </c>
      <c r="J47" s="20" t="s">
        <v>8</v>
      </c>
      <c r="K47" s="77" t="s">
        <v>199</v>
      </c>
      <c r="L47" s="20"/>
    </row>
    <row r="48" customFormat="false" ht="12.8" hidden="false" customHeight="false" outlineLevel="0" collapsed="false">
      <c r="B48" s="75" t="n">
        <v>47</v>
      </c>
      <c r="C48" s="59" t="s">
        <v>140</v>
      </c>
      <c r="D48" s="60" t="s">
        <v>141</v>
      </c>
      <c r="E48" s="59" t="s">
        <v>53</v>
      </c>
      <c r="F48" s="76" t="s">
        <v>196</v>
      </c>
      <c r="G48" s="20" t="s">
        <v>197</v>
      </c>
      <c r="H48" s="20" t="s">
        <v>198</v>
      </c>
      <c r="I48" s="20" t="s">
        <v>198</v>
      </c>
      <c r="J48" s="20" t="s">
        <v>8</v>
      </c>
      <c r="K48" s="77" t="s">
        <v>199</v>
      </c>
      <c r="L48" s="20"/>
    </row>
    <row r="49" customFormat="false" ht="12.8" hidden="false" customHeight="false" outlineLevel="0" collapsed="false">
      <c r="B49" s="75" t="n">
        <v>48</v>
      </c>
      <c r="C49" s="59" t="s">
        <v>143</v>
      </c>
      <c r="D49" s="60" t="s">
        <v>144</v>
      </c>
      <c r="E49" s="59" t="s">
        <v>53</v>
      </c>
      <c r="F49" s="76" t="s">
        <v>196</v>
      </c>
      <c r="G49" s="20" t="s">
        <v>197</v>
      </c>
      <c r="H49" s="20" t="s">
        <v>198</v>
      </c>
      <c r="I49" s="20" t="s">
        <v>198</v>
      </c>
      <c r="J49" s="20" t="s">
        <v>8</v>
      </c>
      <c r="K49" s="77" t="s">
        <v>199</v>
      </c>
      <c r="L49" s="20"/>
    </row>
    <row r="50" customFormat="false" ht="12.8" hidden="false" customHeight="false" outlineLevel="0" collapsed="false">
      <c r="B50" s="75" t="n">
        <v>49</v>
      </c>
      <c r="C50" s="59" t="s">
        <v>145</v>
      </c>
      <c r="D50" s="60" t="s">
        <v>146</v>
      </c>
      <c r="E50" s="59" t="s">
        <v>53</v>
      </c>
      <c r="F50" s="76" t="s">
        <v>196</v>
      </c>
      <c r="G50" s="20" t="s">
        <v>197</v>
      </c>
      <c r="H50" s="20" t="s">
        <v>198</v>
      </c>
      <c r="I50" s="20" t="s">
        <v>198</v>
      </c>
      <c r="J50" s="20" t="s">
        <v>8</v>
      </c>
      <c r="K50" s="77" t="s">
        <v>199</v>
      </c>
      <c r="L50" s="20"/>
    </row>
    <row r="51" customFormat="false" ht="12.8" hidden="false" customHeight="false" outlineLevel="0" collapsed="false">
      <c r="B51" s="75" t="n">
        <v>50</v>
      </c>
      <c r="C51" s="59" t="s">
        <v>147</v>
      </c>
      <c r="D51" s="60" t="s">
        <v>148</v>
      </c>
      <c r="E51" s="59" t="s">
        <v>53</v>
      </c>
      <c r="F51" s="76" t="s">
        <v>196</v>
      </c>
      <c r="G51" s="20" t="s">
        <v>197</v>
      </c>
      <c r="H51" s="20" t="s">
        <v>198</v>
      </c>
      <c r="I51" s="20" t="s">
        <v>198</v>
      </c>
      <c r="J51" s="20" t="s">
        <v>8</v>
      </c>
      <c r="K51" s="77" t="s">
        <v>199</v>
      </c>
      <c r="L51" s="20"/>
    </row>
    <row r="52" customFormat="false" ht="19.1" hidden="false" customHeight="false" outlineLevel="0" collapsed="false">
      <c r="B52" s="75" t="n">
        <v>51</v>
      </c>
      <c r="C52" s="59" t="s">
        <v>149</v>
      </c>
      <c r="D52" s="60" t="s">
        <v>150</v>
      </c>
      <c r="E52" s="59" t="s">
        <v>53</v>
      </c>
      <c r="F52" s="76" t="s">
        <v>196</v>
      </c>
      <c r="G52" s="20" t="s">
        <v>197</v>
      </c>
      <c r="H52" s="20" t="s">
        <v>198</v>
      </c>
      <c r="I52" s="20" t="s">
        <v>198</v>
      </c>
      <c r="J52" s="20" t="s">
        <v>8</v>
      </c>
      <c r="K52" s="77" t="s">
        <v>199</v>
      </c>
      <c r="L52" s="20"/>
    </row>
    <row r="53" customFormat="false" ht="12.8" hidden="false" customHeight="false" outlineLevel="0" collapsed="false">
      <c r="B53" s="75" t="n">
        <v>52</v>
      </c>
      <c r="C53" s="59" t="s">
        <v>151</v>
      </c>
      <c r="D53" s="60" t="s">
        <v>152</v>
      </c>
      <c r="E53" s="59" t="s">
        <v>53</v>
      </c>
      <c r="F53" s="76" t="s">
        <v>196</v>
      </c>
      <c r="G53" s="20" t="s">
        <v>197</v>
      </c>
      <c r="H53" s="20" t="s">
        <v>198</v>
      </c>
      <c r="I53" s="20" t="s">
        <v>198</v>
      </c>
      <c r="J53" s="20" t="s">
        <v>8</v>
      </c>
      <c r="K53" s="77" t="s">
        <v>199</v>
      </c>
      <c r="L53" s="20"/>
    </row>
    <row r="54" customFormat="false" ht="12.8" hidden="false" customHeight="false" outlineLevel="0" collapsed="false">
      <c r="B54" s="75" t="n">
        <v>53</v>
      </c>
      <c r="C54" s="59" t="s">
        <v>153</v>
      </c>
      <c r="D54" s="60" t="s">
        <v>154</v>
      </c>
      <c r="E54" s="59" t="s">
        <v>53</v>
      </c>
      <c r="F54" s="76" t="s">
        <v>196</v>
      </c>
      <c r="G54" s="20" t="s">
        <v>197</v>
      </c>
      <c r="H54" s="20" t="s">
        <v>198</v>
      </c>
      <c r="I54" s="20" t="s">
        <v>198</v>
      </c>
      <c r="J54" s="20" t="s">
        <v>8</v>
      </c>
      <c r="K54" s="77" t="s">
        <v>199</v>
      </c>
      <c r="L54" s="20"/>
    </row>
    <row r="55" customFormat="false" ht="12.8" hidden="false" customHeight="false" outlineLevel="0" collapsed="false">
      <c r="B55" s="75" t="n">
        <v>54</v>
      </c>
      <c r="C55" s="59" t="s">
        <v>155</v>
      </c>
      <c r="D55" s="60" t="s">
        <v>156</v>
      </c>
      <c r="E55" s="59" t="s">
        <v>53</v>
      </c>
      <c r="F55" s="76" t="s">
        <v>196</v>
      </c>
      <c r="G55" s="20" t="s">
        <v>197</v>
      </c>
      <c r="H55" s="20" t="s">
        <v>198</v>
      </c>
      <c r="I55" s="20" t="s">
        <v>198</v>
      </c>
      <c r="J55" s="20" t="s">
        <v>8</v>
      </c>
      <c r="K55" s="77" t="s">
        <v>199</v>
      </c>
      <c r="L55" s="20"/>
    </row>
    <row r="56" customFormat="false" ht="19.1" hidden="false" customHeight="false" outlineLevel="0" collapsed="false">
      <c r="B56" s="75" t="n">
        <v>55</v>
      </c>
      <c r="C56" s="59" t="s">
        <v>157</v>
      </c>
      <c r="D56" s="60" t="s">
        <v>158</v>
      </c>
      <c r="E56" s="59" t="s">
        <v>53</v>
      </c>
      <c r="F56" s="76" t="s">
        <v>196</v>
      </c>
      <c r="G56" s="20" t="s">
        <v>197</v>
      </c>
      <c r="H56" s="20" t="s">
        <v>198</v>
      </c>
      <c r="I56" s="20" t="s">
        <v>198</v>
      </c>
      <c r="J56" s="20" t="s">
        <v>8</v>
      </c>
      <c r="K56" s="77" t="s">
        <v>199</v>
      </c>
      <c r="L56" s="20"/>
    </row>
    <row r="57" customFormat="false" ht="12.8" hidden="false" customHeight="false" outlineLevel="0" collapsed="false">
      <c r="B57" s="75" t="n">
        <v>56</v>
      </c>
      <c r="C57" s="59" t="s">
        <v>159</v>
      </c>
      <c r="D57" s="60" t="s">
        <v>160</v>
      </c>
      <c r="E57" s="59" t="s">
        <v>53</v>
      </c>
      <c r="F57" s="76" t="s">
        <v>196</v>
      </c>
      <c r="G57" s="20" t="s">
        <v>197</v>
      </c>
      <c r="H57" s="20" t="s">
        <v>198</v>
      </c>
      <c r="I57" s="20" t="s">
        <v>198</v>
      </c>
      <c r="J57" s="20" t="s">
        <v>8</v>
      </c>
      <c r="K57" s="77" t="s">
        <v>199</v>
      </c>
      <c r="L57" s="20"/>
    </row>
    <row r="58" customFormat="false" ht="12.8" hidden="false" customHeight="false" outlineLevel="0" collapsed="false">
      <c r="B58" s="75" t="n">
        <v>57</v>
      </c>
      <c r="C58" s="59" t="s">
        <v>161</v>
      </c>
      <c r="D58" s="60" t="s">
        <v>162</v>
      </c>
      <c r="E58" s="59" t="s">
        <v>53</v>
      </c>
      <c r="F58" s="76" t="s">
        <v>196</v>
      </c>
      <c r="G58" s="20" t="s">
        <v>197</v>
      </c>
      <c r="H58" s="20" t="s">
        <v>198</v>
      </c>
      <c r="I58" s="20" t="s">
        <v>198</v>
      </c>
      <c r="J58" s="20" t="s">
        <v>8</v>
      </c>
      <c r="K58" s="77" t="s">
        <v>199</v>
      </c>
      <c r="L58" s="20"/>
    </row>
    <row r="59" customFormat="false" ht="12.8" hidden="false" customHeight="false" outlineLevel="0" collapsed="false">
      <c r="B59" s="75" t="n">
        <v>58</v>
      </c>
      <c r="C59" s="59" t="s">
        <v>163</v>
      </c>
      <c r="D59" s="60" t="s">
        <v>164</v>
      </c>
      <c r="E59" s="59" t="s">
        <v>53</v>
      </c>
      <c r="F59" s="76" t="s">
        <v>196</v>
      </c>
      <c r="G59" s="20" t="s">
        <v>197</v>
      </c>
      <c r="H59" s="20" t="s">
        <v>198</v>
      </c>
      <c r="I59" s="20" t="s">
        <v>198</v>
      </c>
      <c r="J59" s="20" t="s">
        <v>8</v>
      </c>
      <c r="K59" s="77" t="s">
        <v>199</v>
      </c>
      <c r="L59" s="20"/>
    </row>
    <row r="60" customFormat="false" ht="19.1" hidden="false" customHeight="false" outlineLevel="0" collapsed="false">
      <c r="B60" s="75" t="n">
        <v>59</v>
      </c>
      <c r="C60" s="59" t="s">
        <v>165</v>
      </c>
      <c r="D60" s="60" t="s">
        <v>166</v>
      </c>
      <c r="E60" s="59" t="s">
        <v>53</v>
      </c>
      <c r="F60" s="76" t="s">
        <v>196</v>
      </c>
      <c r="G60" s="20" t="s">
        <v>197</v>
      </c>
      <c r="H60" s="20" t="s">
        <v>198</v>
      </c>
      <c r="I60" s="20" t="s">
        <v>198</v>
      </c>
      <c r="J60" s="20" t="s">
        <v>8</v>
      </c>
      <c r="K60" s="77" t="s">
        <v>199</v>
      </c>
      <c r="L60" s="20"/>
    </row>
    <row r="61" customFormat="false" ht="12.8" hidden="false" customHeight="false" outlineLevel="0" collapsed="false">
      <c r="B61" s="75" t="n">
        <v>60</v>
      </c>
      <c r="C61" s="59" t="s">
        <v>167</v>
      </c>
      <c r="D61" s="60" t="s">
        <v>168</v>
      </c>
      <c r="E61" s="59" t="s">
        <v>53</v>
      </c>
      <c r="F61" s="76" t="s">
        <v>196</v>
      </c>
      <c r="G61" s="20" t="s">
        <v>197</v>
      </c>
      <c r="H61" s="20" t="s">
        <v>198</v>
      </c>
      <c r="I61" s="20" t="s">
        <v>198</v>
      </c>
      <c r="J61" s="20" t="s">
        <v>8</v>
      </c>
      <c r="K61" s="77" t="s">
        <v>199</v>
      </c>
      <c r="L61" s="20"/>
    </row>
    <row r="62" customFormat="false" ht="12.8" hidden="false" customHeight="false" outlineLevel="0" collapsed="false">
      <c r="B62" s="75" t="n">
        <v>61</v>
      </c>
      <c r="C62" s="59" t="s">
        <v>169</v>
      </c>
      <c r="D62" s="60" t="s">
        <v>170</v>
      </c>
      <c r="E62" s="59" t="s">
        <v>53</v>
      </c>
      <c r="F62" s="76" t="s">
        <v>196</v>
      </c>
      <c r="G62" s="20" t="s">
        <v>197</v>
      </c>
      <c r="H62" s="20" t="s">
        <v>198</v>
      </c>
      <c r="I62" s="20" t="s">
        <v>198</v>
      </c>
      <c r="J62" s="20" t="s">
        <v>8</v>
      </c>
      <c r="K62" s="77" t="s">
        <v>199</v>
      </c>
      <c r="L62" s="20"/>
    </row>
    <row r="63" customFormat="false" ht="12.8" hidden="false" customHeight="false" outlineLevel="0" collapsed="false">
      <c r="B63" s="75" t="n">
        <v>62</v>
      </c>
      <c r="C63" s="59" t="s">
        <v>171</v>
      </c>
      <c r="D63" s="60" t="s">
        <v>172</v>
      </c>
      <c r="E63" s="59" t="s">
        <v>53</v>
      </c>
      <c r="F63" s="76" t="s">
        <v>196</v>
      </c>
      <c r="G63" s="20" t="s">
        <v>197</v>
      </c>
      <c r="H63" s="20" t="s">
        <v>198</v>
      </c>
      <c r="I63" s="20" t="s">
        <v>198</v>
      </c>
      <c r="J63" s="20" t="s">
        <v>8</v>
      </c>
      <c r="K63" s="77" t="s">
        <v>199</v>
      </c>
      <c r="L63" s="20"/>
    </row>
    <row r="64" customFormat="false" ht="12.8" hidden="false" customHeight="false" outlineLevel="0" collapsed="false">
      <c r="B64" s="75" t="n">
        <v>63</v>
      </c>
      <c r="C64" s="59" t="s">
        <v>173</v>
      </c>
      <c r="D64" s="60" t="s">
        <v>174</v>
      </c>
      <c r="E64" s="59" t="s">
        <v>53</v>
      </c>
      <c r="F64" s="76" t="s">
        <v>196</v>
      </c>
      <c r="G64" s="20" t="s">
        <v>197</v>
      </c>
      <c r="H64" s="20" t="s">
        <v>198</v>
      </c>
      <c r="I64" s="20" t="s">
        <v>198</v>
      </c>
      <c r="J64" s="20" t="s">
        <v>8</v>
      </c>
      <c r="K64" s="77" t="s">
        <v>199</v>
      </c>
      <c r="L64" s="20"/>
    </row>
    <row r="65" customFormat="false" ht="12.8" hidden="false" customHeight="false" outlineLevel="0" collapsed="false">
      <c r="B65" s="75" t="n">
        <v>64</v>
      </c>
      <c r="C65" s="59" t="s">
        <v>175</v>
      </c>
      <c r="D65" s="60" t="s">
        <v>176</v>
      </c>
      <c r="E65" s="59" t="s">
        <v>53</v>
      </c>
      <c r="F65" s="76" t="s">
        <v>196</v>
      </c>
      <c r="G65" s="20" t="s">
        <v>197</v>
      </c>
      <c r="H65" s="20" t="s">
        <v>198</v>
      </c>
      <c r="I65" s="20" t="s">
        <v>198</v>
      </c>
      <c r="J65" s="20" t="s">
        <v>8</v>
      </c>
      <c r="K65" s="77" t="s">
        <v>199</v>
      </c>
      <c r="L65" s="20"/>
    </row>
    <row r="66" customFormat="false" ht="12.8" hidden="false" customHeight="false" outlineLevel="0" collapsed="false">
      <c r="B66" s="75" t="n">
        <v>65</v>
      </c>
      <c r="C66" s="59" t="s">
        <v>177</v>
      </c>
      <c r="D66" s="60" t="s">
        <v>178</v>
      </c>
      <c r="E66" s="59" t="s">
        <v>45</v>
      </c>
      <c r="F66" s="76" t="s">
        <v>196</v>
      </c>
      <c r="G66" s="20" t="s">
        <v>197</v>
      </c>
      <c r="H66" s="20" t="s">
        <v>198</v>
      </c>
      <c r="I66" s="20" t="s">
        <v>198</v>
      </c>
      <c r="J66" s="20" t="s">
        <v>8</v>
      </c>
      <c r="K66" s="77" t="s">
        <v>199</v>
      </c>
      <c r="L66" s="20"/>
    </row>
    <row r="67" customFormat="false" ht="12.8" hidden="false" customHeight="false" outlineLevel="0" collapsed="false">
      <c r="B67" s="75" t="n">
        <v>66</v>
      </c>
      <c r="C67" s="59" t="s">
        <v>179</v>
      </c>
      <c r="D67" s="60" t="s">
        <v>180</v>
      </c>
      <c r="E67" s="59" t="s">
        <v>45</v>
      </c>
      <c r="F67" s="76" t="s">
        <v>196</v>
      </c>
      <c r="G67" s="20" t="s">
        <v>197</v>
      </c>
      <c r="H67" s="20" t="s">
        <v>198</v>
      </c>
      <c r="I67" s="20" t="s">
        <v>198</v>
      </c>
      <c r="J67" s="20" t="s">
        <v>8</v>
      </c>
      <c r="K67" s="77" t="s">
        <v>199</v>
      </c>
      <c r="L67" s="20"/>
    </row>
    <row r="68" customFormat="false" ht="12.8" hidden="false" customHeight="false" outlineLevel="0" collapsed="false">
      <c r="B68" s="75" t="n">
        <v>67</v>
      </c>
      <c r="C68" s="59" t="s">
        <v>181</v>
      </c>
      <c r="D68" s="60" t="s">
        <v>182</v>
      </c>
      <c r="E68" s="59" t="s">
        <v>45</v>
      </c>
      <c r="F68" s="76" t="s">
        <v>196</v>
      </c>
      <c r="G68" s="20" t="s">
        <v>197</v>
      </c>
      <c r="H68" s="20" t="s">
        <v>198</v>
      </c>
      <c r="I68" s="20" t="s">
        <v>198</v>
      </c>
      <c r="J68" s="20" t="s">
        <v>8</v>
      </c>
      <c r="K68" s="77" t="s">
        <v>199</v>
      </c>
      <c r="L68" s="20"/>
    </row>
    <row r="69" customFormat="false" ht="12.8" hidden="false" customHeight="false" outlineLevel="0" collapsed="false">
      <c r="B69" s="75" t="n">
        <v>68</v>
      </c>
      <c r="C69" s="59" t="s">
        <v>183</v>
      </c>
      <c r="D69" s="60" t="s">
        <v>184</v>
      </c>
      <c r="E69" s="59" t="s">
        <v>45</v>
      </c>
      <c r="F69" s="76" t="s">
        <v>196</v>
      </c>
      <c r="G69" s="20" t="s">
        <v>197</v>
      </c>
      <c r="H69" s="20" t="s">
        <v>198</v>
      </c>
      <c r="I69" s="20" t="s">
        <v>198</v>
      </c>
      <c r="J69" s="20" t="s">
        <v>8</v>
      </c>
      <c r="K69" s="77" t="s">
        <v>199</v>
      </c>
      <c r="L69" s="20"/>
    </row>
    <row r="70" customFormat="false" ht="12.8" hidden="false" customHeight="false" outlineLevel="0" collapsed="false">
      <c r="B70" s="75" t="n">
        <v>69</v>
      </c>
      <c r="C70" s="59" t="s">
        <v>185</v>
      </c>
      <c r="D70" s="60" t="s">
        <v>186</v>
      </c>
      <c r="E70" s="59" t="s">
        <v>45</v>
      </c>
      <c r="F70" s="76" t="s">
        <v>196</v>
      </c>
      <c r="G70" s="20" t="s">
        <v>197</v>
      </c>
      <c r="H70" s="20" t="s">
        <v>198</v>
      </c>
      <c r="I70" s="20" t="s">
        <v>198</v>
      </c>
      <c r="J70" s="20" t="s">
        <v>8</v>
      </c>
      <c r="K70" s="77" t="s">
        <v>199</v>
      </c>
      <c r="L70" s="20"/>
    </row>
  </sheetData>
  <autoFilter ref="B1:L13">
    <filterColumn colId="8">
      <customFilters and="true">
        <customFilter operator="notEqual" val="*Tested correctly*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3"/>
  <sheetViews>
    <sheetView showFormulas="false" showGridLines="true" showRowColHeaders="true" showZeros="true" rightToLeft="false" tabSelected="false" showOutlineSymbols="true" defaultGridColor="true" view="normal" topLeftCell="H69" colorId="64" zoomScale="84" zoomScaleNormal="84" zoomScalePageLayoutView="100" workbookViewId="0">
      <selection pane="topLeft" activeCell="F5" activeCellId="0" sqref="F5"/>
    </sheetView>
  </sheetViews>
  <sheetFormatPr defaultColWidth="11.625" defaultRowHeight="12.8" zeroHeight="false" outlineLevelRow="0" outlineLevelCol="0"/>
  <cols>
    <col collapsed="false" customWidth="true" hidden="false" outlineLevel="0" max="1" min="1" style="78" width="19.41"/>
    <col collapsed="false" customWidth="true" hidden="false" outlineLevel="0" max="2" min="2" style="78" width="18.81"/>
    <col collapsed="false" customWidth="true" hidden="false" outlineLevel="0" max="3" min="3" style="78" width="30.94"/>
    <col collapsed="false" customWidth="true" hidden="false" outlineLevel="0" max="4" min="4" style="78" width="14.69"/>
    <col collapsed="false" customWidth="true" hidden="false" outlineLevel="0" max="5" min="5" style="78" width="43.82"/>
    <col collapsed="false" customWidth="true" hidden="false" outlineLevel="0" max="6" min="6" style="78" width="33.33"/>
    <col collapsed="false" customWidth="true" hidden="false" outlineLevel="0" max="7" min="7" style="80" width="22.62"/>
    <col collapsed="false" customWidth="true" hidden="false" outlineLevel="0" max="8" min="8" style="78" width="40.72"/>
    <col collapsed="false" customWidth="true" hidden="false" outlineLevel="0" max="9" min="9" style="78" width="44.39"/>
    <col collapsed="false" customWidth="true" hidden="false" outlineLevel="0" max="10" min="10" style="78" width="29.89"/>
    <col collapsed="false" customWidth="false" hidden="false" outlineLevel="0" max="1024" min="11" style="78" width="11.61"/>
  </cols>
  <sheetData>
    <row r="1" s="84" customFormat="true" ht="12.8" hidden="false" customHeight="false" outlineLevel="0" collapsed="false">
      <c r="A1" s="81"/>
      <c r="B1" s="81"/>
      <c r="C1" s="81"/>
      <c r="D1" s="81"/>
      <c r="E1" s="81"/>
      <c r="F1" s="81"/>
      <c r="G1" s="82"/>
      <c r="H1" s="81"/>
      <c r="I1" s="83"/>
      <c r="J1" s="81"/>
      <c r="K1" s="81"/>
      <c r="L1" s="81"/>
    </row>
    <row r="2" s="84" customFormat="true" ht="12.8" hidden="false" customHeight="false" outlineLevel="0" collapsed="false">
      <c r="A2" s="81"/>
      <c r="B2" s="81"/>
      <c r="C2" s="81"/>
      <c r="D2" s="81"/>
      <c r="E2" s="81"/>
      <c r="F2" s="81"/>
      <c r="G2" s="82"/>
      <c r="H2" s="81"/>
      <c r="I2" s="83"/>
      <c r="J2" s="81"/>
      <c r="K2" s="81"/>
      <c r="L2" s="81"/>
    </row>
    <row r="3" customFormat="false" ht="12.8" hidden="false" customHeight="false" outlineLevel="0" collapsed="false">
      <c r="A3" s="85" t="s">
        <v>200</v>
      </c>
      <c r="B3" s="85" t="s">
        <v>189</v>
      </c>
      <c r="C3" s="85" t="s">
        <v>201</v>
      </c>
      <c r="D3" s="85" t="s">
        <v>202</v>
      </c>
      <c r="E3" s="85" t="s">
        <v>203</v>
      </c>
      <c r="F3" s="85" t="s">
        <v>204</v>
      </c>
      <c r="G3" s="86" t="s">
        <v>205</v>
      </c>
      <c r="H3" s="85" t="s">
        <v>206</v>
      </c>
      <c r="I3" s="87" t="s">
        <v>207</v>
      </c>
      <c r="J3" s="85" t="s">
        <v>208</v>
      </c>
      <c r="K3" s="85" t="s">
        <v>209</v>
      </c>
      <c r="L3" s="85" t="s">
        <v>210</v>
      </c>
    </row>
    <row r="4" customFormat="false" ht="57.5" hidden="false" customHeight="false" outlineLevel="0" collapsed="false">
      <c r="A4" s="59" t="s">
        <v>46</v>
      </c>
      <c r="B4" s="59" t="s">
        <v>211</v>
      </c>
      <c r="C4" s="59" t="s">
        <v>212</v>
      </c>
      <c r="D4" s="59" t="s">
        <v>45</v>
      </c>
      <c r="E4" s="60" t="s">
        <v>47</v>
      </c>
      <c r="F4" s="88" t="s">
        <v>213</v>
      </c>
      <c r="G4" s="60" t="s">
        <v>214</v>
      </c>
      <c r="H4" s="89" t="s">
        <v>215</v>
      </c>
      <c r="I4" s="89" t="s">
        <v>216</v>
      </c>
      <c r="J4" s="61" t="s">
        <v>217</v>
      </c>
      <c r="K4" s="90" t="s">
        <v>218</v>
      </c>
      <c r="L4" s="91"/>
    </row>
    <row r="5" customFormat="false" ht="64" hidden="false" customHeight="false" outlineLevel="0" collapsed="false">
      <c r="A5" s="59" t="s">
        <v>49</v>
      </c>
      <c r="B5" s="59" t="s">
        <v>219</v>
      </c>
      <c r="C5" s="59" t="s">
        <v>220</v>
      </c>
      <c r="D5" s="59" t="s">
        <v>45</v>
      </c>
      <c r="E5" s="60" t="s">
        <v>50</v>
      </c>
      <c r="F5" s="91" t="s">
        <v>221</v>
      </c>
      <c r="G5" s="60" t="s">
        <v>222</v>
      </c>
      <c r="H5" s="89" t="s">
        <v>223</v>
      </c>
      <c r="I5" s="89" t="s">
        <v>224</v>
      </c>
      <c r="J5" s="61" t="s">
        <v>217</v>
      </c>
      <c r="K5" s="90" t="s">
        <v>218</v>
      </c>
      <c r="L5" s="91"/>
    </row>
    <row r="6" customFormat="false" ht="82" hidden="false" customHeight="false" outlineLevel="0" collapsed="false">
      <c r="A6" s="59" t="s">
        <v>51</v>
      </c>
      <c r="B6" s="59" t="s">
        <v>219</v>
      </c>
      <c r="C6" s="59" t="s">
        <v>220</v>
      </c>
      <c r="D6" s="59" t="s">
        <v>45</v>
      </c>
      <c r="E6" s="60" t="s">
        <v>61</v>
      </c>
      <c r="F6" s="91" t="s">
        <v>225</v>
      </c>
      <c r="G6" s="60" t="s">
        <v>226</v>
      </c>
      <c r="H6" s="89" t="s">
        <v>227</v>
      </c>
      <c r="I6" s="89" t="s">
        <v>228</v>
      </c>
      <c r="J6" s="61" t="s">
        <v>217</v>
      </c>
      <c r="K6" s="90" t="s">
        <v>218</v>
      </c>
      <c r="L6" s="91"/>
    </row>
    <row r="7" customFormat="false" ht="46.05" hidden="false" customHeight="false" outlineLevel="0" collapsed="false">
      <c r="A7" s="59" t="s">
        <v>54</v>
      </c>
      <c r="B7" s="59" t="s">
        <v>219</v>
      </c>
      <c r="C7" s="59" t="s">
        <v>220</v>
      </c>
      <c r="D7" s="59" t="s">
        <v>53</v>
      </c>
      <c r="E7" s="60" t="s">
        <v>55</v>
      </c>
      <c r="F7" s="91" t="s">
        <v>229</v>
      </c>
      <c r="G7" s="60" t="s">
        <v>230</v>
      </c>
      <c r="H7" s="89" t="s">
        <v>231</v>
      </c>
      <c r="I7" s="89" t="s">
        <v>232</v>
      </c>
      <c r="J7" s="61" t="s">
        <v>217</v>
      </c>
      <c r="K7" s="90" t="s">
        <v>187</v>
      </c>
      <c r="L7" s="91"/>
    </row>
    <row r="8" customFormat="false" ht="46.05" hidden="false" customHeight="false" outlineLevel="0" collapsed="false">
      <c r="A8" s="59" t="s">
        <v>56</v>
      </c>
      <c r="B8" s="59" t="s">
        <v>219</v>
      </c>
      <c r="C8" s="59" t="s">
        <v>220</v>
      </c>
      <c r="D8" s="59" t="s">
        <v>53</v>
      </c>
      <c r="E8" s="60" t="s">
        <v>57</v>
      </c>
      <c r="F8" s="91" t="s">
        <v>233</v>
      </c>
      <c r="G8" s="60" t="s">
        <v>234</v>
      </c>
      <c r="H8" s="89" t="s">
        <v>235</v>
      </c>
      <c r="I8" s="89" t="s">
        <v>236</v>
      </c>
      <c r="J8" s="61" t="s">
        <v>217</v>
      </c>
      <c r="K8" s="90" t="s">
        <v>187</v>
      </c>
      <c r="L8" s="91"/>
    </row>
    <row r="9" customFormat="false" ht="46.05" hidden="false" customHeight="false" outlineLevel="0" collapsed="false">
      <c r="A9" s="59" t="s">
        <v>58</v>
      </c>
      <c r="B9" s="59" t="s">
        <v>219</v>
      </c>
      <c r="C9" s="59" t="s">
        <v>220</v>
      </c>
      <c r="D9" s="59" t="s">
        <v>53</v>
      </c>
      <c r="E9" s="60" t="s">
        <v>59</v>
      </c>
      <c r="F9" s="91" t="s">
        <v>237</v>
      </c>
      <c r="G9" s="60" t="s">
        <v>238</v>
      </c>
      <c r="H9" s="89" t="s">
        <v>239</v>
      </c>
      <c r="I9" s="89" t="s">
        <v>240</v>
      </c>
      <c r="J9" s="61" t="s">
        <v>217</v>
      </c>
      <c r="K9" s="90" t="s">
        <v>187</v>
      </c>
      <c r="L9" s="91"/>
    </row>
    <row r="10" customFormat="false" ht="46.05" hidden="false" customHeight="false" outlineLevel="0" collapsed="false">
      <c r="A10" s="59" t="s">
        <v>60</v>
      </c>
      <c r="B10" s="59" t="s">
        <v>219</v>
      </c>
      <c r="C10" s="59" t="s">
        <v>220</v>
      </c>
      <c r="D10" s="59" t="s">
        <v>53</v>
      </c>
      <c r="E10" s="60" t="s">
        <v>61</v>
      </c>
      <c r="F10" s="91" t="s">
        <v>237</v>
      </c>
      <c r="G10" s="60" t="s">
        <v>241</v>
      </c>
      <c r="H10" s="89" t="s">
        <v>239</v>
      </c>
      <c r="I10" s="89" t="s">
        <v>242</v>
      </c>
      <c r="J10" s="61" t="s">
        <v>217</v>
      </c>
      <c r="K10" s="90" t="s">
        <v>187</v>
      </c>
      <c r="L10" s="91"/>
    </row>
    <row r="11" customFormat="false" ht="46.05" hidden="false" customHeight="false" outlineLevel="0" collapsed="false">
      <c r="A11" s="59" t="s">
        <v>62</v>
      </c>
      <c r="B11" s="59" t="s">
        <v>219</v>
      </c>
      <c r="C11" s="59" t="s">
        <v>220</v>
      </c>
      <c r="D11" s="59" t="s">
        <v>53</v>
      </c>
      <c r="E11" s="60" t="s">
        <v>63</v>
      </c>
      <c r="F11" s="91" t="s">
        <v>237</v>
      </c>
      <c r="G11" s="60" t="s">
        <v>243</v>
      </c>
      <c r="H11" s="89" t="s">
        <v>239</v>
      </c>
      <c r="I11" s="89" t="s">
        <v>242</v>
      </c>
      <c r="J11" s="61" t="s">
        <v>217</v>
      </c>
      <c r="K11" s="90" t="s">
        <v>187</v>
      </c>
      <c r="L11" s="91"/>
    </row>
    <row r="12" customFormat="false" ht="37.05" hidden="false" customHeight="false" outlineLevel="0" collapsed="false">
      <c r="A12" s="59" t="s">
        <v>64</v>
      </c>
      <c r="B12" s="59" t="s">
        <v>244</v>
      </c>
      <c r="C12" s="59" t="s">
        <v>220</v>
      </c>
      <c r="D12" s="59" t="s">
        <v>45</v>
      </c>
      <c r="E12" s="60" t="s">
        <v>65</v>
      </c>
      <c r="F12" s="91" t="s">
        <v>245</v>
      </c>
      <c r="G12" s="60" t="s">
        <v>246</v>
      </c>
      <c r="H12" s="89" t="s">
        <v>247</v>
      </c>
      <c r="I12" s="89" t="s">
        <v>248</v>
      </c>
      <c r="J12" s="61" t="s">
        <v>217</v>
      </c>
      <c r="K12" s="90" t="s">
        <v>218</v>
      </c>
      <c r="L12" s="91"/>
    </row>
    <row r="13" customFormat="false" ht="55.05" hidden="false" customHeight="false" outlineLevel="0" collapsed="false">
      <c r="A13" s="59" t="s">
        <v>66</v>
      </c>
      <c r="B13" s="59" t="s">
        <v>244</v>
      </c>
      <c r="C13" s="59" t="s">
        <v>220</v>
      </c>
      <c r="D13" s="59" t="s">
        <v>53</v>
      </c>
      <c r="E13" s="60" t="s">
        <v>67</v>
      </c>
      <c r="F13" s="91" t="s">
        <v>249</v>
      </c>
      <c r="G13" s="60" t="s">
        <v>250</v>
      </c>
      <c r="H13" s="89" t="s">
        <v>251</v>
      </c>
      <c r="I13" s="89" t="s">
        <v>252</v>
      </c>
      <c r="J13" s="61" t="s">
        <v>217</v>
      </c>
      <c r="K13" s="90" t="s">
        <v>187</v>
      </c>
      <c r="L13" s="91"/>
    </row>
    <row r="14" customFormat="false" ht="81.55" hidden="false" customHeight="true" outlineLevel="0" collapsed="false">
      <c r="A14" s="59" t="s">
        <v>68</v>
      </c>
      <c r="B14" s="59" t="s">
        <v>244</v>
      </c>
      <c r="C14" s="59" t="s">
        <v>220</v>
      </c>
      <c r="D14" s="59" t="s">
        <v>45</v>
      </c>
      <c r="E14" s="60" t="s">
        <v>69</v>
      </c>
      <c r="F14" s="91" t="s">
        <v>253</v>
      </c>
      <c r="G14" s="60" t="s">
        <v>254</v>
      </c>
      <c r="H14" s="89" t="s">
        <v>247</v>
      </c>
      <c r="I14" s="89" t="s">
        <v>248</v>
      </c>
      <c r="J14" s="61" t="s">
        <v>217</v>
      </c>
      <c r="K14" s="90" t="s">
        <v>218</v>
      </c>
      <c r="L14" s="91"/>
    </row>
    <row r="15" customFormat="false" ht="81.55" hidden="false" customHeight="true" outlineLevel="0" collapsed="false">
      <c r="A15" s="59" t="s">
        <v>70</v>
      </c>
      <c r="B15" s="59" t="s">
        <v>244</v>
      </c>
      <c r="C15" s="59" t="s">
        <v>220</v>
      </c>
      <c r="D15" s="59" t="s">
        <v>53</v>
      </c>
      <c r="E15" s="60" t="s">
        <v>71</v>
      </c>
      <c r="F15" s="91" t="s">
        <v>255</v>
      </c>
      <c r="G15" s="92" t="s">
        <v>256</v>
      </c>
      <c r="H15" s="89" t="s">
        <v>257</v>
      </c>
      <c r="I15" s="89" t="s">
        <v>258</v>
      </c>
      <c r="J15" s="61" t="s">
        <v>217</v>
      </c>
      <c r="K15" s="90" t="s">
        <v>187</v>
      </c>
      <c r="L15" s="91"/>
    </row>
    <row r="16" customFormat="false" ht="81.55" hidden="false" customHeight="true" outlineLevel="0" collapsed="false">
      <c r="A16" s="59" t="s">
        <v>72</v>
      </c>
      <c r="B16" s="59" t="s">
        <v>244</v>
      </c>
      <c r="C16" s="59" t="s">
        <v>220</v>
      </c>
      <c r="D16" s="59" t="s">
        <v>53</v>
      </c>
      <c r="E16" s="60" t="s">
        <v>73</v>
      </c>
      <c r="F16" s="91" t="s">
        <v>259</v>
      </c>
      <c r="G16" s="92" t="s">
        <v>260</v>
      </c>
      <c r="H16" s="89" t="s">
        <v>261</v>
      </c>
      <c r="I16" s="89" t="s">
        <v>262</v>
      </c>
      <c r="J16" s="61" t="s">
        <v>217</v>
      </c>
      <c r="K16" s="90" t="s">
        <v>187</v>
      </c>
      <c r="L16" s="91"/>
    </row>
    <row r="17" customFormat="false" ht="81.55" hidden="false" customHeight="true" outlineLevel="0" collapsed="false">
      <c r="A17" s="59" t="s">
        <v>74</v>
      </c>
      <c r="B17" s="59" t="s">
        <v>244</v>
      </c>
      <c r="C17" s="59" t="s">
        <v>220</v>
      </c>
      <c r="D17" s="59" t="s">
        <v>53</v>
      </c>
      <c r="E17" s="60" t="s">
        <v>75</v>
      </c>
      <c r="F17" s="91" t="s">
        <v>259</v>
      </c>
      <c r="G17" s="92" t="s">
        <v>263</v>
      </c>
      <c r="H17" s="89" t="s">
        <v>261</v>
      </c>
      <c r="I17" s="89" t="s">
        <v>262</v>
      </c>
      <c r="J17" s="61" t="s">
        <v>217</v>
      </c>
      <c r="K17" s="90" t="s">
        <v>187</v>
      </c>
      <c r="L17" s="91"/>
    </row>
    <row r="18" customFormat="false" ht="79.55" hidden="false" customHeight="true" outlineLevel="0" collapsed="false">
      <c r="A18" s="59" t="s">
        <v>76</v>
      </c>
      <c r="B18" s="59" t="s">
        <v>264</v>
      </c>
      <c r="C18" s="59" t="s">
        <v>220</v>
      </c>
      <c r="D18" s="59" t="s">
        <v>45</v>
      </c>
      <c r="E18" s="60" t="s">
        <v>77</v>
      </c>
      <c r="F18" s="91" t="s">
        <v>265</v>
      </c>
      <c r="G18" s="60" t="s">
        <v>266</v>
      </c>
      <c r="H18" s="89" t="s">
        <v>247</v>
      </c>
      <c r="I18" s="89" t="s">
        <v>248</v>
      </c>
      <c r="J18" s="61" t="s">
        <v>217</v>
      </c>
      <c r="K18" s="90" t="s">
        <v>218</v>
      </c>
      <c r="L18" s="91"/>
    </row>
    <row r="19" customFormat="false" ht="79.55" hidden="false" customHeight="true" outlineLevel="0" collapsed="false">
      <c r="A19" s="59" t="s">
        <v>78</v>
      </c>
      <c r="B19" s="59" t="s">
        <v>264</v>
      </c>
      <c r="C19" s="59" t="s">
        <v>220</v>
      </c>
      <c r="D19" s="59" t="s">
        <v>53</v>
      </c>
      <c r="E19" s="60" t="s">
        <v>79</v>
      </c>
      <c r="F19" s="91" t="s">
        <v>267</v>
      </c>
      <c r="G19" s="93" t="s">
        <v>268</v>
      </c>
      <c r="H19" s="89" t="s">
        <v>269</v>
      </c>
      <c r="I19" s="89" t="s">
        <v>270</v>
      </c>
      <c r="J19" s="61" t="s">
        <v>217</v>
      </c>
      <c r="K19" s="90" t="s">
        <v>187</v>
      </c>
      <c r="L19" s="91"/>
    </row>
    <row r="20" customFormat="false" ht="79.55" hidden="false" customHeight="true" outlineLevel="0" collapsed="false">
      <c r="A20" s="59" t="s">
        <v>80</v>
      </c>
      <c r="B20" s="59" t="s">
        <v>264</v>
      </c>
      <c r="C20" s="59" t="s">
        <v>220</v>
      </c>
      <c r="D20" s="59" t="s">
        <v>53</v>
      </c>
      <c r="E20" s="60" t="s">
        <v>81</v>
      </c>
      <c r="F20" s="94" t="s">
        <v>271</v>
      </c>
      <c r="G20" s="93" t="s">
        <v>272</v>
      </c>
      <c r="H20" s="89" t="s">
        <v>273</v>
      </c>
      <c r="I20" s="89" t="s">
        <v>274</v>
      </c>
      <c r="J20" s="61" t="s">
        <v>217</v>
      </c>
      <c r="K20" s="90" t="s">
        <v>187</v>
      </c>
      <c r="L20" s="91"/>
    </row>
    <row r="21" customFormat="false" ht="79.55" hidden="false" customHeight="true" outlineLevel="0" collapsed="false">
      <c r="A21" s="59" t="s">
        <v>82</v>
      </c>
      <c r="B21" s="59" t="s">
        <v>264</v>
      </c>
      <c r="C21" s="59" t="s">
        <v>220</v>
      </c>
      <c r="D21" s="59" t="s">
        <v>53</v>
      </c>
      <c r="E21" s="60" t="s">
        <v>83</v>
      </c>
      <c r="F21" s="94" t="s">
        <v>275</v>
      </c>
      <c r="G21" s="92" t="s">
        <v>276</v>
      </c>
      <c r="H21" s="89" t="s">
        <v>277</v>
      </c>
      <c r="I21" s="89" t="s">
        <v>278</v>
      </c>
      <c r="J21" s="61" t="s">
        <v>217</v>
      </c>
      <c r="K21" s="90" t="s">
        <v>187</v>
      </c>
      <c r="L21" s="91"/>
    </row>
    <row r="22" customFormat="false" ht="79.55" hidden="false" customHeight="true" outlineLevel="0" collapsed="false">
      <c r="A22" s="59" t="s">
        <v>84</v>
      </c>
      <c r="B22" s="59" t="s">
        <v>264</v>
      </c>
      <c r="C22" s="59" t="s">
        <v>220</v>
      </c>
      <c r="D22" s="59" t="s">
        <v>53</v>
      </c>
      <c r="E22" s="60" t="s">
        <v>85</v>
      </c>
      <c r="F22" s="94" t="s">
        <v>279</v>
      </c>
      <c r="G22" s="92" t="s">
        <v>280</v>
      </c>
      <c r="H22" s="89" t="s">
        <v>281</v>
      </c>
      <c r="I22" s="89" t="s">
        <v>282</v>
      </c>
      <c r="J22" s="61" t="s">
        <v>217</v>
      </c>
      <c r="K22" s="90" t="s">
        <v>187</v>
      </c>
      <c r="L22" s="91"/>
    </row>
    <row r="23" customFormat="false" ht="79.55" hidden="false" customHeight="true" outlineLevel="0" collapsed="false">
      <c r="A23" s="59" t="s">
        <v>86</v>
      </c>
      <c r="B23" s="59" t="s">
        <v>264</v>
      </c>
      <c r="C23" s="59" t="s">
        <v>220</v>
      </c>
      <c r="D23" s="59" t="s">
        <v>53</v>
      </c>
      <c r="E23" s="60" t="s">
        <v>87</v>
      </c>
      <c r="F23" s="94" t="s">
        <v>279</v>
      </c>
      <c r="G23" s="92" t="s">
        <v>283</v>
      </c>
      <c r="H23" s="89" t="s">
        <v>281</v>
      </c>
      <c r="I23" s="89" t="s">
        <v>282</v>
      </c>
      <c r="J23" s="61" t="s">
        <v>217</v>
      </c>
      <c r="K23" s="90" t="s">
        <v>187</v>
      </c>
      <c r="L23" s="91"/>
    </row>
    <row r="24" customFormat="false" ht="79.55" hidden="false" customHeight="true" outlineLevel="0" collapsed="false">
      <c r="A24" s="59" t="s">
        <v>88</v>
      </c>
      <c r="B24" s="59" t="s">
        <v>264</v>
      </c>
      <c r="C24" s="59" t="s">
        <v>220</v>
      </c>
      <c r="D24" s="59" t="s">
        <v>53</v>
      </c>
      <c r="E24" s="60" t="s">
        <v>89</v>
      </c>
      <c r="F24" s="94" t="s">
        <v>284</v>
      </c>
      <c r="G24" s="92" t="s">
        <v>285</v>
      </c>
      <c r="H24" s="89" t="s">
        <v>286</v>
      </c>
      <c r="I24" s="89" t="s">
        <v>287</v>
      </c>
      <c r="J24" s="61" t="s">
        <v>217</v>
      </c>
      <c r="K24" s="90" t="s">
        <v>187</v>
      </c>
      <c r="L24" s="91"/>
    </row>
    <row r="25" customFormat="false" ht="79.55" hidden="false" customHeight="true" outlineLevel="0" collapsed="false">
      <c r="A25" s="59" t="s">
        <v>90</v>
      </c>
      <c r="B25" s="59" t="s">
        <v>264</v>
      </c>
      <c r="C25" s="59" t="s">
        <v>220</v>
      </c>
      <c r="D25" s="59" t="s">
        <v>53</v>
      </c>
      <c r="E25" s="60" t="s">
        <v>91</v>
      </c>
      <c r="F25" s="94" t="s">
        <v>288</v>
      </c>
      <c r="G25" s="92" t="s">
        <v>289</v>
      </c>
      <c r="H25" s="89" t="s">
        <v>290</v>
      </c>
      <c r="I25" s="89" t="s">
        <v>291</v>
      </c>
      <c r="J25" s="61" t="s">
        <v>217</v>
      </c>
      <c r="K25" s="90" t="s">
        <v>187</v>
      </c>
      <c r="L25" s="91"/>
    </row>
    <row r="26" customFormat="false" ht="79.55" hidden="false" customHeight="true" outlineLevel="0" collapsed="false">
      <c r="A26" s="59" t="s">
        <v>92</v>
      </c>
      <c r="B26" s="59" t="s">
        <v>264</v>
      </c>
      <c r="C26" s="59" t="s">
        <v>220</v>
      </c>
      <c r="D26" s="59" t="s">
        <v>53</v>
      </c>
      <c r="E26" s="60" t="s">
        <v>93</v>
      </c>
      <c r="F26" s="94" t="s">
        <v>292</v>
      </c>
      <c r="G26" s="92" t="s">
        <v>293</v>
      </c>
      <c r="H26" s="89" t="s">
        <v>294</v>
      </c>
      <c r="I26" s="89" t="s">
        <v>295</v>
      </c>
      <c r="J26" s="61" t="s">
        <v>217</v>
      </c>
      <c r="K26" s="90" t="s">
        <v>187</v>
      </c>
      <c r="L26" s="91"/>
    </row>
    <row r="27" customFormat="false" ht="162.9" hidden="false" customHeight="false" outlineLevel="0" collapsed="false">
      <c r="A27" s="59" t="s">
        <v>94</v>
      </c>
      <c r="B27" s="59" t="s">
        <v>264</v>
      </c>
      <c r="C27" s="59" t="s">
        <v>220</v>
      </c>
      <c r="D27" s="59" t="s">
        <v>45</v>
      </c>
      <c r="E27" s="60" t="s">
        <v>95</v>
      </c>
      <c r="F27" s="91" t="s">
        <v>296</v>
      </c>
      <c r="G27" s="93" t="s">
        <v>297</v>
      </c>
      <c r="H27" s="89" t="s">
        <v>298</v>
      </c>
      <c r="I27" s="89" t="s">
        <v>299</v>
      </c>
      <c r="J27" s="61" t="s">
        <v>217</v>
      </c>
      <c r="K27" s="90" t="s">
        <v>218</v>
      </c>
      <c r="L27" s="91"/>
    </row>
    <row r="28" customFormat="false" ht="46.05" hidden="false" customHeight="false" outlineLevel="0" collapsed="false">
      <c r="A28" s="59" t="s">
        <v>96</v>
      </c>
      <c r="B28" s="59" t="s">
        <v>264</v>
      </c>
      <c r="C28" s="59" t="s">
        <v>220</v>
      </c>
      <c r="D28" s="59" t="s">
        <v>53</v>
      </c>
      <c r="E28" s="60" t="s">
        <v>97</v>
      </c>
      <c r="F28" s="91" t="s">
        <v>300</v>
      </c>
      <c r="G28" s="93" t="s">
        <v>301</v>
      </c>
      <c r="H28" s="89" t="s">
        <v>302</v>
      </c>
      <c r="I28" s="89" t="s">
        <v>303</v>
      </c>
      <c r="J28" s="61" t="s">
        <v>217</v>
      </c>
      <c r="K28" s="90" t="s">
        <v>187</v>
      </c>
      <c r="L28" s="91"/>
    </row>
    <row r="29" customFormat="false" ht="108.95" hidden="false" customHeight="false" outlineLevel="0" collapsed="false">
      <c r="A29" s="59" t="s">
        <v>98</v>
      </c>
      <c r="B29" s="59" t="s">
        <v>264</v>
      </c>
      <c r="C29" s="59" t="s">
        <v>220</v>
      </c>
      <c r="D29" s="59" t="s">
        <v>45</v>
      </c>
      <c r="E29" s="60" t="s">
        <v>99</v>
      </c>
      <c r="F29" s="91" t="s">
        <v>304</v>
      </c>
      <c r="G29" s="60" t="s">
        <v>305</v>
      </c>
      <c r="H29" s="89" t="s">
        <v>306</v>
      </c>
      <c r="I29" s="89" t="s">
        <v>306</v>
      </c>
      <c r="J29" s="61" t="s">
        <v>217</v>
      </c>
      <c r="K29" s="90" t="s">
        <v>218</v>
      </c>
      <c r="L29" s="91"/>
    </row>
    <row r="30" customFormat="false" ht="108.95" hidden="false" customHeight="false" outlineLevel="0" collapsed="false">
      <c r="A30" s="59" t="s">
        <v>100</v>
      </c>
      <c r="B30" s="59" t="s">
        <v>264</v>
      </c>
      <c r="C30" s="59" t="s">
        <v>220</v>
      </c>
      <c r="D30" s="59" t="s">
        <v>53</v>
      </c>
      <c r="E30" s="60" t="s">
        <v>101</v>
      </c>
      <c r="F30" s="91" t="s">
        <v>267</v>
      </c>
      <c r="G30" s="93" t="s">
        <v>307</v>
      </c>
      <c r="H30" s="89" t="s">
        <v>269</v>
      </c>
      <c r="I30" s="89" t="s">
        <v>270</v>
      </c>
      <c r="J30" s="61" t="s">
        <v>217</v>
      </c>
      <c r="K30" s="90" t="s">
        <v>187</v>
      </c>
      <c r="L30" s="91"/>
    </row>
    <row r="31" customFormat="false" ht="108.95" hidden="false" customHeight="false" outlineLevel="0" collapsed="false">
      <c r="A31" s="59" t="s">
        <v>102</v>
      </c>
      <c r="B31" s="59" t="s">
        <v>264</v>
      </c>
      <c r="C31" s="59" t="s">
        <v>220</v>
      </c>
      <c r="D31" s="59" t="s">
        <v>53</v>
      </c>
      <c r="E31" s="60" t="s">
        <v>103</v>
      </c>
      <c r="F31" s="94" t="s">
        <v>271</v>
      </c>
      <c r="G31" s="93" t="s">
        <v>308</v>
      </c>
      <c r="H31" s="89" t="s">
        <v>273</v>
      </c>
      <c r="I31" s="89" t="s">
        <v>274</v>
      </c>
      <c r="J31" s="61" t="s">
        <v>217</v>
      </c>
      <c r="K31" s="90" t="s">
        <v>187</v>
      </c>
      <c r="L31" s="91"/>
    </row>
    <row r="32" customFormat="false" ht="108.95" hidden="false" customHeight="false" outlineLevel="0" collapsed="false">
      <c r="A32" s="59" t="s">
        <v>104</v>
      </c>
      <c r="B32" s="59" t="s">
        <v>264</v>
      </c>
      <c r="C32" s="59" t="s">
        <v>220</v>
      </c>
      <c r="D32" s="59" t="s">
        <v>53</v>
      </c>
      <c r="E32" s="60" t="s">
        <v>105</v>
      </c>
      <c r="F32" s="94" t="s">
        <v>275</v>
      </c>
      <c r="G32" s="93" t="s">
        <v>309</v>
      </c>
      <c r="H32" s="89" t="s">
        <v>277</v>
      </c>
      <c r="I32" s="89" t="s">
        <v>278</v>
      </c>
      <c r="J32" s="61" t="s">
        <v>217</v>
      </c>
      <c r="K32" s="90" t="s">
        <v>187</v>
      </c>
      <c r="L32" s="91"/>
    </row>
    <row r="33" customFormat="false" ht="108.95" hidden="false" customHeight="false" outlineLevel="0" collapsed="false">
      <c r="A33" s="59" t="s">
        <v>106</v>
      </c>
      <c r="B33" s="59" t="s">
        <v>264</v>
      </c>
      <c r="C33" s="59" t="s">
        <v>220</v>
      </c>
      <c r="D33" s="59" t="s">
        <v>53</v>
      </c>
      <c r="E33" s="60" t="s">
        <v>107</v>
      </c>
      <c r="F33" s="94" t="s">
        <v>284</v>
      </c>
      <c r="G33" s="93" t="s">
        <v>310</v>
      </c>
      <c r="H33" s="89" t="s">
        <v>286</v>
      </c>
      <c r="I33" s="89" t="s">
        <v>287</v>
      </c>
      <c r="J33" s="61" t="s">
        <v>217</v>
      </c>
      <c r="K33" s="90" t="s">
        <v>187</v>
      </c>
      <c r="L33" s="91"/>
    </row>
    <row r="34" customFormat="false" ht="108.95" hidden="false" customHeight="false" outlineLevel="0" collapsed="false">
      <c r="A34" s="59" t="s">
        <v>108</v>
      </c>
      <c r="B34" s="59" t="s">
        <v>264</v>
      </c>
      <c r="C34" s="59" t="s">
        <v>220</v>
      </c>
      <c r="D34" s="59" t="s">
        <v>53</v>
      </c>
      <c r="E34" s="60" t="s">
        <v>109</v>
      </c>
      <c r="F34" s="94" t="s">
        <v>311</v>
      </c>
      <c r="G34" s="93" t="s">
        <v>312</v>
      </c>
      <c r="H34" s="89" t="s">
        <v>290</v>
      </c>
      <c r="I34" s="89" t="s">
        <v>291</v>
      </c>
      <c r="J34" s="61" t="s">
        <v>217</v>
      </c>
      <c r="K34" s="90" t="s">
        <v>187</v>
      </c>
      <c r="L34" s="91"/>
    </row>
    <row r="35" customFormat="false" ht="108.95" hidden="false" customHeight="false" outlineLevel="0" collapsed="false">
      <c r="A35" s="59" t="s">
        <v>110</v>
      </c>
      <c r="B35" s="59" t="s">
        <v>264</v>
      </c>
      <c r="C35" s="59" t="s">
        <v>220</v>
      </c>
      <c r="D35" s="59" t="s">
        <v>53</v>
      </c>
      <c r="E35" s="60" t="s">
        <v>111</v>
      </c>
      <c r="F35" s="94" t="s">
        <v>313</v>
      </c>
      <c r="G35" s="93" t="s">
        <v>314</v>
      </c>
      <c r="H35" s="89" t="s">
        <v>315</v>
      </c>
      <c r="I35" s="89" t="s">
        <v>316</v>
      </c>
      <c r="J35" s="61" t="s">
        <v>217</v>
      </c>
      <c r="K35" s="90" t="s">
        <v>187</v>
      </c>
      <c r="L35" s="91"/>
    </row>
    <row r="36" customFormat="false" ht="108.95" hidden="false" customHeight="false" outlineLevel="0" collapsed="false">
      <c r="A36" s="59" t="s">
        <v>112</v>
      </c>
      <c r="B36" s="59" t="s">
        <v>264</v>
      </c>
      <c r="C36" s="59" t="s">
        <v>220</v>
      </c>
      <c r="D36" s="59" t="s">
        <v>53</v>
      </c>
      <c r="E36" s="60" t="s">
        <v>113</v>
      </c>
      <c r="F36" s="94" t="s">
        <v>317</v>
      </c>
      <c r="G36" s="93" t="s">
        <v>318</v>
      </c>
      <c r="H36" s="89" t="s">
        <v>319</v>
      </c>
      <c r="I36" s="89" t="s">
        <v>320</v>
      </c>
      <c r="J36" s="61" t="s">
        <v>217</v>
      </c>
      <c r="K36" s="90" t="s">
        <v>187</v>
      </c>
      <c r="L36" s="91"/>
    </row>
    <row r="37" customFormat="false" ht="108.95" hidden="false" customHeight="false" outlineLevel="0" collapsed="false">
      <c r="A37" s="59" t="s">
        <v>114</v>
      </c>
      <c r="B37" s="59" t="s">
        <v>264</v>
      </c>
      <c r="C37" s="59" t="s">
        <v>220</v>
      </c>
      <c r="D37" s="59" t="s">
        <v>53</v>
      </c>
      <c r="E37" s="60" t="s">
        <v>115</v>
      </c>
      <c r="F37" s="94" t="s">
        <v>321</v>
      </c>
      <c r="G37" s="93" t="s">
        <v>322</v>
      </c>
      <c r="H37" s="89" t="s">
        <v>323</v>
      </c>
      <c r="I37" s="89" t="s">
        <v>324</v>
      </c>
      <c r="J37" s="61" t="s">
        <v>217</v>
      </c>
      <c r="K37" s="90" t="s">
        <v>187</v>
      </c>
      <c r="L37" s="91"/>
    </row>
    <row r="38" customFormat="false" ht="108.95" hidden="false" customHeight="false" outlineLevel="0" collapsed="false">
      <c r="A38" s="59" t="s">
        <v>116</v>
      </c>
      <c r="B38" s="59" t="s">
        <v>264</v>
      </c>
      <c r="C38" s="59" t="s">
        <v>220</v>
      </c>
      <c r="D38" s="59" t="s">
        <v>53</v>
      </c>
      <c r="E38" s="60" t="s">
        <v>117</v>
      </c>
      <c r="F38" s="94" t="s">
        <v>321</v>
      </c>
      <c r="G38" s="93" t="s">
        <v>325</v>
      </c>
      <c r="H38" s="89" t="s">
        <v>323</v>
      </c>
      <c r="I38" s="89" t="s">
        <v>324</v>
      </c>
      <c r="J38" s="61" t="s">
        <v>217</v>
      </c>
      <c r="K38" s="90" t="s">
        <v>187</v>
      </c>
      <c r="L38" s="91"/>
    </row>
    <row r="39" customFormat="false" ht="108.95" hidden="false" customHeight="false" outlineLevel="0" collapsed="false">
      <c r="A39" s="59" t="s">
        <v>118</v>
      </c>
      <c r="B39" s="59" t="s">
        <v>264</v>
      </c>
      <c r="C39" s="59" t="s">
        <v>220</v>
      </c>
      <c r="D39" s="59" t="s">
        <v>53</v>
      </c>
      <c r="E39" s="60" t="s">
        <v>119</v>
      </c>
      <c r="F39" s="94" t="s">
        <v>326</v>
      </c>
      <c r="G39" s="93" t="s">
        <v>327</v>
      </c>
      <c r="H39" s="89" t="s">
        <v>323</v>
      </c>
      <c r="I39" s="89" t="s">
        <v>324</v>
      </c>
      <c r="J39" s="61" t="s">
        <v>217</v>
      </c>
      <c r="K39" s="90" t="s">
        <v>187</v>
      </c>
      <c r="L39" s="91"/>
    </row>
    <row r="40" customFormat="false" ht="108.95" hidden="false" customHeight="false" outlineLevel="0" collapsed="false">
      <c r="A40" s="59" t="s">
        <v>120</v>
      </c>
      <c r="B40" s="59" t="s">
        <v>264</v>
      </c>
      <c r="C40" s="59" t="s">
        <v>220</v>
      </c>
      <c r="D40" s="59" t="s">
        <v>53</v>
      </c>
      <c r="E40" s="60" t="s">
        <v>121</v>
      </c>
      <c r="F40" s="94" t="s">
        <v>326</v>
      </c>
      <c r="G40" s="93" t="s">
        <v>328</v>
      </c>
      <c r="H40" s="89" t="s">
        <v>323</v>
      </c>
      <c r="I40" s="89" t="s">
        <v>324</v>
      </c>
      <c r="J40" s="61" t="s">
        <v>217</v>
      </c>
      <c r="K40" s="90" t="s">
        <v>187</v>
      </c>
      <c r="L40" s="91"/>
    </row>
    <row r="41" customFormat="false" ht="108.95" hidden="false" customHeight="false" outlineLevel="0" collapsed="false">
      <c r="A41" s="59" t="s">
        <v>122</v>
      </c>
      <c r="B41" s="59" t="s">
        <v>264</v>
      </c>
      <c r="C41" s="59" t="s">
        <v>220</v>
      </c>
      <c r="D41" s="59" t="s">
        <v>53</v>
      </c>
      <c r="E41" s="60" t="s">
        <v>123</v>
      </c>
      <c r="F41" s="94" t="s">
        <v>326</v>
      </c>
      <c r="G41" s="93" t="s">
        <v>329</v>
      </c>
      <c r="H41" s="89" t="s">
        <v>323</v>
      </c>
      <c r="I41" s="89" t="s">
        <v>323</v>
      </c>
      <c r="J41" s="61" t="s">
        <v>217</v>
      </c>
      <c r="K41" s="90" t="s">
        <v>187</v>
      </c>
      <c r="L41" s="91"/>
    </row>
    <row r="42" customFormat="false" ht="162.9" hidden="false" customHeight="false" outlineLevel="0" collapsed="false">
      <c r="A42" s="59" t="s">
        <v>124</v>
      </c>
      <c r="B42" s="59" t="s">
        <v>264</v>
      </c>
      <c r="C42" s="59" t="s">
        <v>220</v>
      </c>
      <c r="D42" s="59" t="s">
        <v>45</v>
      </c>
      <c r="E42" s="60" t="s">
        <v>125</v>
      </c>
      <c r="F42" s="91" t="s">
        <v>330</v>
      </c>
      <c r="G42" s="60" t="s">
        <v>331</v>
      </c>
      <c r="H42" s="89" t="s">
        <v>298</v>
      </c>
      <c r="I42" s="89" t="s">
        <v>332</v>
      </c>
      <c r="J42" s="61" t="s">
        <v>217</v>
      </c>
      <c r="K42" s="90" t="s">
        <v>218</v>
      </c>
      <c r="L42" s="91"/>
    </row>
    <row r="43" customFormat="false" ht="46.05" hidden="false" customHeight="false" outlineLevel="0" collapsed="false">
      <c r="A43" s="59" t="s">
        <v>126</v>
      </c>
      <c r="B43" s="59" t="s">
        <v>264</v>
      </c>
      <c r="C43" s="59" t="s">
        <v>220</v>
      </c>
      <c r="D43" s="59" t="s">
        <v>53</v>
      </c>
      <c r="E43" s="60" t="s">
        <v>127</v>
      </c>
      <c r="F43" s="91" t="s">
        <v>300</v>
      </c>
      <c r="G43" s="79" t="s">
        <v>333</v>
      </c>
      <c r="H43" s="89" t="s">
        <v>302</v>
      </c>
      <c r="I43" s="89" t="s">
        <v>303</v>
      </c>
      <c r="J43" s="61" t="s">
        <v>217</v>
      </c>
      <c r="K43" s="90" t="s">
        <v>187</v>
      </c>
      <c r="L43" s="91"/>
    </row>
    <row r="44" customFormat="false" ht="46.05" hidden="false" customHeight="false" outlineLevel="0" collapsed="false">
      <c r="A44" s="59" t="s">
        <v>128</v>
      </c>
      <c r="B44" s="59" t="s">
        <v>264</v>
      </c>
      <c r="C44" s="59" t="s">
        <v>220</v>
      </c>
      <c r="D44" s="59" t="s">
        <v>53</v>
      </c>
      <c r="E44" s="60" t="s">
        <v>129</v>
      </c>
      <c r="F44" s="91" t="s">
        <v>300</v>
      </c>
      <c r="G44" s="79" t="s">
        <v>334</v>
      </c>
      <c r="H44" s="89" t="s">
        <v>302</v>
      </c>
      <c r="I44" s="89" t="s">
        <v>303</v>
      </c>
      <c r="J44" s="61" t="s">
        <v>217</v>
      </c>
      <c r="K44" s="90" t="s">
        <v>187</v>
      </c>
      <c r="L44" s="91"/>
    </row>
    <row r="45" customFormat="false" ht="46.05" hidden="false" customHeight="false" outlineLevel="0" collapsed="false">
      <c r="A45" s="59" t="s">
        <v>130</v>
      </c>
      <c r="B45" s="59" t="s">
        <v>264</v>
      </c>
      <c r="C45" s="59" t="s">
        <v>220</v>
      </c>
      <c r="D45" s="59" t="s">
        <v>53</v>
      </c>
      <c r="E45" s="60" t="s">
        <v>131</v>
      </c>
      <c r="F45" s="91" t="s">
        <v>300</v>
      </c>
      <c r="G45" s="79" t="s">
        <v>335</v>
      </c>
      <c r="H45" s="89" t="s">
        <v>302</v>
      </c>
      <c r="I45" s="89" t="s">
        <v>303</v>
      </c>
      <c r="J45" s="61" t="s">
        <v>217</v>
      </c>
      <c r="K45" s="90" t="s">
        <v>187</v>
      </c>
      <c r="L45" s="91"/>
    </row>
    <row r="46" customFormat="false" ht="46.05" hidden="false" customHeight="false" outlineLevel="0" collapsed="false">
      <c r="A46" s="59" t="s">
        <v>132</v>
      </c>
      <c r="B46" s="59" t="s">
        <v>264</v>
      </c>
      <c r="C46" s="59" t="s">
        <v>220</v>
      </c>
      <c r="D46" s="59" t="s">
        <v>53</v>
      </c>
      <c r="E46" s="60" t="s">
        <v>133</v>
      </c>
      <c r="F46" s="91" t="s">
        <v>300</v>
      </c>
      <c r="G46" s="79" t="s">
        <v>336</v>
      </c>
      <c r="H46" s="89" t="s">
        <v>337</v>
      </c>
      <c r="I46" s="89" t="s">
        <v>338</v>
      </c>
      <c r="J46" s="61" t="s">
        <v>217</v>
      </c>
      <c r="K46" s="90" t="s">
        <v>187</v>
      </c>
      <c r="L46" s="91"/>
    </row>
    <row r="47" customFormat="false" ht="162.5" hidden="false" customHeight="true" outlineLevel="0" collapsed="false">
      <c r="A47" s="59" t="s">
        <v>134</v>
      </c>
      <c r="B47" s="59" t="s">
        <v>264</v>
      </c>
      <c r="C47" s="59" t="s">
        <v>220</v>
      </c>
      <c r="D47" s="59" t="s">
        <v>45</v>
      </c>
      <c r="E47" s="60" t="s">
        <v>135</v>
      </c>
      <c r="F47" s="91" t="s">
        <v>339</v>
      </c>
      <c r="G47" s="60" t="s">
        <v>35</v>
      </c>
      <c r="H47" s="89" t="s">
        <v>340</v>
      </c>
      <c r="I47" s="89" t="s">
        <v>341</v>
      </c>
      <c r="J47" s="61" t="s">
        <v>217</v>
      </c>
      <c r="K47" s="90" t="s">
        <v>218</v>
      </c>
      <c r="L47" s="91"/>
    </row>
    <row r="48" customFormat="false" ht="162.5" hidden="false" customHeight="true" outlineLevel="0" collapsed="false">
      <c r="A48" s="59" t="s">
        <v>136</v>
      </c>
      <c r="B48" s="59" t="s">
        <v>264</v>
      </c>
      <c r="C48" s="59" t="s">
        <v>220</v>
      </c>
      <c r="D48" s="59" t="s">
        <v>53</v>
      </c>
      <c r="E48" s="60" t="s">
        <v>137</v>
      </c>
      <c r="F48" s="91" t="s">
        <v>300</v>
      </c>
      <c r="G48" s="79" t="s">
        <v>342</v>
      </c>
      <c r="H48" s="89" t="s">
        <v>302</v>
      </c>
      <c r="I48" s="89" t="s">
        <v>303</v>
      </c>
      <c r="J48" s="61" t="s">
        <v>217</v>
      </c>
      <c r="K48" s="90" t="s">
        <v>187</v>
      </c>
      <c r="L48" s="91"/>
    </row>
    <row r="49" customFormat="false" ht="153.9" hidden="false" customHeight="false" outlineLevel="0" collapsed="false">
      <c r="A49" s="59" t="s">
        <v>138</v>
      </c>
      <c r="B49" s="59" t="s">
        <v>264</v>
      </c>
      <c r="C49" s="59" t="s">
        <v>220</v>
      </c>
      <c r="D49" s="59" t="s">
        <v>45</v>
      </c>
      <c r="E49" s="60" t="s">
        <v>139</v>
      </c>
      <c r="F49" s="91" t="s">
        <v>343</v>
      </c>
      <c r="G49" s="92" t="s">
        <v>35</v>
      </c>
      <c r="H49" s="89" t="s">
        <v>340</v>
      </c>
      <c r="I49" s="89" t="s">
        <v>341</v>
      </c>
      <c r="J49" s="61" t="s">
        <v>217</v>
      </c>
      <c r="K49" s="90" t="s">
        <v>218</v>
      </c>
      <c r="L49" s="91"/>
    </row>
    <row r="50" customFormat="false" ht="117.95" hidden="false" customHeight="false" outlineLevel="0" collapsed="false">
      <c r="A50" s="59" t="s">
        <v>140</v>
      </c>
      <c r="B50" s="59" t="s">
        <v>264</v>
      </c>
      <c r="C50" s="59" t="s">
        <v>220</v>
      </c>
      <c r="D50" s="59" t="s">
        <v>53</v>
      </c>
      <c r="E50" s="60" t="s">
        <v>141</v>
      </c>
      <c r="F50" s="91" t="s">
        <v>344</v>
      </c>
      <c r="G50" s="92" t="s">
        <v>345</v>
      </c>
      <c r="H50" s="89" t="s">
        <v>346</v>
      </c>
      <c r="I50" s="89" t="s">
        <v>347</v>
      </c>
      <c r="J50" s="95" t="s">
        <v>348</v>
      </c>
      <c r="K50" s="90" t="s">
        <v>187</v>
      </c>
      <c r="L50" s="91" t="str">
        <f aca="false">Findings!A2</f>
        <v>Bug001</v>
      </c>
    </row>
    <row r="51" customFormat="false" ht="108.95" hidden="false" customHeight="false" outlineLevel="0" collapsed="false">
      <c r="A51" s="59" t="s">
        <v>143</v>
      </c>
      <c r="B51" s="59" t="s">
        <v>264</v>
      </c>
      <c r="C51" s="59" t="s">
        <v>220</v>
      </c>
      <c r="D51" s="59" t="s">
        <v>53</v>
      </c>
      <c r="E51" s="60" t="s">
        <v>144</v>
      </c>
      <c r="F51" s="91" t="s">
        <v>349</v>
      </c>
      <c r="G51" s="92" t="s">
        <v>350</v>
      </c>
      <c r="H51" s="89" t="s">
        <v>351</v>
      </c>
      <c r="I51" s="89" t="s">
        <v>352</v>
      </c>
      <c r="J51" s="61" t="s">
        <v>217</v>
      </c>
      <c r="K51" s="90" t="s">
        <v>187</v>
      </c>
      <c r="L51" s="91"/>
    </row>
    <row r="52" customFormat="false" ht="108.95" hidden="false" customHeight="false" outlineLevel="0" collapsed="false">
      <c r="A52" s="59" t="s">
        <v>145</v>
      </c>
      <c r="B52" s="59" t="s">
        <v>264</v>
      </c>
      <c r="C52" s="59" t="s">
        <v>220</v>
      </c>
      <c r="D52" s="59" t="s">
        <v>53</v>
      </c>
      <c r="E52" s="60" t="s">
        <v>146</v>
      </c>
      <c r="F52" s="91" t="s">
        <v>349</v>
      </c>
      <c r="G52" s="92" t="s">
        <v>353</v>
      </c>
      <c r="H52" s="89" t="s">
        <v>351</v>
      </c>
      <c r="I52" s="89" t="s">
        <v>352</v>
      </c>
      <c r="J52" s="61" t="s">
        <v>217</v>
      </c>
      <c r="K52" s="90" t="s">
        <v>187</v>
      </c>
      <c r="L52" s="91"/>
    </row>
    <row r="53" customFormat="false" ht="108.95" hidden="false" customHeight="false" outlineLevel="0" collapsed="false">
      <c r="A53" s="59" t="s">
        <v>147</v>
      </c>
      <c r="B53" s="59" t="s">
        <v>264</v>
      </c>
      <c r="C53" s="59" t="s">
        <v>220</v>
      </c>
      <c r="D53" s="59" t="s">
        <v>53</v>
      </c>
      <c r="E53" s="60" t="s">
        <v>148</v>
      </c>
      <c r="F53" s="91" t="s">
        <v>349</v>
      </c>
      <c r="G53" s="92" t="s">
        <v>354</v>
      </c>
      <c r="H53" s="89" t="s">
        <v>351</v>
      </c>
      <c r="I53" s="89" t="s">
        <v>352</v>
      </c>
      <c r="J53" s="61" t="s">
        <v>217</v>
      </c>
      <c r="K53" s="90" t="s">
        <v>187</v>
      </c>
      <c r="L53" s="91"/>
    </row>
    <row r="54" customFormat="false" ht="108.95" hidden="false" customHeight="false" outlineLevel="0" collapsed="false">
      <c r="A54" s="59" t="s">
        <v>149</v>
      </c>
      <c r="B54" s="59" t="s">
        <v>264</v>
      </c>
      <c r="C54" s="59" t="s">
        <v>220</v>
      </c>
      <c r="D54" s="59" t="s">
        <v>53</v>
      </c>
      <c r="E54" s="60" t="s">
        <v>150</v>
      </c>
      <c r="F54" s="91" t="s">
        <v>355</v>
      </c>
      <c r="G54" s="92" t="s">
        <v>356</v>
      </c>
      <c r="H54" s="89" t="s">
        <v>357</v>
      </c>
      <c r="I54" s="89" t="s">
        <v>358</v>
      </c>
      <c r="J54" s="61" t="s">
        <v>217</v>
      </c>
      <c r="K54" s="90" t="s">
        <v>187</v>
      </c>
      <c r="L54" s="91"/>
    </row>
    <row r="55" customFormat="false" ht="108.95" hidden="false" customHeight="false" outlineLevel="0" collapsed="false">
      <c r="A55" s="59" t="s">
        <v>151</v>
      </c>
      <c r="B55" s="59" t="s">
        <v>264</v>
      </c>
      <c r="C55" s="59" t="s">
        <v>220</v>
      </c>
      <c r="D55" s="59" t="s">
        <v>53</v>
      </c>
      <c r="E55" s="60" t="s">
        <v>152</v>
      </c>
      <c r="F55" s="91" t="s">
        <v>355</v>
      </c>
      <c r="G55" s="92" t="s">
        <v>359</v>
      </c>
      <c r="H55" s="89" t="s">
        <v>357</v>
      </c>
      <c r="I55" s="89" t="s">
        <v>358</v>
      </c>
      <c r="J55" s="61" t="s">
        <v>217</v>
      </c>
      <c r="K55" s="90" t="s">
        <v>187</v>
      </c>
      <c r="L55" s="91"/>
    </row>
    <row r="56" customFormat="false" ht="108.95" hidden="false" customHeight="false" outlineLevel="0" collapsed="false">
      <c r="A56" s="59" t="s">
        <v>153</v>
      </c>
      <c r="B56" s="59" t="s">
        <v>264</v>
      </c>
      <c r="C56" s="59" t="s">
        <v>220</v>
      </c>
      <c r="D56" s="59" t="s">
        <v>53</v>
      </c>
      <c r="E56" s="60" t="s">
        <v>154</v>
      </c>
      <c r="F56" s="91" t="s">
        <v>355</v>
      </c>
      <c r="G56" s="92" t="s">
        <v>360</v>
      </c>
      <c r="H56" s="89" t="s">
        <v>357</v>
      </c>
      <c r="I56" s="89" t="s">
        <v>358</v>
      </c>
      <c r="J56" s="61" t="s">
        <v>217</v>
      </c>
      <c r="K56" s="90" t="s">
        <v>187</v>
      </c>
      <c r="L56" s="91"/>
    </row>
    <row r="57" customFormat="false" ht="108.95" hidden="false" customHeight="false" outlineLevel="0" collapsed="false">
      <c r="A57" s="59" t="s">
        <v>155</v>
      </c>
      <c r="B57" s="59" t="s">
        <v>264</v>
      </c>
      <c r="C57" s="59" t="s">
        <v>220</v>
      </c>
      <c r="D57" s="59" t="s">
        <v>53</v>
      </c>
      <c r="E57" s="60" t="s">
        <v>156</v>
      </c>
      <c r="F57" s="91" t="s">
        <v>355</v>
      </c>
      <c r="G57" s="92" t="s">
        <v>361</v>
      </c>
      <c r="H57" s="89" t="s">
        <v>357</v>
      </c>
      <c r="I57" s="89" t="s">
        <v>358</v>
      </c>
      <c r="J57" s="61" t="s">
        <v>217</v>
      </c>
      <c r="K57" s="90" t="s">
        <v>187</v>
      </c>
      <c r="L57" s="91"/>
    </row>
    <row r="58" customFormat="false" ht="108.95" hidden="false" customHeight="false" outlineLevel="0" collapsed="false">
      <c r="A58" s="59" t="s">
        <v>157</v>
      </c>
      <c r="B58" s="59" t="s">
        <v>264</v>
      </c>
      <c r="C58" s="59" t="s">
        <v>220</v>
      </c>
      <c r="D58" s="59" t="s">
        <v>53</v>
      </c>
      <c r="E58" s="60" t="s">
        <v>158</v>
      </c>
      <c r="F58" s="91" t="s">
        <v>349</v>
      </c>
      <c r="G58" s="92" t="s">
        <v>362</v>
      </c>
      <c r="H58" s="89" t="s">
        <v>357</v>
      </c>
      <c r="I58" s="89" t="s">
        <v>358</v>
      </c>
      <c r="J58" s="61" t="s">
        <v>217</v>
      </c>
      <c r="K58" s="90" t="s">
        <v>187</v>
      </c>
      <c r="L58" s="91"/>
    </row>
    <row r="59" customFormat="false" ht="108.95" hidden="false" customHeight="false" outlineLevel="0" collapsed="false">
      <c r="A59" s="59" t="s">
        <v>159</v>
      </c>
      <c r="B59" s="59" t="s">
        <v>264</v>
      </c>
      <c r="C59" s="59" t="s">
        <v>220</v>
      </c>
      <c r="D59" s="59" t="s">
        <v>53</v>
      </c>
      <c r="E59" s="60" t="s">
        <v>160</v>
      </c>
      <c r="F59" s="91" t="s">
        <v>363</v>
      </c>
      <c r="G59" s="92" t="s">
        <v>364</v>
      </c>
      <c r="H59" s="89" t="s">
        <v>365</v>
      </c>
      <c r="I59" s="89" t="s">
        <v>366</v>
      </c>
      <c r="J59" s="61" t="s">
        <v>217</v>
      </c>
      <c r="K59" s="90" t="s">
        <v>187</v>
      </c>
      <c r="L59" s="91"/>
    </row>
    <row r="60" customFormat="false" ht="108.95" hidden="false" customHeight="false" outlineLevel="0" collapsed="false">
      <c r="A60" s="59" t="s">
        <v>161</v>
      </c>
      <c r="B60" s="59" t="s">
        <v>264</v>
      </c>
      <c r="C60" s="59" t="s">
        <v>220</v>
      </c>
      <c r="D60" s="59" t="s">
        <v>53</v>
      </c>
      <c r="E60" s="60" t="s">
        <v>162</v>
      </c>
      <c r="F60" s="91" t="s">
        <v>363</v>
      </c>
      <c r="G60" s="92" t="s">
        <v>367</v>
      </c>
      <c r="H60" s="89" t="s">
        <v>365</v>
      </c>
      <c r="I60" s="89" t="s">
        <v>366</v>
      </c>
      <c r="J60" s="61" t="s">
        <v>217</v>
      </c>
      <c r="K60" s="90" t="s">
        <v>187</v>
      </c>
      <c r="L60" s="91"/>
    </row>
    <row r="61" customFormat="false" ht="108.95" hidden="false" customHeight="false" outlineLevel="0" collapsed="false">
      <c r="A61" s="59" t="s">
        <v>163</v>
      </c>
      <c r="B61" s="59" t="s">
        <v>264</v>
      </c>
      <c r="C61" s="59" t="s">
        <v>220</v>
      </c>
      <c r="D61" s="59" t="s">
        <v>53</v>
      </c>
      <c r="E61" s="60" t="s">
        <v>164</v>
      </c>
      <c r="F61" s="91" t="s">
        <v>363</v>
      </c>
      <c r="G61" s="92" t="s">
        <v>368</v>
      </c>
      <c r="H61" s="89" t="s">
        <v>365</v>
      </c>
      <c r="I61" s="89" t="s">
        <v>366</v>
      </c>
      <c r="J61" s="61" t="s">
        <v>217</v>
      </c>
      <c r="K61" s="90" t="s">
        <v>187</v>
      </c>
      <c r="L61" s="91"/>
    </row>
    <row r="62" customFormat="false" ht="108.95" hidden="false" customHeight="false" outlineLevel="0" collapsed="false">
      <c r="A62" s="59" t="s">
        <v>165</v>
      </c>
      <c r="B62" s="59" t="s">
        <v>264</v>
      </c>
      <c r="C62" s="59" t="s">
        <v>220</v>
      </c>
      <c r="D62" s="59" t="s">
        <v>53</v>
      </c>
      <c r="E62" s="60" t="s">
        <v>166</v>
      </c>
      <c r="F62" s="91" t="s">
        <v>363</v>
      </c>
      <c r="G62" s="92" t="s">
        <v>369</v>
      </c>
      <c r="H62" s="89" t="s">
        <v>365</v>
      </c>
      <c r="I62" s="89" t="s">
        <v>366</v>
      </c>
      <c r="J62" s="61" t="s">
        <v>217</v>
      </c>
      <c r="K62" s="90" t="s">
        <v>187</v>
      </c>
      <c r="L62" s="91"/>
    </row>
    <row r="63" customFormat="false" ht="117" hidden="false" customHeight="true" outlineLevel="0" collapsed="false">
      <c r="A63" s="59" t="s">
        <v>167</v>
      </c>
      <c r="B63" s="59" t="s">
        <v>264</v>
      </c>
      <c r="C63" s="59" t="s">
        <v>220</v>
      </c>
      <c r="D63" s="59" t="s">
        <v>53</v>
      </c>
      <c r="E63" s="60" t="s">
        <v>168</v>
      </c>
      <c r="F63" s="91" t="s">
        <v>370</v>
      </c>
      <c r="G63" s="92" t="s">
        <v>371</v>
      </c>
      <c r="H63" s="89" t="s">
        <v>372</v>
      </c>
      <c r="I63" s="89" t="s">
        <v>373</v>
      </c>
      <c r="J63" s="61" t="s">
        <v>217</v>
      </c>
      <c r="K63" s="90" t="s">
        <v>187</v>
      </c>
      <c r="L63" s="91"/>
    </row>
    <row r="64" customFormat="false" ht="108.95" hidden="false" customHeight="false" outlineLevel="0" collapsed="false">
      <c r="A64" s="59" t="s">
        <v>169</v>
      </c>
      <c r="B64" s="59" t="s">
        <v>264</v>
      </c>
      <c r="C64" s="59" t="s">
        <v>220</v>
      </c>
      <c r="D64" s="59" t="s">
        <v>53</v>
      </c>
      <c r="E64" s="60" t="s">
        <v>170</v>
      </c>
      <c r="F64" s="91" t="s">
        <v>370</v>
      </c>
      <c r="G64" s="92" t="s">
        <v>374</v>
      </c>
      <c r="H64" s="89" t="s">
        <v>372</v>
      </c>
      <c r="I64" s="89" t="s">
        <v>373</v>
      </c>
      <c r="J64" s="61" t="s">
        <v>217</v>
      </c>
      <c r="K64" s="90" t="s">
        <v>187</v>
      </c>
      <c r="L64" s="91"/>
    </row>
    <row r="65" customFormat="false" ht="108.95" hidden="false" customHeight="false" outlineLevel="0" collapsed="false">
      <c r="A65" s="59" t="s">
        <v>171</v>
      </c>
      <c r="B65" s="59" t="s">
        <v>264</v>
      </c>
      <c r="C65" s="59" t="s">
        <v>220</v>
      </c>
      <c r="D65" s="59" t="s">
        <v>53</v>
      </c>
      <c r="E65" s="60" t="s">
        <v>172</v>
      </c>
      <c r="F65" s="91" t="s">
        <v>375</v>
      </c>
      <c r="G65" s="92" t="s">
        <v>376</v>
      </c>
      <c r="H65" s="89" t="s">
        <v>377</v>
      </c>
      <c r="I65" s="89" t="s">
        <v>378</v>
      </c>
      <c r="J65" s="61" t="s">
        <v>217</v>
      </c>
      <c r="K65" s="90" t="s">
        <v>187</v>
      </c>
      <c r="L65" s="91"/>
    </row>
    <row r="66" customFormat="false" ht="108.95" hidden="false" customHeight="false" outlineLevel="0" collapsed="false">
      <c r="A66" s="59" t="s">
        <v>173</v>
      </c>
      <c r="B66" s="59" t="s">
        <v>264</v>
      </c>
      <c r="C66" s="59" t="s">
        <v>220</v>
      </c>
      <c r="D66" s="59" t="s">
        <v>53</v>
      </c>
      <c r="E66" s="60" t="s">
        <v>174</v>
      </c>
      <c r="F66" s="91" t="s">
        <v>375</v>
      </c>
      <c r="G66" s="92" t="s">
        <v>379</v>
      </c>
      <c r="H66" s="89" t="s">
        <v>377</v>
      </c>
      <c r="I66" s="89" t="s">
        <v>378</v>
      </c>
      <c r="J66" s="61" t="s">
        <v>217</v>
      </c>
      <c r="K66" s="90" t="s">
        <v>187</v>
      </c>
      <c r="L66" s="91"/>
    </row>
    <row r="67" customFormat="false" ht="113.65" hidden="false" customHeight="false" outlineLevel="0" collapsed="false">
      <c r="A67" s="59" t="s">
        <v>175</v>
      </c>
      <c r="B67" s="59" t="s">
        <v>264</v>
      </c>
      <c r="C67" s="59" t="s">
        <v>220</v>
      </c>
      <c r="D67" s="59" t="s">
        <v>53</v>
      </c>
      <c r="E67" s="60" t="s">
        <v>176</v>
      </c>
      <c r="F67" s="79" t="s">
        <v>380</v>
      </c>
      <c r="G67" s="92" t="s">
        <v>381</v>
      </c>
      <c r="H67" s="89" t="s">
        <v>382</v>
      </c>
      <c r="I67" s="89" t="s">
        <v>383</v>
      </c>
      <c r="J67" s="61" t="s">
        <v>217</v>
      </c>
      <c r="K67" s="90" t="s">
        <v>187</v>
      </c>
      <c r="L67" s="91"/>
    </row>
    <row r="68" customFormat="false" ht="108.95" hidden="false" customHeight="false" outlineLevel="0" collapsed="false">
      <c r="A68" s="59" t="s">
        <v>177</v>
      </c>
      <c r="B68" s="59" t="s">
        <v>264</v>
      </c>
      <c r="C68" s="59" t="s">
        <v>220</v>
      </c>
      <c r="D68" s="59" t="s">
        <v>45</v>
      </c>
      <c r="E68" s="60" t="s">
        <v>178</v>
      </c>
      <c r="F68" s="91" t="s">
        <v>384</v>
      </c>
      <c r="G68" s="60" t="s">
        <v>385</v>
      </c>
      <c r="H68" s="89" t="s">
        <v>306</v>
      </c>
      <c r="I68" s="89" t="s">
        <v>347</v>
      </c>
      <c r="J68" s="61" t="s">
        <v>217</v>
      </c>
      <c r="K68" s="90" t="s">
        <v>218</v>
      </c>
      <c r="L68" s="91"/>
    </row>
    <row r="69" customFormat="false" ht="37.05" hidden="false" customHeight="false" outlineLevel="0" collapsed="false">
      <c r="A69" s="59" t="s">
        <v>179</v>
      </c>
      <c r="B69" s="59" t="s">
        <v>264</v>
      </c>
      <c r="C69" s="59" t="s">
        <v>220</v>
      </c>
      <c r="D69" s="59" t="s">
        <v>45</v>
      </c>
      <c r="E69" s="60" t="s">
        <v>180</v>
      </c>
      <c r="F69" s="91" t="s">
        <v>386</v>
      </c>
      <c r="G69" s="60" t="s">
        <v>387</v>
      </c>
      <c r="H69" s="89" t="s">
        <v>388</v>
      </c>
      <c r="I69" s="89" t="s">
        <v>389</v>
      </c>
      <c r="J69" s="61" t="s">
        <v>217</v>
      </c>
      <c r="K69" s="90" t="s">
        <v>218</v>
      </c>
      <c r="L69" s="59"/>
    </row>
    <row r="70" customFormat="false" ht="82" hidden="false" customHeight="false" outlineLevel="0" collapsed="false">
      <c r="A70" s="59" t="s">
        <v>181</v>
      </c>
      <c r="B70" s="59" t="s">
        <v>264</v>
      </c>
      <c r="C70" s="59" t="s">
        <v>220</v>
      </c>
      <c r="D70" s="59" t="s">
        <v>45</v>
      </c>
      <c r="E70" s="60" t="s">
        <v>182</v>
      </c>
      <c r="F70" s="91" t="s">
        <v>390</v>
      </c>
      <c r="G70" s="60" t="s">
        <v>391</v>
      </c>
      <c r="H70" s="89" t="s">
        <v>392</v>
      </c>
      <c r="I70" s="89" t="s">
        <v>393</v>
      </c>
      <c r="J70" s="61" t="s">
        <v>217</v>
      </c>
      <c r="K70" s="90" t="s">
        <v>218</v>
      </c>
      <c r="L70" s="91"/>
    </row>
    <row r="71" customFormat="false" ht="37.05" hidden="false" customHeight="false" outlineLevel="0" collapsed="false">
      <c r="A71" s="59" t="s">
        <v>183</v>
      </c>
      <c r="B71" s="59" t="s">
        <v>264</v>
      </c>
      <c r="C71" s="59" t="s">
        <v>220</v>
      </c>
      <c r="D71" s="59" t="s">
        <v>45</v>
      </c>
      <c r="E71" s="60" t="s">
        <v>184</v>
      </c>
      <c r="F71" s="91" t="s">
        <v>394</v>
      </c>
      <c r="G71" s="60" t="s">
        <v>395</v>
      </c>
      <c r="H71" s="89" t="s">
        <v>396</v>
      </c>
      <c r="I71" s="89" t="s">
        <v>396</v>
      </c>
      <c r="J71" s="61" t="s">
        <v>217</v>
      </c>
      <c r="K71" s="90" t="s">
        <v>218</v>
      </c>
      <c r="L71" s="91"/>
    </row>
    <row r="72" customFormat="false" ht="37.05" hidden="false" customHeight="false" outlineLevel="0" collapsed="false">
      <c r="A72" s="59" t="s">
        <v>185</v>
      </c>
      <c r="B72" s="59" t="s">
        <v>264</v>
      </c>
      <c r="C72" s="59" t="s">
        <v>220</v>
      </c>
      <c r="D72" s="59" t="s">
        <v>45</v>
      </c>
      <c r="E72" s="60" t="s">
        <v>186</v>
      </c>
      <c r="F72" s="91" t="s">
        <v>397</v>
      </c>
      <c r="G72" s="60" t="s">
        <v>398</v>
      </c>
      <c r="H72" s="89" t="s">
        <v>306</v>
      </c>
      <c r="I72" s="89" t="s">
        <v>347</v>
      </c>
      <c r="J72" s="61" t="s">
        <v>217</v>
      </c>
      <c r="K72" s="90" t="s">
        <v>218</v>
      </c>
      <c r="L72" s="91"/>
    </row>
    <row r="73" customFormat="false" ht="12.8" hidden="false" customHeight="false" outlineLevel="0" collapsed="false">
      <c r="J73" s="96" t="s">
        <v>399</v>
      </c>
      <c r="K73" s="97" t="n">
        <f aca="false">COUNTA(A4:A72)</f>
        <v>69</v>
      </c>
      <c r="L73" s="98"/>
    </row>
    <row r="74" customFormat="false" ht="12.8" hidden="false" customHeight="false" outlineLevel="0" collapsed="false">
      <c r="J74" s="96" t="s">
        <v>400</v>
      </c>
      <c r="K74" s="97" t="n">
        <f aca="false">COUNTIF(J4:J72, "Passed")</f>
        <v>68</v>
      </c>
      <c r="L74" s="98"/>
    </row>
    <row r="75" customFormat="false" ht="12.8" hidden="false" customHeight="false" outlineLevel="0" collapsed="false">
      <c r="J75" s="96" t="s">
        <v>401</v>
      </c>
      <c r="K75" s="97" t="n">
        <f aca="false">COUNTIF(J6:J72, "Failed")</f>
        <v>1</v>
      </c>
      <c r="L75" s="98"/>
    </row>
    <row r="76" customFormat="false" ht="12.8" hidden="false" customHeight="false" outlineLevel="0" collapsed="false">
      <c r="J76" s="96" t="s">
        <v>402</v>
      </c>
      <c r="K76" s="97" t="n">
        <f aca="false">COUNTIF(K4:K72, "YES")</f>
        <v>16</v>
      </c>
      <c r="L76" s="98"/>
    </row>
    <row r="77" customFormat="false" ht="12.8" hidden="false" customHeight="false" outlineLevel="0" collapsed="false">
      <c r="J77" s="96" t="s">
        <v>403</v>
      </c>
      <c r="K77" s="97" t="n">
        <f aca="false">COUNTIF(K4:K72, "NO")</f>
        <v>53</v>
      </c>
      <c r="L77" s="98"/>
    </row>
    <row r="78" customFormat="false" ht="12.8" hidden="false" customHeight="false" outlineLevel="0" collapsed="false">
      <c r="J78" s="96" t="s">
        <v>404</v>
      </c>
      <c r="K78" s="97" t="n">
        <f aca="false">COUNTIF(D4:D72, "Positive")</f>
        <v>16</v>
      </c>
      <c r="L78" s="98"/>
    </row>
    <row r="79" customFormat="false" ht="12.8" hidden="false" customHeight="false" outlineLevel="0" collapsed="false">
      <c r="J79" s="96" t="s">
        <v>405</v>
      </c>
      <c r="K79" s="97" t="n">
        <f aca="false">COUNTIF(D4:D72, "Negative")</f>
        <v>53</v>
      </c>
      <c r="L79" s="98"/>
    </row>
    <row r="120" customFormat="false" ht="75.55" hidden="false" customHeight="true" outlineLevel="0" collapsed="false"/>
    <row r="129" customFormat="false" ht="151.15" hidden="false" customHeight="true" outlineLevel="0" collapsed="false"/>
    <row r="130" customFormat="false" ht="163.85" hidden="false" customHeight="true" outlineLevel="0" collapsed="false"/>
    <row r="134" customFormat="false" ht="68.2" hidden="false" customHeight="true" outlineLevel="0" collapsed="false"/>
    <row r="135" customFormat="false" ht="68.2" hidden="false" customHeight="true" outlineLevel="0" collapsed="false"/>
    <row r="136" customFormat="false" ht="68.2" hidden="false" customHeight="true" outlineLevel="0" collapsed="false"/>
    <row r="137" customFormat="false" ht="68.2" hidden="false" customHeight="true" outlineLevel="0" collapsed="false"/>
    <row r="138" customFormat="false" ht="68.2" hidden="false" customHeight="true" outlineLevel="0" collapsed="false"/>
    <row r="139" customFormat="false" ht="68.2" hidden="false" customHeight="true" outlineLevel="0" collapsed="false"/>
    <row r="140" customFormat="false" ht="68.2" hidden="false" customHeight="true" outlineLevel="0" collapsed="false"/>
    <row r="141" customFormat="false" ht="68.2" hidden="false" customHeight="true" outlineLevel="0" collapsed="false"/>
    <row r="142" customFormat="false" ht="68.2" hidden="false" customHeight="true" outlineLevel="0" collapsed="false"/>
    <row r="143" customFormat="false" ht="68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false" showRowColHeaders="true" showZeros="true" rightToLeft="false" tabSelected="false" showOutlineSymbols="true" defaultGridColor="true" view="normal" topLeftCell="A8" colorId="64" zoomScale="84" zoomScaleNormal="84" zoomScalePageLayoutView="100" workbookViewId="0">
      <selection pane="topLeft" activeCell="J40" activeCellId="0" sqref="J40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.86"/>
    <col collapsed="false" customWidth="true" hidden="false" outlineLevel="0" max="3" min="3" style="0" width="14.01"/>
    <col collapsed="false" customWidth="true" hidden="false" outlineLevel="0" max="4" min="4" style="0" width="12.42"/>
    <col collapsed="false" customWidth="true" hidden="false" outlineLevel="0" max="5" min="5" style="0" width="16.14"/>
    <col collapsed="false" customWidth="true" hidden="false" outlineLevel="0" max="6" min="6" style="0" width="11.99"/>
    <col collapsed="false" customWidth="true" hidden="false" outlineLevel="0" max="7" min="7" style="0" width="11.14"/>
    <col collapsed="false" customWidth="true" hidden="false" outlineLevel="0" max="8" min="8" style="0" width="14.15"/>
    <col collapsed="false" customWidth="true" hidden="false" outlineLevel="0" max="9" min="9" style="0" width="11.71"/>
    <col collapsed="false" customWidth="true" hidden="false" outlineLevel="0" max="10" min="10" style="0" width="15.57"/>
    <col collapsed="false" customWidth="true" hidden="false" outlineLevel="0" max="11" min="11" style="0" width="10.85"/>
    <col collapsed="false" customWidth="true" hidden="false" outlineLevel="0" max="12" min="12" style="0" width="13.43"/>
    <col collapsed="false" customWidth="true" hidden="false" outlineLevel="0" max="13" min="13" style="0" width="3.14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9"/>
    </row>
    <row r="2" customFormat="false" ht="25.5" hidden="false" customHeight="false" outlineLevel="0" collapsed="false">
      <c r="A2" s="3"/>
      <c r="B2" s="4" t="s">
        <v>406</v>
      </c>
      <c r="C2" s="4"/>
      <c r="D2" s="4"/>
      <c r="E2" s="4"/>
      <c r="F2" s="4"/>
      <c r="G2" s="4"/>
      <c r="H2" s="4"/>
      <c r="I2" s="4"/>
      <c r="J2" s="4"/>
      <c r="K2" s="4"/>
      <c r="L2" s="5"/>
      <c r="M2" s="69"/>
    </row>
    <row r="3" customFormat="false" ht="15" hidden="false" customHeight="false" outlineLevel="0" collapsed="false">
      <c r="A3" s="3"/>
      <c r="B3" s="6"/>
      <c r="C3" s="7"/>
      <c r="D3" s="6"/>
      <c r="E3" s="6"/>
      <c r="F3" s="6"/>
      <c r="G3" s="6"/>
      <c r="H3" s="6"/>
      <c r="I3" s="6"/>
      <c r="J3" s="6"/>
      <c r="K3" s="6"/>
      <c r="L3" s="5"/>
      <c r="M3" s="69"/>
    </row>
    <row r="4" customFormat="false" ht="15" hidden="false" customHeight="false" outlineLevel="0" collapsed="false">
      <c r="A4" s="3"/>
      <c r="B4" s="8" t="s">
        <v>2</v>
      </c>
      <c r="C4" s="8"/>
      <c r="D4" s="9" t="s">
        <v>3</v>
      </c>
      <c r="E4" s="9"/>
      <c r="F4" s="9"/>
      <c r="G4" s="10"/>
      <c r="H4" s="8" t="s">
        <v>4</v>
      </c>
      <c r="I4" s="8"/>
      <c r="J4" s="8" t="s">
        <v>5</v>
      </c>
      <c r="K4" s="8"/>
      <c r="L4" s="5"/>
      <c r="M4" s="69"/>
    </row>
    <row r="5" customFormat="false" ht="15" hidden="false" customHeight="false" outlineLevel="0" collapsed="false">
      <c r="A5" s="3"/>
      <c r="B5" s="11" t="s">
        <v>6</v>
      </c>
      <c r="C5" s="99" t="n">
        <f aca="true">TODAY()</f>
        <v>44467</v>
      </c>
      <c r="D5" s="13" t="s">
        <v>7</v>
      </c>
      <c r="E5" s="100" t="s">
        <v>407</v>
      </c>
      <c r="F5" s="100"/>
      <c r="G5" s="10"/>
      <c r="H5" s="11" t="s">
        <v>9</v>
      </c>
      <c r="I5" s="101" t="n">
        <f aca="false">MIN('UAT Scenario'!$H$7:$H$1048576)</f>
        <v>0</v>
      </c>
      <c r="J5" s="11" t="s">
        <v>9</v>
      </c>
      <c r="K5" s="101" t="n">
        <f aca="false">MIN('UAT Scenario'!$I$7:$I$1048576)</f>
        <v>0</v>
      </c>
      <c r="L5" s="5"/>
      <c r="M5" s="69"/>
    </row>
    <row r="6" customFormat="false" ht="15" hidden="false" customHeight="false" outlineLevel="0" collapsed="false">
      <c r="A6" s="3"/>
      <c r="B6" s="11" t="s">
        <v>10</v>
      </c>
      <c r="C6" s="16" t="s">
        <v>408</v>
      </c>
      <c r="D6" s="17" t="s">
        <v>11</v>
      </c>
      <c r="E6" s="18" t="str">
        <f aca="false">ROUND((F12*100),0)&amp;"% Tested Correctly"&amp;" / "&amp;ROUND((F11*100),0)&amp;"% Executed"</f>
        <v>100% Tested Correctly / 100% Executed</v>
      </c>
      <c r="F6" s="18"/>
      <c r="G6" s="10"/>
      <c r="H6" s="11" t="s">
        <v>12</v>
      </c>
      <c r="I6" s="101" t="n">
        <f aca="false">MAX('UAT Scenario'!$H$7:$H$1048576)</f>
        <v>0</v>
      </c>
      <c r="J6" s="11" t="s">
        <v>12</v>
      </c>
      <c r="K6" s="101" t="n">
        <f aca="false">MAX('UAT Scenario'!$I$7:$I$1048576)</f>
        <v>0</v>
      </c>
      <c r="L6" s="5"/>
      <c r="M6" s="69"/>
    </row>
    <row r="7" customFormat="false" ht="15" hidden="false" customHeight="false" outlineLevel="0" collapsed="false">
      <c r="A7" s="3"/>
      <c r="B7" s="11" t="s">
        <v>15</v>
      </c>
      <c r="C7" s="16" t="s">
        <v>409</v>
      </c>
      <c r="D7" s="19" t="s">
        <v>14</v>
      </c>
      <c r="E7" s="102" t="n">
        <f aca="false">COUNTA('UAT Scenario'!D16:D1048576)</f>
        <v>55</v>
      </c>
      <c r="F7" s="102"/>
      <c r="G7" s="10"/>
      <c r="H7" s="10"/>
      <c r="I7" s="10"/>
      <c r="J7" s="10"/>
      <c r="K7" s="10"/>
      <c r="L7" s="5"/>
      <c r="M7" s="69"/>
    </row>
    <row r="8" customFormat="false" ht="15" hidden="false" customHeight="false" outlineLevel="0" collapsed="false">
      <c r="A8" s="3"/>
      <c r="B8" s="10"/>
      <c r="C8" s="10"/>
      <c r="D8" s="10"/>
      <c r="E8" s="10"/>
      <c r="F8" s="24"/>
      <c r="G8" s="21"/>
      <c r="H8" s="21"/>
      <c r="I8" s="21"/>
      <c r="J8" s="21"/>
      <c r="K8" s="21"/>
      <c r="L8" s="5"/>
      <c r="M8" s="69"/>
    </row>
    <row r="9" customFormat="false" ht="15" hidden="false" customHeight="false" outlineLevel="0" collapsed="false">
      <c r="A9" s="3"/>
      <c r="B9" s="25" t="s">
        <v>17</v>
      </c>
      <c r="C9" s="25"/>
      <c r="D9" s="25"/>
      <c r="E9" s="25"/>
      <c r="F9" s="25"/>
      <c r="G9" s="21"/>
      <c r="H9" s="21"/>
      <c r="I9" s="21"/>
      <c r="J9" s="21"/>
      <c r="K9" s="21"/>
      <c r="L9" s="5"/>
      <c r="M9" s="69"/>
    </row>
    <row r="10" customFormat="false" ht="24" hidden="false" customHeight="false" outlineLevel="0" collapsed="false">
      <c r="A10" s="3"/>
      <c r="B10" s="26" t="s">
        <v>7</v>
      </c>
      <c r="C10" s="26" t="s">
        <v>18</v>
      </c>
      <c r="D10" s="26" t="s">
        <v>19</v>
      </c>
      <c r="E10" s="26" t="s">
        <v>20</v>
      </c>
      <c r="F10" s="27" t="s">
        <v>21</v>
      </c>
      <c r="G10" s="21"/>
      <c r="H10" s="21"/>
      <c r="I10" s="21"/>
      <c r="J10" s="21"/>
      <c r="K10" s="21"/>
      <c r="L10" s="5"/>
      <c r="M10" s="69"/>
    </row>
    <row r="11" customFormat="false" ht="15" hidden="false" customHeight="false" outlineLevel="0" collapsed="false">
      <c r="A11" s="3"/>
      <c r="B11" s="28" t="s">
        <v>22</v>
      </c>
      <c r="C11" s="29" t="n">
        <f aca="false">(COUNTA('UAT Scenario'!E7:E1048576))</f>
        <v>64</v>
      </c>
      <c r="D11" s="103" t="n">
        <v>1</v>
      </c>
      <c r="E11" s="29" t="n">
        <f aca="false">SUM(E12:E15)</f>
        <v>64</v>
      </c>
      <c r="F11" s="104" t="n">
        <f aca="false">E11/C11</f>
        <v>1</v>
      </c>
      <c r="G11" s="21"/>
      <c r="H11" s="21"/>
      <c r="I11" s="21"/>
      <c r="J11" s="21"/>
      <c r="K11" s="21"/>
      <c r="L11" s="5"/>
      <c r="M11" s="69"/>
    </row>
    <row r="12" customFormat="false" ht="24" hidden="false" customHeight="false" outlineLevel="0" collapsed="false">
      <c r="A12" s="3"/>
      <c r="B12" s="32" t="str">
        <f aca="false">'Reff Table'!F2</f>
        <v>Tested correctly</v>
      </c>
      <c r="C12" s="33" t="n">
        <f aca="false">C11</f>
        <v>64</v>
      </c>
      <c r="D12" s="34" t="n">
        <v>1</v>
      </c>
      <c r="E12" s="105" t="n">
        <f aca="false">COUNTIF('UAT Scenario'!$J$7:$J$1048576,"Tested correctly")</f>
        <v>64</v>
      </c>
      <c r="F12" s="106" t="n">
        <f aca="false">E12/$C$11</f>
        <v>1</v>
      </c>
      <c r="G12" s="21"/>
      <c r="H12" s="21"/>
      <c r="I12" s="21"/>
      <c r="J12" s="21"/>
      <c r="K12" s="21"/>
      <c r="L12" s="5"/>
      <c r="M12" s="69"/>
    </row>
    <row r="13" customFormat="false" ht="36" hidden="false" customHeight="false" outlineLevel="0" collapsed="false">
      <c r="A13" s="3"/>
      <c r="B13" s="32" t="str">
        <f aca="false">'Reff Table'!F4</f>
        <v>Tested with non Stopping Defect</v>
      </c>
      <c r="C13" s="37"/>
      <c r="D13" s="37"/>
      <c r="E13" s="105" t="n">
        <f aca="false">COUNTIF('UAT Scenario'!$J$7:$J$1048576,"Tested with non Stopping Defect")</f>
        <v>0</v>
      </c>
      <c r="F13" s="106" t="n">
        <f aca="false">E13/$C$11</f>
        <v>0</v>
      </c>
      <c r="G13" s="21"/>
      <c r="H13" s="21"/>
      <c r="I13" s="21"/>
      <c r="J13" s="21"/>
      <c r="K13" s="21"/>
      <c r="L13" s="5"/>
      <c r="M13" s="69"/>
    </row>
    <row r="14" customFormat="false" ht="24" hidden="false" customHeight="false" outlineLevel="0" collapsed="false">
      <c r="A14" s="3"/>
      <c r="B14" s="32" t="str">
        <f aca="false">'Reff Table'!F8</f>
        <v>Tested with Showstopper</v>
      </c>
      <c r="C14" s="37"/>
      <c r="D14" s="37"/>
      <c r="E14" s="105" t="n">
        <f aca="false">COUNTIF('UAT Scenario'!$J$7:$J$1048576,"Tested with Showstopper")</f>
        <v>0</v>
      </c>
      <c r="F14" s="106" t="n">
        <f aca="false">E14/$C$11</f>
        <v>0</v>
      </c>
      <c r="G14" s="21"/>
      <c r="H14" s="21"/>
      <c r="I14" s="21"/>
      <c r="J14" s="21"/>
      <c r="K14" s="21"/>
      <c r="L14" s="5"/>
      <c r="M14" s="69"/>
    </row>
    <row r="15" customFormat="false" ht="15" hidden="false" customHeight="false" outlineLevel="0" collapsed="false">
      <c r="A15" s="3"/>
      <c r="B15" s="32" t="str">
        <f aca="false">'Reff Table'!F7</f>
        <v>In Progress</v>
      </c>
      <c r="C15" s="37"/>
      <c r="D15" s="37"/>
      <c r="E15" s="105" t="n">
        <f aca="false">COUNTIF('UAT Scenario'!$J$7:$J$1048576,"In Progress")</f>
        <v>0</v>
      </c>
      <c r="F15" s="106" t="n">
        <f aca="false">E15/$C$11</f>
        <v>0</v>
      </c>
      <c r="G15" s="21"/>
      <c r="H15" s="21"/>
      <c r="I15" s="21"/>
      <c r="J15" s="21"/>
      <c r="K15" s="21"/>
      <c r="L15" s="5"/>
      <c r="M15" s="69"/>
    </row>
    <row r="16" customFormat="false" ht="15" hidden="false" customHeight="false" outlineLevel="0" collapsed="false">
      <c r="A16" s="3"/>
      <c r="B16" s="32" t="str">
        <f aca="false">'Reff Table'!F6</f>
        <v>N/A</v>
      </c>
      <c r="C16" s="37"/>
      <c r="D16" s="37"/>
      <c r="E16" s="105" t="n">
        <f aca="false">COUNTIF('UAT Scenario'!$J$7:$J$1048576,"N/A")</f>
        <v>0</v>
      </c>
      <c r="F16" s="106" t="n">
        <f aca="false">E16/$C$11</f>
        <v>0</v>
      </c>
      <c r="G16" s="21"/>
      <c r="H16" s="21"/>
      <c r="I16" s="21"/>
      <c r="J16" s="21"/>
      <c r="K16" s="21"/>
      <c r="L16" s="5"/>
      <c r="M16" s="69"/>
    </row>
    <row r="17" customFormat="false" ht="15" hidden="false" customHeight="false" outlineLevel="0" collapsed="false">
      <c r="A17" s="3"/>
      <c r="B17" s="32" t="str">
        <f aca="false">'Reff Table'!F5</f>
        <v>Not Tested</v>
      </c>
      <c r="C17" s="37"/>
      <c r="D17" s="37"/>
      <c r="E17" s="105" t="n">
        <f aca="false">COUNTIF('UAT Scenario'!$J$7:$J$1048576,"Not Tested")</f>
        <v>0</v>
      </c>
      <c r="F17" s="106" t="n">
        <f aca="false">E17/$C$11</f>
        <v>0</v>
      </c>
      <c r="G17" s="21"/>
      <c r="H17" s="21"/>
      <c r="I17" s="21"/>
      <c r="J17" s="21"/>
      <c r="K17" s="21"/>
      <c r="L17" s="5"/>
      <c r="M17" s="69"/>
    </row>
    <row r="18" customFormat="false" ht="15" hidden="false" customHeight="false" outlineLevel="0" collapsed="false">
      <c r="A18" s="3"/>
      <c r="B18" s="10"/>
      <c r="C18" s="10"/>
      <c r="D18" s="10"/>
      <c r="E18" s="10"/>
      <c r="F18" s="24"/>
      <c r="G18" s="21"/>
      <c r="H18" s="21"/>
      <c r="I18" s="21"/>
      <c r="J18" s="21"/>
      <c r="K18" s="21"/>
      <c r="L18" s="5"/>
      <c r="M18" s="69"/>
    </row>
    <row r="19" customFormat="false" ht="15" hidden="false" customHeight="false" outlineLevel="0" collapsed="false">
      <c r="A19" s="3"/>
      <c r="B19" s="21"/>
      <c r="C19" s="21"/>
      <c r="D19" s="21"/>
      <c r="E19" s="21"/>
      <c r="F19" s="21"/>
      <c r="G19" s="38"/>
      <c r="H19" s="39"/>
      <c r="I19" s="38"/>
      <c r="J19" s="38"/>
      <c r="K19" s="21"/>
      <c r="L19" s="40"/>
      <c r="M19" s="69"/>
    </row>
    <row r="20" customFormat="false" ht="15" hidden="false" customHeight="false" outlineLevel="0" collapsed="false">
      <c r="A20" s="3"/>
      <c r="B20" s="41" t="s">
        <v>23</v>
      </c>
      <c r="C20" s="42"/>
      <c r="D20" s="42"/>
      <c r="E20" s="42"/>
      <c r="F20" s="42"/>
      <c r="G20" s="42"/>
      <c r="H20" s="42"/>
      <c r="I20" s="42"/>
      <c r="J20" s="42"/>
      <c r="K20" s="42"/>
      <c r="L20" s="40"/>
      <c r="M20" s="69"/>
    </row>
    <row r="21" customFormat="false" ht="24" hidden="false" customHeight="true" outlineLevel="0" collapsed="false">
      <c r="A21" s="3"/>
      <c r="B21" s="43" t="s">
        <v>24</v>
      </c>
      <c r="C21" s="43" t="s">
        <v>25</v>
      </c>
      <c r="D21" s="43" t="s">
        <v>26</v>
      </c>
      <c r="E21" s="43"/>
      <c r="F21" s="43" t="s">
        <v>27</v>
      </c>
      <c r="G21" s="43" t="s">
        <v>28</v>
      </c>
      <c r="H21" s="43" t="s">
        <v>29</v>
      </c>
      <c r="I21" s="43" t="s">
        <v>30</v>
      </c>
      <c r="J21" s="43" t="s">
        <v>31</v>
      </c>
      <c r="K21" s="43" t="s">
        <v>32</v>
      </c>
      <c r="L21" s="40"/>
      <c r="M21" s="69"/>
    </row>
    <row r="22" customFormat="false" ht="42.75" hidden="false" customHeight="true" outlineLevel="0" collapsed="false">
      <c r="A22" s="3"/>
      <c r="B22" s="48" t="str">
        <f aca="false">Findings!A2</f>
        <v>Bug001</v>
      </c>
      <c r="C22" s="107" t="str">
        <f aca="false">Findings!B2</f>
        <v>Zip able to input String</v>
      </c>
      <c r="D22" s="107" t="str">
        <f aca="false">Findings!C2</f>
        <v>Normal</v>
      </c>
      <c r="E22" s="107"/>
      <c r="F22" s="47" t="str">
        <f aca="false">Findings!E2</f>
        <v>Responses already displayed correctly:  
    "error": {
        "status": "202”
        "text": "Zip cannot be String”
    }</v>
      </c>
      <c r="G22" s="48" t="str">
        <f aca="false">Findings!H2</f>
        <v>Open</v>
      </c>
      <c r="H22" s="49" t="n">
        <f aca="false">Findings!I2</f>
        <v>44466</v>
      </c>
      <c r="I22" s="49" t="n">
        <f aca="false">Findings!J2</f>
        <v>0</v>
      </c>
      <c r="J22" s="48" t="str">
        <f aca="false">Findings!K2</f>
        <v>ISSUE</v>
      </c>
      <c r="K22" s="48" t="n">
        <f aca="false">Findings!L2</f>
        <v>0</v>
      </c>
      <c r="L22" s="40"/>
      <c r="M22" s="69"/>
    </row>
    <row r="23" customFormat="false" ht="36" hidden="false" customHeight="true" outlineLevel="0" collapsed="false">
      <c r="A23" s="3"/>
      <c r="B23" s="48" t="e">
        <f aca="false">#REF!</f>
        <v>#REF!</v>
      </c>
      <c r="C23" s="107" t="e">
        <f aca="false">#REF!</f>
        <v>#REF!</v>
      </c>
      <c r="D23" s="107" t="e">
        <f aca="false">#REF!</f>
        <v>#REF!</v>
      </c>
      <c r="E23" s="107"/>
      <c r="F23" s="47" t="e">
        <f aca="false">#REF!</f>
        <v>#REF!</v>
      </c>
      <c r="G23" s="48" t="e">
        <f aca="false">#REF!</f>
        <v>#REF!</v>
      </c>
      <c r="H23" s="49" t="e">
        <f aca="false">#REF!</f>
        <v>#REF!</v>
      </c>
      <c r="I23" s="49" t="e">
        <f aca="false">#REF!</f>
        <v>#REF!</v>
      </c>
      <c r="J23" s="48" t="e">
        <f aca="false">#REF!</f>
        <v>#REF!</v>
      </c>
      <c r="K23" s="48" t="e">
        <f aca="false">#REF!</f>
        <v>#REF!</v>
      </c>
      <c r="L23" s="108"/>
      <c r="M23" s="69"/>
    </row>
    <row r="24" customFormat="false" ht="22.5" hidden="false" customHeight="true" outlineLevel="0" collapsed="false">
      <c r="A24" s="3"/>
      <c r="B24" s="48" t="e">
        <f aca="false">#REF!</f>
        <v>#REF!</v>
      </c>
      <c r="C24" s="107" t="e">
        <f aca="false">#REF!</f>
        <v>#REF!</v>
      </c>
      <c r="D24" s="107" t="e">
        <f aca="false">#REF!</f>
        <v>#REF!</v>
      </c>
      <c r="E24" s="107"/>
      <c r="F24" s="47" t="e">
        <f aca="false">#REF!</f>
        <v>#REF!</v>
      </c>
      <c r="G24" s="48" t="e">
        <f aca="false">#REF!</f>
        <v>#REF!</v>
      </c>
      <c r="H24" s="49" t="e">
        <f aca="false">#REF!</f>
        <v>#REF!</v>
      </c>
      <c r="I24" s="49" t="e">
        <f aca="false">#REF!</f>
        <v>#REF!</v>
      </c>
      <c r="J24" s="48" t="e">
        <f aca="false">#REF!</f>
        <v>#REF!</v>
      </c>
      <c r="K24" s="48" t="e">
        <f aca="false">#REF!</f>
        <v>#REF!</v>
      </c>
      <c r="L24" s="108"/>
      <c r="M24" s="69"/>
    </row>
    <row r="25" customFormat="false" ht="22.5" hidden="false" customHeight="true" outlineLevel="0" collapsed="false">
      <c r="A25" s="3"/>
      <c r="B25" s="48" t="e">
        <f aca="false">#REF!</f>
        <v>#REF!</v>
      </c>
      <c r="C25" s="107" t="e">
        <f aca="false">#REF!</f>
        <v>#REF!</v>
      </c>
      <c r="D25" s="107" t="e">
        <f aca="false">#REF!</f>
        <v>#REF!</v>
      </c>
      <c r="E25" s="107"/>
      <c r="F25" s="47" t="e">
        <f aca="false">#REF!</f>
        <v>#REF!</v>
      </c>
      <c r="G25" s="48" t="e">
        <f aca="false">#REF!</f>
        <v>#REF!</v>
      </c>
      <c r="H25" s="49" t="e">
        <f aca="false">#REF!</f>
        <v>#REF!</v>
      </c>
      <c r="I25" s="49" t="e">
        <f aca="false">#REF!</f>
        <v>#REF!</v>
      </c>
      <c r="J25" s="48" t="e">
        <f aca="false">#REF!</f>
        <v>#REF!</v>
      </c>
      <c r="K25" s="48" t="e">
        <f aca="false">#REF!</f>
        <v>#REF!</v>
      </c>
      <c r="L25" s="108"/>
      <c r="M25" s="69"/>
    </row>
    <row r="26" customFormat="false" ht="34.5" hidden="false" customHeight="true" outlineLevel="0" collapsed="false">
      <c r="A26" s="3"/>
      <c r="B26" s="48" t="e">
        <f aca="false">#REF!</f>
        <v>#REF!</v>
      </c>
      <c r="C26" s="107" t="e">
        <f aca="false">#REF!</f>
        <v>#REF!</v>
      </c>
      <c r="D26" s="107" t="e">
        <f aca="false">#REF!</f>
        <v>#REF!</v>
      </c>
      <c r="E26" s="107"/>
      <c r="F26" s="47" t="e">
        <f aca="false">#REF!</f>
        <v>#REF!</v>
      </c>
      <c r="G26" s="48" t="e">
        <f aca="false">#REF!</f>
        <v>#REF!</v>
      </c>
      <c r="H26" s="49" t="e">
        <f aca="false">#REF!</f>
        <v>#REF!</v>
      </c>
      <c r="I26" s="49" t="e">
        <f aca="false">#REF!</f>
        <v>#REF!</v>
      </c>
      <c r="J26" s="48" t="e">
        <f aca="false">#REF!</f>
        <v>#REF!</v>
      </c>
      <c r="K26" s="48" t="e">
        <f aca="false">#REF!</f>
        <v>#REF!</v>
      </c>
      <c r="L26" s="108"/>
      <c r="M26" s="69"/>
    </row>
    <row r="27" customFormat="false" ht="23.25" hidden="false" customHeight="true" outlineLevel="0" collapsed="false">
      <c r="A27" s="3"/>
      <c r="B27" s="48" t="e">
        <f aca="false">#REF!</f>
        <v>#REF!</v>
      </c>
      <c r="C27" s="107" t="e">
        <f aca="false">#REF!</f>
        <v>#REF!</v>
      </c>
      <c r="D27" s="107" t="e">
        <f aca="false">#REF!</f>
        <v>#REF!</v>
      </c>
      <c r="E27" s="107"/>
      <c r="F27" s="47" t="e">
        <f aca="false">#REF!</f>
        <v>#REF!</v>
      </c>
      <c r="G27" s="48" t="e">
        <f aca="false">#REF!</f>
        <v>#REF!</v>
      </c>
      <c r="H27" s="49" t="e">
        <f aca="false">#REF!</f>
        <v>#REF!</v>
      </c>
      <c r="I27" s="49" t="e">
        <f aca="false">#REF!</f>
        <v>#REF!</v>
      </c>
      <c r="J27" s="48" t="e">
        <f aca="false">#REF!</f>
        <v>#REF!</v>
      </c>
      <c r="K27" s="48" t="e">
        <f aca="false">#REF!</f>
        <v>#REF!</v>
      </c>
      <c r="L27" s="108"/>
      <c r="M27" s="69"/>
    </row>
    <row r="28" customFormat="false" ht="30" hidden="false" customHeight="true" outlineLevel="0" collapsed="false">
      <c r="A28" s="3"/>
      <c r="B28" s="48" t="e">
        <f aca="false">#REF!</f>
        <v>#REF!</v>
      </c>
      <c r="C28" s="107" t="e">
        <f aca="false">#REF!</f>
        <v>#REF!</v>
      </c>
      <c r="D28" s="107" t="e">
        <f aca="false">#REF!</f>
        <v>#REF!</v>
      </c>
      <c r="E28" s="107"/>
      <c r="F28" s="47" t="e">
        <f aca="false">#REF!</f>
        <v>#REF!</v>
      </c>
      <c r="G28" s="48" t="e">
        <f aca="false">#REF!</f>
        <v>#REF!</v>
      </c>
      <c r="H28" s="49" t="e">
        <f aca="false">#REF!</f>
        <v>#REF!</v>
      </c>
      <c r="I28" s="49" t="e">
        <f aca="false">#REF!</f>
        <v>#REF!</v>
      </c>
      <c r="J28" s="48" t="e">
        <f aca="false">#REF!</f>
        <v>#REF!</v>
      </c>
      <c r="K28" s="48" t="e">
        <f aca="false">#REF!</f>
        <v>#REF!</v>
      </c>
      <c r="L28" s="108"/>
      <c r="M28" s="69"/>
    </row>
    <row r="29" customFormat="false" ht="15" hidden="false" customHeight="false" outlineLevel="0" collapsed="false">
      <c r="A29" s="3"/>
      <c r="B29" s="6"/>
      <c r="C29" s="7"/>
      <c r="D29" s="50"/>
      <c r="E29" s="6"/>
      <c r="F29" s="51"/>
      <c r="G29" s="52"/>
      <c r="H29" s="6"/>
      <c r="I29" s="6"/>
      <c r="J29" s="6"/>
      <c r="K29" s="6"/>
      <c r="L29" s="5"/>
      <c r="M29" s="69"/>
    </row>
    <row r="30" customFormat="false" ht="15" hidden="false" customHeight="false" outlineLevel="0" collapsed="false">
      <c r="A30" s="53"/>
      <c r="B30" s="54" t="s">
        <v>39</v>
      </c>
      <c r="C30" s="54" t="s">
        <v>40</v>
      </c>
      <c r="D30" s="55" t="s">
        <v>41</v>
      </c>
      <c r="E30" s="109" t="s">
        <v>42</v>
      </c>
      <c r="F30" s="109"/>
      <c r="G30" s="109"/>
      <c r="H30" s="109"/>
      <c r="I30" s="109"/>
      <c r="J30" s="110" t="s">
        <v>43</v>
      </c>
      <c r="K30" s="110"/>
      <c r="L30" s="57"/>
      <c r="M30" s="69"/>
    </row>
    <row r="31" customFormat="false" ht="26.25" hidden="false" customHeight="true" outlineLevel="0" collapsed="false">
      <c r="A31" s="3"/>
      <c r="B31" s="111" t="n">
        <v>1</v>
      </c>
      <c r="C31" s="112" t="e">
        <f aca="false">'uat scenario'!#ref!</f>
        <v>#VALUE!</v>
      </c>
      <c r="D31" s="113" t="e">
        <f aca="false">'uat scenario'!#ref!</f>
        <v>#VALUE!</v>
      </c>
      <c r="E31" s="114" t="e">
        <f aca="false">'uat scenario'!#ref!</f>
        <v>#VALUE!</v>
      </c>
      <c r="F31" s="114"/>
      <c r="G31" s="114"/>
      <c r="H31" s="114"/>
      <c r="I31" s="114"/>
      <c r="J31" s="115" t="e">
        <f aca="false">'uat scenario'!#ref!</f>
        <v>#VALUE!</v>
      </c>
      <c r="K31" s="115"/>
      <c r="L31" s="5"/>
      <c r="M31" s="69"/>
    </row>
    <row r="32" customFormat="false" ht="26.25" hidden="false" customHeight="true" outlineLevel="0" collapsed="false">
      <c r="A32" s="3"/>
      <c r="B32" s="111" t="n">
        <f aca="false">B31+1</f>
        <v>2</v>
      </c>
      <c r="C32" s="112" t="e">
        <f aca="false">'uat scenario'!#ref!</f>
        <v>#VALUE!</v>
      </c>
      <c r="D32" s="113" t="e">
        <f aca="false">'uat scenario'!#ref!</f>
        <v>#VALUE!</v>
      </c>
      <c r="E32" s="114" t="e">
        <f aca="false">'uat scenario'!#ref!</f>
        <v>#VALUE!</v>
      </c>
      <c r="F32" s="114"/>
      <c r="G32" s="114"/>
      <c r="H32" s="114"/>
      <c r="I32" s="114"/>
      <c r="J32" s="115" t="e">
        <f aca="false">'uat scenario'!#ref!</f>
        <v>#VALUE!</v>
      </c>
      <c r="K32" s="115"/>
      <c r="L32" s="5"/>
      <c r="M32" s="69"/>
    </row>
    <row r="33" customFormat="false" ht="26.25" hidden="false" customHeight="true" outlineLevel="0" collapsed="false">
      <c r="A33" s="3"/>
      <c r="B33" s="111" t="n">
        <f aca="false">B32+1</f>
        <v>3</v>
      </c>
      <c r="C33" s="112" t="e">
        <f aca="false">'uat scenario'!#ref!</f>
        <v>#VALUE!</v>
      </c>
      <c r="D33" s="113" t="e">
        <f aca="false">'uat scenario'!#ref!</f>
        <v>#VALUE!</v>
      </c>
      <c r="E33" s="114" t="e">
        <f aca="false">'uat scenario'!#ref!</f>
        <v>#VALUE!</v>
      </c>
      <c r="F33" s="114"/>
      <c r="G33" s="114"/>
      <c r="H33" s="114"/>
      <c r="I33" s="114"/>
      <c r="J33" s="115" t="e">
        <f aca="false">'uat scenario'!#ref!</f>
        <v>#VALUE!</v>
      </c>
      <c r="K33" s="115"/>
      <c r="L33" s="5"/>
      <c r="M33" s="69"/>
    </row>
    <row r="34" customFormat="false" ht="26.25" hidden="false" customHeight="true" outlineLevel="0" collapsed="false">
      <c r="A34" s="3"/>
      <c r="B34" s="111" t="n">
        <f aca="false">B33+1</f>
        <v>4</v>
      </c>
      <c r="C34" s="112" t="e">
        <f aca="false">'uat scenario'!#ref!</f>
        <v>#VALUE!</v>
      </c>
      <c r="D34" s="113" t="e">
        <f aca="false">'uat scenario'!#ref!</f>
        <v>#VALUE!</v>
      </c>
      <c r="E34" s="114" t="e">
        <f aca="false">'uat scenario'!#ref!</f>
        <v>#VALUE!</v>
      </c>
      <c r="F34" s="114"/>
      <c r="G34" s="114"/>
      <c r="H34" s="114"/>
      <c r="I34" s="114"/>
      <c r="J34" s="115" t="e">
        <f aca="false">'uat scenario'!#ref!</f>
        <v>#VALUE!</v>
      </c>
      <c r="K34" s="115"/>
      <c r="L34" s="5"/>
      <c r="M34" s="69"/>
    </row>
    <row r="35" customFormat="false" ht="26.25" hidden="false" customHeight="true" outlineLevel="0" collapsed="false">
      <c r="A35" s="3"/>
      <c r="B35" s="111" t="n">
        <f aca="false">B34+1</f>
        <v>5</v>
      </c>
      <c r="C35" s="112" t="str">
        <f aca="false">'UAT Scenario'!G12</f>
        <v>Positive </v>
      </c>
      <c r="D35" s="113" t="str">
        <f aca="false">'UAT Scenario'!D19</f>
        <v>User Hit Query Save Employee Detail but lastName  empty string</v>
      </c>
      <c r="E35" s="114" t="e">
        <f aca="false">'uat scenario'!#ref!</f>
        <v>#VALUE!</v>
      </c>
      <c r="F35" s="114"/>
      <c r="G35" s="114"/>
      <c r="H35" s="114"/>
      <c r="I35" s="114"/>
      <c r="J35" s="115" t="str">
        <f aca="false">'UAT Scenario'!J12</f>
        <v>Tested Correctly</v>
      </c>
      <c r="K35" s="115"/>
      <c r="L35" s="5"/>
      <c r="M35" s="69"/>
    </row>
    <row r="36" customFormat="false" ht="26.25" hidden="false" customHeight="true" outlineLevel="0" collapsed="false">
      <c r="A36" s="3"/>
      <c r="B36" s="111" t="n">
        <f aca="false">B35+1</f>
        <v>6</v>
      </c>
      <c r="C36" s="112" t="e">
        <f aca="false">'uat scenario'!#ref!</f>
        <v>#VALUE!</v>
      </c>
      <c r="D36" s="113" t="e">
        <f aca="false">'uat scenario'!#ref!</f>
        <v>#VALUE!</v>
      </c>
      <c r="E36" s="114" t="e">
        <f aca="false">'uat scenario'!#ref!</f>
        <v>#VALUE!</v>
      </c>
      <c r="F36" s="114"/>
      <c r="G36" s="114"/>
      <c r="H36" s="114"/>
      <c r="I36" s="114"/>
      <c r="J36" s="115" t="e">
        <f aca="false">'uat scenario'!#ref!</f>
        <v>#VALUE!</v>
      </c>
      <c r="K36" s="115"/>
      <c r="L36" s="5"/>
      <c r="M36" s="69"/>
    </row>
    <row r="37" customFormat="false" ht="26.25" hidden="false" customHeight="true" outlineLevel="0" collapsed="false">
      <c r="A37" s="3"/>
      <c r="B37" s="111" t="n">
        <f aca="false">B36+1</f>
        <v>7</v>
      </c>
      <c r="C37" s="112" t="e">
        <f aca="false">'uat scenario'!#ref!</f>
        <v>#VALUE!</v>
      </c>
      <c r="D37" s="113" t="str">
        <f aca="false">'UAT Scenario'!D20</f>
        <v>User Hit Query Save Employee but  code is empty</v>
      </c>
      <c r="E37" s="114" t="e">
        <f aca="false">'uat scenario'!#ref!</f>
        <v>#VALUE!</v>
      </c>
      <c r="F37" s="114"/>
      <c r="G37" s="114"/>
      <c r="H37" s="114"/>
      <c r="I37" s="114"/>
      <c r="J37" s="115" t="e">
        <f aca="false">'uat scenario'!#ref!</f>
        <v>#VALUE!</v>
      </c>
      <c r="K37" s="115"/>
      <c r="L37" s="5"/>
      <c r="M37" s="69"/>
    </row>
    <row r="38" customFormat="false" ht="26.25" hidden="false" customHeight="true" outlineLevel="0" collapsed="false">
      <c r="A38" s="3"/>
      <c r="B38" s="111" t="n">
        <f aca="false">B37+1</f>
        <v>8</v>
      </c>
      <c r="C38" s="112" t="str">
        <f aca="false">'UAT Scenario'!G13</f>
        <v>Positive </v>
      </c>
      <c r="D38" s="113" t="e">
        <f aca="false">'uat scenario'!#ref!</f>
        <v>#VALUE!</v>
      </c>
      <c r="E38" s="114" t="str">
        <f aca="false">'UAT Scenario'!D26</f>
        <v>User Hit Query Get Employee Detail but id not registered</v>
      </c>
      <c r="F38" s="114"/>
      <c r="G38" s="114"/>
      <c r="H38" s="114"/>
      <c r="I38" s="114"/>
      <c r="J38" s="115" t="str">
        <f aca="false">'UAT Scenario'!J13</f>
        <v>Tested Correctly</v>
      </c>
      <c r="K38" s="115"/>
      <c r="L38" s="5"/>
      <c r="M38" s="69"/>
    </row>
    <row r="39" customFormat="false" ht="26.25" hidden="false" customHeight="true" outlineLevel="0" collapsed="false">
      <c r="A39" s="3"/>
      <c r="B39" s="111" t="n">
        <f aca="false">B38+1</f>
        <v>9</v>
      </c>
      <c r="C39" s="112" t="e">
        <f aca="false">#REF!</f>
        <v>#REF!</v>
      </c>
      <c r="D39" s="113" t="str">
        <f aca="false">'UAT Scenario'!D21</f>
        <v>User Hit Query Save Employee but  code more than 10 int</v>
      </c>
      <c r="E39" s="114" t="e">
        <f aca="false">'uat scenario'!#ref!</f>
        <v>#VALUE!</v>
      </c>
      <c r="F39" s="114"/>
      <c r="G39" s="114"/>
      <c r="H39" s="114"/>
      <c r="I39" s="114"/>
      <c r="J39" s="115" t="e">
        <f aca="false">#REF!</f>
        <v>#REF!</v>
      </c>
      <c r="K39" s="115"/>
      <c r="L39" s="5"/>
      <c r="M39" s="69"/>
    </row>
    <row r="40" customFormat="false" ht="26.25" hidden="false" customHeight="true" outlineLevel="0" collapsed="false">
      <c r="A40" s="3"/>
      <c r="B40" s="111" t="n">
        <f aca="false">B39+1</f>
        <v>10</v>
      </c>
      <c r="C40" s="112" t="e">
        <f aca="false">#REF!</f>
        <v>#REF!</v>
      </c>
      <c r="D40" s="113" t="str">
        <f aca="false">'UAT Scenario'!D22</f>
        <v>User Hit Query Save Employee but firstName is Integer</v>
      </c>
      <c r="E40" s="114" t="e">
        <f aca="false">'uat scenario'!#ref!</f>
        <v>#VALUE!</v>
      </c>
      <c r="F40" s="114"/>
      <c r="G40" s="114"/>
      <c r="H40" s="114"/>
      <c r="I40" s="114"/>
      <c r="J40" s="115" t="e">
        <f aca="false">#REF!</f>
        <v>#REF!</v>
      </c>
      <c r="K40" s="115"/>
      <c r="L40" s="5"/>
      <c r="M40" s="69"/>
    </row>
    <row r="41" customFormat="false" ht="26.25" hidden="false" customHeight="true" outlineLevel="0" collapsed="false">
      <c r="A41" s="3"/>
      <c r="B41" s="111" t="n">
        <f aca="false">B40+1</f>
        <v>11</v>
      </c>
      <c r="C41" s="112" t="e">
        <f aca="false">'uat scenario'!#ref!</f>
        <v>#VALUE!</v>
      </c>
      <c r="D41" s="113" t="e">
        <f aca="false">'uat scenario'!#ref!</f>
        <v>#VALUE!</v>
      </c>
      <c r="E41" s="116" t="e">
        <f aca="false">'uat scenario'!#ref!</f>
        <v>#VALUE!</v>
      </c>
      <c r="F41" s="116"/>
      <c r="G41" s="116"/>
      <c r="H41" s="116"/>
      <c r="I41" s="116"/>
      <c r="J41" s="115" t="e">
        <f aca="false">'uat scenario'!#ref!</f>
        <v>#VALUE!</v>
      </c>
      <c r="K41" s="115"/>
      <c r="L41" s="5"/>
      <c r="M41" s="69"/>
    </row>
    <row r="42" customFormat="false" ht="26.25" hidden="false" customHeight="true" outlineLevel="0" collapsed="false">
      <c r="A42" s="3"/>
      <c r="B42" s="111" t="n">
        <f aca="false">B41+1</f>
        <v>12</v>
      </c>
      <c r="C42" s="112" t="e">
        <f aca="false">'uat scenario'!#ref!</f>
        <v>#VALUE!</v>
      </c>
      <c r="D42" s="113" t="e">
        <f aca="false">'uat scenario'!#ref!</f>
        <v>#VALUE!</v>
      </c>
      <c r="E42" s="116" t="e">
        <f aca="false">'uat scenario'!#ref!</f>
        <v>#VALUE!</v>
      </c>
      <c r="F42" s="116"/>
      <c r="G42" s="116"/>
      <c r="H42" s="116"/>
      <c r="I42" s="116"/>
      <c r="J42" s="115" t="e">
        <f aca="false">'uat scenario'!#ref!</f>
        <v>#VALUE!</v>
      </c>
      <c r="K42" s="115"/>
      <c r="L42" s="5"/>
      <c r="M42" s="69"/>
    </row>
    <row r="43" customFormat="false" ht="26.25" hidden="false" customHeight="true" outlineLevel="0" collapsed="false">
      <c r="A43" s="3"/>
      <c r="B43" s="111" t="n">
        <f aca="false">B42+1</f>
        <v>13</v>
      </c>
      <c r="C43" s="112" t="e">
        <f aca="false">'uat scenario'!#ref!</f>
        <v>#VALUE!</v>
      </c>
      <c r="D43" s="113" t="e">
        <f aca="false">'uat scenario'!#ref!</f>
        <v>#VALUE!</v>
      </c>
      <c r="E43" s="116" t="e">
        <f aca="false">'uat scenario'!#ref!</f>
        <v>#VALUE!</v>
      </c>
      <c r="F43" s="116"/>
      <c r="G43" s="116"/>
      <c r="H43" s="116"/>
      <c r="I43" s="116"/>
      <c r="J43" s="115" t="e">
        <f aca="false">'uat scenario'!#ref!</f>
        <v>#VALUE!</v>
      </c>
      <c r="K43" s="115"/>
      <c r="L43" s="5"/>
      <c r="M43" s="69"/>
    </row>
    <row r="44" customFormat="false" ht="31.5" hidden="false" customHeight="true" outlineLevel="0" collapsed="false">
      <c r="A44" s="3"/>
      <c r="B44" s="111" t="n">
        <f aca="false">B43+1</f>
        <v>14</v>
      </c>
      <c r="C44" s="112" t="e">
        <f aca="false">'uat scenario'!#ref!</f>
        <v>#VALUE!</v>
      </c>
      <c r="D44" s="113" t="e">
        <f aca="false">'uat scenario'!#ref!</f>
        <v>#VALUE!</v>
      </c>
      <c r="E44" s="116" t="e">
        <f aca="false">'uat scenario'!#ref!</f>
        <v>#VALUE!</v>
      </c>
      <c r="F44" s="116"/>
      <c r="G44" s="116"/>
      <c r="H44" s="116"/>
      <c r="I44" s="116"/>
      <c r="J44" s="117" t="e">
        <f aca="false">'uat scenario'!#ref!</f>
        <v>#VALUE!</v>
      </c>
      <c r="K44" s="117"/>
      <c r="L44" s="5"/>
      <c r="M44" s="69"/>
    </row>
    <row r="45" customFormat="false" ht="15" hidden="false" customHeight="false" outlineLevel="0" collapsed="false">
      <c r="A45" s="3"/>
      <c r="B45" s="118"/>
      <c r="C45" s="119"/>
      <c r="D45" s="120"/>
      <c r="E45" s="121"/>
      <c r="F45" s="121"/>
      <c r="G45" s="121"/>
      <c r="H45" s="121"/>
      <c r="I45" s="121"/>
      <c r="J45" s="122"/>
      <c r="L45" s="5"/>
      <c r="M45" s="69"/>
    </row>
    <row r="46" customFormat="false" ht="15" hidden="false" customHeight="false" outlineLevel="0" collapsed="false">
      <c r="A46" s="64"/>
      <c r="B46" s="123"/>
      <c r="C46" s="123"/>
      <c r="D46" s="124"/>
      <c r="E46" s="124"/>
      <c r="F46" s="124"/>
      <c r="G46" s="124"/>
      <c r="H46" s="124"/>
      <c r="I46" s="124"/>
      <c r="J46" s="123"/>
      <c r="K46" s="123"/>
      <c r="L46" s="125"/>
      <c r="M46" s="69"/>
    </row>
    <row r="47" customFormat="false" ht="1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69"/>
    </row>
    <row r="48" customFormat="false" ht="1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69"/>
    </row>
  </sheetData>
  <mergeCells count="47">
    <mergeCell ref="A1:L1"/>
    <mergeCell ref="M1:M48"/>
    <mergeCell ref="B2:K2"/>
    <mergeCell ref="B4:C4"/>
    <mergeCell ref="D4:F4"/>
    <mergeCell ref="E5:F5"/>
    <mergeCell ref="E6:F6"/>
    <mergeCell ref="E7:F7"/>
    <mergeCell ref="B9:F9"/>
    <mergeCell ref="D21:E21"/>
    <mergeCell ref="D22:E22"/>
    <mergeCell ref="D23:E23"/>
    <mergeCell ref="D24:E24"/>
    <mergeCell ref="D25:E25"/>
    <mergeCell ref="D26:E26"/>
    <mergeCell ref="D27:E27"/>
    <mergeCell ref="D28:E28"/>
    <mergeCell ref="E30:I30"/>
    <mergeCell ref="J30:K30"/>
    <mergeCell ref="E31:I31"/>
    <mergeCell ref="J31:K31"/>
    <mergeCell ref="E32:I32"/>
    <mergeCell ref="J32:K32"/>
    <mergeCell ref="E33:I33"/>
    <mergeCell ref="J33:K33"/>
    <mergeCell ref="E34:I34"/>
    <mergeCell ref="J34:K34"/>
    <mergeCell ref="E35:I35"/>
    <mergeCell ref="J35:K35"/>
    <mergeCell ref="E36:I36"/>
    <mergeCell ref="J36:K36"/>
    <mergeCell ref="E37:I37"/>
    <mergeCell ref="J37:K37"/>
    <mergeCell ref="E38:I38"/>
    <mergeCell ref="J38:K38"/>
    <mergeCell ref="E39:I39"/>
    <mergeCell ref="J39:K39"/>
    <mergeCell ref="E40:I40"/>
    <mergeCell ref="J40:K40"/>
    <mergeCell ref="E41:I41"/>
    <mergeCell ref="J41:K41"/>
    <mergeCell ref="E42:I42"/>
    <mergeCell ref="J42:K42"/>
    <mergeCell ref="E43:I43"/>
    <mergeCell ref="J43:K43"/>
    <mergeCell ref="E44:I44"/>
    <mergeCell ref="J44:K44"/>
  </mergeCells>
  <conditionalFormatting sqref="H19">
    <cfRule type="cellIs" priority="2" operator="greaterThan" aboveAverage="0" equalAverage="0" bottom="0" percent="0" rank="0" text="" dxfId="2">
      <formula>0</formula>
    </cfRule>
  </conditionalFormatting>
  <conditionalFormatting sqref="I19">
    <cfRule type="cellIs" priority="3" operator="greaterThanOrEqual" aboveAverage="0" equalAverage="0" bottom="0" percent="0" rank="0" text="" dxfId="3">
      <formula>1</formula>
    </cfRule>
  </conditionalFormatting>
  <conditionalFormatting sqref="J31:J45">
    <cfRule type="containsText" priority="4" operator="containsText" aboveAverage="0" equalAverage="0" bottom="0" percent="0" rank="0" text="N/A" dxfId="4">
      <formula>NOT(ISERROR(SEARCH("N/A",J31)))</formula>
    </cfRule>
    <cfRule type="containsText" priority="5" operator="containsText" aboveAverage="0" equalAverage="0" bottom="0" percent="0" rank="0" text="Not Tested" dxfId="5">
      <formula>NOT(ISERROR(SEARCH("Not Tested",J31)))</formula>
    </cfRule>
    <cfRule type="containsText" priority="6" operator="containsText" aboveAverage="0" equalAverage="0" bottom="0" percent="0" rank="0" text="In Progress" dxfId="6">
      <formula>NOT(ISERROR(SEARCH("In Progress",J31)))</formula>
    </cfRule>
    <cfRule type="containsText" priority="7" operator="containsText" aboveAverage="0" equalAverage="0" bottom="0" percent="0" rank="0" text="Tested with non Stopping Defect" dxfId="7">
      <formula>NOT(ISERROR(SEARCH("Tested with non Stopping Defect",J31)))</formula>
    </cfRule>
    <cfRule type="containsText" priority="8" operator="containsText" aboveAverage="0" equalAverage="0" bottom="0" percent="0" rank="0" text="Tested with Showstopper" dxfId="8">
      <formula>NOT(ISERROR(SEARCH("Tested with Showstopper",J31)))</formula>
    </cfRule>
    <cfRule type="containsText" priority="9" operator="containsText" aboveAverage="0" equalAverage="0" bottom="0" percent="0" rank="0" text="Tested correctly" dxfId="9">
      <formula>NOT(ISERROR(SEARCH("Tested correctly",J31)))</formula>
    </cfRule>
  </conditionalFormatting>
  <dataValidations count="3">
    <dataValidation allowBlank="true" operator="between" showDropDown="false" showErrorMessage="true" showInputMessage="true" sqref="C6" type="list">
      <formula1>'Reff Table'!$A$2:$A$4</formula1>
      <formula2>0</formula2>
    </dataValidation>
    <dataValidation allowBlank="true" operator="between" showDropDown="false" showErrorMessage="true" showInputMessage="true" sqref="E5:F5" type="list">
      <formula1>'Reff Table'!$C$2:$C$5</formula1>
      <formula2>0</formula2>
    </dataValidation>
    <dataValidation allowBlank="true" operator="between" showDropDown="false" showErrorMessage="true" showInputMessage="true" sqref="C7" type="list">
      <formula1>'Reff Table'!$B$2:$B$7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B19" activeCellId="0" sqref="B19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1.57"/>
    <col collapsed="false" customWidth="true" hidden="false" outlineLevel="0" max="3" min="3" style="0" width="38.14"/>
    <col collapsed="false" customWidth="true" hidden="false" outlineLevel="0" max="4" min="4" style="0" width="14.01"/>
    <col collapsed="false" customWidth="true" hidden="false" outlineLevel="0" max="5" min="5" style="0" width="12.29"/>
    <col collapsed="false" customWidth="true" hidden="false" outlineLevel="0" max="6" min="6" style="0" width="25.71"/>
    <col collapsed="false" customWidth="true" hidden="false" outlineLevel="0" max="7" min="7" style="0" width="10.85"/>
    <col collapsed="false" customWidth="true" hidden="false" outlineLevel="0" max="9" min="8" style="0" width="10.29"/>
    <col collapsed="false" customWidth="true" hidden="false" outlineLevel="0" max="10" min="10" style="0" width="14.28"/>
    <col collapsed="false" customWidth="true" hidden="false" outlineLevel="0" max="11" min="11" style="0" width="16.14"/>
    <col collapsed="false" customWidth="true" hidden="false" outlineLevel="0" max="12" min="12" style="0" width="25"/>
  </cols>
  <sheetData>
    <row r="1" customFormat="false" ht="40.5" hidden="false" customHeight="false" outlineLevel="0" collapsed="false">
      <c r="A1" s="126" t="s">
        <v>187</v>
      </c>
      <c r="B1" s="127" t="s">
        <v>41</v>
      </c>
      <c r="C1" s="127" t="s">
        <v>188</v>
      </c>
      <c r="D1" s="127" t="s">
        <v>410</v>
      </c>
      <c r="E1" s="127" t="s">
        <v>190</v>
      </c>
      <c r="F1" s="127" t="s">
        <v>411</v>
      </c>
      <c r="G1" s="127" t="s">
        <v>191</v>
      </c>
      <c r="H1" s="128" t="s">
        <v>192</v>
      </c>
      <c r="I1" s="128" t="s">
        <v>193</v>
      </c>
      <c r="J1" s="129" t="s">
        <v>28</v>
      </c>
      <c r="K1" s="127" t="s">
        <v>194</v>
      </c>
      <c r="L1" s="127" t="s">
        <v>195</v>
      </c>
    </row>
    <row r="2" customFormat="false" ht="37.5" hidden="false" customHeight="true" outlineLevel="0" collapsed="false">
      <c r="A2" s="130"/>
      <c r="B2" s="131"/>
      <c r="C2" s="132"/>
      <c r="D2" s="133"/>
      <c r="E2" s="133"/>
      <c r="F2" s="134"/>
      <c r="G2" s="135"/>
      <c r="H2" s="136"/>
      <c r="I2" s="136"/>
      <c r="J2" s="137"/>
      <c r="K2" s="138"/>
      <c r="L2" s="139"/>
    </row>
    <row r="3" customFormat="false" ht="37.5" hidden="false" customHeight="true" outlineLevel="0" collapsed="false">
      <c r="A3" s="130"/>
      <c r="B3" s="131"/>
      <c r="C3" s="132"/>
      <c r="D3" s="133"/>
      <c r="E3" s="133"/>
      <c r="F3" s="134"/>
      <c r="G3" s="135"/>
      <c r="H3" s="136"/>
      <c r="I3" s="136"/>
      <c r="J3" s="137"/>
      <c r="K3" s="138"/>
      <c r="L3" s="139"/>
    </row>
    <row r="4" customFormat="false" ht="37.5" hidden="false" customHeight="true" outlineLevel="0" collapsed="false">
      <c r="A4" s="130"/>
      <c r="B4" s="131"/>
      <c r="C4" s="132"/>
      <c r="D4" s="133"/>
      <c r="E4" s="133"/>
      <c r="F4" s="134"/>
      <c r="G4" s="135"/>
      <c r="H4" s="136"/>
      <c r="I4" s="136"/>
      <c r="J4" s="137"/>
      <c r="K4" s="138"/>
      <c r="L4" s="139"/>
    </row>
    <row r="5" customFormat="false" ht="37.5" hidden="false" customHeight="true" outlineLevel="0" collapsed="false">
      <c r="A5" s="130"/>
      <c r="B5" s="140"/>
      <c r="C5" s="132"/>
      <c r="D5" s="133"/>
      <c r="E5" s="133"/>
      <c r="F5" s="134"/>
      <c r="G5" s="135"/>
      <c r="H5" s="136"/>
      <c r="I5" s="136"/>
      <c r="J5" s="137"/>
      <c r="K5" s="138"/>
      <c r="L5" s="139"/>
    </row>
    <row r="6" customFormat="false" ht="37.5" hidden="false" customHeight="true" outlineLevel="0" collapsed="false">
      <c r="A6" s="130"/>
      <c r="B6" s="140"/>
      <c r="C6" s="132"/>
      <c r="D6" s="133"/>
      <c r="E6" s="133"/>
      <c r="F6" s="134"/>
      <c r="G6" s="135"/>
      <c r="H6" s="136"/>
      <c r="I6" s="136"/>
      <c r="J6" s="137"/>
      <c r="K6" s="138"/>
      <c r="L6" s="139"/>
    </row>
    <row r="7" customFormat="false" ht="15" hidden="false" customHeight="false" outlineLevel="0" collapsed="false">
      <c r="A7" s="130"/>
      <c r="B7" s="131"/>
      <c r="C7" s="132"/>
      <c r="D7" s="133"/>
      <c r="E7" s="133"/>
      <c r="F7" s="134"/>
      <c r="G7" s="135"/>
      <c r="H7" s="136"/>
      <c r="I7" s="136"/>
      <c r="J7" s="137"/>
      <c r="K7" s="138"/>
      <c r="L7" s="139"/>
    </row>
    <row r="8" customFormat="false" ht="15" hidden="false" customHeight="false" outlineLevel="0" collapsed="false">
      <c r="A8" s="130"/>
      <c r="B8" s="140"/>
      <c r="C8" s="132"/>
      <c r="D8" s="133"/>
      <c r="E8" s="133"/>
      <c r="F8" s="134"/>
      <c r="G8" s="135"/>
      <c r="H8" s="136"/>
      <c r="I8" s="136"/>
      <c r="J8" s="137"/>
      <c r="K8" s="138"/>
      <c r="L8" s="139"/>
    </row>
    <row r="9" customFormat="false" ht="15" hidden="false" customHeight="false" outlineLevel="0" collapsed="false">
      <c r="A9" s="130"/>
      <c r="B9" s="131"/>
      <c r="C9" s="132"/>
      <c r="D9" s="133"/>
      <c r="E9" s="133"/>
      <c r="F9" s="134"/>
      <c r="G9" s="135"/>
      <c r="H9" s="136"/>
      <c r="I9" s="136"/>
      <c r="J9" s="137"/>
      <c r="K9" s="138"/>
      <c r="L9" s="139"/>
    </row>
    <row r="10" customFormat="false" ht="15" hidden="false" customHeight="false" outlineLevel="0" collapsed="false">
      <c r="A10" s="130"/>
      <c r="B10" s="131"/>
      <c r="C10" s="132"/>
      <c r="D10" s="133"/>
      <c r="E10" s="133"/>
      <c r="F10" s="134"/>
      <c r="G10" s="135"/>
      <c r="H10" s="136"/>
      <c r="I10" s="136"/>
      <c r="J10" s="137"/>
      <c r="K10" s="138"/>
      <c r="L10" s="139"/>
    </row>
    <row r="11" customFormat="false" ht="15" hidden="false" customHeight="false" outlineLevel="0" collapsed="false">
      <c r="A11" s="130"/>
      <c r="B11" s="131"/>
      <c r="C11" s="132"/>
      <c r="D11" s="133"/>
      <c r="E11" s="133"/>
      <c r="F11" s="134"/>
      <c r="G11" s="135"/>
      <c r="H11" s="136"/>
      <c r="I11" s="136"/>
      <c r="J11" s="137"/>
      <c r="K11" s="138"/>
      <c r="L11" s="139"/>
    </row>
    <row r="12" customFormat="false" ht="15" hidden="false" customHeight="false" outlineLevel="0" collapsed="false">
      <c r="A12" s="130"/>
      <c r="B12" s="131"/>
      <c r="C12" s="132"/>
      <c r="D12" s="133"/>
      <c r="E12" s="133"/>
      <c r="F12" s="134"/>
      <c r="G12" s="135"/>
      <c r="H12" s="136"/>
      <c r="I12" s="136"/>
      <c r="J12" s="137"/>
      <c r="K12" s="138"/>
      <c r="L12" s="139"/>
    </row>
    <row r="13" customFormat="false" ht="15" hidden="false" customHeight="false" outlineLevel="0" collapsed="false">
      <c r="A13" s="130"/>
      <c r="B13" s="140"/>
      <c r="C13" s="132"/>
      <c r="D13" s="133"/>
      <c r="E13" s="133"/>
      <c r="F13" s="134"/>
      <c r="G13" s="135"/>
      <c r="H13" s="136"/>
      <c r="I13" s="136"/>
      <c r="J13" s="137"/>
      <c r="K13" s="138"/>
      <c r="L13" s="139"/>
    </row>
  </sheetData>
  <dataValidations count="2">
    <dataValidation allowBlank="true" operator="between" showDropDown="false" showErrorMessage="true" showInputMessage="true" sqref="J2:J13" type="list">
      <formula1>'Reff Table'!$F$2:$F$8</formula1>
      <formula2>0</formula2>
    </dataValidation>
    <dataValidation allowBlank="true" operator="between" showDropDown="false" showErrorMessage="true" showInputMessage="true" sqref="G2:G13" type="list">
      <formula1>'Reff Table'!$E$2:$E$5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H2" activeCellId="0" sqref="H2"/>
    </sheetView>
  </sheetViews>
  <sheetFormatPr defaultColWidth="8.61328125" defaultRowHeight="15" zeroHeight="false" outlineLevelRow="0" outlineLevelCol="0"/>
  <cols>
    <col collapsed="false" customWidth="true" hidden="false" outlineLevel="0" max="1" min="1" style="141" width="18.58"/>
    <col collapsed="false" customWidth="true" hidden="false" outlineLevel="0" max="2" min="2" style="141" width="11.86"/>
    <col collapsed="false" customWidth="true" hidden="false" outlineLevel="0" max="3" min="3" style="141" width="17.29"/>
    <col collapsed="false" customWidth="true" hidden="false" outlineLevel="0" max="4" min="4" style="142" width="13.02"/>
    <col collapsed="false" customWidth="true" hidden="false" outlineLevel="0" max="5" min="5" style="142" width="15.57"/>
    <col collapsed="false" customWidth="true" hidden="false" outlineLevel="0" max="6" min="6" style="142" width="26.29"/>
    <col collapsed="false" customWidth="true" hidden="false" outlineLevel="0" max="7" min="7" style="141" width="12.86"/>
    <col collapsed="false" customWidth="true" hidden="false" outlineLevel="0" max="8" min="8" style="141" width="11.71"/>
  </cols>
  <sheetData>
    <row r="1" customFormat="false" ht="15" hidden="false" customHeight="false" outlineLevel="0" collapsed="false">
      <c r="A1" s="143" t="s">
        <v>412</v>
      </c>
      <c r="B1" s="143" t="s">
        <v>413</v>
      </c>
      <c r="C1" s="143" t="s">
        <v>414</v>
      </c>
      <c r="D1" s="144" t="s">
        <v>415</v>
      </c>
      <c r="E1" s="144" t="s">
        <v>191</v>
      </c>
      <c r="F1" s="144" t="s">
        <v>28</v>
      </c>
      <c r="G1" s="143" t="s">
        <v>416</v>
      </c>
      <c r="H1" s="145" t="s">
        <v>417</v>
      </c>
    </row>
    <row r="2" customFormat="false" ht="15" hidden="false" customHeight="false" outlineLevel="0" collapsed="false">
      <c r="A2" s="146" t="s">
        <v>418</v>
      </c>
      <c r="B2" s="146" t="s">
        <v>409</v>
      </c>
      <c r="C2" s="146" t="s">
        <v>407</v>
      </c>
      <c r="D2" s="147" t="s">
        <v>419</v>
      </c>
      <c r="E2" s="147" t="s">
        <v>45</v>
      </c>
      <c r="F2" s="142" t="s">
        <v>48</v>
      </c>
      <c r="G2" s="148" t="s">
        <v>420</v>
      </c>
      <c r="H2" s="149" t="s">
        <v>37</v>
      </c>
    </row>
    <row r="3" customFormat="false" ht="15" hidden="false" customHeight="false" outlineLevel="0" collapsed="false">
      <c r="A3" s="146"/>
      <c r="B3" s="146" t="s">
        <v>421</v>
      </c>
      <c r="C3" s="146" t="s">
        <v>407</v>
      </c>
      <c r="D3" s="147" t="s">
        <v>419</v>
      </c>
      <c r="E3" s="147" t="s">
        <v>45</v>
      </c>
      <c r="F3" s="142" t="s">
        <v>48</v>
      </c>
      <c r="G3" s="148" t="s">
        <v>420</v>
      </c>
      <c r="H3" s="149" t="s">
        <v>37</v>
      </c>
    </row>
    <row r="4" customFormat="false" ht="15" hidden="false" customHeight="false" outlineLevel="0" collapsed="false">
      <c r="A4" s="146" t="s">
        <v>408</v>
      </c>
      <c r="B4" s="146" t="s">
        <v>422</v>
      </c>
      <c r="C4" s="146" t="s">
        <v>423</v>
      </c>
      <c r="D4" s="147" t="s">
        <v>424</v>
      </c>
      <c r="E4" s="142" t="s">
        <v>53</v>
      </c>
      <c r="F4" s="142" t="s">
        <v>142</v>
      </c>
      <c r="G4" s="148" t="s">
        <v>38</v>
      </c>
      <c r="H4" s="149" t="s">
        <v>425</v>
      </c>
    </row>
    <row r="5" customFormat="false" ht="15" hidden="false" customHeight="false" outlineLevel="0" collapsed="false">
      <c r="A5" s="146"/>
      <c r="B5" s="146" t="s">
        <v>426</v>
      </c>
      <c r="C5" s="146" t="s">
        <v>425</v>
      </c>
      <c r="D5" s="142" t="s">
        <v>427</v>
      </c>
      <c r="E5" s="142" t="s">
        <v>428</v>
      </c>
      <c r="F5" s="142" t="s">
        <v>429</v>
      </c>
      <c r="G5" s="148"/>
      <c r="H5" s="149" t="s">
        <v>430</v>
      </c>
    </row>
    <row r="6" customFormat="false" ht="15" hidden="false" customHeight="false" outlineLevel="0" collapsed="false">
      <c r="A6" s="146"/>
      <c r="B6" s="146" t="s">
        <v>421</v>
      </c>
      <c r="C6" s="146"/>
      <c r="D6" s="142" t="s">
        <v>431</v>
      </c>
      <c r="F6" s="142" t="s">
        <v>432</v>
      </c>
      <c r="G6" s="148"/>
    </row>
    <row r="7" customFormat="false" ht="15" hidden="false" customHeight="false" outlineLevel="0" collapsed="false">
      <c r="A7" s="146"/>
      <c r="B7" s="146" t="s">
        <v>433</v>
      </c>
      <c r="C7" s="146"/>
      <c r="F7" s="142" t="s">
        <v>425</v>
      </c>
    </row>
    <row r="8" customFormat="false" ht="15" hidden="false" customHeight="false" outlineLevel="0" collapsed="false">
      <c r="A8" s="146"/>
      <c r="B8" s="146"/>
      <c r="C8" s="146"/>
      <c r="F8" s="142" t="s">
        <v>434</v>
      </c>
      <c r="G8" s="148"/>
    </row>
    <row r="9" customFormat="false" ht="15" hidden="false" customHeight="false" outlineLevel="0" collapsed="false">
      <c r="A9" s="146"/>
      <c r="B9" s="146"/>
      <c r="C9" s="146"/>
      <c r="G9" s="148"/>
    </row>
    <row r="10" customFormat="false" ht="15" hidden="false" customHeight="false" outlineLevel="0" collapsed="false">
      <c r="A10" s="146"/>
      <c r="B10" s="146"/>
      <c r="C10" s="146"/>
      <c r="G10" s="148"/>
    </row>
    <row r="11" customFormat="false" ht="15" hidden="false" customHeight="false" outlineLevel="0" collapsed="false">
      <c r="A11" s="146"/>
      <c r="B11" s="146"/>
      <c r="C11" s="146"/>
      <c r="G11" s="148"/>
    </row>
    <row r="12" customFormat="false" ht="15" hidden="false" customHeight="false" outlineLevel="0" collapsed="false">
      <c r="A12" s="146"/>
      <c r="B12" s="146"/>
      <c r="C12" s="146"/>
      <c r="G12" s="148"/>
    </row>
    <row r="13" customFormat="false" ht="15" hidden="false" customHeight="false" outlineLevel="0" collapsed="false">
      <c r="A13" s="146"/>
      <c r="B13" s="146"/>
      <c r="C13" s="146"/>
      <c r="G13" s="148"/>
    </row>
    <row r="14" customFormat="false" ht="15" hidden="false" customHeight="false" outlineLevel="0" collapsed="false">
      <c r="A14" s="146"/>
      <c r="B14" s="146"/>
      <c r="C14" s="146"/>
      <c r="G14" s="146"/>
    </row>
    <row r="15" customFormat="false" ht="15" hidden="false" customHeight="false" outlineLevel="0" collapsed="false">
      <c r="C15" s="146"/>
      <c r="G15" s="146"/>
    </row>
    <row r="16" customFormat="false" ht="15" hidden="false" customHeight="false" outlineLevel="0" collapsed="false">
      <c r="C16" s="146"/>
      <c r="G16" s="146"/>
    </row>
    <row r="17" customFormat="false" ht="15" hidden="false" customHeight="false" outlineLevel="0" collapsed="false">
      <c r="C17" s="146"/>
      <c r="G17" s="146"/>
    </row>
    <row r="18" customFormat="false" ht="15" hidden="false" customHeight="false" outlineLevel="0" collapsed="false">
      <c r="G18" s="146"/>
    </row>
    <row r="19" customFormat="false" ht="15" hidden="false" customHeight="false" outlineLevel="0" collapsed="false">
      <c r="G19" s="146"/>
    </row>
    <row r="20" customFormat="false" ht="15" hidden="false" customHeight="false" outlineLevel="0" collapsed="false">
      <c r="G20" s="146"/>
    </row>
    <row r="21" customFormat="false" ht="15" hidden="false" customHeight="false" outlineLevel="0" collapsed="false">
      <c r="G21" s="146"/>
    </row>
    <row r="22" customFormat="false" ht="15" hidden="false" customHeight="false" outlineLevel="0" collapsed="false">
      <c r="G22" s="146"/>
    </row>
    <row r="23" customFormat="false" ht="15" hidden="false" customHeight="false" outlineLevel="0" collapsed="false">
      <c r="G23" s="146"/>
    </row>
    <row r="24" customFormat="false" ht="15" hidden="false" customHeight="false" outlineLevel="0" collapsed="false">
      <c r="G24" s="146"/>
    </row>
    <row r="25" customFormat="false" ht="15" hidden="false" customHeight="false" outlineLevel="0" collapsed="false">
      <c r="G25" s="1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fals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D7" activeCellId="0" sqref="D7"/>
    </sheetView>
  </sheetViews>
  <sheetFormatPr defaultColWidth="8.61328125"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7"/>
    <col collapsed="false" customWidth="true" hidden="false" outlineLevel="0" max="3" min="3" style="0" width="20.12"/>
    <col collapsed="false" customWidth="true" hidden="false" outlineLevel="0" max="4" min="4" style="0" width="33.29"/>
    <col collapsed="false" customWidth="true" hidden="false" outlineLevel="0" max="5" min="5" style="0" width="22.62"/>
    <col collapsed="false" customWidth="true" hidden="false" outlineLevel="0" max="6" min="6" style="0" width="14.76"/>
    <col collapsed="false" customWidth="true" hidden="false" outlineLevel="0" max="9" min="9" style="0" width="10.12"/>
    <col collapsed="false" customWidth="true" hidden="false" outlineLevel="0" max="10" min="10" style="0" width="10"/>
    <col collapsed="false" customWidth="true" hidden="false" outlineLevel="0" max="13" min="12" style="0" width="18.85"/>
  </cols>
  <sheetData>
    <row r="1" customFormat="false" ht="24" hidden="false" customHeight="true" outlineLevel="0" collapsed="false">
      <c r="A1" s="43" t="s">
        <v>435</v>
      </c>
      <c r="B1" s="43" t="s">
        <v>436</v>
      </c>
      <c r="C1" s="43" t="s">
        <v>437</v>
      </c>
      <c r="D1" s="43" t="s">
        <v>438</v>
      </c>
      <c r="E1" s="43" t="s">
        <v>439</v>
      </c>
      <c r="F1" s="43" t="s">
        <v>440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32</v>
      </c>
      <c r="M1" s="43" t="s">
        <v>441</v>
      </c>
    </row>
    <row r="2" customFormat="false" ht="141.75" hidden="false" customHeight="false" outlineLevel="0" collapsed="false">
      <c r="A2" s="98" t="s">
        <v>33</v>
      </c>
      <c r="B2" s="150" t="s">
        <v>34</v>
      </c>
      <c r="C2" s="151" t="s">
        <v>442</v>
      </c>
      <c r="D2" s="46" t="s">
        <v>443</v>
      </c>
      <c r="E2" s="89" t="s">
        <v>444</v>
      </c>
      <c r="F2" s="89" t="s">
        <v>347</v>
      </c>
      <c r="G2" s="151" t="s">
        <v>36</v>
      </c>
      <c r="H2" s="152" t="s">
        <v>37</v>
      </c>
      <c r="I2" s="49" t="n">
        <v>44466</v>
      </c>
      <c r="J2" s="49"/>
      <c r="K2" s="48" t="s">
        <v>38</v>
      </c>
      <c r="L2" s="48"/>
      <c r="M2" s="153"/>
    </row>
    <row r="7" customFormat="false" ht="38.25" hidden="false" customHeight="true" outlineLevel="0" collapsed="false"/>
    <row r="8" customFormat="false" ht="87.75" hidden="false" customHeight="true" outlineLevel="0" collapsed="false"/>
  </sheetData>
  <dataValidations count="2">
    <dataValidation allowBlank="true" operator="between" showDropDown="false" showErrorMessage="true" showInputMessage="true" sqref="H2" type="list">
      <formula1>'Reff Table'!$H$2:$H$5</formula1>
      <formula2>0</formula2>
    </dataValidation>
    <dataValidation allowBlank="true" operator="between" showDropDown="false" showErrorMessage="true" showInputMessage="true" sqref="K2" type="list">
      <formula1>'Reff Table'!$G$2:$G$4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2CD6DB1DAED8408D0995AB2123DA38" ma:contentTypeVersion="6" ma:contentTypeDescription="Create a new document." ma:contentTypeScope="" ma:versionID="9db756971f3266e8c5d944f71f75077e">
  <xsd:schema xmlns:xsd="http://www.w3.org/2001/XMLSchema" xmlns:xs="http://www.w3.org/2001/XMLSchema" xmlns:p="http://schemas.microsoft.com/office/2006/metadata/properties" xmlns:ns1="http://schemas.microsoft.com/sharepoint/v3" xmlns:ns2="878365a3-017b-4863-ba96-3de6dac98dca" xmlns:ns3="41a0859a-c365-49a3-81a1-03c56d197e83" targetNamespace="http://schemas.microsoft.com/office/2006/metadata/properties" ma:root="true" ma:fieldsID="5f4f62f4ac6fd118045a72f247e60426" ns1:_="" ns2:_="" ns3:_="">
    <xsd:import namespace="http://schemas.microsoft.com/sharepoint/v3"/>
    <xsd:import namespace="878365a3-017b-4863-ba96-3de6dac98dca"/>
    <xsd:import namespace="41a0859a-c365-49a3-81a1-03c56d197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365a3-017b-4863-ba96-3de6dac9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a0859a-c365-49a3-81a1-03c56d197e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8C5B3C1-5E85-4CD8-A5EE-F479F27FA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8365a3-017b-4863-ba96-3de6dac98dca"/>
    <ds:schemaRef ds:uri="41a0859a-c365-49a3-81a1-03c56d197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364025-9A04-4494-9D6D-9C0CDB0389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E7846-A316-457E-96FD-0241216D5A14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41a0859a-c365-49a3-81a1-03c56d197e83"/>
    <ds:schemaRef ds:uri="http://purl.org/dc/elements/1.1/"/>
    <ds:schemaRef ds:uri="http://purl.org/dc/terms/"/>
    <ds:schemaRef ds:uri="http://purl.org/dc/dcmitype/"/>
    <ds:schemaRef ds:uri="http://schemas.microsoft.com/sharepoint/v3"/>
    <ds:schemaRef ds:uri="http://schemas.openxmlformats.org/package/2006/metadata/core-properties"/>
    <ds:schemaRef ds:uri="878365a3-017b-4863-ba96-3de6dac98d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2019-12-09T01:49:40Z</dcterms:created>
  <dc:creator>Hanifah Astuti (ID)</dc:creator>
  <dc:description/>
  <dc:language>en-ID</dc:language>
  <cp:lastModifiedBy/>
  <dcterms:modified xsi:type="dcterms:W3CDTF">2021-09-28T09:51:31Z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0x010100B62CD6DB1DAED8408D0995AB2123DA38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