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AT Report" sheetId="1" state="visible" r:id="rId2"/>
    <sheet name="UAT Scenario" sheetId="2" state="visible" r:id="rId3"/>
    <sheet name="Cases - Notifications" sheetId="3" state="visible" r:id="rId4"/>
    <sheet name="Cases - Feature Board" sheetId="4" state="visible" r:id="rId5"/>
    <sheet name="UAT Report " sheetId="5" state="hidden" r:id="rId6"/>
    <sheet name="SIT Scenario" sheetId="6" state="hidden" r:id="rId7"/>
    <sheet name="Reff Table" sheetId="7" state="hidden" r:id="rId8"/>
    <sheet name="Cases - Feature Group Chat" sheetId="8" state="visible" r:id="rId9"/>
    <sheet name="Cases - Feature Blast" sheetId="9" state="visible" r:id="rId10"/>
    <sheet name="Findings" sheetId="10" state="visible" r:id="rId11"/>
  </sheets>
  <externalReferences>
    <externalReference r:id="rId12"/>
    <externalReference r:id="rId13"/>
  </externalReferences>
  <definedNames>
    <definedName function="false" hidden="true" localSheetId="1" name="_xlnm._FilterDatabase" vbProcedure="false">'UAT Scenario'!$B$1:$L$46</definedName>
    <definedName function="false" hidden="false" name="Acceptance_Cycle" vbProcedure="false">#REF!</definedName>
    <definedName function="false" hidden="false" name="Acceptance_Cycle_End_Scenario" vbProcedure="false">#REF!</definedName>
    <definedName function="false" hidden="false" name="Acceptance_Cycle_Start_Scenario" vbProcedure="false">#REF!</definedName>
    <definedName function="false" hidden="false" name="Acceptance_Cycle_Start_Scenario1" vbProcedure="false">#REF!</definedName>
    <definedName function="false" hidden="false" name="Acceptance_Flag" vbProcedure="false">#REF!</definedName>
    <definedName function="false" hidden="false" name="Check" vbProcedure="false">#REF!</definedName>
    <definedName function="false" hidden="false" name="Created_by" vbProcedure="false">#REF!</definedName>
    <definedName function="false" hidden="false" name="Defect_ID_Sceario_2" vbProcedure="false">#REF!</definedName>
    <definedName function="false" hidden="false" name="Defect_ID_Scenario" vbProcedure="false">#REF!</definedName>
    <definedName function="false" hidden="false" name="Functional_Specification" vbProcedure="false">#REF!</definedName>
    <definedName function="false" hidden="false" name="nodasasasf" vbProcedure="false">#REF!</definedName>
    <definedName function="false" hidden="false" name="Preparation_end_date" vbProcedure="false">#REF!</definedName>
    <definedName function="false" hidden="false" name="Preparation_start_date" vbProcedure="false">#REF!</definedName>
    <definedName function="false" hidden="false" name="QCDesigner" vbProcedure="false">[1]List!$G$2:$G$245</definedName>
    <definedName function="false" hidden="false" name="QCModuleFunction1" vbProcedure="false">#REF!</definedName>
    <definedName function="false" hidden="false" name="QCPriority" vbProcedure="false">[1]List!$F$2:$F$4</definedName>
    <definedName function="false" hidden="false" name="QCSystem" vbProcedure="false">[1]List!$B$2:$B$18</definedName>
    <definedName function="false" hidden="false" name="QCTestLevel" vbProcedure="false">[1]List!$D$2:$D$11</definedName>
    <definedName function="false" hidden="false" name="QCType" vbProcedure="false">[1]List!$A$2</definedName>
    <definedName function="false" hidden="false" name="Reviewed_by" vbProcedure="false">#REF!</definedName>
    <definedName function="false" hidden="false" name="Revision_end_date" vbProcedure="false">#REF!</definedName>
    <definedName function="false" hidden="false" name="Revision_start_date" vbProcedure="false">#REF!</definedName>
    <definedName function="false" hidden="false" name="Scenario_ID" vbProcedure="false">#REF!</definedName>
    <definedName function="false" hidden="false" name="Scenario_Preparation_Status" vbProcedure="false">#REF!</definedName>
    <definedName function="false" hidden="false" name="Scenario_Table" vbProcedure="false">#REF!</definedName>
    <definedName function="false" hidden="false" name="Scernarioid" vbProcedure="false">#REF!</definedName>
    <definedName function="false" hidden="false" name="Test" vbProcedure="false">#REF!</definedName>
    <definedName function="false" hidden="false" localSheetId="0" name="Acceptance_Cycle" vbProcedure="false">#REF!</definedName>
    <definedName function="false" hidden="false" localSheetId="0" name="Acceptance_Cycle_End_Scenario" vbProcedure="false">#REF!</definedName>
    <definedName function="false" hidden="false" localSheetId="0" name="Acceptance_Cycle_Start_Scenario" vbProcedure="false">#REF!</definedName>
    <definedName function="false" hidden="false" localSheetId="0" name="Acceptance_Flag" vbProcedure="false">#REF!</definedName>
    <definedName function="false" hidden="false" localSheetId="0" name="Created_by" vbProcedure="false">#REF!</definedName>
    <definedName function="false" hidden="false" localSheetId="0" name="Defect_ID_Scenario" vbProcedure="false">#REF!</definedName>
    <definedName function="false" hidden="false" localSheetId="0" name="Functional_Specification" vbProcedure="false">#REF!</definedName>
    <definedName function="false" hidden="false" localSheetId="0" name="Preparation_end_date" vbProcedure="false">#REF!</definedName>
    <definedName function="false" hidden="false" localSheetId="0" name="Preparation_start_date" vbProcedure="false">#REF!</definedName>
    <definedName function="false" hidden="false" localSheetId="0" name="QCModuleFunction1" vbProcedure="false">#REF!</definedName>
    <definedName function="false" hidden="false" localSheetId="0" name="Reviewed_by" vbProcedure="false">#REF!</definedName>
    <definedName function="false" hidden="false" localSheetId="0" name="Revision_end_date" vbProcedure="false">#REF!</definedName>
    <definedName function="false" hidden="false" localSheetId="0" name="Revision_start_date" vbProcedure="false">#REF!</definedName>
    <definedName function="false" hidden="false" localSheetId="0" name="Scenario_ID" vbProcedure="false">#REF!</definedName>
    <definedName function="false" hidden="false" localSheetId="0" name="Scenario_Preparation_Status" vbProcedure="false">#REF!</definedName>
    <definedName function="false" hidden="false" localSheetId="0" name="Scenario_Table" vbProcedure="false">#REF!</definedName>
    <definedName function="false" hidden="false" localSheetId="1" name="Create_and_Signed_Bukalapak_contract" vbProcedure="false">#REF!</definedName>
    <definedName function="false" hidden="false" localSheetId="1" name="_xlnm._FilterDatabase" vbProcedure="false">'UAT Scenario'!$B$1:$L$13</definedName>
    <definedName function="false" hidden="false" localSheetId="5" name="Acceptance_Cycle" vbProcedure="false">#REF!</definedName>
    <definedName function="false" hidden="false" localSheetId="5" name="Acceptance_Cycle_End_Scenario" vbProcedure="false">#REF!</definedName>
    <definedName function="false" hidden="false" localSheetId="5" name="Acceptance_Cycle_Start_Scenario" vbProcedure="false">#REF!</definedName>
    <definedName function="false" hidden="false" localSheetId="5" name="Acceptance_Flag" vbProcedure="false">#REF!</definedName>
    <definedName function="false" hidden="false" localSheetId="5" name="Created_by" vbProcedure="false">#REF!</definedName>
    <definedName function="false" hidden="false" localSheetId="5" name="Defect_ID_Scenario" vbProcedure="false">#REF!</definedName>
    <definedName function="false" hidden="false" localSheetId="5" name="Functional_Specification" vbProcedure="false">#REF!</definedName>
    <definedName function="false" hidden="false" localSheetId="5" name="Preparation_end_date" vbProcedure="false">#REF!</definedName>
    <definedName function="false" hidden="false" localSheetId="5" name="Preparation_start_date" vbProcedure="false">#REF!</definedName>
    <definedName function="false" hidden="false" localSheetId="5" name="Reviewed_by" vbProcedure="false">#REF!</definedName>
    <definedName function="false" hidden="false" localSheetId="5" name="Revision_end_date" vbProcedure="false">#REF!</definedName>
    <definedName function="false" hidden="false" localSheetId="5" name="Revision_start_date" vbProcedure="false">#REF!</definedName>
    <definedName function="false" hidden="false" localSheetId="5" name="Scenario_ID" vbProcedure="false">#REF!</definedName>
    <definedName function="false" hidden="false" localSheetId="5" name="Scenario_Preparation_Status" vbProcedure="false">#REF!</definedName>
    <definedName function="false" hidden="false" localSheetId="5" name="Scenario_Tabl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<sst xmlns="http://schemas.openxmlformats.org/spreadsheetml/2006/main" count="2913" uniqueCount="614">
  <si>
    <t xml:space="preserve">     -- COPY THIS AREA IN THE ACK EMAIL BODY --</t>
  </si>
  <si>
    <t xml:space="preserve">Cicle App</t>
  </si>
  <si>
    <t xml:space="preserve">- Project Information -</t>
  </si>
  <si>
    <t xml:space="preserve">- Test Result -</t>
  </si>
  <si>
    <t xml:space="preserve">- Execution Plan -</t>
  </si>
  <si>
    <t xml:space="preserve">- Actual Execution -</t>
  </si>
  <si>
    <t xml:space="preserve">Report Date.</t>
  </si>
  <si>
    <t xml:space="preserve">23 Oktober 2021</t>
  </si>
  <si>
    <t xml:space="preserve">Status.</t>
  </si>
  <si>
    <t xml:space="preserve">Start Date.</t>
  </si>
  <si>
    <t xml:space="preserve">Project No.</t>
  </si>
  <si>
    <t xml:space="preserve">Completion.</t>
  </si>
  <si>
    <t xml:space="preserve">Finish Date.</t>
  </si>
  <si>
    <t xml:space="preserve">23/10/2021</t>
  </si>
  <si>
    <t xml:space="preserve">Test Cycle.</t>
  </si>
  <si>
    <t xml:space="preserve">Total Test Case.</t>
  </si>
  <si>
    <t xml:space="preserve">Test Env.</t>
  </si>
  <si>
    <t xml:space="preserve">Staging</t>
  </si>
  <si>
    <t xml:space="preserve">- Total Results To Date -</t>
  </si>
  <si>
    <t xml:space="preserve">Planned #.</t>
  </si>
  <si>
    <t xml:space="preserve">Planned % </t>
  </si>
  <si>
    <t xml:space="preserve">Actual #.</t>
  </si>
  <si>
    <t xml:space="preserve">Actual % from Result to Date.</t>
  </si>
  <si>
    <t xml:space="preserve">Plan.</t>
  </si>
  <si>
    <t xml:space="preserve">- Defect / Issue Details -</t>
  </si>
  <si>
    <t xml:space="preserve">Defect ID (#)</t>
  </si>
  <si>
    <t xml:space="preserve">Defect Name</t>
  </si>
  <si>
    <t xml:space="preserve">Priority</t>
  </si>
  <si>
    <t xml:space="preserve">PIC</t>
  </si>
  <si>
    <t xml:space="preserve">Status</t>
  </si>
  <si>
    <t xml:space="preserve">Detected Date</t>
  </si>
  <si>
    <t xml:space="preserve">Closed Date</t>
  </si>
  <si>
    <t xml:space="preserve">Type</t>
  </si>
  <si>
    <t xml:space="preserve">Bug001</t>
  </si>
  <si>
    <t xml:space="preserve">Loading Notifications never Stop</t>
  </si>
  <si>
    <t xml:space="preserve">Normal</t>
  </si>
  <si>
    <t xml:space="preserve">Tim Development</t>
  </si>
  <si>
    <t xml:space="preserve">Open</t>
  </si>
  <si>
    <t xml:space="preserve">ISSUE</t>
  </si>
  <si>
    <t xml:space="preserve">Bug002</t>
  </si>
  <si>
    <t xml:space="preserve">User Edit Due Date but less than today</t>
  </si>
  <si>
    <t xml:space="preserve">Bug003</t>
  </si>
  <si>
    <t xml:space="preserve">User attach the videos Group Chat</t>
  </si>
  <si>
    <t xml:space="preserve">High</t>
  </si>
  <si>
    <t xml:space="preserve">Bug004</t>
  </si>
  <si>
    <t xml:space="preserve">User publish blast but Due date less than today</t>
  </si>
  <si>
    <t xml:space="preserve">Bug005</t>
  </si>
  <si>
    <t xml:space="preserve">User publish blast but Title is space</t>
  </si>
  <si>
    <t xml:space="preserve">Bug006</t>
  </si>
  <si>
    <t xml:space="preserve">User comment blast when blast is complete</t>
  </si>
  <si>
    <t xml:space="preserve">No.</t>
  </si>
  <si>
    <t xml:space="preserve">Type.</t>
  </si>
  <si>
    <t xml:space="preserve">Scenario ID</t>
  </si>
  <si>
    <t xml:space="preserve">Scenario Case</t>
  </si>
  <si>
    <t xml:space="preserve">Result.</t>
  </si>
  <si>
    <t xml:space="preserve">Blocked by (Defect ID)</t>
  </si>
  <si>
    <t xml:space="preserve">Positve</t>
  </si>
  <si>
    <t xml:space="preserve">Notif001</t>
  </si>
  <si>
    <t xml:space="preserve">User Check Notifications</t>
  </si>
  <si>
    <t xml:space="preserve">Tested Correctly</t>
  </si>
  <si>
    <t xml:space="preserve">Positive</t>
  </si>
  <si>
    <t xml:space="preserve">Notif002</t>
  </si>
  <si>
    <t xml:space="preserve">User click mark all read Notifications</t>
  </si>
  <si>
    <t xml:space="preserve">Notif003</t>
  </si>
  <si>
    <t xml:space="preserve">User view all Notifications</t>
  </si>
  <si>
    <t xml:space="preserve">Notif004</t>
  </si>
  <si>
    <t xml:space="preserve">User check Cheers Notifications</t>
  </si>
  <si>
    <t xml:space="preserve">Board01</t>
  </si>
  <si>
    <t xml:space="preserve">User Add Card Name</t>
  </si>
  <si>
    <t xml:space="preserve">Board02</t>
  </si>
  <si>
    <t xml:space="preserve">User Add Card with minimal 1 Char</t>
  </si>
  <si>
    <t xml:space="preserve">Board03</t>
  </si>
  <si>
    <t xml:space="preserve">User Add Card with numeric</t>
  </si>
  <si>
    <t xml:space="preserve">Board04</t>
  </si>
  <si>
    <t xml:space="preserve">User Add Card with special Char</t>
  </si>
  <si>
    <t xml:space="preserve">Negative</t>
  </si>
  <si>
    <t xml:space="preserve">Board05</t>
  </si>
  <si>
    <t xml:space="preserve">User Add Card but Card Name empty</t>
  </si>
  <si>
    <t xml:space="preserve">Board06</t>
  </si>
  <si>
    <t xml:space="preserve">User Add Card but Enabling Private Card</t>
  </si>
  <si>
    <t xml:space="preserve">Board07</t>
  </si>
  <si>
    <t xml:space="preserve">User move card</t>
  </si>
  <si>
    <t xml:space="preserve">Board08</t>
  </si>
  <si>
    <t xml:space="preserve">User Quick Comment</t>
  </si>
  <si>
    <t xml:space="preserve">Board09</t>
  </si>
  <si>
    <t xml:space="preserve">User set the Members</t>
  </si>
  <si>
    <t xml:space="preserve">Board10</t>
  </si>
  <si>
    <t xml:space="preserve">User Edit Labels</t>
  </si>
  <si>
    <t xml:space="preserve">Board11</t>
  </si>
  <si>
    <t xml:space="preserve">User Edit Due Date</t>
  </si>
  <si>
    <t xml:space="preserve">Board12</t>
  </si>
  <si>
    <t xml:space="preserve">Tested with non Stopping Defect</t>
  </si>
  <si>
    <t xml:space="preserve">Board13</t>
  </si>
  <si>
    <t xml:space="preserve">User Edit Notes</t>
  </si>
  <si>
    <t xml:space="preserve">Board14</t>
  </si>
  <si>
    <t xml:space="preserve">User Change Name</t>
  </si>
  <si>
    <t xml:space="preserve">Board15</t>
  </si>
  <si>
    <t xml:space="preserve">User Attach Files</t>
  </si>
  <si>
    <t xml:space="preserve">Board16</t>
  </si>
  <si>
    <t xml:space="preserve">User set Public/Private Card</t>
  </si>
  <si>
    <t xml:space="preserve">Board17</t>
  </si>
  <si>
    <t xml:space="preserve">User archive card</t>
  </si>
  <si>
    <t xml:space="preserve">Board18</t>
  </si>
  <si>
    <t xml:space="preserve">User archive all cards in this list</t>
  </si>
  <si>
    <t xml:space="preserve">Board19</t>
  </si>
  <si>
    <t xml:space="preserve">User archive this list</t>
  </si>
  <si>
    <t xml:space="preserve">Board20</t>
  </si>
  <si>
    <t xml:space="preserve">User set as a complete list</t>
  </si>
  <si>
    <t xml:space="preserve">Board21</t>
  </si>
  <si>
    <t xml:space="preserve">user sort this list from A to Z</t>
  </si>
  <si>
    <t xml:space="preserve">Board22</t>
  </si>
  <si>
    <t xml:space="preserve">user sort this list from Z to A</t>
  </si>
  <si>
    <t xml:space="preserve">Board23</t>
  </si>
  <si>
    <t xml:space="preserve">User sort this list by Nearest Due Date</t>
  </si>
  <si>
    <t xml:space="preserve">Board24</t>
  </si>
  <si>
    <t xml:space="preserve">User sort this list by Furthest Due Date</t>
  </si>
  <si>
    <t xml:space="preserve">Board25</t>
  </si>
  <si>
    <t xml:space="preserve">User sort this list by Nearest Created Date</t>
  </si>
  <si>
    <t xml:space="preserve">Board26</t>
  </si>
  <si>
    <t xml:space="preserve">User sort this list by Furthest Created Date</t>
  </si>
  <si>
    <t xml:space="preserve">Board27</t>
  </si>
  <si>
    <t xml:space="preserve">User search cards based on Label Colour</t>
  </si>
  <si>
    <t xml:space="preserve">Board28</t>
  </si>
  <si>
    <t xml:space="preserve">User search cards based on member</t>
  </si>
  <si>
    <t xml:space="preserve">Board29</t>
  </si>
  <si>
    <t xml:space="preserve">User search based on Due Soon</t>
  </si>
  <si>
    <t xml:space="preserve">Board30</t>
  </si>
  <si>
    <t xml:space="preserve">User search based on Due Today</t>
  </si>
  <si>
    <t xml:space="preserve">Board31</t>
  </si>
  <si>
    <t xml:space="preserve">User search based on Overdue</t>
  </si>
  <si>
    <t xml:space="preserve">Board32</t>
  </si>
  <si>
    <t xml:space="preserve">User unarchive Card</t>
  </si>
  <si>
    <t xml:space="preserve">Board33</t>
  </si>
  <si>
    <t xml:space="preserve">User unarchive list card</t>
  </si>
  <si>
    <t xml:space="preserve">Board34</t>
  </si>
  <si>
    <t xml:space="preserve">User comment the card</t>
  </si>
  <si>
    <t xml:space="preserve">Board35</t>
  </si>
  <si>
    <t xml:space="preserve">User Delete comment the card</t>
  </si>
  <si>
    <t xml:space="preserve">Board36</t>
  </si>
  <si>
    <t xml:space="preserve">User Edit Comment the card</t>
  </si>
  <si>
    <t xml:space="preserve">Board37</t>
  </si>
  <si>
    <t xml:space="preserve">User give Cheers</t>
  </si>
  <si>
    <t xml:space="preserve">Board38</t>
  </si>
  <si>
    <t xml:space="preserve">User give Cheers Empty</t>
  </si>
  <si>
    <t xml:space="preserve">Board39</t>
  </si>
  <si>
    <t xml:space="preserve">User Reply this comment</t>
  </si>
  <si>
    <t xml:space="preserve">Board40</t>
  </si>
  <si>
    <t xml:space="preserve">User Add to members from comment</t>
  </si>
  <si>
    <t xml:space="preserve">Board41</t>
  </si>
  <si>
    <t xml:space="preserve">User Add the labels from comment</t>
  </si>
  <si>
    <t xml:space="preserve">Board42</t>
  </si>
  <si>
    <t xml:space="preserve">User Edit the due date  from comment</t>
  </si>
  <si>
    <t xml:space="preserve">Board43</t>
  </si>
  <si>
    <t xml:space="preserve">User Attach Files  from comment</t>
  </si>
  <si>
    <t xml:space="preserve">Board44</t>
  </si>
  <si>
    <t xml:space="preserve">User Move Card  from comment</t>
  </si>
  <si>
    <t xml:space="preserve">Board45</t>
  </si>
  <si>
    <t xml:space="preserve">User set Public Card  from comment</t>
  </si>
  <si>
    <t xml:space="preserve">Board46</t>
  </si>
  <si>
    <t xml:space="preserve">User Archive Card  from comment</t>
  </si>
  <si>
    <t xml:space="preserve">Board47</t>
  </si>
  <si>
    <t xml:space="preserve">User Edit Notes from comment</t>
  </si>
  <si>
    <t xml:space="preserve">Board48</t>
  </si>
  <si>
    <t xml:space="preserve">User Edit Comment with format Bold</t>
  </si>
  <si>
    <t xml:space="preserve">Board49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</si>
  <si>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Italic</t>
    </r>
  </si>
  <si>
    <t xml:space="preserve">Board50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</si>
  <si>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Strikethrough</t>
    </r>
  </si>
  <si>
    <t xml:space="preserve">Board51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</si>
  <si>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Background Colour</t>
    </r>
  </si>
  <si>
    <t xml:space="preserve">Board52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</si>
  <si>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 </t>
    </r>
    <r>
      <rPr>
        <sz val="8"/>
        <color rgb="FF000000"/>
        <rFont val="Arial"/>
        <family val="2"/>
        <charset val="1"/>
      </rPr>
      <t xml:space="preserve"> with format Font Size</t>
    </r>
  </si>
  <si>
    <t xml:space="preserve">Board53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</si>
  <si>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 with format More text</t>
    </r>
  </si>
  <si>
    <t xml:space="preserve">Board54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</si>
  <si>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Ordered List</t>
    </r>
  </si>
  <si>
    <t xml:space="preserve">Board55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</si>
  <si>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unordered List</t>
    </r>
  </si>
  <si>
    <t xml:space="preserve">Board56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</si>
  <si>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unordered More Paragraph</t>
    </r>
  </si>
  <si>
    <t xml:space="preserve">Board57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</si>
  <si>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Emoticon</t>
    </r>
  </si>
  <si>
    <t xml:space="preserve">Board58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</si>
  <si>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Files</t>
    </r>
  </si>
  <si>
    <t xml:space="preserve">Board59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</si>
  <si>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Insert Links</t>
    </r>
  </si>
  <si>
    <t xml:space="preserve">Board60</t>
  </si>
  <si>
    <r>
      <rPr>
        <sz val="8"/>
        <color rgb="FF000000"/>
        <rFont val="Arial"/>
        <family val="2"/>
        <charset val="1"/>
      </rPr>
      <t xml:space="preserve">User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More Rich</t>
    </r>
  </si>
  <si>
    <t xml:space="preserve">GroupChat01</t>
  </si>
  <si>
    <t xml:space="preserve">User send Message is String  Group Chat</t>
  </si>
  <si>
    <t xml:space="preserve">GroupChat02</t>
  </si>
  <si>
    <t xml:space="preserve">User send Message is Numeric  Group Chat</t>
  </si>
  <si>
    <t xml:space="preserve">GroupChat03</t>
  </si>
  <si>
    <t xml:space="preserve">GroupChat04</t>
  </si>
  <si>
    <t xml:space="preserve">User send Message is GSM 7 Character  Group Chat</t>
  </si>
  <si>
    <t xml:space="preserve">GroupChat05</t>
  </si>
  <si>
    <t xml:space="preserve">User send Message is UTF 8 Character  Group Chat</t>
  </si>
  <si>
    <t xml:space="preserve">GroupChat06</t>
  </si>
  <si>
    <t xml:space="preserve">User send Message is Unicode Character  Group Chat</t>
  </si>
  <si>
    <t xml:space="preserve">GroupChat07</t>
  </si>
  <si>
    <t xml:space="preserve">User send File Screenshots  Group Chat</t>
  </si>
  <si>
    <t xml:space="preserve">GroupChat08</t>
  </si>
  <si>
    <t xml:space="preserve">User send File CSV Screenshots  Group Chat</t>
  </si>
  <si>
    <t xml:space="preserve">GroupChat09</t>
  </si>
  <si>
    <t xml:space="preserve">User send File APK Group Chat</t>
  </si>
  <si>
    <t xml:space="preserve">GroupChat10</t>
  </si>
  <si>
    <t xml:space="preserve">User send File XLS  Group Chat</t>
  </si>
  <si>
    <t xml:space="preserve">GroupChat11</t>
  </si>
  <si>
    <t xml:space="preserve">User send File Doc Screenshots  Group Chat</t>
  </si>
  <si>
    <t xml:space="preserve">GroupChat12</t>
  </si>
  <si>
    <t xml:space="preserve">User send File PDF Screenshots  Group Chat</t>
  </si>
  <si>
    <t xml:space="preserve">GroupChat13</t>
  </si>
  <si>
    <t xml:space="preserve">User send URL Group Chat</t>
  </si>
  <si>
    <t xml:space="preserve">GroupChat14</t>
  </si>
  <si>
    <t xml:space="preserve">User send messages 5000 char Group Chat</t>
  </si>
  <si>
    <t xml:space="preserve">GroupChat15</t>
  </si>
  <si>
    <t xml:space="preserve">GroupChat16</t>
  </si>
  <si>
    <t xml:space="preserve">User attach the videos Maximum File Size Group Chat</t>
  </si>
  <si>
    <t xml:space="preserve">GroupChat17</t>
  </si>
  <si>
    <t xml:space="preserve">User send messages empty Group Chat</t>
  </si>
  <si>
    <t xml:space="preserve">GroupChat18</t>
  </si>
  <si>
    <t xml:space="preserve">User delete the chat</t>
  </si>
  <si>
    <t xml:space="preserve">GroupChat19</t>
  </si>
  <si>
    <t xml:space="preserve">User change Photo Profile from Group Chat</t>
  </si>
  <si>
    <t xml:space="preserve">GroupChat20</t>
  </si>
  <si>
    <t xml:space="preserve">User change Name Profile</t>
  </si>
  <si>
    <t xml:space="preserve">Blast01</t>
  </si>
  <si>
    <t xml:space="preserve">User publish blast</t>
  </si>
  <si>
    <t xml:space="preserve">Blast02</t>
  </si>
  <si>
    <t xml:space="preserve">User publish blast with title emoticon</t>
  </si>
  <si>
    <t xml:space="preserve">Blast03</t>
  </si>
  <si>
    <t xml:space="preserve">Blast04</t>
  </si>
  <si>
    <t xml:space="preserve">Blast05</t>
  </si>
  <si>
    <t xml:space="preserve">Blast06</t>
  </si>
  <si>
    <t xml:space="preserve">User publish blast but all mandatory empty</t>
  </si>
  <si>
    <t xml:space="preserve">Blast07</t>
  </si>
  <si>
    <t xml:space="preserve">User publish with set Notified</t>
  </si>
  <si>
    <t xml:space="preserve">Blast08</t>
  </si>
  <si>
    <t xml:space="preserve">User Blast message with format Bold</t>
  </si>
  <si>
    <t xml:space="preserve">Blast09</t>
  </si>
  <si>
    <t xml:space="preserve">User Blast message with format Italic</t>
  </si>
  <si>
    <t xml:space="preserve">Blast10</t>
  </si>
  <si>
    <t xml:space="preserve">User Blast message with format Strikethrough</t>
  </si>
  <si>
    <t xml:space="preserve">Blast11</t>
  </si>
  <si>
    <t xml:space="preserve">User Blast message with format Background Colour</t>
  </si>
  <si>
    <t xml:space="preserve">Blast12</t>
  </si>
  <si>
    <t xml:space="preserve">User Blast message with format Font Size</t>
  </si>
  <si>
    <t xml:space="preserve">Blast13</t>
  </si>
  <si>
    <t xml:space="preserve">User Blast message with format More text</t>
  </si>
  <si>
    <t xml:space="preserve">Blast14</t>
  </si>
  <si>
    <t xml:space="preserve">User Blast message with format Ordered List</t>
  </si>
  <si>
    <t xml:space="preserve">Blast15</t>
  </si>
  <si>
    <t xml:space="preserve">User Blast message with format unordered List</t>
  </si>
  <si>
    <t xml:space="preserve">Blast16</t>
  </si>
  <si>
    <t xml:space="preserve">User Blast message with format unordered More Paragraph</t>
  </si>
  <si>
    <t xml:space="preserve">Blast17</t>
  </si>
  <si>
    <t xml:space="preserve">User Blast message with format Emoticon</t>
  </si>
  <si>
    <t xml:space="preserve">Blast18</t>
  </si>
  <si>
    <t xml:space="preserve">User Blast message with format Files</t>
  </si>
  <si>
    <t xml:space="preserve">Blast19</t>
  </si>
  <si>
    <t xml:space="preserve">User Blast message with format Insert Links</t>
  </si>
  <si>
    <t xml:space="preserve">Blast20</t>
  </si>
  <si>
    <t xml:space="preserve">User Blast message with format More Rich</t>
  </si>
  <si>
    <t xml:space="preserve">Blast21</t>
  </si>
  <si>
    <t xml:space="preserve">User Complete the Post</t>
  </si>
  <si>
    <t xml:space="preserve">No</t>
  </si>
  <si>
    <t xml:space="preserve">Scenario Cases</t>
  </si>
  <si>
    <t xml:space="preserve">Feature</t>
  </si>
  <si>
    <t xml:space="preserve">Involved System or Application</t>
  </si>
  <si>
    <t xml:space="preserve">Scenario Type</t>
  </si>
  <si>
    <t xml:space="preserve">Planned Date </t>
  </si>
  <si>
    <t xml:space="preserve">Execution Date</t>
  </si>
  <si>
    <t xml:space="preserve">Tester </t>
  </si>
  <si>
    <t xml:space="preserve">Notes</t>
  </si>
  <si>
    <t xml:space="preserve">Notifications</t>
  </si>
  <si>
    <t xml:space="preserve">Cicle</t>
  </si>
  <si>
    <t xml:space="preserve">08-10-2021</t>
  </si>
  <si>
    <t xml:space="preserve">23-10-2021</t>
  </si>
  <si>
    <t xml:space="preserve">Arisa Hazriaty</t>
  </si>
  <si>
    <t xml:space="preserve">Board</t>
  </si>
  <si>
    <t xml:space="preserve">Group Chat</t>
  </si>
  <si>
    <t xml:space="preserve">Test Case ID</t>
  </si>
  <si>
    <t xml:space="preserve">Precondition</t>
  </si>
  <si>
    <t xml:space="preserve">Positive/Negative</t>
  </si>
  <si>
    <t xml:space="preserve">Scenario Name</t>
  </si>
  <si>
    <t xml:space="preserve">Test Case Objective</t>
  </si>
  <si>
    <t xml:space="preserve">Test Step</t>
  </si>
  <si>
    <t xml:space="preserve">Expected Behaviour</t>
  </si>
  <si>
    <t xml:space="preserve">Actual Behaviour</t>
  </si>
  <si>
    <t xml:space="preserve">Result</t>
  </si>
  <si>
    <t xml:space="preserve">Automated</t>
  </si>
  <si>
    <t xml:space="preserve">Bug-ID</t>
  </si>
  <si>
    <t xml:space="preserve">Check Notif</t>
  </si>
  <si>
    <t xml:space="preserve">User open the Boards</t>
  </si>
  <si>
    <t xml:space="preserve">User able to Check All Notifications</t>
  </si>
  <si>
    <t xml:space="preserve">-Signin Google
-Click Icon Notifications
</t>
  </si>
  <si>
    <t xml:space="preserve">All Notifications Display
Reminder Notification will hide</t>
  </si>
  <si>
    <t xml:space="preserve">Passed</t>
  </si>
  <si>
    <t xml:space="preserve">User able to click mark all read Notifications</t>
  </si>
  <si>
    <t xml:space="preserve">-Signin Google
-Click Mark all read Notifications
</t>
  </si>
  <si>
    <t xml:space="preserve">Update mark read notification and activities successful</t>
  </si>
  <si>
    <t xml:space="preserve">User able to view all Notifications</t>
  </si>
  <si>
    <t xml:space="preserve">-Signin Google
-View All Notification
</t>
  </si>
  <si>
    <t xml:space="preserve">All Notifications Display
</t>
  </si>
  <si>
    <t xml:space="preserve">User able to check Cheers Notifications</t>
  </si>
  <si>
    <t xml:space="preserve">-Signin Google
-Click Cheers
</t>
  </si>
  <si>
    <t xml:space="preserve">All Cheers Display</t>
  </si>
  <si>
    <t xml:space="preserve">Total Scenario</t>
  </si>
  <si>
    <t xml:space="preserve">Total Scenario Passed</t>
  </si>
  <si>
    <t xml:space="preserve">Total Scenario Failed</t>
  </si>
  <si>
    <t xml:space="preserve">Total Scenario Automated</t>
  </si>
  <si>
    <t xml:space="preserve">Total Scenario Running Manual</t>
  </si>
  <si>
    <t xml:space="preserve">Total Scenario Positive</t>
  </si>
  <si>
    <t xml:space="preserve">Total Scenario Negative </t>
  </si>
  <si>
    <t xml:space="preserve">Add Card</t>
  </si>
  <si>
    <t xml:space="preserve">User able to add Card</t>
  </si>
  <si>
    <t xml:space="preserve">-Signin Google
-Click Group Soal A
-Click Board
-Select List Action
-Click Icon Add Card
-Set the card name
-Click Add Card Button
</t>
  </si>
  <si>
    <t xml:space="preserve">Creating card is success
Card display on board</t>
  </si>
  <si>
    <t xml:space="preserve">Yes</t>
  </si>
  <si>
    <t xml:space="preserve">User able to Add Card with minimal 1 Char</t>
  </si>
  <si>
    <t xml:space="preserve">-Signin Google
-Click Group Soal A
-Click Board
-Select List Action
-Click Icon Add Card
-Set the card 1 char
-Click Add Card Button
</t>
  </si>
  <si>
    <t xml:space="preserve">User able to Add Card with special Char</t>
  </si>
  <si>
    <t xml:space="preserve">-Signin Google
-Click Group Soal A
-Click Board
-Select List Action
-Click Icon Add Card
-Set the card with special Char
-Click Add Card Button
</t>
  </si>
  <si>
    <t xml:space="preserve">-Signin Google
-Click Group Soal A
-Click Board
-Select List Action
-Click Icon Add Card
-Set the card name Empty
-Click Add Card Button
</t>
  </si>
  <si>
    <t xml:space="preserve">Card name cannot be empty</t>
  </si>
  <si>
    <t xml:space="preserve">User able to Add Card but Enabling Private Card</t>
  </si>
  <si>
    <t xml:space="preserve">-Signin Google
-Click Group Soal A
-Click Board
-Select List Action
-Click Icon Add Card
-Set the card name
- Set Private Card is on
- Click Add Card Button
</t>
  </si>
  <si>
    <t xml:space="preserve">Move Card</t>
  </si>
  <si>
    <t xml:space="preserve">User able to move card</t>
  </si>
  <si>
    <t xml:space="preserve">-Signin Google
-Click Group Soal A
-Click Board
-Select Card
-Select Move Card
-Select list board
-Click Move
</t>
  </si>
  <si>
    <t xml:space="preserve">Move card is success
Card is moved and display</t>
  </si>
  <si>
    <t xml:space="preserve">User able to Add Quick Comment</t>
  </si>
  <si>
    <t xml:space="preserve">-Signin Google
-Click Group Soal A
-Click Board
-Select Card
-Select Quick Comment
-Add New Comment
-Input Comment
-Click Save
</t>
  </si>
  <si>
    <t xml:space="preserve">Create comment is success
Comment displayed on top</t>
  </si>
  <si>
    <t xml:space="preserve">-Signin Google
-Click Group Soal A
-Click Board
-Select Card
-Select Change Members
-Set Team Members
-Click icon close
</t>
  </si>
  <si>
    <t xml:space="preserve">Toogle member card is success</t>
  </si>
  <si>
    <t xml:space="preserve">User able to add Labels</t>
  </si>
  <si>
    <t xml:space="preserve">-Signin Google
-Click Group Soal A
-Click Board
-Select Card
-Select Edit Labels
-Create New Label
-Input Name
-Select Color
- Click Create Button
</t>
  </si>
  <si>
    <t xml:space="preserve">Creating label for this board is success
Label selected is displayed</t>
  </si>
  <si>
    <t xml:space="preserve">User able to edit Due Date</t>
  </si>
  <si>
    <t xml:space="preserve">-Signin Google
-Click Group Soal A
-Click Board
-Select Card
-Select Edit Due Date
-Set the Date
-Set the Time
-Click Save Button
</t>
  </si>
  <si>
    <t xml:space="preserve">Update Card is success</t>
  </si>
  <si>
    <t xml:space="preserve">User not able to Edit Due Date but less than today</t>
  </si>
  <si>
    <t xml:space="preserve">Due date cannot be less than today</t>
  </si>
  <si>
    <t xml:space="preserve">Failed</t>
  </si>
  <si>
    <t xml:space="preserve">User able to edit Notes</t>
  </si>
  <si>
    <t xml:space="preserve">-Signin Google
-Click Group Soal A
-Click Board
-Select Card
-Select Edit Notes
-Input Notes
-Click Save Button
</t>
  </si>
  <si>
    <t xml:space="preserve">User able to change name card</t>
  </si>
  <si>
    <t xml:space="preserve">-Signin Google
-Click Group Soal A
-Click Board
-Select Card
-Select Change Name
-Edit Card Name
-Click Save Button
</t>
  </si>
  <si>
    <t xml:space="preserve">User able to attach Files</t>
  </si>
  <si>
    <t xml:space="preserve">-Signin Google
-Click Group Soal A
-Click Board
-Select Card
-Select Attach Files
-Choose File
</t>
  </si>
  <si>
    <t xml:space="preserve">Upload attachment is success
File attachment is displayed</t>
  </si>
  <si>
    <t xml:space="preserve">User able to set Public/Private Card</t>
  </si>
  <si>
    <t xml:space="preserve">-Signin Google
-Click Group Soal A
-Click Board
-Select Card
-Set Public/Private Card
</t>
  </si>
  <si>
    <t xml:space="preserve">Upload attachment is success
Icon Public/Private card is displayed</t>
  </si>
  <si>
    <t xml:space="preserve">User able to archive card</t>
  </si>
  <si>
    <t xml:space="preserve">-Signin Google
-Click Group Soal A
-Click Board
-Select Card
-Select Archive</t>
  </si>
  <si>
    <t xml:space="preserve">Archiving card is success
Card is hidden</t>
  </si>
  <si>
    <t xml:space="preserve">List Action</t>
  </si>
  <si>
    <t xml:space="preserve">User able to archive all cards in this list</t>
  </si>
  <si>
    <t xml:space="preserve">-Signin Google
-Click Group Soal A
-Click Board
-Select Card
-Select Archive All cards in this list</t>
  </si>
  <si>
    <t xml:space="preserve">Archive card is success
All Card is hidden</t>
  </si>
  <si>
    <t xml:space="preserve">User able to archive this list</t>
  </si>
  <si>
    <t xml:space="preserve">-Signin Google
-Click Group Soal A
-Click Board
-Select Card
-Select Archive this list</t>
  </si>
  <si>
    <t xml:space="preserve">Archive list this card is success</t>
  </si>
  <si>
    <t xml:space="preserve">User able to set as a complete list</t>
  </si>
  <si>
    <t xml:space="preserve">-Signin Google
-Click Group Soal A
-Click Board
-Select Card
-Select Set as a Complete list</t>
  </si>
  <si>
    <t xml:space="preserve">Set list as Complete is success</t>
  </si>
  <si>
    <t xml:space="preserve">User able to sort list from A to Z</t>
  </si>
  <si>
    <t xml:space="preserve">-Signin Google
-Click Group Soal A
-Click Board
-Select Card
-Select sort this list from A to Z</t>
  </si>
  <si>
    <t xml:space="preserve">Sort this list from A to Z is success</t>
  </si>
  <si>
    <t xml:space="preserve">User able to sort list from Z  to A</t>
  </si>
  <si>
    <t xml:space="preserve">Sort this list from Z to A is success</t>
  </si>
  <si>
    <t xml:space="preserve">User able to this list by Nearest Due Date</t>
  </si>
  <si>
    <t xml:space="preserve">-Signin Google
-Click Group Soal A
-Click Board
-Select Card
-Select Sort list by Nearest Due Date</t>
  </si>
  <si>
    <t xml:space="preserve">Sort list by Nearest Due Date is success</t>
  </si>
  <si>
    <t xml:space="preserve">User able to sort this list by Furthest Due Date</t>
  </si>
  <si>
    <t xml:space="preserve">-Signin Google
-Click Group Soal A
-Click Board
-Select Card
-Select Sort list by Furthest Due Date</t>
  </si>
  <si>
    <t xml:space="preserve">Sort list by Furthest Due Date is success</t>
  </si>
  <si>
    <t xml:space="preserve">User able to sort this list by Nearest Created Date</t>
  </si>
  <si>
    <t xml:space="preserve">-Signin Google
-Click Group Soal A
-Click Board
-Select Card
-Select Sort list by Nearest Created Date</t>
  </si>
  <si>
    <t xml:space="preserve">Sort list by Nearest Created Date is success</t>
  </si>
  <si>
    <t xml:space="preserve">User able to sort this list by Furthest Created Date</t>
  </si>
  <si>
    <t xml:space="preserve">-Signin Google
-Click Group Soal A
-Click Board
-Select Card
-Select list by Furthest Created</t>
  </si>
  <si>
    <t xml:space="preserve">Sort list by Furthest Created Date is success</t>
  </si>
  <si>
    <t xml:space="preserve">Search Cards</t>
  </si>
  <si>
    <t xml:space="preserve">User able to search cards based on Label Colour</t>
  </si>
  <si>
    <t xml:space="preserve">-Signin Google
-Click Group Soal A
-Click Board
-Click Icon search
-Select the label</t>
  </si>
  <si>
    <t xml:space="preserve">Search based on label color is displayed</t>
  </si>
  <si>
    <t xml:space="preserve">User able to search cards based on member</t>
  </si>
  <si>
    <t xml:space="preserve">-Signin Google
-Click Group Soal A
-Click Board
-Click Icon search
-Select member</t>
  </si>
  <si>
    <t xml:space="preserve">Search based on member is displayed</t>
  </si>
  <si>
    <t xml:space="preserve">User able to search based on Due Soon</t>
  </si>
  <si>
    <t xml:space="preserve">-Signin Google
-Click Group Soal A
-Click Board
-Click Icon search
-Select Due Soon</t>
  </si>
  <si>
    <t xml:space="preserve">Search based on Due Soon is displayed</t>
  </si>
  <si>
    <t xml:space="preserve">User able to search based on Due Today</t>
  </si>
  <si>
    <t xml:space="preserve">-Signin Google
-Click Group Soal A
-Click Board
-Click Icon search
-Select Due Today</t>
  </si>
  <si>
    <t xml:space="preserve">Search based on Due Today is displayed</t>
  </si>
  <si>
    <t xml:space="preserve">User able to search based on Overdue</t>
  </si>
  <si>
    <t xml:space="preserve">-Signin Google
-Click Group Soal A
-Click Board
-Click Icon search
-Select Overdue</t>
  </si>
  <si>
    <t xml:space="preserve">Search based on Overdue is displayed</t>
  </si>
  <si>
    <t xml:space="preserve">Unarchive Cards</t>
  </si>
  <si>
    <t xml:space="preserve">User able to unarchive items</t>
  </si>
  <si>
    <t xml:space="preserve">-Signin Google
-Click Group Soal A
-Click Board
-Click Icon Archived Items
-Search Cards
-Click Restore</t>
  </si>
  <si>
    <t xml:space="preserve">Unarchiving card is success</t>
  </si>
  <si>
    <t xml:space="preserve">Unarchive list cards</t>
  </si>
  <si>
    <t xml:space="preserve">User able to unarchive list card</t>
  </si>
  <si>
    <t xml:space="preserve">-Signin Google
-Click Group Soal A
-Click Board
-Click Icon Archived Items
-Click Switch to lists
-Select list card
-Click Restore</t>
  </si>
  <si>
    <t xml:space="preserve">Unarchiving list with card is success</t>
  </si>
  <si>
    <t xml:space="preserve">Comment Card</t>
  </si>
  <si>
    <t xml:space="preserve">User able to comment the card</t>
  </si>
  <si>
    <t xml:space="preserve">-Signin Google
-Click Group Soal A
-Click Board
-Select Card
-Click icon Comment 
-Put the comment
-Click Save Button</t>
  </si>
  <si>
    <t xml:space="preserve">Create comment is success</t>
  </si>
  <si>
    <t xml:space="preserve">User able to Delete comment the card</t>
  </si>
  <si>
    <t xml:space="preserve">-Signin Google
-Click Group Soal A
-Click Board
-Select Card
-Click icon Comment 
-Select comment will be deleted
-Click Delete Button
</t>
  </si>
  <si>
    <t xml:space="preserve">Delete Comment is success</t>
  </si>
  <si>
    <t xml:space="preserve">User able to Edit Comment the card</t>
  </si>
  <si>
    <t xml:space="preserve">-Signin Google
-Click Group Soal A
-Click Board
-Select Card
-Click icon Comment 
-Select comment will be edit
-Set the Comment
-Click Save Button
</t>
  </si>
  <si>
    <t xml:space="preserve">Update Comment is success</t>
  </si>
  <si>
    <t xml:space="preserve">User able to give Cheers</t>
  </si>
  <si>
    <t xml:space="preserve">-Signin Google
-Click Group Soal A
-Click Board
-Select Card
-Click icon Comment 
-Click Icon Cheers
-Put the cheers
-Click Icon Checklist
</t>
  </si>
  <si>
    <t xml:space="preserve">Create cheers on card comment successfull</t>
  </si>
  <si>
    <t xml:space="preserve">User not able to give Cheers Empty</t>
  </si>
  <si>
    <t xml:space="preserve">-Signin Google
-Click Group Soal A
-Click Board
-Select Card
-Click icon Comment 
-Click Icon Cheers
-Put the cheers empty
-Click Icon Checklist
</t>
  </si>
  <si>
    <t xml:space="preserve">Cheer cannot be empty</t>
  </si>
  <si>
    <t xml:space="preserve">User able to Reply this comment</t>
  </si>
  <si>
    <t xml:space="preserve">-Signin Google
-Click Group Soal A
-Click Board
-Select Card
-Click icon Comment 
-Select Comment
-Put New Comment
-Click Icon Checklist
</t>
  </si>
  <si>
    <t xml:space="preserve">Create discussion on card moment successfull</t>
  </si>
  <si>
    <t xml:space="preserve">User able to Add member from feature comment</t>
  </si>
  <si>
    <t xml:space="preserve">-Signin Google
-Click Group Soal A
-Click Board
-Select Card
-Click icon Comment 
-Select icon Add Members
-Set the members
</t>
  </si>
  <si>
    <t xml:space="preserve">User able to Add the labels</t>
  </si>
  <si>
    <t xml:space="preserve">-Signin Google
-Click Group Soal A
-Click Board
-Select Card
-Click icon Comment 
-Select icon labels
-Set The label/Create
</t>
  </si>
  <si>
    <t xml:space="preserve">User able to Edit the due date</t>
  </si>
  <si>
    <t xml:space="preserve">-Signin Google
-Click Group Soal A
-Click Board
-Select Card
-Click icon Comment 
-Select icon Due Date
-Set the date
-Click Save Button
</t>
  </si>
  <si>
    <t xml:space="preserve">User able to Attached Files  from comment</t>
  </si>
  <si>
    <t xml:space="preserve">-Signin Google
-Click Group Soal A
-Click Board
-Select Card
-Click icon Comment 
-Select Attach File
-Choose file
-Click Open
</t>
  </si>
  <si>
    <t xml:space="preserve">User able to Move Card  from comment</t>
  </si>
  <si>
    <t xml:space="preserve">-Signin Google
-Click Group Soal A
-Click Board
-Select Card
-Click icon move card
-Select the list
-Click Move Button
</t>
  </si>
  <si>
    <t xml:space="preserve">User able to set Public Card  from comment</t>
  </si>
  <si>
    <t xml:space="preserve">-Signin Google
-Click Group Soal A
-Click Board
-Select Card
-Click icon Public/Private Card
</t>
  </si>
  <si>
    <t xml:space="preserve">Update Card is success
Icon Public/Private card is displayed</t>
  </si>
  <si>
    <t xml:space="preserve">User able to Archive Card  from comment</t>
  </si>
  <si>
    <t xml:space="preserve">-Signin Google
-Click Group Soal A
-Click Board
-Select Card
-Click icon Archiving Card
</t>
  </si>
  <si>
    <t xml:space="preserve">Archiving card is success
Icon Archiving card is hidden</t>
  </si>
  <si>
    <t xml:space="preserve">User able to  Edit Notes from comment</t>
  </si>
  <si>
    <t xml:space="preserve">-Signin Google
-Click Group Soal A
-Click Board
-Select Card
-Click icon edit comment
-Click Save Button
</t>
  </si>
  <si>
    <t xml:space="preserve">Update Card is success
Notes display latest update</t>
  </si>
  <si>
    <t xml:space="preserve">Add/Edit Comment</t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</si>
  <si>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Bold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</si>
  <si>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Comment  with format Bold
-Click Save
</t>
    </r>
  </si>
  <si>
    <t xml:space="preserve">Comment can be set based on specified criteria
Add/Edit Comment successfull</t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</si>
  <si>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Italic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</si>
  <si>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Comment with format Italic
-Click Save
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</si>
  <si>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Strikethrough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</si>
  <si>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Comment with format Strikethrough
-Click Save
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</si>
  <si>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 </t>
    </r>
    <r>
      <rPr>
        <sz val="8"/>
        <color rgb="FF000000"/>
        <rFont val="Arial"/>
        <family val="2"/>
        <charset val="1"/>
      </rPr>
      <t xml:space="preserve"> with format Background Colour</t>
    </r>
  </si>
  <si>
    <t xml:space="preserve">-Signin Google
-Click Group Soal A
-Choose Blast
-Put the title
-Set Message with format Background Color
-Click Publish
</t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</si>
  <si>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Font Size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</si>
  <si>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Message with format Font Size
-Click Save
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</si>
  <si>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More text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</si>
  <si>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Comment with format More Text
-Click Save
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</si>
  <si>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</t>
    </r>
    <r>
      <rPr>
        <sz val="8"/>
        <color rgb="FF000000"/>
        <rFont val="Arial"/>
        <family val="2"/>
        <charset val="1"/>
      </rPr>
      <t xml:space="preserve"> with format Ordered List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</si>
  <si>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Comment  with format Ordered List
-Click Publish
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</si>
  <si>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 </t>
    </r>
    <r>
      <rPr>
        <sz val="8"/>
        <color rgb="FF000000"/>
        <rFont val="Arial"/>
        <family val="2"/>
        <charset val="1"/>
      </rPr>
      <t xml:space="preserve"> with format unordered List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</si>
  <si>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Comment  with format unordered List
-Click Save
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</si>
  <si>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 </t>
    </r>
    <r>
      <rPr>
        <sz val="8"/>
        <color rgb="FF000000"/>
        <rFont val="Arial"/>
        <family val="2"/>
        <charset val="1"/>
      </rPr>
      <t xml:space="preserve"> with format  More Paragraph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</si>
  <si>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Comment with format More paragraph
-Click Save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</si>
  <si>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 </t>
    </r>
    <r>
      <rPr>
        <sz val="8"/>
        <color rgb="FF000000"/>
        <rFont val="Arial"/>
        <family val="2"/>
        <charset val="1"/>
      </rPr>
      <t xml:space="preserve"> with format Emoticon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</si>
  <si>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Comment with format Emoticon
-Click Save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</si>
  <si>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 </t>
    </r>
    <r>
      <rPr>
        <sz val="8"/>
        <color rgb="FF000000"/>
        <rFont val="Arial"/>
        <family val="2"/>
        <charset val="1"/>
      </rPr>
      <t xml:space="preserve"> with format Files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</si>
  <si>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Message with format Files
-Click Save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</si>
  <si>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 </t>
    </r>
    <r>
      <rPr>
        <sz val="8"/>
        <color rgb="FF000000"/>
        <rFont val="Arial"/>
        <family val="2"/>
        <charset val="1"/>
      </rPr>
      <t xml:space="preserve"> with format Insert Links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</si>
  <si>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Message with format Insert Links
-Click Save</t>
    </r>
  </si>
  <si>
    <r>
      <rPr>
        <sz val="8"/>
        <color rgb="FF000000"/>
        <rFont val="Arial"/>
        <family val="2"/>
        <charset val="1"/>
      </rPr>
      <t xml:space="preserve">User able to </t>
    </r>
    <r>
      <rPr>
        <sz val="8"/>
        <color rgb="FF000000"/>
        <rFont val="Arial"/>
        <family val="2"/>
      </rPr>
      <t xml:space="preserve">Edit Comment </t>
    </r>
    <r>
      <rPr>
        <sz val="8"/>
        <color rgb="FF000000"/>
        <rFont val="Arial"/>
        <family val="2"/>
        <charset val="1"/>
      </rPr>
      <t xml:space="preserve"> with format More Rich</t>
    </r>
  </si>
  <si>
    <r>
      <rPr>
        <sz val="8"/>
        <color rgb="FF000000"/>
        <rFont val="Arial"/>
        <family val="2"/>
      </rPr>
      <t xml:space="preserve">-Signin Google
-Click Group Soal A
-Click Board
-Select Card
</t>
    </r>
    <r>
      <rPr>
        <sz val="8"/>
        <color rgb="FF000000"/>
        <rFont val="Arial"/>
        <family val="2"/>
        <charset val="1"/>
      </rPr>
      <t xml:space="preserve">-Set Message with format Imore Rich
-Click Save</t>
    </r>
  </si>
  <si>
    <t xml:space="preserve">Two Wheelers EFP</t>
  </si>
  <si>
    <t xml:space="preserve">OK</t>
  </si>
  <si>
    <t xml:space="preserve">UAT</t>
  </si>
  <si>
    <t xml:space="preserve">C1</t>
  </si>
  <si>
    <t xml:space="preserve">Description</t>
  </si>
  <si>
    <t xml:space="preserve">Blocked Test Case</t>
  </si>
  <si>
    <t xml:space="preserve">Product Code</t>
  </si>
  <si>
    <t xml:space="preserve">Pre Condition</t>
  </si>
  <si>
    <t xml:space="preserve">Test Cycle</t>
  </si>
  <si>
    <t xml:space="preserve">Test Env</t>
  </si>
  <si>
    <t xml:space="preserve">Progress / Result</t>
  </si>
  <si>
    <t xml:space="preserve">Test Priority</t>
  </si>
  <si>
    <t xml:space="preserve">Defect / Issue</t>
  </si>
  <si>
    <t xml:space="preserve">Defect Status</t>
  </si>
  <si>
    <t xml:space="preserve">SIT</t>
  </si>
  <si>
    <t xml:space="preserve">Tested correctly</t>
  </si>
  <si>
    <t xml:space="preserve">DEFECT</t>
  </si>
  <si>
    <t xml:space="preserve">PreProd</t>
  </si>
  <si>
    <t xml:space="preserve">C2</t>
  </si>
  <si>
    <t xml:space="preserve">NOT OK</t>
  </si>
  <si>
    <t xml:space="preserve">Medium</t>
  </si>
  <si>
    <t xml:space="preserve">In Progress</t>
  </si>
  <si>
    <t xml:space="preserve">C3</t>
  </si>
  <si>
    <t xml:space="preserve">Low</t>
  </si>
  <si>
    <t xml:space="preserve">Regression</t>
  </si>
  <si>
    <t xml:space="preserve">Not Tested</t>
  </si>
  <si>
    <t xml:space="preserve">Closed</t>
  </si>
  <si>
    <t xml:space="preserve">Critical</t>
  </si>
  <si>
    <t xml:space="preserve">N/A</t>
  </si>
  <si>
    <t xml:space="preserve">Production</t>
  </si>
  <si>
    <t xml:space="preserve">Tested with Showstopper</t>
  </si>
  <si>
    <t xml:space="preserve">Send Message</t>
  </si>
  <si>
    <t xml:space="preserve">User open the Group Chat</t>
  </si>
  <si>
    <t xml:space="preserve">User able  to send Message is String Group Chat</t>
  </si>
  <si>
    <t xml:space="preserve">-Signin Google
-Click Group Soal A
-Click Group Chat
-Put the Message is Integer
-Click Icon yellow Chat Button
</t>
  </si>
  <si>
    <t xml:space="preserve">Success Send Message Group
Message is display latest</t>
  </si>
  <si>
    <t xml:space="preserve">User able  to send Message is Numeric Group Chat</t>
  </si>
  <si>
    <t xml:space="preserve">-Signin Google
-Click Group Soal A
-Click Group Chat
-Put the Message is Numeric
-Click Icon yellow Chat Button
</t>
  </si>
  <si>
    <t xml:space="preserve">User able to send Message is GSM 7 Character  Group Chat</t>
  </si>
  <si>
    <t xml:space="preserve">-Signin Google
-Click Group Soal A
-Click Group Chat
-Put the Message is GSM 7 Chars
-Click Icon yellow Chat Button
</t>
  </si>
  <si>
    <t xml:space="preserve">User able to send Message is UTF 8 Character  Group Chat</t>
  </si>
  <si>
    <t xml:space="preserve">-Signin Google
-Click Group Soal A
-Click Group Chat
-Put the message is UTF 8
-Click Icon yellow Chat Button
</t>
  </si>
  <si>
    <t xml:space="preserve">-Signin Google
-Click Group Soal A
-Click Group Chat
-Put the Message is Unicode
-Click Icon yellow Chat Button
</t>
  </si>
  <si>
    <t xml:space="preserve">User able to send File Group chat</t>
  </si>
  <si>
    <t xml:space="preserve">-Signin Google
-Click Group Soal A
-Click Group Chat
-Click Icon attach file
-Choose File
</t>
  </si>
  <si>
    <t xml:space="preserve">Success Send Message Group
File is display latest</t>
  </si>
  <si>
    <t xml:space="preserve">User not able to send File CSV Screenshots  Group Chat</t>
  </si>
  <si>
    <t xml:space="preserve">-Signin Google
-Click Group Soal A
-Click Group Chat
-Click Icon attach file
-Choose File CSV
</t>
  </si>
  <si>
    <t xml:space="preserve">Format File Cannot be allowed</t>
  </si>
  <si>
    <t xml:space="preserve">User not able to send File APK Group Chat</t>
  </si>
  <si>
    <t xml:space="preserve">-Signin Google
-Click Group Soal A
-Click Group Chat
-Click Icon attach file
-Choose File APK
</t>
  </si>
  <si>
    <t xml:space="preserve">User able to send File XLS Screenshots  Group Chat</t>
  </si>
  <si>
    <t xml:space="preserve">-Signin Google
-Click Group Soal A
-Click Group Chat
-Click Icon attach file
-Choose File XLS
</t>
  </si>
  <si>
    <t xml:space="preserve">User able to send File Doc  Screenshots  Group Chat</t>
  </si>
  <si>
    <t xml:space="preserve">-Signin Google
-Click Group Soal A
-Click Group Chat
-Click Icon attach file
-Choose File Doc
</t>
  </si>
  <si>
    <t xml:space="preserve">User able to send URL link Group Chat</t>
  </si>
  <si>
    <t xml:space="preserve">Success Send Message Group
URL display latest</t>
  </si>
  <si>
    <t xml:space="preserve">User able to send messages 5000 char Group Chat</t>
  </si>
  <si>
    <t xml:space="preserve">-Signin Google
-Click Group Soal A
-Click Group Chat
-Put message 5000 Chars
-Choose File Videos
</t>
  </si>
  <si>
    <t xml:space="preserve">Success Send Message Group
Messages is display latest</t>
  </si>
  <si>
    <t xml:space="preserve">User able to attached videos the videos Group Chat</t>
  </si>
  <si>
    <t xml:space="preserve">-Signin Google
-Click Group Soal A
-Click Group Chat
-Click Icon Attach
-Choose Video File
</t>
  </si>
  <si>
    <t xml:space="preserve">Success Send Message Group
Videos is  display latest</t>
  </si>
  <si>
    <t xml:space="preserve">Success Send Message Group
Videos display latest
Blank Video after Downloaded</t>
  </si>
  <si>
    <t xml:space="preserve">User not able attach the videos Maximum File Size Group Chat</t>
  </si>
  <si>
    <t xml:space="preserve">Send Message cannot be empty</t>
  </si>
  <si>
    <t xml:space="preserve">-Signin Google
-Click Group Soal A
-Click Group Chat
-Click Icon yellow Chat Button
</t>
  </si>
  <si>
    <t xml:space="preserve">System does not respon when user send message is empty</t>
  </si>
  <si>
    <t xml:space="preserve">Delete Chat</t>
  </si>
  <si>
    <t xml:space="preserve">User able to deleted the chat</t>
  </si>
  <si>
    <t xml:space="preserve">-Signin Google
-Click Group Soal A
-Click Group Chat
-Select Chat will be deleted
-Click Delete Message
</t>
  </si>
  <si>
    <t xml:space="preserve">Delete Group Chat Mesaage success</t>
  </si>
  <si>
    <t xml:space="preserve">Edit Profile</t>
  </si>
  <si>
    <t xml:space="preserve">User able  change Photo Profile from Group Chat</t>
  </si>
  <si>
    <t xml:space="preserve">-Signin Google
-Click Group Soal A
-Click Group Chat
-Click Photo Profile
-Change Photo Profile
</t>
  </si>
  <si>
    <t xml:space="preserve">Change Photo Profile is success</t>
  </si>
  <si>
    <t xml:space="preserve">User able  to changed Photo Profile from Group Chat</t>
  </si>
  <si>
    <t xml:space="preserve">-Signin Google
-Click Group Soal A
-Click Group Chat
-Click Photo Profile
-Set name Profile
-Click Save
</t>
  </si>
  <si>
    <t xml:space="preserve">Update Name Profile is success</t>
  </si>
  <si>
    <t xml:space="preserve">User able to publish blast</t>
  </si>
  <si>
    <t xml:space="preserve">-Signin Google
-Click Group Soal A
-Choose Blast
-Put the title
-Put the story
-set the Due Date
-Click Publish
</t>
  </si>
  <si>
    <t xml:space="preserve">Create Post successfull</t>
  </si>
  <si>
    <t xml:space="preserve">User able publish blast with title emoticon</t>
  </si>
  <si>
    <t xml:space="preserve">User not able publish blast but Due date less than today</t>
  </si>
  <si>
    <t xml:space="preserve">-Signin Google
-Click Group Soal A
-Choose Blast
-Put the title
-Put the story
-set the Due Date less than today
-Click Publish
</t>
  </si>
  <si>
    <t xml:space="preserve">User not able publish blast but Title is space</t>
  </si>
  <si>
    <t xml:space="preserve">-Signin Google
-Click Group Soal A
-Choose Blast
-Put the title space
-Click Publish
</t>
  </si>
  <si>
    <t xml:space="preserve">User able to comment blast when blast is complete</t>
  </si>
  <si>
    <t xml:space="preserve">-Signin Google
-Click Group Soal A
-Choose Blast
-Select Blast with status complete
-Put the comment
-Click Save
</t>
  </si>
  <si>
    <t xml:space="preserve">Something When Wrong</t>
  </si>
  <si>
    <t xml:space="preserve">All mandatory field cannot be empty</t>
  </si>
  <si>
    <t xml:space="preserve">-Signin Google
-Click Group Soal A
-Choose Blast
-Click Publish
</t>
  </si>
  <si>
    <t xml:space="preserve">Field Parameter not complete</t>
  </si>
  <si>
    <t xml:space="preserve">User able to  publish with set Notified</t>
  </si>
  <si>
    <t xml:space="preserve">-Signin Google
-Click Group Soal A
-Choose Blast
-Put the title
-Put the story
-set the Due Date
- Set notified
-Click Publish
</t>
  </si>
  <si>
    <t xml:space="preserve">Set Format Message</t>
  </si>
  <si>
    <t xml:space="preserve">User able to Blast message with format Bold</t>
  </si>
  <si>
    <t xml:space="preserve">-Signin Google
-Click Group Soal A
-Choose Blast
-Put the title
-Set Message with format Bold
-Click Publish
</t>
  </si>
  <si>
    <t xml:space="preserve">Message can be set based on specified criteria
Create Post successfull</t>
  </si>
  <si>
    <t xml:space="preserve">User able to Blast message with format Italic</t>
  </si>
  <si>
    <t xml:space="preserve">-Signin Google
-Click Group Soal A
-Choose Blast
-Put the title
-Set Message with format Italic
-Click Publish
</t>
  </si>
  <si>
    <t xml:space="preserve">User able to Blast message with format Strikethrough</t>
  </si>
  <si>
    <t xml:space="preserve">-Signin Google
-Click Group Soal A
-Choose Blast
-Put the title
-Set Message with format Strikethrough
-Click Publish
</t>
  </si>
  <si>
    <t xml:space="preserve">User able to Blast message with format Background Colour</t>
  </si>
  <si>
    <t xml:space="preserve">User able to Blast message with format Font Size</t>
  </si>
  <si>
    <t xml:space="preserve">-Signin Google
-Click Group Soal A
-Choose Blast
-Put the title
-Set Message with format Font Size
-Click Publish
</t>
  </si>
  <si>
    <t xml:space="preserve">User able to Blast message with format More text</t>
  </si>
  <si>
    <t xml:space="preserve">-Signin Google
-Click Group Soal A
-Choose Blast
-Put the title
-Set Message with format More Text
-Click Publish
</t>
  </si>
  <si>
    <t xml:space="preserve">User able to Blast message with format Ordered List</t>
  </si>
  <si>
    <t xml:space="preserve">-Signin Google
-Click Group Soal A
-Choose Blast
-Put the title
-Set Message with format Ordered List
-Click Publish
</t>
  </si>
  <si>
    <t xml:space="preserve">User able to Blast message with format unordered List</t>
  </si>
  <si>
    <t xml:space="preserve">-Signin Google
-Click Group Soal A
-Choose Blast
-Put the title
-Set Message with format unordered List
-Click Publish
</t>
  </si>
  <si>
    <t xml:space="preserve">User able to Blast message with format  More Paragraph</t>
  </si>
  <si>
    <t xml:space="preserve">-Signin Google
-Click Group Soal A
-Choose Blast
-Put the title
-Set Message with format More paragraph
-Click Publish</t>
  </si>
  <si>
    <t xml:space="preserve">User able to Blast message with format Emoticon</t>
  </si>
  <si>
    <t xml:space="preserve">-Signin Google
-Click Group Soal A
-Choose Blast
-Put the title
-Set Message with format Emoticon
-Click Publish</t>
  </si>
  <si>
    <t xml:space="preserve">User able to Blast message with format Files</t>
  </si>
  <si>
    <t xml:space="preserve">-Signin Google
-Click Group Soal A
-Choose Blast
-Put the title
-Set Message with format Files
-Click Publish</t>
  </si>
  <si>
    <t xml:space="preserve">User able to Blast message with format Insert Links</t>
  </si>
  <si>
    <t xml:space="preserve">-Signin Google
-Click Group Soal A
-Choose Blast
-Put the title
-Set Message with format Insert Links
-Click Publish</t>
  </si>
  <si>
    <t xml:space="preserve">User able to Blast message with format More Rich</t>
  </si>
  <si>
    <t xml:space="preserve">-Signin Google
-Click Group Soal A
-Choose Blast
-Put the title
-Set Message with format Imore Rich
-Click Publish</t>
  </si>
  <si>
    <t xml:space="preserve">Set Complete</t>
  </si>
  <si>
    <t xml:space="preserve">User able to Complete the Post</t>
  </si>
  <si>
    <t xml:space="preserve">-Signin Google
-Click Group Soal A
-Choose Blast
-Select Message Blast 
-Click on the checkbox Complete this post
-Click Save
</t>
  </si>
  <si>
    <t xml:space="preserve">Set post complete successfull
Redirect to list Blast
Label completed display</t>
  </si>
  <si>
    <t xml:space="preserve">Jira ID (#)</t>
  </si>
  <si>
    <t xml:space="preserve">Priority </t>
  </si>
  <si>
    <t xml:space="preserve">Step to Reproduce</t>
  </si>
  <si>
    <t xml:space="preserve">Expected Result</t>
  </si>
  <si>
    <t xml:space="preserve">Actual Result</t>
  </si>
  <si>
    <t xml:space="preserve">Remarks</t>
  </si>
  <si>
    <t xml:space="preserve">All Notifications displayed correctly</t>
  </si>
  <si>
    <t xml:space="preserve">Intermittent Notification not displayed correctly</t>
  </si>
  <si>
    <t xml:space="preserve">Total Findings</t>
  </si>
  <si>
    <t xml:space="preserve">Bug Priority Immadiate</t>
  </si>
  <si>
    <t xml:space="preserve">Bug Priority High</t>
  </si>
  <si>
    <t xml:space="preserve">Bug Priority Normal</t>
  </si>
  <si>
    <t xml:space="preserve">Bug Priority Low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</si>
</sst>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9]d\-mmm\-yyyy;@"/>
    <numFmt numFmtId="166" formatCode="[$-409]d\-mmm\-yy;@"/>
    <numFmt numFmtId="167" formatCode="General"/>
    <numFmt numFmtId="168" formatCode="0.00%"/>
    <numFmt numFmtId="169" formatCode="0%"/>
    <numFmt numFmtId="170" formatCode="mm/dd/yyyy"/>
    <numFmt numFmtId="171" formatCode="mmm\ d&quot;, &quot;yy"/>
    <numFmt numFmtId="172" formatCode="0.0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 CE"/>
      <family val="0"/>
      <charset val="238"/>
    </font>
    <font>
      <sz val="10"/>
      <name val="Arial CE"/>
      <family val="0"/>
      <charset val="238"/>
    </font>
    <font>
      <sz val="10"/>
      <name val="Arial CE"/>
      <family val="2"/>
      <charset val="238"/>
    </font>
    <font>
      <sz val="8"/>
      <color rgb="FF000000"/>
      <name val="Gadugi"/>
      <family val="2"/>
      <charset val="1"/>
    </font>
    <font>
      <sz val="8"/>
      <color rgb="FF595959"/>
      <name val="Gadugi"/>
      <family val="2"/>
      <charset val="1"/>
    </font>
    <font>
      <b val="true"/>
      <sz val="20"/>
      <color rgb="FFFFFFFF"/>
      <name val="Gadugi"/>
      <family val="2"/>
      <charset val="1"/>
    </font>
    <font>
      <b val="true"/>
      <sz val="8"/>
      <color rgb="FFFFFFFF"/>
      <name val="Gadugi"/>
      <family val="2"/>
      <charset val="1"/>
    </font>
    <font>
      <sz val="8"/>
      <name val="Gadugi"/>
      <family val="2"/>
      <charset val="1"/>
    </font>
    <font>
      <b val="true"/>
      <sz val="8"/>
      <color rgb="FF000000"/>
      <name val="Gadug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262626"/>
      <name val="Gadugi"/>
      <family val="2"/>
      <charset val="1"/>
    </font>
    <font>
      <b val="true"/>
      <sz val="8"/>
      <name val="Gadugi"/>
      <family val="2"/>
      <charset val="1"/>
    </font>
    <font>
      <sz val="8"/>
      <color rgb="FF172B4D"/>
      <name val="Arial"/>
      <family val="2"/>
      <charset val="1"/>
    </font>
    <font>
      <sz val="8"/>
      <color rgb="FFFF0000"/>
      <name val="Gadugi"/>
      <family val="2"/>
      <charset val="1"/>
    </font>
    <font>
      <sz val="8"/>
      <color rgb="FF00000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sz val="13"/>
      <name val="Arial"/>
      <family val="2"/>
    </font>
    <font>
      <b val="true"/>
      <sz val="8"/>
      <color rgb="FF00B050"/>
      <name val="Gadugi"/>
      <family val="2"/>
      <charset val="1"/>
    </font>
    <font>
      <sz val="9"/>
      <color rgb="FFFFFFFF"/>
      <name val="Gadugi"/>
      <family val="2"/>
      <charset val="1"/>
    </font>
    <font>
      <u val="single"/>
      <sz val="10"/>
      <color rgb="FF0563C1"/>
      <name val="Arial CE"/>
      <family val="2"/>
      <charset val="238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333F50"/>
        <bgColor rgb="FF404040"/>
      </patternFill>
    </fill>
    <fill>
      <patternFill patternType="solid">
        <fgColor rgb="FFFFFFFF"/>
        <bgColor rgb="FFF2F2F2"/>
      </patternFill>
    </fill>
    <fill>
      <patternFill patternType="solid">
        <fgColor rgb="FF203864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262626"/>
        <bgColor rgb="FF222A35"/>
      </patternFill>
    </fill>
    <fill>
      <patternFill patternType="solid">
        <fgColor rgb="FF2F5597"/>
        <bgColor rgb="FF3465A4"/>
      </patternFill>
    </fill>
    <fill>
      <patternFill patternType="solid">
        <fgColor rgb="FFE7E6E6"/>
        <bgColor rgb="FFDEE6EF"/>
      </patternFill>
    </fill>
    <fill>
      <patternFill patternType="solid">
        <fgColor rgb="FF3465A4"/>
        <bgColor rgb="FF2F5597"/>
      </patternFill>
    </fill>
    <fill>
      <patternFill patternType="solid">
        <fgColor rgb="FFDDE8CB"/>
        <bgColor rgb="FFE7E6E6"/>
      </patternFill>
    </fill>
    <fill>
      <patternFill patternType="solid">
        <fgColor rgb="FFDEE6EF"/>
        <bgColor rgb="FFE7E6E6"/>
      </patternFill>
    </fill>
    <fill>
      <patternFill patternType="solid">
        <fgColor rgb="FFFFFFD7"/>
        <bgColor rgb="FFFFFFFF"/>
      </patternFill>
    </fill>
    <fill>
      <patternFill patternType="solid">
        <fgColor rgb="FFFFD8CE"/>
        <bgColor rgb="FFF7D1D5"/>
      </patternFill>
    </fill>
    <fill>
      <patternFill patternType="solid">
        <fgColor rgb="FFF7D1D5"/>
        <bgColor rgb="FFFFD8CE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/>
      <diagonal/>
    </border>
    <border diagonalUp="false" diagonalDown="false">
      <left/>
      <right style="mediumDashed">
        <color rgb="FF7F7F7F"/>
      </right>
      <top style="mediumDashed">
        <color rgb="FF7F7F7F"/>
      </top>
      <bottom style="mediumDashed">
        <color rgb="FF7F7F7F"/>
      </bottom>
      <diagonal/>
    </border>
    <border diagonalUp="false" diagonalDown="false">
      <left style="thin">
        <color rgb="FF404040"/>
      </left>
      <right/>
      <top/>
      <bottom/>
      <diagonal/>
    </border>
    <border diagonalUp="false" diagonalDown="false">
      <left/>
      <right style="thin">
        <color rgb="FF404040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04040"/>
      </left>
      <right/>
      <top/>
      <bottom style="thin">
        <color rgb="FF404040"/>
      </bottom>
      <diagonal/>
    </border>
    <border diagonalUp="false" diagonalDown="false">
      <left/>
      <right style="thin">
        <color rgb="FF404040"/>
      </right>
      <top/>
      <bottom style="thin">
        <color rgb="FF40404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/>
      <right/>
      <top/>
      <bottom style="thin">
        <color rgb="FF404040"/>
      </bottom>
      <diagonal/>
    </border>
    <border diagonalUp="false" diagonalDown="false">
      <left style="thin">
        <color rgb="FFAFABAB"/>
      </left>
      <right style="thin">
        <color rgb="FFBFBFBF"/>
      </right>
      <top style="thin">
        <color rgb="FFBFBFBF"/>
      </top>
      <bottom style="thin">
        <color rgb="FFAFABAB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AFABAB"/>
      </left>
      <right/>
      <top style="thin">
        <color rgb="FFAFABAB"/>
      </top>
      <bottom style="thin">
        <color rgb="FFAFABAB"/>
      </bottom>
      <diagonal/>
    </border>
    <border diagonalUp="false" diagonalDown="false">
      <left/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/>
      <right/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BFBFBF"/>
      </left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false">
      <alignment horizontal="center" vertical="top" textRotation="18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2" fillId="6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5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5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7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4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2" fillId="3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8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2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1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6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30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8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1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2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1" fillId="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6" borderId="2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9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9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0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Hyperlink 3" xfId="22"/>
    <cellStyle name="Normal 2" xfId="23"/>
    <cellStyle name="Normal 2 2 2" xfId="24"/>
    <cellStyle name="Normal 3" xfId="25"/>
    <cellStyle name="Normal 3 2" xfId="26"/>
    <cellStyle name="*unknown*" xfId="20" builtinId="8"/>
  </cellStyles>
  <dxfs count="10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 val="1"/>
        <i val="0"/>
      </font>
      <fill>
        <patternFill>
          <bgColor rgb="FF00B0F0"/>
        </patternFill>
      </fill>
    </dxf>
    <dxf>
      <font>
        <b val="1"/>
        <i val="0"/>
        <color rgb="FFD0CECE"/>
      </font>
      <fill>
        <patternFill>
          <bgColor rgb="FF262626"/>
        </patternFill>
      </fill>
    </dxf>
    <dxf>
      <font>
        <b val="1"/>
        <i val="0"/>
        <color rgb="FF548235"/>
      </font>
      <fill>
        <patternFill>
          <bgColor rgb="FFFFD966"/>
        </patternFill>
      </fill>
    </dxf>
    <dxf>
      <font>
        <b val="1"/>
        <i val="0"/>
        <color rgb="FF9C6500"/>
      </font>
      <fill>
        <patternFill>
          <bgColor rgb="FFFFEB9C"/>
        </patternFill>
      </fill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  <color rgb="FF006100"/>
      </font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7E6E6"/>
      <rgbColor rgb="FFFF00FF"/>
      <rgbColor rgb="FF00FFFF"/>
      <rgbColor rgb="FF9C0006"/>
      <rgbColor rgb="FF006100"/>
      <rgbColor rgb="FF004586"/>
      <rgbColor rgb="FF9C6500"/>
      <rgbColor rgb="FF800080"/>
      <rgbColor rgb="FF00B050"/>
      <rgbColor rgb="FFBFBFBF"/>
      <rgbColor rgb="FF7F7F7F"/>
      <rgbColor rgb="FF5B9BD5"/>
      <rgbColor rgb="FF404040"/>
      <rgbColor rgb="FFFFFFD7"/>
      <rgbColor rgb="FFDEE6EF"/>
      <rgbColor rgb="FF660066"/>
      <rgbColor rgb="FFFFD8CE"/>
      <rgbColor rgb="FF0563C1"/>
      <rgbColor rgb="FFD0CECE"/>
      <rgbColor rgb="FF000080"/>
      <rgbColor rgb="FFFF00FF"/>
      <rgbColor rgb="FFEDEDED"/>
      <rgbColor rgb="FF00FFFF"/>
      <rgbColor rgb="FF800080"/>
      <rgbColor rgb="FF800000"/>
      <rgbColor rgb="FF2F5597"/>
      <rgbColor rgb="FF0000FF"/>
      <rgbColor rgb="FF00B0F0"/>
      <rgbColor rgb="FFF2F2F2"/>
      <rgbColor rgb="FFDDE8CB"/>
      <rgbColor rgb="FFFFEB9C"/>
      <rgbColor rgb="FFCCCCCC"/>
      <rgbColor rgb="FFF7D1D5"/>
      <rgbColor rgb="FFB3B3B3"/>
      <rgbColor rgb="FFFFC7CE"/>
      <rgbColor rgb="FF3465A4"/>
      <rgbColor rgb="FF33CCCC"/>
      <rgbColor rgb="FFA9D18E"/>
      <rgbColor rgb="FFFFD966"/>
      <rgbColor rgb="FFD9D9D9"/>
      <rgbColor rgb="FFFF6600"/>
      <rgbColor rgb="FF595959"/>
      <rgbColor rgb="FFAFABAB"/>
      <rgbColor rgb="FF172B4D"/>
      <rgbColor rgb="FF548235"/>
      <rgbColor rgb="FF333F50"/>
      <rgbColor rgb="FF262626"/>
      <rgbColor rgb="FF993300"/>
      <rgbColor rgb="FF993366"/>
      <rgbColor rgb="FF203864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Report Testing Cicle App - Manual</a:t>
            </a:r>
          </a:p>
        </c:rich>
      </c:tx>
      <c:layout>
        <c:manualLayout>
          <c:xMode val="edge"/>
          <c:yMode val="edge"/>
          <c:x val="0.287210457916061"/>
          <c:y val="0.0495292672943103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'UAT Report'!$B$13:$B$18</c:f>
              <c:strCache>
                <c:ptCount val="6"/>
                <c:pt idx="0">
                  <c:v>Tested correctly</c:v>
                </c:pt>
                <c:pt idx="1">
                  <c:v>Tested with non Stopping Defect</c:v>
                </c:pt>
                <c:pt idx="2">
                  <c:v>Tested with Showstopper</c:v>
                </c:pt>
                <c:pt idx="3">
                  <c:v>In Progress</c:v>
                </c:pt>
                <c:pt idx="4">
                  <c:v>N/A</c:v>
                </c:pt>
                <c:pt idx="5">
                  <c:v>Not Tested</c:v>
                </c:pt>
              </c:strCache>
            </c:strRef>
          </c:cat>
          <c:val>
            <c:numRef>
              <c:f>'UAT Report'!$F$13:$F$18</c:f>
              <c:numCache>
                <c:formatCode>General</c:formatCode>
                <c:ptCount val="6"/>
                <c:pt idx="0">
                  <c:v>0.961904761904762</c:v>
                </c:pt>
                <c:pt idx="1">
                  <c:v>0.0380952380952381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82"/>
        <c:overlap val="0"/>
        <c:axId val="84640077"/>
        <c:axId val="67934207"/>
      </c:barChart>
      <c:catAx>
        <c:axId val="846400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34207"/>
        <c:crosses val="autoZero"/>
        <c:auto val="1"/>
        <c:lblAlgn val="ctr"/>
        <c:lblOffset val="100"/>
        <c:noMultiLvlLbl val="0"/>
      </c:catAx>
      <c:valAx>
        <c:axId val="679342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4007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Cicle - Cases Notifications</a:t>
            </a:r>
          </a:p>
        </c:rich>
      </c:tx>
      <c:layout>
        <c:manualLayout>
          <c:xMode val="edge"/>
          <c:yMode val="edge"/>
          <c:x val="0.312944003343084"/>
          <c:y val="0.0240535877397747"/>
        </c:manualLayout>
      </c:layout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'Cases - Notifications'!$J$9:$J$15</c:f>
              <c:strCache>
                <c:ptCount val="7"/>
                <c:pt idx="0">
                  <c:v>Total Scenario</c:v>
                </c:pt>
                <c:pt idx="1">
                  <c:v>Total Scenario Passed</c:v>
                </c:pt>
                <c:pt idx="2">
                  <c:v>Total Scenario Failed</c:v>
                </c:pt>
                <c:pt idx="3">
                  <c:v>Total Scenario Automated</c:v>
                </c:pt>
                <c:pt idx="4">
                  <c:v>Total Scenario Running Manual</c:v>
                </c:pt>
                <c:pt idx="5">
                  <c:v>Total Scenario Positive</c:v>
                </c:pt>
                <c:pt idx="6">
                  <c:v>Total Scenario Negative </c:v>
                </c:pt>
              </c:strCache>
            </c:strRef>
          </c:cat>
          <c:val>
            <c:numRef>
              <c:f>'Cases - Notifications'!$K$9:$K$15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gapWidth val="100"/>
        <c:shape val="cylinder"/>
        <c:axId val="61884502"/>
        <c:axId val="58924211"/>
        <c:axId val="0"/>
      </c:bar3DChart>
      <c:catAx>
        <c:axId val="618845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24211"/>
        <c:crosses val="autoZero"/>
        <c:auto val="1"/>
        <c:lblAlgn val="ctr"/>
        <c:lblOffset val="100"/>
        <c:noMultiLvlLbl val="0"/>
      </c:catAx>
      <c:valAx>
        <c:axId val="589242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8450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Cicle - Scenario Feature Board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0121199234531"/>
          <c:y val="0.168970039342278"/>
          <c:w val="0.754943652987455"/>
          <c:h val="0.4856249369514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'Cases - Feature Board'!$J$64:$J$70</c:f>
              <c:strCache>
                <c:ptCount val="7"/>
                <c:pt idx="0">
                  <c:v>Total Scenario</c:v>
                </c:pt>
                <c:pt idx="1">
                  <c:v>Total Scenario Passed</c:v>
                </c:pt>
                <c:pt idx="2">
                  <c:v>Total Scenario Failed</c:v>
                </c:pt>
                <c:pt idx="3">
                  <c:v>Total Scenario Automated</c:v>
                </c:pt>
                <c:pt idx="4">
                  <c:v>Total Scenario Running Manual</c:v>
                </c:pt>
                <c:pt idx="5">
                  <c:v>Total Scenario Positive</c:v>
                </c:pt>
                <c:pt idx="6">
                  <c:v>Total Scenario Negative </c:v>
                </c:pt>
              </c:strCache>
            </c:strRef>
          </c:cat>
          <c:val>
            <c:numRef>
              <c:f>'Cases - Feature Board'!$K$64:$K$70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1</c:v>
                </c:pt>
                <c:pt idx="3">
                  <c:v>11</c:v>
                </c:pt>
                <c:pt idx="4">
                  <c:v>49</c:v>
                </c:pt>
                <c:pt idx="5">
                  <c:v>57</c:v>
                </c:pt>
                <c:pt idx="6">
                  <c:v>3</c:v>
                </c:pt>
              </c:numCache>
            </c:numRef>
          </c:val>
        </c:ser>
        <c:gapWidth val="100"/>
        <c:overlap val="0"/>
        <c:axId val="86039481"/>
        <c:axId val="6740660"/>
      </c:barChart>
      <c:catAx>
        <c:axId val="860394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0660"/>
        <c:crosses val="autoZero"/>
        <c:auto val="1"/>
        <c:lblAlgn val="ctr"/>
        <c:lblOffset val="100"/>
        <c:noMultiLvlLbl val="0"/>
      </c:catAx>
      <c:valAx>
        <c:axId val="67406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3948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Two Wheelers EFP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'UAT Report '!$B$12:$B$17</c:f>
              <c:strCache>
                <c:ptCount val="6"/>
                <c:pt idx="0">
                  <c:v>Tested correctly</c:v>
                </c:pt>
                <c:pt idx="1">
                  <c:v>Tested with non Stopping Defect</c:v>
                </c:pt>
                <c:pt idx="2">
                  <c:v>Tested with Showstopper</c:v>
                </c:pt>
                <c:pt idx="3">
                  <c:v>In Progress</c:v>
                </c:pt>
                <c:pt idx="4">
                  <c:v>N/A</c:v>
                </c:pt>
                <c:pt idx="5">
                  <c:v>Not Tested</c:v>
                </c:pt>
              </c:strCache>
            </c:strRef>
          </c:cat>
          <c:val>
            <c:numRef>
              <c:f>'UAT Report '!$F$12:$F$17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82"/>
        <c:overlap val="0"/>
        <c:axId val="6002174"/>
        <c:axId val="53842742"/>
      </c:barChart>
      <c:catAx>
        <c:axId val="6002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42742"/>
        <c:crosses val="autoZero"/>
        <c:auto val="1"/>
        <c:lblAlgn val="ctr"/>
        <c:lblOffset val="100"/>
        <c:noMultiLvlLbl val="0"/>
      </c:catAx>
      <c:valAx>
        <c:axId val="538427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217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Cicle - Case Feature Group Chat</a:t>
            </a:r>
          </a:p>
        </c:rich>
      </c:tx>
      <c:layout>
        <c:manualLayout>
          <c:xMode val="edge"/>
          <c:yMode val="edge"/>
          <c:x val="0.273140409527789"/>
          <c:y val="0.0287260206591244"/>
        </c:manualLayout>
      </c:layout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'Cases - Feature Group Chat'!$J$24:$J$30</c:f>
              <c:strCache>
                <c:ptCount val="7"/>
                <c:pt idx="0">
                  <c:v>Total Scenario</c:v>
                </c:pt>
                <c:pt idx="1">
                  <c:v>Total Scenario Passed</c:v>
                </c:pt>
                <c:pt idx="2">
                  <c:v>Total Scenario Failed</c:v>
                </c:pt>
                <c:pt idx="3">
                  <c:v>Total Scenario Automated</c:v>
                </c:pt>
                <c:pt idx="4">
                  <c:v>Total Scenario Running Manual</c:v>
                </c:pt>
                <c:pt idx="5">
                  <c:v>Total Scenario Positive</c:v>
                </c:pt>
                <c:pt idx="6">
                  <c:v>Total Scenario Negative </c:v>
                </c:pt>
              </c:strCache>
            </c:strRef>
          </c:cat>
          <c:val>
            <c:numRef>
              <c:f>'Cases - Feature Group Chat'!$K$24:$K$30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</c:v>
                </c:pt>
                <c:pt idx="3">
                  <c:v>13</c:v>
                </c:pt>
                <c:pt idx="4">
                  <c:v>5</c:v>
                </c:pt>
                <c:pt idx="5">
                  <c:v>14</c:v>
                </c:pt>
                <c:pt idx="6">
                  <c:v>3</c:v>
                </c:pt>
              </c:numCache>
            </c:numRef>
          </c:val>
        </c:ser>
        <c:gapWidth val="100"/>
        <c:shape val="cylinder"/>
        <c:axId val="14356432"/>
        <c:axId val="34170385"/>
        <c:axId val="0"/>
      </c:bar3DChart>
      <c:catAx>
        <c:axId val="1435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70385"/>
        <c:crosses val="autoZero"/>
        <c:auto val="1"/>
        <c:lblAlgn val="ctr"/>
        <c:lblOffset val="100"/>
        <c:noMultiLvlLbl val="0"/>
      </c:catAx>
      <c:valAx>
        <c:axId val="341703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Cicle - Case Feature Blast</a:t>
            </a:r>
          </a:p>
        </c:rich>
      </c:tx>
      <c:layout>
        <c:manualLayout>
          <c:xMode val="edge"/>
          <c:yMode val="edge"/>
          <c:x val="0.273349352277476"/>
          <c:y val="0.028823708515173"/>
        </c:manualLayout>
      </c:layout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'Cases - Feature Blast'!$J$25:$J$31</c:f>
              <c:strCache>
                <c:ptCount val="7"/>
                <c:pt idx="0">
                  <c:v>Total Scenario</c:v>
                </c:pt>
                <c:pt idx="1">
                  <c:v>Total Scenario Passed</c:v>
                </c:pt>
                <c:pt idx="2">
                  <c:v>Total Scenario Failed</c:v>
                </c:pt>
                <c:pt idx="3">
                  <c:v>Total Scenario Automated</c:v>
                </c:pt>
                <c:pt idx="4">
                  <c:v>Total Scenario Running Manual</c:v>
                </c:pt>
                <c:pt idx="5">
                  <c:v>Total Scenario Positive</c:v>
                </c:pt>
                <c:pt idx="6">
                  <c:v>Total Scenario Negative </c:v>
                </c:pt>
              </c:strCache>
            </c:strRef>
          </c:cat>
          <c:val>
            <c:numRef>
              <c:f>'Cases - Feature Blast'!$K$25:$K$31</c:f>
              <c:numCache>
                <c:formatCode>General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18</c:v>
                </c:pt>
                <c:pt idx="6">
                  <c:v>3</c:v>
                </c:pt>
              </c:numCache>
            </c:numRef>
          </c:val>
        </c:ser>
        <c:gapWidth val="100"/>
        <c:shape val="cylinder"/>
        <c:axId val="55182121"/>
        <c:axId val="3347348"/>
        <c:axId val="0"/>
      </c:bar3DChart>
      <c:catAx>
        <c:axId val="55182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7348"/>
        <c:crosses val="autoZero"/>
        <c:auto val="1"/>
        <c:lblAlgn val="ctr"/>
        <c:lblOffset val="100"/>
        <c:noMultiLvlLbl val="0"/>
      </c:catAx>
      <c:valAx>
        <c:axId val="33473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8212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Bug Report Cicle App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6009501187648"/>
          <c:y val="0.178783994139731"/>
          <c:w val="0.787910988873609"/>
          <c:h val="0.5950920245398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Findings!$I$8:$I$12</c:f>
              <c:strCache>
                <c:ptCount val="5"/>
                <c:pt idx="0">
                  <c:v>Total Findings</c:v>
                </c:pt>
                <c:pt idx="1">
                  <c:v>Bug Priority Immadiate</c:v>
                </c:pt>
                <c:pt idx="2">
                  <c:v>Bug Priority High</c:v>
                </c:pt>
                <c:pt idx="3">
                  <c:v>Bug Priority Normal</c:v>
                </c:pt>
                <c:pt idx="4">
                  <c:v>Bug Priority Low</c:v>
                </c:pt>
              </c:strCache>
            </c:strRef>
          </c:cat>
          <c:val>
            <c:numRef>
              <c:f>Findings!$J$8:$J$12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gapWidth val="100"/>
        <c:overlap val="0"/>
        <c:axId val="76752987"/>
        <c:axId val="83277365"/>
      </c:barChart>
      <c:catAx>
        <c:axId val="767529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77365"/>
        <c:crosses val="autoZero"/>
        <c:auto val="1"/>
        <c:lblAlgn val="ctr"/>
        <c:lblOffset val="100"/>
        <c:noMultiLvlLbl val="0"/>
      </c:catAx>
      <c:valAx>
        <c:axId val="832773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5298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544680</xdr:colOff>
      <xdr:row>8</xdr:row>
      <xdr:rowOff>148320</xdr:rowOff>
    </xdr:from>
    <xdr:to>
      <xdr:col>11</xdr:col>
      <xdr:colOff>121320</xdr:colOff>
      <xdr:row>17</xdr:row>
      <xdr:rowOff>127440</xdr:rowOff>
    </xdr:to>
    <xdr:graphicFrame>
      <xdr:nvGraphicFramePr>
        <xdr:cNvPr id="0" name="Chart 1"/>
        <xdr:cNvGraphicFramePr/>
      </xdr:nvGraphicFramePr>
      <xdr:xfrm>
        <a:off x="8074800" y="1786320"/>
        <a:ext cx="4708800" cy="175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787320</xdr:colOff>
      <xdr:row>2</xdr:row>
      <xdr:rowOff>1440</xdr:rowOff>
    </xdr:from>
    <xdr:to>
      <xdr:col>21</xdr:col>
      <xdr:colOff>306360</xdr:colOff>
      <xdr:row>16</xdr:row>
      <xdr:rowOff>19080</xdr:rowOff>
    </xdr:to>
    <xdr:graphicFrame>
      <xdr:nvGraphicFramePr>
        <xdr:cNvPr id="1" name=""/>
        <xdr:cNvGraphicFramePr/>
      </xdr:nvGraphicFramePr>
      <xdr:xfrm>
        <a:off x="21169440" y="326520"/>
        <a:ext cx="6891480" cy="354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482400</xdr:colOff>
      <xdr:row>61</xdr:row>
      <xdr:rowOff>277200</xdr:rowOff>
    </xdr:from>
    <xdr:to>
      <xdr:col>20</xdr:col>
      <xdr:colOff>522720</xdr:colOff>
      <xdr:row>77</xdr:row>
      <xdr:rowOff>5760</xdr:rowOff>
    </xdr:to>
    <xdr:graphicFrame>
      <xdr:nvGraphicFramePr>
        <xdr:cNvPr id="2" name=""/>
        <xdr:cNvGraphicFramePr/>
      </xdr:nvGraphicFramePr>
      <xdr:xfrm>
        <a:off x="21997800" y="54580320"/>
        <a:ext cx="6593760" cy="36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295200</xdr:colOff>
      <xdr:row>7</xdr:row>
      <xdr:rowOff>152280</xdr:rowOff>
    </xdr:from>
    <xdr:to>
      <xdr:col>11</xdr:col>
      <xdr:colOff>421920</xdr:colOff>
      <xdr:row>16</xdr:row>
      <xdr:rowOff>174240</xdr:rowOff>
    </xdr:to>
    <xdr:graphicFrame>
      <xdr:nvGraphicFramePr>
        <xdr:cNvPr id="3" name="Chart 2"/>
        <xdr:cNvGraphicFramePr/>
      </xdr:nvGraphicFramePr>
      <xdr:xfrm>
        <a:off x="5303880" y="1618920"/>
        <a:ext cx="4601520" cy="23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787320</xdr:colOff>
      <xdr:row>1</xdr:row>
      <xdr:rowOff>51840</xdr:rowOff>
    </xdr:from>
    <xdr:to>
      <xdr:col>21</xdr:col>
      <xdr:colOff>306360</xdr:colOff>
      <xdr:row>7</xdr:row>
      <xdr:rowOff>589320</xdr:rowOff>
    </xdr:to>
    <xdr:graphicFrame>
      <xdr:nvGraphicFramePr>
        <xdr:cNvPr id="4" name=""/>
        <xdr:cNvGraphicFramePr/>
      </xdr:nvGraphicFramePr>
      <xdr:xfrm>
        <a:off x="22302720" y="214200"/>
        <a:ext cx="6891480" cy="36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787320</xdr:colOff>
      <xdr:row>2</xdr:row>
      <xdr:rowOff>1440</xdr:rowOff>
    </xdr:from>
    <xdr:to>
      <xdr:col>21</xdr:col>
      <xdr:colOff>306360</xdr:colOff>
      <xdr:row>6</xdr:row>
      <xdr:rowOff>604440</xdr:rowOff>
    </xdr:to>
    <xdr:graphicFrame>
      <xdr:nvGraphicFramePr>
        <xdr:cNvPr id="5" name=""/>
        <xdr:cNvGraphicFramePr/>
      </xdr:nvGraphicFramePr>
      <xdr:xfrm>
        <a:off x="22302720" y="326520"/>
        <a:ext cx="6891480" cy="354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26640</xdr:colOff>
      <xdr:row>2</xdr:row>
      <xdr:rowOff>132120</xdr:rowOff>
    </xdr:from>
    <xdr:to>
      <xdr:col>25</xdr:col>
      <xdr:colOff>271080</xdr:colOff>
      <xdr:row>6</xdr:row>
      <xdr:rowOff>651240</xdr:rowOff>
    </xdr:to>
    <xdr:graphicFrame>
      <xdr:nvGraphicFramePr>
        <xdr:cNvPr id="6" name=""/>
        <xdr:cNvGraphicFramePr/>
      </xdr:nvGraphicFramePr>
      <xdr:xfrm>
        <a:off x="18055440" y="928800"/>
        <a:ext cx="5759280" cy="393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dbs1bank-my.sharepoint.com/Users/fransiskar/Documents/_DIGI%20Indo%20(after%20Lantern)/JULY%20Release/DIGIStore/DIGISTORE_MB_edit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:/Users/arisa.hazriaty/Downloads/UAT%20-%20TwoWheelers%20Product%20with%20Subvention%20v0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ller Matrix"/>
      <sheetName val="test case list"/>
      <sheetName val="TC DigiStore Landing screen"/>
      <sheetName val="TC_Bill Payment"/>
      <sheetName val="TC_BP_R-1 Regression"/>
      <sheetName val="TC_RC_Mobile Phone"/>
      <sheetName val="TC_RC_Data Package"/>
      <sheetName val="TC_RC_Online Transport"/>
      <sheetName val="TC_RC_Electricity"/>
      <sheetName val="TC_RC_Game Voucher"/>
      <sheetName val="TC_RC_Internet Voucher"/>
      <sheetName val="TC_RC_eWallet"/>
      <sheetName val="TC_RC_Cinema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AT Report "/>
      <sheetName val="SIT Scenario"/>
      <sheetName val="UAT Scenario"/>
      <sheetName val="Reff Table"/>
      <sheetName val="Findings"/>
      <sheetName val="TW001"/>
      <sheetName val="TW002"/>
      <sheetName val="TW003"/>
      <sheetName val="TW004"/>
      <sheetName val="TW005"/>
      <sheetName val="TW006"/>
      <sheetName val="TW007"/>
      <sheetName val="TW008"/>
      <sheetName val="TW009"/>
      <sheetName val="TW010"/>
      <sheetName val="TW011"/>
      <sheetName val="TW012"/>
      <sheetName val="TW013"/>
    </sheetNames>
    <sheetDataSet>
      <sheetData sheetId="0"/>
      <sheetData sheetId="1"/>
      <sheetData sheetId="2"/>
      <sheetData sheetId="3">
        <row r="2">
          <cell r="F2" t="str">
            <v>Tested correctly</v>
          </cell>
        </row>
        <row r="3">
          <cell r="F3" t="str">
            <v>Tested with non Stopping Defect</v>
          </cell>
        </row>
        <row r="4">
          <cell r="F4" t="str">
            <v>Not Tested</v>
          </cell>
        </row>
        <row r="5">
          <cell r="F5" t="str">
            <v>N/A</v>
          </cell>
        </row>
        <row r="6">
          <cell r="F6" t="str">
            <v>In Progress</v>
          </cell>
        </row>
        <row r="7">
          <cell r="F7" t="str">
            <v>Tested with Showstopper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5"/>
  <sheetViews>
    <sheetView showFormulas="false" showGridLines="false" showRowColHeaders="true" showZeros="true" rightToLeft="false" tabSelected="true" showOutlineSymbols="true" defaultGridColor="true" view="normal" topLeftCell="E1" colorId="64" zoomScale="84" zoomScaleNormal="84" zoomScalePageLayoutView="100" workbookViewId="0">
      <selection pane="topLeft" activeCell="D123" activeCellId="0" sqref="D123"/>
    </sheetView>
  </sheetViews>
  <sheetFormatPr defaultColWidth="9.35546875" defaultRowHeight="13.8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1.86"/>
    <col collapsed="false" customWidth="true" hidden="false" outlineLevel="0" max="3" min="3" style="0" width="48.28"/>
    <col collapsed="false" customWidth="true" hidden="false" outlineLevel="0" max="4" min="4" style="0" width="12.42"/>
    <col collapsed="false" customWidth="true" hidden="false" outlineLevel="0" max="5" min="5" style="0" width="16.14"/>
    <col collapsed="false" customWidth="true" hidden="false" outlineLevel="0" max="6" min="6" style="0" width="13.45"/>
    <col collapsed="false" customWidth="true" hidden="false" outlineLevel="0" max="7" min="7" style="0" width="11.14"/>
    <col collapsed="false" customWidth="true" hidden="false" outlineLevel="0" max="8" min="8" style="0" width="11.3"/>
    <col collapsed="false" customWidth="true" hidden="false" outlineLevel="0" max="9" min="9" style="0" width="12.29"/>
    <col collapsed="false" customWidth="true" hidden="false" outlineLevel="0" max="10" min="10" style="0" width="23.35"/>
    <col collapsed="false" customWidth="true" hidden="false" outlineLevel="0" max="11" min="11" style="0" width="14.64"/>
    <col collapsed="false" customWidth="true" hidden="false" outlineLevel="0" max="12" min="12" style="0" width="16.87"/>
    <col collapsed="false" customWidth="true" hidden="false" outlineLevel="0" max="13" min="13" style="0" width="3.14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</row>
    <row r="2" customFormat="false" ht="24.45" hidden="false" customHeight="false" outlineLevel="0" collapsed="false">
      <c r="A2" s="3"/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5"/>
      <c r="M2" s="2"/>
    </row>
    <row r="3" customFormat="false" ht="13.8" hidden="false" customHeight="false" outlineLevel="0" collapsed="false">
      <c r="A3" s="3"/>
      <c r="B3" s="6"/>
      <c r="C3" s="7"/>
      <c r="D3" s="6"/>
      <c r="E3" s="6"/>
      <c r="F3" s="6"/>
      <c r="G3" s="6"/>
      <c r="H3" s="6"/>
      <c r="I3" s="6"/>
      <c r="J3" s="6"/>
      <c r="K3" s="6"/>
      <c r="L3" s="5"/>
      <c r="M3" s="2"/>
    </row>
    <row r="4" customFormat="false" ht="13.8" hidden="false" customHeight="false" outlineLevel="0" collapsed="false">
      <c r="A4" s="3"/>
      <c r="B4" s="8" t="s">
        <v>2</v>
      </c>
      <c r="C4" s="8"/>
      <c r="D4" s="9" t="s">
        <v>3</v>
      </c>
      <c r="E4" s="9"/>
      <c r="F4" s="9"/>
      <c r="G4" s="10"/>
      <c r="H4" s="8" t="s">
        <v>4</v>
      </c>
      <c r="I4" s="8"/>
      <c r="J4" s="8" t="s">
        <v>5</v>
      </c>
      <c r="K4" s="8"/>
      <c r="L4" s="5"/>
      <c r="M4" s="2"/>
    </row>
    <row r="5" customFormat="false" ht="13.8" hidden="false" customHeight="false" outlineLevel="0" collapsed="false">
      <c r="A5" s="3"/>
      <c r="B5" s="11" t="s">
        <v>6</v>
      </c>
      <c r="C5" s="12" t="s">
        <v>7</v>
      </c>
      <c r="D5" s="13" t="s">
        <v>8</v>
      </c>
      <c r="E5" s="14"/>
      <c r="F5" s="14"/>
      <c r="G5" s="10"/>
      <c r="H5" s="11" t="s">
        <v>9</v>
      </c>
      <c r="I5" s="15" t="n">
        <v>44477</v>
      </c>
      <c r="J5" s="11" t="s">
        <v>9</v>
      </c>
      <c r="K5" s="15" t="n">
        <v>44477</v>
      </c>
      <c r="L5" s="5"/>
      <c r="M5" s="2"/>
    </row>
    <row r="6" customFormat="false" ht="21.75" hidden="false" customHeight="true" outlineLevel="0" collapsed="false">
      <c r="A6" s="3"/>
      <c r="B6" s="11" t="s">
        <v>10</v>
      </c>
      <c r="C6" s="16"/>
      <c r="D6" s="17" t="s">
        <v>11</v>
      </c>
      <c r="E6" s="18"/>
      <c r="F6" s="18"/>
      <c r="G6" s="10"/>
      <c r="H6" s="11" t="s">
        <v>12</v>
      </c>
      <c r="I6" s="15" t="s">
        <v>13</v>
      </c>
      <c r="J6" s="11" t="s">
        <v>12</v>
      </c>
      <c r="K6" s="15" t="s">
        <v>13</v>
      </c>
      <c r="L6" s="5"/>
      <c r="M6" s="2"/>
    </row>
    <row r="7" customFormat="false" ht="13.8" hidden="false" customHeight="false" outlineLevel="0" collapsed="false">
      <c r="A7" s="3"/>
      <c r="B7" s="11" t="s">
        <v>14</v>
      </c>
      <c r="C7" s="16"/>
      <c r="D7" s="19" t="s">
        <v>15</v>
      </c>
      <c r="E7" s="14" t="n">
        <f aca="false">C12</f>
        <v>105</v>
      </c>
      <c r="F7" s="14"/>
      <c r="G7" s="10"/>
      <c r="H7" s="10"/>
      <c r="I7" s="10"/>
      <c r="J7" s="10"/>
      <c r="K7" s="10"/>
      <c r="L7" s="5"/>
      <c r="M7" s="2"/>
    </row>
    <row r="8" customFormat="false" ht="13.8" hidden="false" customHeight="false" outlineLevel="0" collapsed="false">
      <c r="A8" s="3"/>
      <c r="B8" s="11" t="s">
        <v>16</v>
      </c>
      <c r="C8" s="20" t="s">
        <v>17</v>
      </c>
      <c r="D8" s="21"/>
      <c r="E8" s="22"/>
      <c r="F8" s="23"/>
      <c r="G8" s="10"/>
      <c r="H8" s="10"/>
      <c r="I8" s="10"/>
      <c r="J8" s="10"/>
      <c r="K8" s="10"/>
      <c r="L8" s="5"/>
      <c r="M8" s="2"/>
    </row>
    <row r="9" customFormat="false" ht="13.8" hidden="false" customHeight="false" outlineLevel="0" collapsed="false">
      <c r="A9" s="3"/>
      <c r="B9" s="10"/>
      <c r="C9" s="10"/>
      <c r="D9" s="10"/>
      <c r="E9" s="10"/>
      <c r="F9" s="24"/>
      <c r="G9" s="21"/>
      <c r="H9" s="21"/>
      <c r="I9" s="21"/>
      <c r="J9" s="21"/>
      <c r="K9" s="21"/>
      <c r="L9" s="5"/>
      <c r="M9" s="2"/>
    </row>
    <row r="10" customFormat="false" ht="13.8" hidden="false" customHeight="false" outlineLevel="0" collapsed="false">
      <c r="A10" s="3"/>
      <c r="B10" s="25" t="s">
        <v>18</v>
      </c>
      <c r="C10" s="25"/>
      <c r="D10" s="25"/>
      <c r="E10" s="25"/>
      <c r="F10" s="25"/>
      <c r="G10" s="21"/>
      <c r="H10" s="21"/>
      <c r="I10" s="21"/>
      <c r="J10" s="21"/>
      <c r="K10" s="21"/>
      <c r="L10" s="5"/>
      <c r="M10" s="2"/>
    </row>
    <row r="11" customFormat="false" ht="19.1" hidden="false" customHeight="false" outlineLevel="0" collapsed="false">
      <c r="A11" s="3"/>
      <c r="B11" s="26" t="s">
        <v>8</v>
      </c>
      <c r="C11" s="26" t="s">
        <v>19</v>
      </c>
      <c r="D11" s="26" t="s">
        <v>20</v>
      </c>
      <c r="E11" s="26" t="s">
        <v>21</v>
      </c>
      <c r="F11" s="27" t="s">
        <v>22</v>
      </c>
      <c r="G11" s="21"/>
      <c r="H11" s="21"/>
      <c r="I11" s="21"/>
      <c r="J11" s="21"/>
      <c r="K11" s="21"/>
      <c r="L11" s="5"/>
      <c r="M11" s="2"/>
    </row>
    <row r="12" customFormat="false" ht="13.8" hidden="false" customHeight="false" outlineLevel="0" collapsed="false">
      <c r="A12" s="3"/>
      <c r="B12" s="28" t="s">
        <v>23</v>
      </c>
      <c r="C12" s="29" t="n">
        <f aca="false">COUNTA(D31:D135)</f>
        <v>105</v>
      </c>
      <c r="D12" s="30" t="n">
        <v>1</v>
      </c>
      <c r="E12" s="31"/>
      <c r="F12" s="31"/>
      <c r="G12" s="21"/>
      <c r="H12" s="21"/>
      <c r="I12" s="21"/>
      <c r="J12" s="21"/>
      <c r="K12" s="21"/>
      <c r="L12" s="5"/>
      <c r="M12" s="2"/>
    </row>
    <row r="13" customFormat="false" ht="13.8" hidden="false" customHeight="false" outlineLevel="0" collapsed="false">
      <c r="A13" s="3"/>
      <c r="B13" s="32" t="str">
        <f aca="false">'[2]Reff Table'!F2</f>
        <v>Tested correctly</v>
      </c>
      <c r="C13" s="33"/>
      <c r="D13" s="34"/>
      <c r="E13" s="35" t="n">
        <f aca="false">COUNTIF(J31:J135, "Tested Correctly")</f>
        <v>101</v>
      </c>
      <c r="F13" s="36" t="n">
        <f aca="false">(E13/C12)*100%</f>
        <v>0.961904761904762</v>
      </c>
      <c r="G13" s="21"/>
      <c r="H13" s="21"/>
      <c r="I13" s="21"/>
      <c r="J13" s="21"/>
      <c r="K13" s="21"/>
      <c r="L13" s="5"/>
      <c r="M13" s="2"/>
    </row>
    <row r="14" customFormat="false" ht="19.1" hidden="false" customHeight="false" outlineLevel="0" collapsed="false">
      <c r="A14" s="3"/>
      <c r="B14" s="32" t="str">
        <f aca="false">'[2]Reff Table'!F3</f>
        <v>Tested with non Stopping Defect</v>
      </c>
      <c r="C14" s="37"/>
      <c r="D14" s="37"/>
      <c r="E14" s="35" t="n">
        <f aca="false">COUNTIF(J31:J135, "Tested with non Stopping Defect")</f>
        <v>4</v>
      </c>
      <c r="F14" s="36" t="n">
        <f aca="false">(E14/C12)*100%</f>
        <v>0.0380952380952381</v>
      </c>
      <c r="G14" s="21"/>
      <c r="H14" s="21"/>
      <c r="I14" s="21"/>
      <c r="J14" s="21"/>
      <c r="K14" s="21"/>
      <c r="L14" s="5"/>
      <c r="M14" s="2"/>
    </row>
    <row r="15" customFormat="false" ht="19.1" hidden="false" customHeight="false" outlineLevel="0" collapsed="false">
      <c r="A15" s="3"/>
      <c r="B15" s="32" t="str">
        <f aca="false">'[2]Reff Table'!F7</f>
        <v>Tested with Showstopper</v>
      </c>
      <c r="C15" s="37"/>
      <c r="D15" s="37"/>
      <c r="E15" s="35" t="n">
        <f aca="false">COUNTIF(J32:J136, "Tested Showstopper")</f>
        <v>0</v>
      </c>
      <c r="F15" s="36" t="n">
        <f aca="false">(E15/C12)*100%</f>
        <v>0</v>
      </c>
      <c r="G15" s="21"/>
      <c r="H15" s="21"/>
      <c r="I15" s="21"/>
      <c r="J15" s="21"/>
      <c r="K15" s="21"/>
      <c r="L15" s="5"/>
      <c r="M15" s="2"/>
    </row>
    <row r="16" customFormat="false" ht="13.8" hidden="false" customHeight="false" outlineLevel="0" collapsed="false">
      <c r="A16" s="3"/>
      <c r="B16" s="32" t="str">
        <f aca="false">'[2]Reff Table'!F6</f>
        <v>In Progress</v>
      </c>
      <c r="C16" s="37"/>
      <c r="D16" s="37"/>
      <c r="E16" s="35" t="n">
        <f aca="false">COUNTIF(J33:J137, "In Progress")</f>
        <v>0</v>
      </c>
      <c r="F16" s="36" t="n">
        <f aca="false">(E16/C12)*100%</f>
        <v>0</v>
      </c>
      <c r="G16" s="21"/>
      <c r="H16" s="21"/>
      <c r="I16" s="21"/>
      <c r="J16" s="21"/>
      <c r="K16" s="21"/>
      <c r="L16" s="5"/>
      <c r="M16" s="2"/>
    </row>
    <row r="17" customFormat="false" ht="13.8" hidden="false" customHeight="false" outlineLevel="0" collapsed="false">
      <c r="A17" s="3"/>
      <c r="B17" s="32" t="str">
        <f aca="false">'[2]Reff Table'!F5</f>
        <v>N/A</v>
      </c>
      <c r="C17" s="37"/>
      <c r="D17" s="37"/>
      <c r="E17" s="35" t="n">
        <f aca="false">COUNTIF(J34:J138, "N/A")</f>
        <v>0</v>
      </c>
      <c r="F17" s="36" t="n">
        <f aca="false">(E17*C12)*100%</f>
        <v>0</v>
      </c>
      <c r="G17" s="21"/>
      <c r="H17" s="21"/>
      <c r="I17" s="21"/>
      <c r="J17" s="21"/>
      <c r="K17" s="21"/>
      <c r="L17" s="5"/>
      <c r="M17" s="2"/>
    </row>
    <row r="18" customFormat="false" ht="13.8" hidden="false" customHeight="false" outlineLevel="0" collapsed="false">
      <c r="A18" s="3"/>
      <c r="B18" s="32" t="str">
        <f aca="false">'[2]Reff Table'!F4</f>
        <v>Not Tested</v>
      </c>
      <c r="C18" s="37"/>
      <c r="D18" s="37"/>
      <c r="E18" s="35" t="n">
        <f aca="false">COUNTIF(J35:J139, "Not Tested")</f>
        <v>0</v>
      </c>
      <c r="F18" s="36" t="n">
        <f aca="false">(E18*C12)*100%</f>
        <v>0</v>
      </c>
      <c r="G18" s="21"/>
      <c r="H18" s="21"/>
      <c r="I18" s="21"/>
      <c r="J18" s="21"/>
      <c r="K18" s="21"/>
      <c r="L18" s="5"/>
      <c r="M18" s="2"/>
    </row>
    <row r="19" customFormat="false" ht="13.8" hidden="false" customHeight="false" outlineLevel="0" collapsed="false">
      <c r="A19" s="3"/>
      <c r="B19" s="10"/>
      <c r="C19" s="10"/>
      <c r="D19" s="10"/>
      <c r="E19" s="10"/>
      <c r="F19" s="24"/>
      <c r="G19" s="21"/>
      <c r="H19" s="21"/>
      <c r="I19" s="21"/>
      <c r="J19" s="21"/>
      <c r="K19" s="21"/>
      <c r="L19" s="5"/>
      <c r="M19" s="2"/>
    </row>
    <row r="20" customFormat="false" ht="13.8" hidden="false" customHeight="false" outlineLevel="0" collapsed="false">
      <c r="A20" s="3"/>
      <c r="B20" s="21"/>
      <c r="C20" s="21"/>
      <c r="D20" s="21"/>
      <c r="E20" s="21"/>
      <c r="F20" s="21"/>
      <c r="G20" s="38"/>
      <c r="H20" s="39"/>
      <c r="I20" s="38"/>
      <c r="J20" s="38"/>
      <c r="K20" s="21"/>
      <c r="L20" s="40"/>
      <c r="M20" s="2"/>
    </row>
    <row r="21" customFormat="false" ht="13.8" hidden="false" customHeight="false" outlineLevel="0" collapsed="false">
      <c r="A21" s="3"/>
      <c r="B21" s="41" t="s">
        <v>24</v>
      </c>
      <c r="C21" s="42"/>
      <c r="D21" s="42"/>
      <c r="E21" s="42"/>
      <c r="F21" s="42"/>
      <c r="G21" s="42"/>
      <c r="H21" s="42"/>
      <c r="I21" s="42"/>
      <c r="J21" s="42"/>
      <c r="K21" s="42"/>
      <c r="L21" s="40"/>
      <c r="M21" s="2"/>
    </row>
    <row r="22" customFormat="false" ht="24" hidden="false" customHeight="true" outlineLevel="0" collapsed="false">
      <c r="A22" s="3"/>
      <c r="B22" s="43" t="s">
        <v>25</v>
      </c>
      <c r="C22" s="43" t="s">
        <v>26</v>
      </c>
      <c r="D22" s="43" t="s">
        <v>27</v>
      </c>
      <c r="E22" s="43"/>
      <c r="F22" s="43" t="s">
        <v>28</v>
      </c>
      <c r="G22" s="43" t="s">
        <v>29</v>
      </c>
      <c r="H22" s="43" t="s">
        <v>30</v>
      </c>
      <c r="I22" s="43" t="s">
        <v>31</v>
      </c>
      <c r="J22" s="43" t="s">
        <v>32</v>
      </c>
      <c r="K22" s="43"/>
      <c r="L22" s="40"/>
      <c r="M22" s="2"/>
    </row>
    <row r="23" customFormat="false" ht="25.5" hidden="false" customHeight="true" outlineLevel="0" collapsed="false">
      <c r="A23" s="3"/>
      <c r="B23" s="44" t="s">
        <v>33</v>
      </c>
      <c r="C23" s="45" t="s">
        <v>34</v>
      </c>
      <c r="D23" s="46" t="s">
        <v>35</v>
      </c>
      <c r="E23" s="46"/>
      <c r="F23" s="46" t="s">
        <v>36</v>
      </c>
      <c r="G23" s="47" t="s">
        <v>37</v>
      </c>
      <c r="H23" s="48" t="n">
        <v>44494</v>
      </c>
      <c r="I23" s="49"/>
      <c r="J23" s="47" t="s">
        <v>38</v>
      </c>
      <c r="K23" s="49"/>
      <c r="L23" s="40"/>
      <c r="M23" s="2"/>
    </row>
    <row r="24" customFormat="false" ht="25.5" hidden="false" customHeight="true" outlineLevel="0" collapsed="false">
      <c r="A24" s="3"/>
      <c r="B24" s="44" t="s">
        <v>39</v>
      </c>
      <c r="C24" s="50" t="s">
        <v>40</v>
      </c>
      <c r="D24" s="46" t="s">
        <v>35</v>
      </c>
      <c r="E24" s="46"/>
      <c r="F24" s="46" t="s">
        <v>36</v>
      </c>
      <c r="G24" s="47" t="s">
        <v>37</v>
      </c>
      <c r="H24" s="48" t="n">
        <v>44494</v>
      </c>
      <c r="I24" s="49"/>
      <c r="J24" s="47" t="s">
        <v>38</v>
      </c>
      <c r="K24" s="49"/>
      <c r="L24" s="5"/>
      <c r="M24" s="2"/>
    </row>
    <row r="25" customFormat="false" ht="13.8" hidden="false" customHeight="true" outlineLevel="0" collapsed="false">
      <c r="A25" s="51"/>
      <c r="B25" s="44" t="s">
        <v>41</v>
      </c>
      <c r="C25" s="50" t="s">
        <v>42</v>
      </c>
      <c r="D25" s="46" t="s">
        <v>43</v>
      </c>
      <c r="E25" s="46"/>
      <c r="F25" s="46" t="s">
        <v>36</v>
      </c>
      <c r="G25" s="47" t="s">
        <v>37</v>
      </c>
      <c r="H25" s="48" t="n">
        <v>44494</v>
      </c>
      <c r="I25" s="49"/>
      <c r="J25" s="47" t="s">
        <v>38</v>
      </c>
      <c r="K25" s="49"/>
      <c r="L25" s="52"/>
      <c r="M25" s="2"/>
    </row>
    <row r="26" customFormat="false" ht="13.8" hidden="false" customHeight="true" outlineLevel="0" collapsed="false">
      <c r="A26" s="3"/>
      <c r="B26" s="44" t="s">
        <v>44</v>
      </c>
      <c r="C26" s="50" t="s">
        <v>45</v>
      </c>
      <c r="D26" s="46" t="s">
        <v>43</v>
      </c>
      <c r="E26" s="46"/>
      <c r="F26" s="46" t="s">
        <v>36</v>
      </c>
      <c r="G26" s="47" t="s">
        <v>37</v>
      </c>
      <c r="H26" s="48" t="n">
        <v>44494</v>
      </c>
      <c r="I26" s="48"/>
      <c r="J26" s="47" t="s">
        <v>38</v>
      </c>
      <c r="K26" s="47"/>
      <c r="L26" s="5"/>
      <c r="M26" s="2"/>
    </row>
    <row r="27" customFormat="false" ht="13.8" hidden="false" customHeight="true" outlineLevel="0" collapsed="false">
      <c r="A27" s="3"/>
      <c r="B27" s="44" t="s">
        <v>46</v>
      </c>
      <c r="C27" s="50" t="s">
        <v>47</v>
      </c>
      <c r="D27" s="46" t="s">
        <v>35</v>
      </c>
      <c r="E27" s="46"/>
      <c r="F27" s="46" t="s">
        <v>36</v>
      </c>
      <c r="G27" s="47" t="s">
        <v>37</v>
      </c>
      <c r="H27" s="48" t="n">
        <v>44494</v>
      </c>
      <c r="I27" s="48"/>
      <c r="J27" s="47" t="s">
        <v>38</v>
      </c>
      <c r="K27" s="47"/>
      <c r="L27" s="5"/>
      <c r="M27" s="2"/>
    </row>
    <row r="28" customFormat="false" ht="13.8" hidden="false" customHeight="true" outlineLevel="0" collapsed="false">
      <c r="A28" s="3"/>
      <c r="B28" s="44" t="s">
        <v>48</v>
      </c>
      <c r="C28" s="50" t="s">
        <v>49</v>
      </c>
      <c r="D28" s="46" t="s">
        <v>35</v>
      </c>
      <c r="E28" s="46"/>
      <c r="F28" s="46" t="s">
        <v>36</v>
      </c>
      <c r="G28" s="47" t="s">
        <v>37</v>
      </c>
      <c r="H28" s="48" t="n">
        <v>44494</v>
      </c>
      <c r="I28" s="48"/>
      <c r="J28" s="47" t="s">
        <v>38</v>
      </c>
      <c r="K28" s="47"/>
      <c r="L28" s="5"/>
      <c r="M28" s="2"/>
    </row>
    <row r="29" customFormat="false" ht="13.8" hidden="false" customHeight="false" outlineLevel="0" collapsed="false">
      <c r="A29" s="3"/>
      <c r="B29" s="6"/>
      <c r="C29" s="7"/>
      <c r="D29" s="53"/>
      <c r="E29" s="6"/>
      <c r="F29" s="54"/>
      <c r="G29" s="55"/>
      <c r="H29" s="6"/>
      <c r="I29" s="6"/>
      <c r="J29" s="6"/>
      <c r="K29" s="6"/>
      <c r="L29" s="5"/>
      <c r="M29" s="2"/>
    </row>
    <row r="30" customFormat="false" ht="19.1" hidden="false" customHeight="false" outlineLevel="0" collapsed="false">
      <c r="A30" s="3"/>
      <c r="B30" s="56" t="s">
        <v>50</v>
      </c>
      <c r="C30" s="56" t="s">
        <v>51</v>
      </c>
      <c r="D30" s="57" t="s">
        <v>52</v>
      </c>
      <c r="E30" s="56" t="s">
        <v>53</v>
      </c>
      <c r="F30" s="56"/>
      <c r="G30" s="56"/>
      <c r="H30" s="56"/>
      <c r="I30" s="56"/>
      <c r="J30" s="56" t="s">
        <v>54</v>
      </c>
      <c r="K30" s="58" t="s">
        <v>55</v>
      </c>
      <c r="L30" s="5"/>
      <c r="M30" s="2"/>
    </row>
    <row r="31" customFormat="false" ht="13.8" hidden="false" customHeight="true" outlineLevel="0" collapsed="false">
      <c r="A31" s="3"/>
      <c r="B31" s="59" t="n">
        <f aca="false">'UAT Scenario'!B2</f>
        <v>1</v>
      </c>
      <c r="C31" s="60" t="s">
        <v>56</v>
      </c>
      <c r="D31" s="60" t="s">
        <v>57</v>
      </c>
      <c r="E31" s="50" t="s">
        <v>58</v>
      </c>
      <c r="F31" s="50" t="s">
        <v>58</v>
      </c>
      <c r="G31" s="50" t="s">
        <v>58</v>
      </c>
      <c r="H31" s="50" t="s">
        <v>58</v>
      </c>
      <c r="I31" s="50" t="s">
        <v>58</v>
      </c>
      <c r="J31" s="32" t="s">
        <v>59</v>
      </c>
      <c r="K31" s="61"/>
      <c r="L31" s="5"/>
      <c r="M31" s="2"/>
    </row>
    <row r="32" customFormat="false" ht="13.8" hidden="false" customHeight="true" outlineLevel="0" collapsed="false">
      <c r="A32" s="3"/>
      <c r="B32" s="59" t="n">
        <f aca="false">'UAT Scenario'!B3</f>
        <v>2</v>
      </c>
      <c r="C32" s="60" t="s">
        <v>60</v>
      </c>
      <c r="D32" s="60" t="s">
        <v>61</v>
      </c>
      <c r="E32" s="50" t="s">
        <v>62</v>
      </c>
      <c r="F32" s="50" t="s">
        <v>62</v>
      </c>
      <c r="G32" s="50" t="s">
        <v>62</v>
      </c>
      <c r="H32" s="50" t="s">
        <v>62</v>
      </c>
      <c r="I32" s="50" t="s">
        <v>62</v>
      </c>
      <c r="J32" s="32" t="s">
        <v>59</v>
      </c>
      <c r="K32" s="61"/>
      <c r="L32" s="5"/>
      <c r="M32" s="2"/>
    </row>
    <row r="33" customFormat="false" ht="13.8" hidden="false" customHeight="true" outlineLevel="0" collapsed="false">
      <c r="A33" s="3"/>
      <c r="B33" s="59" t="n">
        <f aca="false">'UAT Scenario'!B4</f>
        <v>3</v>
      </c>
      <c r="C33" s="60" t="s">
        <v>60</v>
      </c>
      <c r="D33" s="60" t="s">
        <v>63</v>
      </c>
      <c r="E33" s="50" t="s">
        <v>64</v>
      </c>
      <c r="F33" s="50" t="s">
        <v>64</v>
      </c>
      <c r="G33" s="50" t="s">
        <v>64</v>
      </c>
      <c r="H33" s="50" t="s">
        <v>64</v>
      </c>
      <c r="I33" s="50" t="s">
        <v>64</v>
      </c>
      <c r="J33" s="32" t="s">
        <v>59</v>
      </c>
      <c r="K33" s="62"/>
      <c r="L33" s="5"/>
      <c r="M33" s="2"/>
    </row>
    <row r="34" customFormat="false" ht="13.8" hidden="false" customHeight="true" outlineLevel="0" collapsed="false">
      <c r="A34" s="63"/>
      <c r="B34" s="59" t="n">
        <f aca="false">'UAT Scenario'!B5</f>
        <v>4</v>
      </c>
      <c r="C34" s="60" t="s">
        <v>60</v>
      </c>
      <c r="D34" s="60" t="s">
        <v>65</v>
      </c>
      <c r="E34" s="50" t="s">
        <v>66</v>
      </c>
      <c r="F34" s="50" t="s">
        <v>66</v>
      </c>
      <c r="G34" s="50" t="s">
        <v>66</v>
      </c>
      <c r="H34" s="50" t="s">
        <v>66</v>
      </c>
      <c r="I34" s="50" t="s">
        <v>66</v>
      </c>
      <c r="J34" s="32" t="s">
        <v>59</v>
      </c>
      <c r="K34" s="62"/>
      <c r="L34" s="64"/>
      <c r="M34" s="2"/>
    </row>
    <row r="35" customFormat="false" ht="13.8" hidden="false" customHeight="true" outlineLevel="0" collapsed="false">
      <c r="A35" s="10"/>
      <c r="B35" s="59" t="n">
        <f aca="false">'UAT Scenario'!B6</f>
        <v>5</v>
      </c>
      <c r="C35" s="60" t="s">
        <v>60</v>
      </c>
      <c r="D35" s="60" t="s">
        <v>67</v>
      </c>
      <c r="E35" s="50" t="s">
        <v>68</v>
      </c>
      <c r="F35" s="50" t="s">
        <v>68</v>
      </c>
      <c r="G35" s="50" t="s">
        <v>68</v>
      </c>
      <c r="H35" s="50" t="s">
        <v>68</v>
      </c>
      <c r="I35" s="50" t="s">
        <v>68</v>
      </c>
      <c r="J35" s="32" t="s">
        <v>59</v>
      </c>
      <c r="K35" s="62"/>
      <c r="L35" s="64"/>
      <c r="M35" s="2"/>
    </row>
    <row r="36" customFormat="false" ht="13.8" hidden="false" customHeight="true" outlineLevel="0" collapsed="false">
      <c r="A36" s="10"/>
      <c r="B36" s="59" t="n">
        <f aca="false">'UAT Scenario'!B7</f>
        <v>6</v>
      </c>
      <c r="C36" s="60" t="s">
        <v>60</v>
      </c>
      <c r="D36" s="60" t="s">
        <v>69</v>
      </c>
      <c r="E36" s="50" t="s">
        <v>70</v>
      </c>
      <c r="F36" s="50" t="s">
        <v>70</v>
      </c>
      <c r="G36" s="50" t="s">
        <v>70</v>
      </c>
      <c r="H36" s="50" t="s">
        <v>70</v>
      </c>
      <c r="I36" s="50" t="s">
        <v>70</v>
      </c>
      <c r="J36" s="32" t="s">
        <v>59</v>
      </c>
      <c r="K36" s="62"/>
      <c r="L36" s="64"/>
      <c r="M36" s="2"/>
    </row>
    <row r="37" customFormat="false" ht="13.8" hidden="false" customHeight="true" outlineLevel="0" collapsed="false">
      <c r="B37" s="59" t="n">
        <f aca="false">'UAT Scenario'!B8</f>
        <v>7</v>
      </c>
      <c r="C37" s="60" t="s">
        <v>60</v>
      </c>
      <c r="D37" s="60" t="s">
        <v>71</v>
      </c>
      <c r="E37" s="50" t="s">
        <v>72</v>
      </c>
      <c r="F37" s="50" t="s">
        <v>72</v>
      </c>
      <c r="G37" s="50" t="s">
        <v>72</v>
      </c>
      <c r="H37" s="50" t="s">
        <v>72</v>
      </c>
      <c r="I37" s="50" t="s">
        <v>72</v>
      </c>
      <c r="J37" s="32" t="s">
        <v>59</v>
      </c>
      <c r="K37" s="65"/>
      <c r="L37" s="64"/>
    </row>
    <row r="38" customFormat="false" ht="18.7" hidden="false" customHeight="true" outlineLevel="0" collapsed="false">
      <c r="B38" s="59" t="n">
        <f aca="false">'UAT Scenario'!B9</f>
        <v>8</v>
      </c>
      <c r="C38" s="60" t="s">
        <v>60</v>
      </c>
      <c r="D38" s="60" t="s">
        <v>73</v>
      </c>
      <c r="E38" s="50" t="s">
        <v>74</v>
      </c>
      <c r="F38" s="50" t="s">
        <v>74</v>
      </c>
      <c r="G38" s="50" t="s">
        <v>74</v>
      </c>
      <c r="H38" s="50" t="s">
        <v>74</v>
      </c>
      <c r="I38" s="50" t="s">
        <v>74</v>
      </c>
      <c r="J38" s="32" t="s">
        <v>59</v>
      </c>
      <c r="K38" s="66"/>
      <c r="L38" s="64"/>
      <c r="M38" s="2" t="s">
        <v>0</v>
      </c>
    </row>
    <row r="39" customFormat="false" ht="13.8" hidden="false" customHeight="true" outlineLevel="0" collapsed="false">
      <c r="B39" s="59" t="n">
        <f aca="false">'UAT Scenario'!B10</f>
        <v>9</v>
      </c>
      <c r="C39" s="60" t="s">
        <v>75</v>
      </c>
      <c r="D39" s="60" t="s">
        <v>76</v>
      </c>
      <c r="E39" s="50" t="s">
        <v>77</v>
      </c>
      <c r="F39" s="50" t="s">
        <v>77</v>
      </c>
      <c r="G39" s="50" t="s">
        <v>77</v>
      </c>
      <c r="H39" s="50" t="s">
        <v>77</v>
      </c>
      <c r="I39" s="50" t="s">
        <v>77</v>
      </c>
      <c r="J39" s="32" t="s">
        <v>59</v>
      </c>
      <c r="K39" s="66"/>
      <c r="L39" s="64"/>
      <c r="M39" s="67"/>
    </row>
    <row r="40" customFormat="false" ht="13.8" hidden="false" customHeight="true" outlineLevel="0" collapsed="false">
      <c r="B40" s="59" t="n">
        <f aca="false">'UAT Scenario'!B11</f>
        <v>10</v>
      </c>
      <c r="C40" s="60" t="s">
        <v>60</v>
      </c>
      <c r="D40" s="60" t="s">
        <v>78</v>
      </c>
      <c r="E40" s="50" t="s">
        <v>79</v>
      </c>
      <c r="F40" s="50" t="s">
        <v>79</v>
      </c>
      <c r="G40" s="50" t="s">
        <v>79</v>
      </c>
      <c r="H40" s="50" t="s">
        <v>79</v>
      </c>
      <c r="I40" s="50" t="s">
        <v>79</v>
      </c>
      <c r="J40" s="32" t="s">
        <v>59</v>
      </c>
      <c r="K40" s="68"/>
      <c r="L40" s="64"/>
      <c r="M40" s="67"/>
    </row>
    <row r="41" customFormat="false" ht="13.8" hidden="false" customHeight="true" outlineLevel="0" collapsed="false">
      <c r="B41" s="59" t="n">
        <f aca="false">'UAT Scenario'!B12</f>
        <v>11</v>
      </c>
      <c r="C41" s="60" t="s">
        <v>60</v>
      </c>
      <c r="D41" s="60" t="s">
        <v>80</v>
      </c>
      <c r="E41" s="50" t="s">
        <v>81</v>
      </c>
      <c r="F41" s="50" t="s">
        <v>81</v>
      </c>
      <c r="G41" s="50" t="s">
        <v>81</v>
      </c>
      <c r="H41" s="50" t="s">
        <v>81</v>
      </c>
      <c r="I41" s="50" t="s">
        <v>81</v>
      </c>
      <c r="J41" s="32" t="s">
        <v>59</v>
      </c>
      <c r="K41" s="68"/>
      <c r="L41" s="64"/>
      <c r="M41" s="67"/>
    </row>
    <row r="42" customFormat="false" ht="13.8" hidden="false" customHeight="true" outlineLevel="0" collapsed="false">
      <c r="B42" s="59" t="n">
        <f aca="false">'UAT Scenario'!B13</f>
        <v>12</v>
      </c>
      <c r="C42" s="60" t="s">
        <v>60</v>
      </c>
      <c r="D42" s="60" t="s">
        <v>82</v>
      </c>
      <c r="E42" s="50" t="s">
        <v>83</v>
      </c>
      <c r="F42" s="50" t="s">
        <v>83</v>
      </c>
      <c r="G42" s="50" t="s">
        <v>83</v>
      </c>
      <c r="H42" s="50" t="s">
        <v>83</v>
      </c>
      <c r="I42" s="50" t="s">
        <v>83</v>
      </c>
      <c r="J42" s="32" t="s">
        <v>59</v>
      </c>
      <c r="K42" s="68"/>
      <c r="L42" s="64"/>
      <c r="M42" s="67"/>
    </row>
    <row r="43" customFormat="false" ht="13.8" hidden="false" customHeight="true" outlineLevel="0" collapsed="false">
      <c r="B43" s="59" t="n">
        <f aca="false">'UAT Scenario'!B14</f>
        <v>13</v>
      </c>
      <c r="C43" s="60" t="s">
        <v>60</v>
      </c>
      <c r="D43" s="60" t="s">
        <v>84</v>
      </c>
      <c r="E43" s="50" t="s">
        <v>85</v>
      </c>
      <c r="F43" s="50" t="s">
        <v>85</v>
      </c>
      <c r="G43" s="50" t="s">
        <v>85</v>
      </c>
      <c r="H43" s="50" t="s">
        <v>85</v>
      </c>
      <c r="I43" s="50" t="s">
        <v>85</v>
      </c>
      <c r="J43" s="32" t="s">
        <v>59</v>
      </c>
      <c r="K43" s="68"/>
      <c r="L43" s="64"/>
      <c r="M43" s="67"/>
    </row>
    <row r="44" customFormat="false" ht="13.8" hidden="false" customHeight="true" outlineLevel="0" collapsed="false">
      <c r="B44" s="59" t="n">
        <f aca="false">'UAT Scenario'!B15</f>
        <v>14</v>
      </c>
      <c r="C44" s="60" t="s">
        <v>60</v>
      </c>
      <c r="D44" s="60" t="s">
        <v>86</v>
      </c>
      <c r="E44" s="50" t="s">
        <v>87</v>
      </c>
      <c r="F44" s="50" t="s">
        <v>87</v>
      </c>
      <c r="G44" s="50" t="s">
        <v>87</v>
      </c>
      <c r="H44" s="50" t="s">
        <v>87</v>
      </c>
      <c r="I44" s="50" t="s">
        <v>87</v>
      </c>
      <c r="J44" s="32" t="s">
        <v>59</v>
      </c>
      <c r="K44" s="68"/>
      <c r="L44" s="64"/>
      <c r="M44" s="67"/>
    </row>
    <row r="45" customFormat="false" ht="13.8" hidden="false" customHeight="true" outlineLevel="0" collapsed="false">
      <c r="B45" s="59" t="n">
        <f aca="false">'UAT Scenario'!B16</f>
        <v>15</v>
      </c>
      <c r="C45" s="60" t="s">
        <v>60</v>
      </c>
      <c r="D45" s="60" t="s">
        <v>88</v>
      </c>
      <c r="E45" s="50" t="s">
        <v>89</v>
      </c>
      <c r="F45" s="50" t="s">
        <v>89</v>
      </c>
      <c r="G45" s="50" t="s">
        <v>89</v>
      </c>
      <c r="H45" s="50" t="s">
        <v>89</v>
      </c>
      <c r="I45" s="50" t="s">
        <v>89</v>
      </c>
      <c r="J45" s="32" t="s">
        <v>59</v>
      </c>
      <c r="K45" s="68"/>
      <c r="L45" s="64"/>
      <c r="M45" s="67"/>
    </row>
    <row r="46" customFormat="false" ht="13.8" hidden="false" customHeight="true" outlineLevel="0" collapsed="false">
      <c r="B46" s="59" t="n">
        <f aca="false">'UAT Scenario'!B17</f>
        <v>16</v>
      </c>
      <c r="C46" s="60" t="s">
        <v>75</v>
      </c>
      <c r="D46" s="60" t="s">
        <v>90</v>
      </c>
      <c r="E46" s="50" t="s">
        <v>40</v>
      </c>
      <c r="F46" s="50" t="s">
        <v>40</v>
      </c>
      <c r="G46" s="50" t="s">
        <v>40</v>
      </c>
      <c r="H46" s="50" t="s">
        <v>40</v>
      </c>
      <c r="I46" s="50" t="s">
        <v>40</v>
      </c>
      <c r="J46" s="32" t="s">
        <v>91</v>
      </c>
      <c r="K46" s="68"/>
      <c r="L46" s="64"/>
      <c r="M46" s="67"/>
    </row>
    <row r="47" customFormat="false" ht="13.8" hidden="false" customHeight="true" outlineLevel="0" collapsed="false">
      <c r="B47" s="59" t="n">
        <f aca="false">'UAT Scenario'!B18</f>
        <v>17</v>
      </c>
      <c r="C47" s="60" t="s">
        <v>60</v>
      </c>
      <c r="D47" s="60" t="s">
        <v>92</v>
      </c>
      <c r="E47" s="50" t="s">
        <v>93</v>
      </c>
      <c r="F47" s="50" t="s">
        <v>93</v>
      </c>
      <c r="G47" s="50" t="s">
        <v>93</v>
      </c>
      <c r="H47" s="50" t="s">
        <v>93</v>
      </c>
      <c r="I47" s="50" t="s">
        <v>93</v>
      </c>
      <c r="J47" s="32" t="s">
        <v>59</v>
      </c>
      <c r="K47" s="68"/>
      <c r="L47" s="64"/>
      <c r="M47" s="67"/>
    </row>
    <row r="48" customFormat="false" ht="13.8" hidden="false" customHeight="true" outlineLevel="0" collapsed="false">
      <c r="B48" s="59" t="n">
        <f aca="false">'UAT Scenario'!B19</f>
        <v>18</v>
      </c>
      <c r="C48" s="60" t="s">
        <v>60</v>
      </c>
      <c r="D48" s="60" t="s">
        <v>94</v>
      </c>
      <c r="E48" s="50" t="s">
        <v>95</v>
      </c>
      <c r="F48" s="50" t="s">
        <v>95</v>
      </c>
      <c r="G48" s="50" t="s">
        <v>95</v>
      </c>
      <c r="H48" s="50" t="s">
        <v>95</v>
      </c>
      <c r="I48" s="50" t="s">
        <v>95</v>
      </c>
      <c r="J48" s="32" t="s">
        <v>59</v>
      </c>
      <c r="K48" s="68"/>
      <c r="L48" s="64"/>
      <c r="M48" s="67"/>
    </row>
    <row r="49" customFormat="false" ht="13.8" hidden="false" customHeight="true" outlineLevel="0" collapsed="false">
      <c r="B49" s="59" t="n">
        <f aca="false">'UAT Scenario'!B20</f>
        <v>19</v>
      </c>
      <c r="C49" s="60" t="s">
        <v>60</v>
      </c>
      <c r="D49" s="60" t="s">
        <v>96</v>
      </c>
      <c r="E49" s="50" t="s">
        <v>97</v>
      </c>
      <c r="F49" s="50" t="s">
        <v>97</v>
      </c>
      <c r="G49" s="50" t="s">
        <v>97</v>
      </c>
      <c r="H49" s="50" t="s">
        <v>97</v>
      </c>
      <c r="I49" s="50" t="s">
        <v>97</v>
      </c>
      <c r="J49" s="32" t="s">
        <v>59</v>
      </c>
      <c r="K49" s="68"/>
      <c r="L49" s="64"/>
      <c r="M49" s="67"/>
    </row>
    <row r="50" customFormat="false" ht="13.8" hidden="false" customHeight="true" outlineLevel="0" collapsed="false">
      <c r="B50" s="59" t="n">
        <f aca="false">'UAT Scenario'!B21</f>
        <v>20</v>
      </c>
      <c r="C50" s="60" t="s">
        <v>60</v>
      </c>
      <c r="D50" s="60" t="s">
        <v>98</v>
      </c>
      <c r="E50" s="50" t="s">
        <v>99</v>
      </c>
      <c r="F50" s="50" t="s">
        <v>99</v>
      </c>
      <c r="G50" s="50" t="s">
        <v>99</v>
      </c>
      <c r="H50" s="50" t="s">
        <v>99</v>
      </c>
      <c r="I50" s="50" t="s">
        <v>99</v>
      </c>
      <c r="J50" s="32" t="s">
        <v>59</v>
      </c>
      <c r="K50" s="68"/>
      <c r="L50" s="64"/>
      <c r="M50" s="67"/>
    </row>
    <row r="51" customFormat="false" ht="13.8" hidden="false" customHeight="true" outlineLevel="0" collapsed="false">
      <c r="B51" s="59" t="n">
        <f aca="false">'UAT Scenario'!B22</f>
        <v>21</v>
      </c>
      <c r="C51" s="60" t="s">
        <v>60</v>
      </c>
      <c r="D51" s="60" t="s">
        <v>100</v>
      </c>
      <c r="E51" s="50" t="s">
        <v>101</v>
      </c>
      <c r="F51" s="50" t="s">
        <v>101</v>
      </c>
      <c r="G51" s="50" t="s">
        <v>101</v>
      </c>
      <c r="H51" s="50" t="s">
        <v>101</v>
      </c>
      <c r="I51" s="50" t="s">
        <v>101</v>
      </c>
      <c r="J51" s="32" t="s">
        <v>59</v>
      </c>
      <c r="K51" s="68"/>
      <c r="L51" s="64"/>
      <c r="M51" s="67"/>
    </row>
    <row r="52" customFormat="false" ht="13.8" hidden="false" customHeight="true" outlineLevel="0" collapsed="false">
      <c r="B52" s="59" t="n">
        <f aca="false">'UAT Scenario'!B23</f>
        <v>22</v>
      </c>
      <c r="C52" s="60" t="s">
        <v>60</v>
      </c>
      <c r="D52" s="60" t="s">
        <v>102</v>
      </c>
      <c r="E52" s="50" t="s">
        <v>103</v>
      </c>
      <c r="F52" s="50" t="s">
        <v>103</v>
      </c>
      <c r="G52" s="50" t="s">
        <v>103</v>
      </c>
      <c r="H52" s="50" t="s">
        <v>103</v>
      </c>
      <c r="I52" s="50" t="s">
        <v>103</v>
      </c>
      <c r="J52" s="32" t="s">
        <v>59</v>
      </c>
      <c r="K52" s="68"/>
      <c r="L52" s="64"/>
      <c r="M52" s="67"/>
    </row>
    <row r="53" customFormat="false" ht="13.8" hidden="false" customHeight="true" outlineLevel="0" collapsed="false">
      <c r="B53" s="59" t="n">
        <f aca="false">'UAT Scenario'!B24</f>
        <v>23</v>
      </c>
      <c r="C53" s="60" t="s">
        <v>60</v>
      </c>
      <c r="D53" s="60" t="s">
        <v>104</v>
      </c>
      <c r="E53" s="50" t="s">
        <v>105</v>
      </c>
      <c r="F53" s="50" t="s">
        <v>105</v>
      </c>
      <c r="G53" s="50" t="s">
        <v>105</v>
      </c>
      <c r="H53" s="50" t="s">
        <v>105</v>
      </c>
      <c r="I53" s="50" t="s">
        <v>105</v>
      </c>
      <c r="J53" s="32" t="s">
        <v>59</v>
      </c>
      <c r="K53" s="68"/>
      <c r="L53" s="64"/>
      <c r="M53" s="67"/>
    </row>
    <row r="54" customFormat="false" ht="13.8" hidden="false" customHeight="true" outlineLevel="0" collapsed="false">
      <c r="B54" s="59" t="n">
        <f aca="false">'UAT Scenario'!B25</f>
        <v>24</v>
      </c>
      <c r="C54" s="60" t="s">
        <v>60</v>
      </c>
      <c r="D54" s="60" t="s">
        <v>106</v>
      </c>
      <c r="E54" s="50" t="s">
        <v>107</v>
      </c>
      <c r="F54" s="50" t="s">
        <v>107</v>
      </c>
      <c r="G54" s="50" t="s">
        <v>107</v>
      </c>
      <c r="H54" s="50" t="s">
        <v>107</v>
      </c>
      <c r="I54" s="50" t="s">
        <v>107</v>
      </c>
      <c r="J54" s="32" t="s">
        <v>59</v>
      </c>
      <c r="K54" s="68"/>
      <c r="L54" s="64"/>
      <c r="M54" s="67"/>
    </row>
    <row r="55" customFormat="false" ht="13.8" hidden="false" customHeight="true" outlineLevel="0" collapsed="false">
      <c r="B55" s="59" t="n">
        <f aca="false">'UAT Scenario'!B26</f>
        <v>25</v>
      </c>
      <c r="C55" s="60" t="s">
        <v>60</v>
      </c>
      <c r="D55" s="60" t="s">
        <v>108</v>
      </c>
      <c r="E55" s="50" t="s">
        <v>109</v>
      </c>
      <c r="F55" s="50" t="s">
        <v>109</v>
      </c>
      <c r="G55" s="50" t="s">
        <v>109</v>
      </c>
      <c r="H55" s="50" t="s">
        <v>109</v>
      </c>
      <c r="I55" s="50" t="s">
        <v>109</v>
      </c>
      <c r="J55" s="32" t="s">
        <v>59</v>
      </c>
      <c r="K55" s="68"/>
      <c r="L55" s="64"/>
      <c r="M55" s="67"/>
    </row>
    <row r="56" customFormat="false" ht="13.8" hidden="false" customHeight="true" outlineLevel="0" collapsed="false">
      <c r="B56" s="59" t="n">
        <f aca="false">'UAT Scenario'!B27</f>
        <v>26</v>
      </c>
      <c r="C56" s="60" t="s">
        <v>60</v>
      </c>
      <c r="D56" s="60" t="s">
        <v>110</v>
      </c>
      <c r="E56" s="50" t="s">
        <v>111</v>
      </c>
      <c r="F56" s="50" t="s">
        <v>111</v>
      </c>
      <c r="G56" s="50" t="s">
        <v>111</v>
      </c>
      <c r="H56" s="50" t="s">
        <v>111</v>
      </c>
      <c r="I56" s="50" t="s">
        <v>111</v>
      </c>
      <c r="J56" s="32" t="s">
        <v>59</v>
      </c>
      <c r="K56" s="68"/>
      <c r="L56" s="64"/>
      <c r="M56" s="67"/>
    </row>
    <row r="57" customFormat="false" ht="13.8" hidden="false" customHeight="true" outlineLevel="0" collapsed="false">
      <c r="B57" s="59" t="n">
        <f aca="false">'UAT Scenario'!B28</f>
        <v>27</v>
      </c>
      <c r="C57" s="60" t="s">
        <v>60</v>
      </c>
      <c r="D57" s="60" t="s">
        <v>112</v>
      </c>
      <c r="E57" s="50" t="s">
        <v>113</v>
      </c>
      <c r="F57" s="50" t="s">
        <v>113</v>
      </c>
      <c r="G57" s="50" t="s">
        <v>113</v>
      </c>
      <c r="H57" s="50" t="s">
        <v>113</v>
      </c>
      <c r="I57" s="50" t="s">
        <v>113</v>
      </c>
      <c r="J57" s="32" t="s">
        <v>59</v>
      </c>
      <c r="K57" s="68"/>
      <c r="L57" s="64"/>
      <c r="M57" s="67"/>
    </row>
    <row r="58" customFormat="false" ht="13.8" hidden="false" customHeight="true" outlineLevel="0" collapsed="false">
      <c r="B58" s="59" t="n">
        <f aca="false">'UAT Scenario'!B29</f>
        <v>28</v>
      </c>
      <c r="C58" s="60" t="s">
        <v>60</v>
      </c>
      <c r="D58" s="60" t="s">
        <v>114</v>
      </c>
      <c r="E58" s="50" t="s">
        <v>115</v>
      </c>
      <c r="F58" s="50" t="s">
        <v>115</v>
      </c>
      <c r="G58" s="50" t="s">
        <v>115</v>
      </c>
      <c r="H58" s="50" t="s">
        <v>115</v>
      </c>
      <c r="I58" s="50" t="s">
        <v>115</v>
      </c>
      <c r="J58" s="32" t="s">
        <v>59</v>
      </c>
      <c r="K58" s="68"/>
      <c r="L58" s="64"/>
      <c r="M58" s="67"/>
    </row>
    <row r="59" customFormat="false" ht="13.8" hidden="false" customHeight="true" outlineLevel="0" collapsed="false">
      <c r="B59" s="59" t="n">
        <f aca="false">'UAT Scenario'!B30</f>
        <v>29</v>
      </c>
      <c r="C59" s="60" t="s">
        <v>60</v>
      </c>
      <c r="D59" s="60" t="s">
        <v>116</v>
      </c>
      <c r="E59" s="50" t="s">
        <v>117</v>
      </c>
      <c r="F59" s="50" t="s">
        <v>117</v>
      </c>
      <c r="G59" s="50" t="s">
        <v>117</v>
      </c>
      <c r="H59" s="50" t="s">
        <v>117</v>
      </c>
      <c r="I59" s="50" t="s">
        <v>117</v>
      </c>
      <c r="J59" s="32" t="s">
        <v>59</v>
      </c>
      <c r="K59" s="68"/>
      <c r="L59" s="64"/>
      <c r="M59" s="67"/>
    </row>
    <row r="60" customFormat="false" ht="13.8" hidden="false" customHeight="true" outlineLevel="0" collapsed="false">
      <c r="B60" s="59" t="n">
        <f aca="false">'UAT Scenario'!B31</f>
        <v>30</v>
      </c>
      <c r="C60" s="60" t="s">
        <v>60</v>
      </c>
      <c r="D60" s="60" t="s">
        <v>118</v>
      </c>
      <c r="E60" s="50" t="s">
        <v>119</v>
      </c>
      <c r="F60" s="50" t="s">
        <v>119</v>
      </c>
      <c r="G60" s="50" t="s">
        <v>119</v>
      </c>
      <c r="H60" s="50" t="s">
        <v>119</v>
      </c>
      <c r="I60" s="50" t="s">
        <v>119</v>
      </c>
      <c r="J60" s="32" t="s">
        <v>59</v>
      </c>
      <c r="K60" s="68"/>
      <c r="L60" s="64"/>
      <c r="M60" s="67"/>
    </row>
    <row r="61" customFormat="false" ht="13.8" hidden="false" customHeight="true" outlineLevel="0" collapsed="false">
      <c r="B61" s="59" t="n">
        <f aca="false">'UAT Scenario'!B32</f>
        <v>31</v>
      </c>
      <c r="C61" s="60" t="s">
        <v>60</v>
      </c>
      <c r="D61" s="60" t="s">
        <v>120</v>
      </c>
      <c r="E61" s="50" t="s">
        <v>121</v>
      </c>
      <c r="F61" s="50" t="s">
        <v>121</v>
      </c>
      <c r="G61" s="50" t="s">
        <v>121</v>
      </c>
      <c r="H61" s="50" t="s">
        <v>121</v>
      </c>
      <c r="I61" s="50" t="s">
        <v>121</v>
      </c>
      <c r="J61" s="32" t="s">
        <v>59</v>
      </c>
      <c r="K61" s="68"/>
      <c r="L61" s="64"/>
      <c r="M61" s="67"/>
    </row>
    <row r="62" customFormat="false" ht="20.05" hidden="false" customHeight="true" outlineLevel="0" collapsed="false">
      <c r="B62" s="59" t="n">
        <f aca="false">'UAT Scenario'!B33</f>
        <v>32</v>
      </c>
      <c r="C62" s="60" t="s">
        <v>60</v>
      </c>
      <c r="D62" s="60" t="s">
        <v>122</v>
      </c>
      <c r="E62" s="50" t="s">
        <v>123</v>
      </c>
      <c r="F62" s="50" t="s">
        <v>123</v>
      </c>
      <c r="G62" s="50" t="s">
        <v>123</v>
      </c>
      <c r="H62" s="50" t="s">
        <v>123</v>
      </c>
      <c r="I62" s="50" t="s">
        <v>123</v>
      </c>
      <c r="J62" s="32" t="s">
        <v>59</v>
      </c>
      <c r="K62" s="68"/>
      <c r="L62" s="64"/>
      <c r="M62" s="67"/>
    </row>
    <row r="63" customFormat="false" ht="13.8" hidden="false" customHeight="true" outlineLevel="0" collapsed="false">
      <c r="B63" s="59" t="n">
        <f aca="false">'UAT Scenario'!B34</f>
        <v>33</v>
      </c>
      <c r="C63" s="60" t="s">
        <v>60</v>
      </c>
      <c r="D63" s="60" t="s">
        <v>124</v>
      </c>
      <c r="E63" s="50" t="s">
        <v>125</v>
      </c>
      <c r="F63" s="50" t="s">
        <v>125</v>
      </c>
      <c r="G63" s="50" t="s">
        <v>125</v>
      </c>
      <c r="H63" s="50" t="s">
        <v>125</v>
      </c>
      <c r="I63" s="50" t="s">
        <v>125</v>
      </c>
      <c r="J63" s="32" t="s">
        <v>59</v>
      </c>
      <c r="K63" s="68"/>
      <c r="L63" s="64"/>
      <c r="M63" s="67"/>
    </row>
    <row r="64" customFormat="false" ht="13.8" hidden="false" customHeight="true" outlineLevel="0" collapsed="false">
      <c r="B64" s="59" t="n">
        <f aca="false">'UAT Scenario'!B35</f>
        <v>34</v>
      </c>
      <c r="C64" s="60" t="s">
        <v>60</v>
      </c>
      <c r="D64" s="60" t="s">
        <v>126</v>
      </c>
      <c r="E64" s="50" t="s">
        <v>127</v>
      </c>
      <c r="F64" s="50" t="s">
        <v>127</v>
      </c>
      <c r="G64" s="50" t="s">
        <v>127</v>
      </c>
      <c r="H64" s="50" t="s">
        <v>127</v>
      </c>
      <c r="I64" s="50" t="s">
        <v>127</v>
      </c>
      <c r="J64" s="32" t="s">
        <v>59</v>
      </c>
      <c r="K64" s="68"/>
      <c r="L64" s="64"/>
      <c r="M64" s="67"/>
    </row>
    <row r="65" customFormat="false" ht="13.8" hidden="false" customHeight="true" outlineLevel="0" collapsed="false">
      <c r="B65" s="59" t="n">
        <f aca="false">'UAT Scenario'!B36</f>
        <v>35</v>
      </c>
      <c r="C65" s="60" t="s">
        <v>60</v>
      </c>
      <c r="D65" s="60" t="s">
        <v>128</v>
      </c>
      <c r="E65" s="50" t="s">
        <v>129</v>
      </c>
      <c r="F65" s="50" t="s">
        <v>129</v>
      </c>
      <c r="G65" s="50" t="s">
        <v>129</v>
      </c>
      <c r="H65" s="50" t="s">
        <v>129</v>
      </c>
      <c r="I65" s="50" t="s">
        <v>129</v>
      </c>
      <c r="J65" s="32" t="s">
        <v>59</v>
      </c>
      <c r="K65" s="68"/>
      <c r="L65" s="64"/>
      <c r="M65" s="67"/>
    </row>
    <row r="66" customFormat="false" ht="13.8" hidden="false" customHeight="true" outlineLevel="0" collapsed="false">
      <c r="B66" s="59" t="n">
        <f aca="false">'UAT Scenario'!B37</f>
        <v>36</v>
      </c>
      <c r="C66" s="60" t="s">
        <v>60</v>
      </c>
      <c r="D66" s="60" t="s">
        <v>130</v>
      </c>
      <c r="E66" s="50" t="s">
        <v>131</v>
      </c>
      <c r="F66" s="50" t="s">
        <v>131</v>
      </c>
      <c r="G66" s="50" t="s">
        <v>131</v>
      </c>
      <c r="H66" s="50" t="s">
        <v>131</v>
      </c>
      <c r="I66" s="50" t="s">
        <v>131</v>
      </c>
      <c r="J66" s="32" t="s">
        <v>59</v>
      </c>
      <c r="K66" s="68"/>
      <c r="L66" s="64"/>
      <c r="M66" s="67"/>
    </row>
    <row r="67" customFormat="false" ht="13.8" hidden="false" customHeight="true" outlineLevel="0" collapsed="false">
      <c r="B67" s="59" t="n">
        <f aca="false">'UAT Scenario'!B38</f>
        <v>37</v>
      </c>
      <c r="C67" s="60" t="s">
        <v>60</v>
      </c>
      <c r="D67" s="60" t="s">
        <v>132</v>
      </c>
      <c r="E67" s="50" t="s">
        <v>133</v>
      </c>
      <c r="F67" s="50" t="s">
        <v>133</v>
      </c>
      <c r="G67" s="50" t="s">
        <v>133</v>
      </c>
      <c r="H67" s="50" t="s">
        <v>133</v>
      </c>
      <c r="I67" s="50" t="s">
        <v>133</v>
      </c>
      <c r="J67" s="32" t="s">
        <v>59</v>
      </c>
      <c r="K67" s="68"/>
      <c r="L67" s="64"/>
      <c r="M67" s="67"/>
    </row>
    <row r="68" customFormat="false" ht="13.8" hidden="false" customHeight="true" outlineLevel="0" collapsed="false">
      <c r="B68" s="59" t="n">
        <f aca="false">'UAT Scenario'!B39</f>
        <v>38</v>
      </c>
      <c r="C68" s="60" t="s">
        <v>60</v>
      </c>
      <c r="D68" s="60" t="s">
        <v>134</v>
      </c>
      <c r="E68" s="50" t="s">
        <v>135</v>
      </c>
      <c r="F68" s="50" t="s">
        <v>135</v>
      </c>
      <c r="G68" s="50" t="s">
        <v>135</v>
      </c>
      <c r="H68" s="50" t="s">
        <v>135</v>
      </c>
      <c r="I68" s="50" t="s">
        <v>135</v>
      </c>
      <c r="J68" s="32" t="s">
        <v>59</v>
      </c>
      <c r="K68" s="68"/>
      <c r="L68" s="64"/>
      <c r="M68" s="67"/>
    </row>
    <row r="69" customFormat="false" ht="13.8" hidden="false" customHeight="true" outlineLevel="0" collapsed="false">
      <c r="B69" s="59" t="n">
        <f aca="false">'UAT Scenario'!B40</f>
        <v>39</v>
      </c>
      <c r="C69" s="60" t="s">
        <v>60</v>
      </c>
      <c r="D69" s="60" t="s">
        <v>136</v>
      </c>
      <c r="E69" s="50" t="s">
        <v>137</v>
      </c>
      <c r="F69" s="50" t="s">
        <v>137</v>
      </c>
      <c r="G69" s="50" t="s">
        <v>137</v>
      </c>
      <c r="H69" s="50" t="s">
        <v>137</v>
      </c>
      <c r="I69" s="50" t="s">
        <v>137</v>
      </c>
      <c r="J69" s="32" t="s">
        <v>59</v>
      </c>
      <c r="K69" s="68"/>
      <c r="L69" s="64"/>
      <c r="M69" s="67"/>
    </row>
    <row r="70" customFormat="false" ht="13.8" hidden="false" customHeight="true" outlineLevel="0" collapsed="false">
      <c r="B70" s="59" t="n">
        <f aca="false">'UAT Scenario'!B41</f>
        <v>40</v>
      </c>
      <c r="C70" s="60" t="s">
        <v>60</v>
      </c>
      <c r="D70" s="60" t="s">
        <v>138</v>
      </c>
      <c r="E70" s="50" t="s">
        <v>139</v>
      </c>
      <c r="F70" s="50" t="s">
        <v>139</v>
      </c>
      <c r="G70" s="50" t="s">
        <v>139</v>
      </c>
      <c r="H70" s="50" t="s">
        <v>139</v>
      </c>
      <c r="I70" s="50" t="s">
        <v>139</v>
      </c>
      <c r="J70" s="32" t="s">
        <v>59</v>
      </c>
      <c r="K70" s="68"/>
      <c r="L70" s="64"/>
      <c r="M70" s="67"/>
    </row>
    <row r="71" customFormat="false" ht="13.8" hidden="false" customHeight="true" outlineLevel="0" collapsed="false">
      <c r="B71" s="59" t="n">
        <f aca="false">'UAT Scenario'!B42</f>
        <v>41</v>
      </c>
      <c r="C71" s="60" t="s">
        <v>60</v>
      </c>
      <c r="D71" s="60" t="s">
        <v>140</v>
      </c>
      <c r="E71" s="50" t="s">
        <v>141</v>
      </c>
      <c r="F71" s="50" t="s">
        <v>141</v>
      </c>
      <c r="G71" s="50" t="s">
        <v>141</v>
      </c>
      <c r="H71" s="50" t="s">
        <v>141</v>
      </c>
      <c r="I71" s="50" t="s">
        <v>141</v>
      </c>
      <c r="J71" s="32" t="s">
        <v>59</v>
      </c>
      <c r="K71" s="68"/>
      <c r="L71" s="64"/>
      <c r="M71" s="67"/>
    </row>
    <row r="72" customFormat="false" ht="13.8" hidden="false" customHeight="true" outlineLevel="0" collapsed="false">
      <c r="B72" s="59" t="n">
        <f aca="false">'UAT Scenario'!B43</f>
        <v>42</v>
      </c>
      <c r="C72" s="60" t="s">
        <v>75</v>
      </c>
      <c r="D72" s="60" t="s">
        <v>142</v>
      </c>
      <c r="E72" s="50" t="s">
        <v>143</v>
      </c>
      <c r="F72" s="50" t="s">
        <v>143</v>
      </c>
      <c r="G72" s="50" t="s">
        <v>143</v>
      </c>
      <c r="H72" s="50" t="s">
        <v>143</v>
      </c>
      <c r="I72" s="50" t="s">
        <v>143</v>
      </c>
      <c r="J72" s="32" t="s">
        <v>59</v>
      </c>
      <c r="K72" s="68"/>
      <c r="L72" s="64"/>
      <c r="M72" s="67"/>
    </row>
    <row r="73" customFormat="false" ht="13.8" hidden="false" customHeight="true" outlineLevel="0" collapsed="false">
      <c r="B73" s="59" t="n">
        <f aca="false">'UAT Scenario'!B44</f>
        <v>43</v>
      </c>
      <c r="C73" s="60" t="s">
        <v>60</v>
      </c>
      <c r="D73" s="60" t="s">
        <v>144</v>
      </c>
      <c r="E73" s="50" t="s">
        <v>145</v>
      </c>
      <c r="F73" s="50" t="s">
        <v>145</v>
      </c>
      <c r="G73" s="50" t="s">
        <v>145</v>
      </c>
      <c r="H73" s="50" t="s">
        <v>145</v>
      </c>
      <c r="I73" s="50" t="s">
        <v>145</v>
      </c>
      <c r="J73" s="32" t="s">
        <v>59</v>
      </c>
      <c r="K73" s="68"/>
      <c r="L73" s="64"/>
      <c r="M73" s="67"/>
    </row>
    <row r="74" customFormat="false" ht="13.8" hidden="false" customHeight="true" outlineLevel="0" collapsed="false">
      <c r="B74" s="59" t="n">
        <f aca="false">'UAT Scenario'!B45</f>
        <v>44</v>
      </c>
      <c r="C74" s="60" t="s">
        <v>60</v>
      </c>
      <c r="D74" s="60" t="s">
        <v>146</v>
      </c>
      <c r="E74" s="50" t="s">
        <v>147</v>
      </c>
      <c r="F74" s="50" t="s">
        <v>147</v>
      </c>
      <c r="G74" s="50" t="s">
        <v>147</v>
      </c>
      <c r="H74" s="50" t="s">
        <v>147</v>
      </c>
      <c r="I74" s="50" t="s">
        <v>147</v>
      </c>
      <c r="J74" s="32" t="s">
        <v>59</v>
      </c>
      <c r="K74" s="68"/>
      <c r="L74" s="64"/>
      <c r="M74" s="67"/>
    </row>
    <row r="75" customFormat="false" ht="13.8" hidden="false" customHeight="true" outlineLevel="0" collapsed="false">
      <c r="B75" s="59" t="n">
        <f aca="false">'UAT Scenario'!B46</f>
        <v>45</v>
      </c>
      <c r="C75" s="60" t="s">
        <v>60</v>
      </c>
      <c r="D75" s="60" t="s">
        <v>148</v>
      </c>
      <c r="E75" s="50" t="s">
        <v>149</v>
      </c>
      <c r="F75" s="50" t="s">
        <v>149</v>
      </c>
      <c r="G75" s="50" t="s">
        <v>149</v>
      </c>
      <c r="H75" s="50" t="s">
        <v>149</v>
      </c>
      <c r="I75" s="50" t="s">
        <v>149</v>
      </c>
      <c r="J75" s="32" t="s">
        <v>59</v>
      </c>
      <c r="K75" s="68"/>
      <c r="L75" s="64"/>
      <c r="M75" s="67"/>
    </row>
    <row r="76" customFormat="false" ht="13.8" hidden="false" customHeight="true" outlineLevel="0" collapsed="false">
      <c r="B76" s="59" t="n">
        <f aca="false">'UAT Scenario'!B47</f>
        <v>46</v>
      </c>
      <c r="C76" s="60" t="s">
        <v>60</v>
      </c>
      <c r="D76" s="60" t="s">
        <v>150</v>
      </c>
      <c r="E76" s="50" t="s">
        <v>151</v>
      </c>
      <c r="F76" s="50" t="s">
        <v>151</v>
      </c>
      <c r="G76" s="50" t="s">
        <v>151</v>
      </c>
      <c r="H76" s="50" t="s">
        <v>151</v>
      </c>
      <c r="I76" s="50" t="s">
        <v>151</v>
      </c>
      <c r="J76" s="32" t="s">
        <v>59</v>
      </c>
      <c r="K76" s="68"/>
      <c r="L76" s="64"/>
      <c r="M76" s="67"/>
    </row>
    <row r="77" customFormat="false" ht="13.8" hidden="false" customHeight="true" outlineLevel="0" collapsed="false">
      <c r="B77" s="59" t="n">
        <f aca="false">'UAT Scenario'!B48</f>
        <v>47</v>
      </c>
      <c r="C77" s="60" t="s">
        <v>60</v>
      </c>
      <c r="D77" s="60" t="s">
        <v>152</v>
      </c>
      <c r="E77" s="50" t="s">
        <v>153</v>
      </c>
      <c r="F77" s="50" t="s">
        <v>153</v>
      </c>
      <c r="G77" s="50" t="s">
        <v>153</v>
      </c>
      <c r="H77" s="50" t="s">
        <v>153</v>
      </c>
      <c r="I77" s="50" t="s">
        <v>153</v>
      </c>
      <c r="J77" s="32" t="s">
        <v>59</v>
      </c>
      <c r="K77" s="69"/>
      <c r="L77" s="64"/>
      <c r="M77" s="67"/>
    </row>
    <row r="78" customFormat="false" ht="13.8" hidden="false" customHeight="true" outlineLevel="0" collapsed="false">
      <c r="B78" s="59" t="n">
        <f aca="false">'UAT Scenario'!B49</f>
        <v>48</v>
      </c>
      <c r="C78" s="60" t="s">
        <v>60</v>
      </c>
      <c r="D78" s="60" t="s">
        <v>154</v>
      </c>
      <c r="E78" s="50" t="s">
        <v>155</v>
      </c>
      <c r="F78" s="50" t="s">
        <v>155</v>
      </c>
      <c r="G78" s="50" t="s">
        <v>155</v>
      </c>
      <c r="H78" s="50" t="s">
        <v>155</v>
      </c>
      <c r="I78" s="50" t="s">
        <v>155</v>
      </c>
      <c r="J78" s="32" t="s">
        <v>59</v>
      </c>
      <c r="K78" s="68"/>
      <c r="L78" s="64"/>
      <c r="M78" s="67"/>
    </row>
    <row r="79" customFormat="false" ht="13.8" hidden="false" customHeight="true" outlineLevel="0" collapsed="false">
      <c r="B79" s="59" t="n">
        <f aca="false">'UAT Scenario'!B50</f>
        <v>49</v>
      </c>
      <c r="C79" s="60" t="s">
        <v>60</v>
      </c>
      <c r="D79" s="60" t="s">
        <v>156</v>
      </c>
      <c r="E79" s="50" t="s">
        <v>157</v>
      </c>
      <c r="F79" s="50" t="s">
        <v>157</v>
      </c>
      <c r="G79" s="50" t="s">
        <v>157</v>
      </c>
      <c r="H79" s="50" t="s">
        <v>157</v>
      </c>
      <c r="I79" s="50" t="s">
        <v>157</v>
      </c>
      <c r="J79" s="32" t="s">
        <v>59</v>
      </c>
      <c r="K79" s="68"/>
      <c r="L79" s="64"/>
      <c r="M79" s="67"/>
    </row>
    <row r="80" customFormat="false" ht="13.8" hidden="false" customHeight="true" outlineLevel="0" collapsed="false">
      <c r="B80" s="59" t="n">
        <f aca="false">'UAT Scenario'!B51</f>
        <v>50</v>
      </c>
      <c r="C80" s="60" t="s">
        <v>60</v>
      </c>
      <c r="D80" s="60" t="s">
        <v>158</v>
      </c>
      <c r="E80" s="50" t="s">
        <v>159</v>
      </c>
      <c r="F80" s="50" t="s">
        <v>159</v>
      </c>
      <c r="G80" s="50" t="s">
        <v>159</v>
      </c>
      <c r="H80" s="50" t="s">
        <v>159</v>
      </c>
      <c r="I80" s="50" t="s">
        <v>159</v>
      </c>
      <c r="J80" s="32" t="s">
        <v>59</v>
      </c>
      <c r="K80" s="68"/>
      <c r="L80" s="64"/>
      <c r="M80" s="67"/>
    </row>
    <row r="81" customFormat="false" ht="13.8" hidden="false" customHeight="true" outlineLevel="0" collapsed="false">
      <c r="B81" s="59" t="n">
        <f aca="false">'UAT Scenario'!B52</f>
        <v>51</v>
      </c>
      <c r="C81" s="60" t="s">
        <v>60</v>
      </c>
      <c r="D81" s="60" t="s">
        <v>160</v>
      </c>
      <c r="E81" s="50" t="s">
        <v>161</v>
      </c>
      <c r="F81" s="50" t="s">
        <v>161</v>
      </c>
      <c r="G81" s="50" t="s">
        <v>161</v>
      </c>
      <c r="H81" s="50" t="s">
        <v>161</v>
      </c>
      <c r="I81" s="50" t="s">
        <v>161</v>
      </c>
      <c r="J81" s="32" t="s">
        <v>59</v>
      </c>
      <c r="K81" s="68"/>
      <c r="L81" s="64"/>
      <c r="M81" s="67"/>
    </row>
    <row r="82" customFormat="false" ht="13.8" hidden="false" customHeight="true" outlineLevel="0" collapsed="false">
      <c r="B82" s="59" t="n">
        <f aca="false">'UAT Scenario'!B53</f>
        <v>52</v>
      </c>
      <c r="C82" s="60" t="s">
        <v>60</v>
      </c>
      <c r="D82" s="60" t="s">
        <v>162</v>
      </c>
      <c r="E82" s="50" t="s">
        <v>163</v>
      </c>
      <c r="F82" s="50" t="s">
        <v>163</v>
      </c>
      <c r="G82" s="50" t="s">
        <v>163</v>
      </c>
      <c r="H82" s="50" t="s">
        <v>163</v>
      </c>
      <c r="I82" s="50" t="s">
        <v>163</v>
      </c>
      <c r="J82" s="32" t="s">
        <v>59</v>
      </c>
      <c r="K82" s="68"/>
      <c r="L82" s="64"/>
      <c r="M82" s="67"/>
    </row>
    <row r="83" customFormat="false" ht="13.8" hidden="false" customHeight="true" outlineLevel="0" collapsed="false">
      <c r="B83" s="59" t="n">
        <f aca="false">'UAT Scenario'!B54</f>
        <v>53</v>
      </c>
      <c r="C83" s="60" t="s">
        <v>60</v>
      </c>
      <c r="D83" s="60" t="s">
        <v>164</v>
      </c>
      <c r="E83" s="50" t="s">
        <v>165</v>
      </c>
      <c r="F83" s="50" t="s">
        <v>165</v>
      </c>
      <c r="G83" s="50" t="s">
        <v>165</v>
      </c>
      <c r="H83" s="50" t="s">
        <v>165</v>
      </c>
      <c r="I83" s="50" t="s">
        <v>165</v>
      </c>
      <c r="J83" s="32" t="s">
        <v>59</v>
      </c>
      <c r="K83" s="68"/>
      <c r="L83" s="64"/>
      <c r="M83" s="67"/>
    </row>
    <row r="84" customFormat="false" ht="13.8" hidden="false" customHeight="true" outlineLevel="0" collapsed="false">
      <c r="B84" s="59" t="n">
        <f aca="false">'UAT Scenario'!B55</f>
        <v>54</v>
      </c>
      <c r="C84" s="60" t="s">
        <v>60</v>
      </c>
      <c r="D84" s="60" t="s">
        <v>166</v>
      </c>
      <c r="E84" s="50" t="s">
        <v>167</v>
      </c>
      <c r="F84" s="50" t="s">
        <v>167</v>
      </c>
      <c r="G84" s="50" t="s">
        <v>167</v>
      </c>
      <c r="H84" s="50" t="s">
        <v>167</v>
      </c>
      <c r="I84" s="50" t="s">
        <v>167</v>
      </c>
      <c r="J84" s="32" t="s">
        <v>59</v>
      </c>
      <c r="K84" s="68"/>
      <c r="L84" s="64"/>
      <c r="M84" s="67"/>
    </row>
    <row r="85" customFormat="false" ht="13.8" hidden="false" customHeight="true" outlineLevel="0" collapsed="false">
      <c r="B85" s="59" t="n">
        <f aca="false">'UAT Scenario'!B56</f>
        <v>55</v>
      </c>
      <c r="C85" s="60" t="s">
        <v>60</v>
      </c>
      <c r="D85" s="60" t="s">
        <v>168</v>
      </c>
      <c r="E85" s="50" t="s">
        <v>169</v>
      </c>
      <c r="F85" s="50" t="s">
        <v>169</v>
      </c>
      <c r="G85" s="50" t="s">
        <v>169</v>
      </c>
      <c r="H85" s="50" t="s">
        <v>169</v>
      </c>
      <c r="I85" s="50" t="s">
        <v>169</v>
      </c>
      <c r="J85" s="32" t="s">
        <v>59</v>
      </c>
      <c r="K85" s="68"/>
      <c r="L85" s="64"/>
      <c r="M85" s="67"/>
    </row>
    <row r="86" customFormat="false" ht="13.8" hidden="false" customHeight="true" outlineLevel="0" collapsed="false">
      <c r="B86" s="59" t="n">
        <f aca="false">'UAT Scenario'!B57</f>
        <v>56</v>
      </c>
      <c r="C86" s="60" t="s">
        <v>60</v>
      </c>
      <c r="D86" s="60" t="s">
        <v>170</v>
      </c>
      <c r="E86" s="50" t="s">
        <v>171</v>
      </c>
      <c r="F86" s="50" t="s">
        <v>171</v>
      </c>
      <c r="G86" s="50" t="s">
        <v>171</v>
      </c>
      <c r="H86" s="50" t="s">
        <v>171</v>
      </c>
      <c r="I86" s="50" t="s">
        <v>171</v>
      </c>
      <c r="J86" s="32" t="s">
        <v>59</v>
      </c>
      <c r="K86" s="68"/>
      <c r="L86" s="64"/>
      <c r="M86" s="67"/>
    </row>
    <row r="87" customFormat="false" ht="13.8" hidden="false" customHeight="true" outlineLevel="0" collapsed="false">
      <c r="B87" s="59" t="n">
        <f aca="false">'UAT Scenario'!B58</f>
        <v>57</v>
      </c>
      <c r="C87" s="60" t="s">
        <v>60</v>
      </c>
      <c r="D87" s="60" t="s">
        <v>172</v>
      </c>
      <c r="E87" s="50" t="s">
        <v>173</v>
      </c>
      <c r="F87" s="50" t="s">
        <v>173</v>
      </c>
      <c r="G87" s="50" t="s">
        <v>173</v>
      </c>
      <c r="H87" s="50" t="s">
        <v>173</v>
      </c>
      <c r="I87" s="50" t="s">
        <v>173</v>
      </c>
      <c r="J87" s="32" t="s">
        <v>59</v>
      </c>
      <c r="K87" s="68"/>
      <c r="L87" s="64"/>
      <c r="M87" s="67"/>
    </row>
    <row r="88" customFormat="false" ht="13.8" hidden="false" customHeight="true" outlineLevel="0" collapsed="false">
      <c r="B88" s="59" t="n">
        <f aca="false">'UAT Scenario'!B59</f>
        <v>58</v>
      </c>
      <c r="C88" s="60" t="s">
        <v>60</v>
      </c>
      <c r="D88" s="60" t="s">
        <v>174</v>
      </c>
      <c r="E88" s="50" t="s">
        <v>175</v>
      </c>
      <c r="F88" s="50" t="s">
        <v>175</v>
      </c>
      <c r="G88" s="50" t="s">
        <v>175</v>
      </c>
      <c r="H88" s="50" t="s">
        <v>175</v>
      </c>
      <c r="I88" s="50" t="s">
        <v>175</v>
      </c>
      <c r="J88" s="32" t="s">
        <v>59</v>
      </c>
      <c r="K88" s="68"/>
      <c r="L88" s="64"/>
      <c r="M88" s="67"/>
    </row>
    <row r="89" customFormat="false" ht="13.8" hidden="false" customHeight="true" outlineLevel="0" collapsed="false">
      <c r="B89" s="59" t="n">
        <f aca="false">'UAT Scenario'!B60</f>
        <v>59</v>
      </c>
      <c r="C89" s="60" t="s">
        <v>60</v>
      </c>
      <c r="D89" s="60" t="s">
        <v>176</v>
      </c>
      <c r="E89" s="50" t="s">
        <v>177</v>
      </c>
      <c r="F89" s="50" t="s">
        <v>177</v>
      </c>
      <c r="G89" s="50" t="s">
        <v>177</v>
      </c>
      <c r="H89" s="50" t="s">
        <v>177</v>
      </c>
      <c r="I89" s="50" t="s">
        <v>177</v>
      </c>
      <c r="J89" s="32" t="s">
        <v>59</v>
      </c>
      <c r="K89" s="68"/>
      <c r="L89" s="64"/>
      <c r="M89" s="67"/>
    </row>
    <row r="90" customFormat="false" ht="13.8" hidden="false" customHeight="true" outlineLevel="0" collapsed="false">
      <c r="B90" s="59" t="n">
        <f aca="false">'UAT Scenario'!B61</f>
        <v>60</v>
      </c>
      <c r="C90" s="60" t="s">
        <v>60</v>
      </c>
      <c r="D90" s="60" t="s">
        <v>178</v>
      </c>
      <c r="E90" s="50" t="s">
        <v>179</v>
      </c>
      <c r="F90" s="50" t="s">
        <v>179</v>
      </c>
      <c r="G90" s="50" t="s">
        <v>179</v>
      </c>
      <c r="H90" s="50" t="s">
        <v>179</v>
      </c>
      <c r="I90" s="50" t="s">
        <v>179</v>
      </c>
      <c r="J90" s="32" t="s">
        <v>59</v>
      </c>
      <c r="K90" s="68"/>
      <c r="L90" s="64"/>
      <c r="M90" s="67"/>
    </row>
    <row r="91" customFormat="false" ht="13.8" hidden="false" customHeight="true" outlineLevel="0" collapsed="false">
      <c r="B91" s="59" t="n">
        <f aca="false">'UAT Scenario'!B62</f>
        <v>61</v>
      </c>
      <c r="C91" s="60" t="s">
        <v>60</v>
      </c>
      <c r="D91" s="60" t="s">
        <v>180</v>
      </c>
      <c r="E91" s="50" t="s">
        <v>181</v>
      </c>
      <c r="F91" s="50" t="s">
        <v>181</v>
      </c>
      <c r="G91" s="50" t="s">
        <v>181</v>
      </c>
      <c r="H91" s="50" t="s">
        <v>181</v>
      </c>
      <c r="I91" s="50" t="s">
        <v>181</v>
      </c>
      <c r="J91" s="32" t="s">
        <v>59</v>
      </c>
      <c r="K91" s="68"/>
      <c r="L91" s="64"/>
      <c r="M91" s="67"/>
    </row>
    <row r="92" customFormat="false" ht="13.8" hidden="false" customHeight="true" outlineLevel="0" collapsed="false">
      <c r="B92" s="59" t="n">
        <f aca="false">'UAT Scenario'!B63</f>
        <v>62</v>
      </c>
      <c r="C92" s="60" t="s">
        <v>60</v>
      </c>
      <c r="D92" s="60" t="s">
        <v>182</v>
      </c>
      <c r="E92" s="50" t="s">
        <v>183</v>
      </c>
      <c r="F92" s="50" t="s">
        <v>183</v>
      </c>
      <c r="G92" s="50" t="s">
        <v>183</v>
      </c>
      <c r="H92" s="50" t="s">
        <v>183</v>
      </c>
      <c r="I92" s="50" t="s">
        <v>183</v>
      </c>
      <c r="J92" s="32" t="s">
        <v>59</v>
      </c>
      <c r="K92" s="68"/>
      <c r="L92" s="64"/>
      <c r="M92" s="67"/>
    </row>
    <row r="93" customFormat="false" ht="13.8" hidden="false" customHeight="true" outlineLevel="0" collapsed="false">
      <c r="B93" s="59" t="n">
        <f aca="false">'UAT Scenario'!B64</f>
        <v>63</v>
      </c>
      <c r="C93" s="60" t="s">
        <v>60</v>
      </c>
      <c r="D93" s="60" t="s">
        <v>184</v>
      </c>
      <c r="E93" s="50" t="s">
        <v>185</v>
      </c>
      <c r="F93" s="50" t="s">
        <v>185</v>
      </c>
      <c r="G93" s="50" t="s">
        <v>185</v>
      </c>
      <c r="H93" s="50" t="s">
        <v>185</v>
      </c>
      <c r="I93" s="50" t="s">
        <v>185</v>
      </c>
      <c r="J93" s="32" t="s">
        <v>59</v>
      </c>
      <c r="K93" s="68"/>
      <c r="L93" s="64"/>
      <c r="M93" s="67"/>
    </row>
    <row r="94" customFormat="false" ht="13.8" hidden="false" customHeight="true" outlineLevel="0" collapsed="false">
      <c r="B94" s="59" t="n">
        <f aca="false">'UAT Scenario'!B65</f>
        <v>64</v>
      </c>
      <c r="C94" s="60" t="s">
        <v>60</v>
      </c>
      <c r="D94" s="60" t="s">
        <v>186</v>
      </c>
      <c r="E94" s="50" t="s">
        <v>187</v>
      </c>
      <c r="F94" s="50" t="s">
        <v>187</v>
      </c>
      <c r="G94" s="50" t="s">
        <v>187</v>
      </c>
      <c r="H94" s="50" t="s">
        <v>187</v>
      </c>
      <c r="I94" s="50" t="s">
        <v>187</v>
      </c>
      <c r="J94" s="32" t="s">
        <v>59</v>
      </c>
      <c r="K94" s="68"/>
      <c r="L94" s="64"/>
      <c r="M94" s="67"/>
    </row>
    <row r="95" customFormat="false" ht="13.8" hidden="false" customHeight="true" outlineLevel="0" collapsed="false">
      <c r="B95" s="59" t="n">
        <f aca="false">'UAT Scenario'!B66</f>
        <v>65</v>
      </c>
      <c r="C95" s="60" t="s">
        <v>60</v>
      </c>
      <c r="D95" s="60" t="s">
        <v>188</v>
      </c>
      <c r="E95" s="50" t="s">
        <v>189</v>
      </c>
      <c r="F95" s="50"/>
      <c r="G95" s="50"/>
      <c r="H95" s="50"/>
      <c r="I95" s="50"/>
      <c r="J95" s="32" t="s">
        <v>59</v>
      </c>
      <c r="K95" s="68"/>
      <c r="L95" s="64"/>
      <c r="M95" s="67"/>
    </row>
    <row r="96" customFormat="false" ht="13.8" hidden="false" customHeight="true" outlineLevel="0" collapsed="false">
      <c r="B96" s="59" t="n">
        <f aca="false">'UAT Scenario'!B67</f>
        <v>66</v>
      </c>
      <c r="C96" s="60" t="s">
        <v>60</v>
      </c>
      <c r="D96" s="60" t="s">
        <v>190</v>
      </c>
      <c r="E96" s="50" t="s">
        <v>191</v>
      </c>
      <c r="F96" s="50"/>
      <c r="G96" s="50"/>
      <c r="H96" s="50"/>
      <c r="I96" s="50"/>
      <c r="J96" s="32" t="s">
        <v>59</v>
      </c>
      <c r="K96" s="68"/>
      <c r="L96" s="64"/>
      <c r="M96" s="67"/>
    </row>
    <row r="97" customFormat="false" ht="13.8" hidden="false" customHeight="true" outlineLevel="0" collapsed="false">
      <c r="B97" s="59" t="n">
        <f aca="false">'UAT Scenario'!B68</f>
        <v>67</v>
      </c>
      <c r="C97" s="60" t="s">
        <v>60</v>
      </c>
      <c r="D97" s="60" t="s">
        <v>192</v>
      </c>
      <c r="E97" s="50" t="s">
        <v>191</v>
      </c>
      <c r="F97" s="50"/>
      <c r="G97" s="50"/>
      <c r="H97" s="50"/>
      <c r="I97" s="50"/>
      <c r="J97" s="32" t="s">
        <v>59</v>
      </c>
      <c r="K97" s="68"/>
      <c r="L97" s="64"/>
      <c r="M97" s="67"/>
    </row>
    <row r="98" customFormat="false" ht="13.8" hidden="false" customHeight="true" outlineLevel="0" collapsed="false">
      <c r="B98" s="59" t="n">
        <f aca="false">'UAT Scenario'!B69</f>
        <v>68</v>
      </c>
      <c r="C98" s="60" t="s">
        <v>60</v>
      </c>
      <c r="D98" s="60" t="s">
        <v>193</v>
      </c>
      <c r="E98" s="50" t="s">
        <v>194</v>
      </c>
      <c r="F98" s="50"/>
      <c r="G98" s="50"/>
      <c r="H98" s="50"/>
      <c r="I98" s="50"/>
      <c r="J98" s="32" t="s">
        <v>59</v>
      </c>
      <c r="K98" s="68"/>
      <c r="L98" s="64"/>
      <c r="M98" s="67"/>
    </row>
    <row r="99" customFormat="false" ht="13.8" hidden="false" customHeight="true" outlineLevel="0" collapsed="false">
      <c r="B99" s="70" t="n">
        <f aca="false">'UAT Scenario'!B70</f>
        <v>69</v>
      </c>
      <c r="C99" s="60" t="s">
        <v>60</v>
      </c>
      <c r="D99" s="60" t="s">
        <v>195</v>
      </c>
      <c r="E99" s="50" t="s">
        <v>196</v>
      </c>
      <c r="F99" s="50"/>
      <c r="G99" s="50"/>
      <c r="H99" s="50"/>
      <c r="I99" s="50"/>
      <c r="J99" s="32" t="s">
        <v>59</v>
      </c>
      <c r="K99" s="68"/>
      <c r="L99" s="64"/>
      <c r="M99" s="67"/>
    </row>
    <row r="100" customFormat="false" ht="13.8" hidden="false" customHeight="true" outlineLevel="0" collapsed="false">
      <c r="B100" s="70" t="n">
        <f aca="false">'UAT Scenario'!B71</f>
        <v>70</v>
      </c>
      <c r="C100" s="60" t="s">
        <v>60</v>
      </c>
      <c r="D100" s="60" t="s">
        <v>197</v>
      </c>
      <c r="E100" s="50" t="s">
        <v>198</v>
      </c>
      <c r="F100" s="50"/>
      <c r="G100" s="50"/>
      <c r="H100" s="50"/>
      <c r="I100" s="50"/>
      <c r="J100" s="32" t="s">
        <v>59</v>
      </c>
      <c r="K100" s="31"/>
      <c r="L100" s="64"/>
      <c r="M100" s="67"/>
    </row>
    <row r="101" customFormat="false" ht="13.8" hidden="false" customHeight="true" outlineLevel="0" collapsed="false">
      <c r="B101" s="70" t="n">
        <f aca="false">'UAT Scenario'!B72</f>
        <v>71</v>
      </c>
      <c r="C101" s="60" t="s">
        <v>60</v>
      </c>
      <c r="D101" s="60" t="s">
        <v>199</v>
      </c>
      <c r="E101" s="50" t="s">
        <v>200</v>
      </c>
      <c r="F101" s="50"/>
      <c r="G101" s="50"/>
      <c r="H101" s="50"/>
      <c r="I101" s="50"/>
      <c r="J101" s="32" t="s">
        <v>59</v>
      </c>
      <c r="K101" s="31"/>
      <c r="L101" s="64"/>
      <c r="M101" s="67"/>
    </row>
    <row r="102" customFormat="false" ht="13.8" hidden="false" customHeight="true" outlineLevel="0" collapsed="false">
      <c r="B102" s="70" t="n">
        <f aca="false">'UAT Scenario'!B73</f>
        <v>72</v>
      </c>
      <c r="C102" s="60" t="s">
        <v>75</v>
      </c>
      <c r="D102" s="60" t="s">
        <v>201</v>
      </c>
      <c r="E102" s="50" t="s">
        <v>202</v>
      </c>
      <c r="F102" s="50"/>
      <c r="G102" s="50"/>
      <c r="H102" s="50"/>
      <c r="I102" s="50"/>
      <c r="J102" s="32" t="s">
        <v>59</v>
      </c>
      <c r="K102" s="31"/>
      <c r="L102" s="64"/>
      <c r="M102" s="67"/>
    </row>
    <row r="103" customFormat="false" ht="13.8" hidden="false" customHeight="true" outlineLevel="0" collapsed="false">
      <c r="B103" s="70" t="n">
        <f aca="false">'UAT Scenario'!B74</f>
        <v>73</v>
      </c>
      <c r="C103" s="60" t="s">
        <v>75</v>
      </c>
      <c r="D103" s="60" t="s">
        <v>203</v>
      </c>
      <c r="E103" s="50" t="s">
        <v>204</v>
      </c>
      <c r="F103" s="50"/>
      <c r="G103" s="50"/>
      <c r="H103" s="50"/>
      <c r="I103" s="50"/>
      <c r="J103" s="32" t="s">
        <v>59</v>
      </c>
      <c r="K103" s="31"/>
      <c r="L103" s="64"/>
      <c r="M103" s="67"/>
    </row>
    <row r="104" customFormat="false" ht="13.8" hidden="false" customHeight="true" outlineLevel="0" collapsed="false">
      <c r="B104" s="70" t="n">
        <f aca="false">'UAT Scenario'!B75</f>
        <v>74</v>
      </c>
      <c r="C104" s="60" t="s">
        <v>60</v>
      </c>
      <c r="D104" s="60" t="s">
        <v>205</v>
      </c>
      <c r="E104" s="50" t="s">
        <v>206</v>
      </c>
      <c r="F104" s="50"/>
      <c r="G104" s="50"/>
      <c r="H104" s="50"/>
      <c r="I104" s="50"/>
      <c r="J104" s="32" t="s">
        <v>59</v>
      </c>
      <c r="K104" s="31"/>
      <c r="L104" s="64"/>
      <c r="M104" s="67"/>
    </row>
    <row r="105" customFormat="false" ht="13.8" hidden="false" customHeight="true" outlineLevel="0" collapsed="false">
      <c r="B105" s="70" t="n">
        <f aca="false">'UAT Scenario'!B76</f>
        <v>75</v>
      </c>
      <c r="C105" s="60" t="s">
        <v>60</v>
      </c>
      <c r="D105" s="60" t="s">
        <v>207</v>
      </c>
      <c r="E105" s="50" t="s">
        <v>208</v>
      </c>
      <c r="F105" s="50"/>
      <c r="G105" s="50"/>
      <c r="H105" s="50"/>
      <c r="I105" s="50"/>
      <c r="J105" s="32" t="s">
        <v>59</v>
      </c>
      <c r="K105" s="31"/>
      <c r="L105" s="64"/>
      <c r="M105" s="67"/>
    </row>
    <row r="106" customFormat="false" ht="13.8" hidden="false" customHeight="true" outlineLevel="0" collapsed="false">
      <c r="B106" s="70" t="n">
        <f aca="false">'UAT Scenario'!B77</f>
        <v>76</v>
      </c>
      <c r="C106" s="60" t="s">
        <v>60</v>
      </c>
      <c r="D106" s="60" t="s">
        <v>209</v>
      </c>
      <c r="E106" s="50" t="s">
        <v>210</v>
      </c>
      <c r="F106" s="50"/>
      <c r="G106" s="50"/>
      <c r="H106" s="50"/>
      <c r="I106" s="50"/>
      <c r="J106" s="32" t="s">
        <v>59</v>
      </c>
      <c r="K106" s="31"/>
      <c r="L106" s="64"/>
      <c r="M106" s="67"/>
    </row>
    <row r="107" customFormat="false" ht="13.8" hidden="false" customHeight="true" outlineLevel="0" collapsed="false">
      <c r="B107" s="70" t="n">
        <f aca="false">'UAT Scenario'!B78</f>
        <v>77</v>
      </c>
      <c r="C107" s="60" t="s">
        <v>60</v>
      </c>
      <c r="D107" s="60" t="s">
        <v>211</v>
      </c>
      <c r="E107" s="50" t="s">
        <v>212</v>
      </c>
      <c r="F107" s="50"/>
      <c r="G107" s="50"/>
      <c r="H107" s="50"/>
      <c r="I107" s="50"/>
      <c r="J107" s="32" t="s">
        <v>59</v>
      </c>
      <c r="K107" s="31"/>
      <c r="L107" s="64"/>
      <c r="M107" s="67"/>
    </row>
    <row r="108" customFormat="false" ht="13.8" hidden="false" customHeight="true" outlineLevel="0" collapsed="false">
      <c r="B108" s="70" t="n">
        <f aca="false">'UAT Scenario'!B79</f>
        <v>78</v>
      </c>
      <c r="C108" s="60" t="s">
        <v>60</v>
      </c>
      <c r="D108" s="60" t="s">
        <v>213</v>
      </c>
      <c r="E108" s="50" t="s">
        <v>214</v>
      </c>
      <c r="F108" s="50"/>
      <c r="G108" s="50"/>
      <c r="H108" s="50"/>
      <c r="I108" s="50"/>
      <c r="J108" s="32" t="s">
        <v>59</v>
      </c>
      <c r="K108" s="31"/>
      <c r="L108" s="64"/>
      <c r="M108" s="67"/>
    </row>
    <row r="109" customFormat="false" ht="13.8" hidden="false" customHeight="true" outlineLevel="0" collapsed="false">
      <c r="B109" s="70" t="n">
        <f aca="false">'UAT Scenario'!B80</f>
        <v>79</v>
      </c>
      <c r="C109" s="60" t="s">
        <v>60</v>
      </c>
      <c r="D109" s="60" t="s">
        <v>215</v>
      </c>
      <c r="E109" s="50" t="s">
        <v>42</v>
      </c>
      <c r="F109" s="50"/>
      <c r="G109" s="50"/>
      <c r="H109" s="50"/>
      <c r="I109" s="50"/>
      <c r="J109" s="32" t="s">
        <v>59</v>
      </c>
      <c r="K109" s="31"/>
      <c r="L109" s="64"/>
      <c r="M109" s="67"/>
    </row>
    <row r="110" customFormat="false" ht="13.8" hidden="false" customHeight="true" outlineLevel="0" collapsed="false">
      <c r="B110" s="70" t="n">
        <f aca="false">'UAT Scenario'!B81</f>
        <v>80</v>
      </c>
      <c r="C110" s="60" t="s">
        <v>60</v>
      </c>
      <c r="D110" s="60" t="s">
        <v>216</v>
      </c>
      <c r="E110" s="50" t="s">
        <v>217</v>
      </c>
      <c r="F110" s="50"/>
      <c r="G110" s="50"/>
      <c r="H110" s="50"/>
      <c r="I110" s="50"/>
      <c r="J110" s="32" t="s">
        <v>59</v>
      </c>
      <c r="K110" s="31"/>
      <c r="L110" s="64"/>
      <c r="M110" s="67"/>
    </row>
    <row r="111" customFormat="false" ht="13.8" hidden="false" customHeight="true" outlineLevel="0" collapsed="false">
      <c r="B111" s="70" t="n">
        <f aca="false">'UAT Scenario'!B82</f>
        <v>81</v>
      </c>
      <c r="C111" s="60" t="s">
        <v>75</v>
      </c>
      <c r="D111" s="60" t="s">
        <v>218</v>
      </c>
      <c r="E111" s="50" t="s">
        <v>219</v>
      </c>
      <c r="F111" s="50"/>
      <c r="G111" s="50"/>
      <c r="H111" s="50"/>
      <c r="I111" s="50"/>
      <c r="J111" s="32" t="s">
        <v>59</v>
      </c>
      <c r="K111" s="31"/>
      <c r="L111" s="64"/>
      <c r="M111" s="67"/>
    </row>
    <row r="112" customFormat="false" ht="13.8" hidden="false" customHeight="true" outlineLevel="0" collapsed="false">
      <c r="B112" s="70" t="n">
        <f aca="false">'UAT Scenario'!B83</f>
        <v>82</v>
      </c>
      <c r="C112" s="60" t="s">
        <v>60</v>
      </c>
      <c r="D112" s="60" t="s">
        <v>220</v>
      </c>
      <c r="E112" s="50" t="s">
        <v>221</v>
      </c>
      <c r="F112" s="50"/>
      <c r="G112" s="50"/>
      <c r="H112" s="50"/>
      <c r="I112" s="50"/>
      <c r="J112" s="32" t="s">
        <v>59</v>
      </c>
      <c r="K112" s="31"/>
      <c r="L112" s="64"/>
      <c r="M112" s="67"/>
    </row>
    <row r="113" customFormat="false" ht="13.8" hidden="false" customHeight="true" outlineLevel="0" collapsed="false">
      <c r="B113" s="70" t="n">
        <f aca="false">'UAT Scenario'!B84</f>
        <v>83</v>
      </c>
      <c r="C113" s="60" t="s">
        <v>60</v>
      </c>
      <c r="D113" s="60" t="s">
        <v>222</v>
      </c>
      <c r="E113" s="50" t="s">
        <v>223</v>
      </c>
      <c r="F113" s="50"/>
      <c r="G113" s="50"/>
      <c r="H113" s="50"/>
      <c r="I113" s="50"/>
      <c r="J113" s="32" t="s">
        <v>59</v>
      </c>
      <c r="K113" s="31"/>
      <c r="L113" s="64"/>
      <c r="M113" s="67"/>
    </row>
    <row r="114" customFormat="false" ht="13.8" hidden="false" customHeight="true" outlineLevel="0" collapsed="false">
      <c r="B114" s="70" t="n">
        <f aca="false">'UAT Scenario'!B85</f>
        <v>84</v>
      </c>
      <c r="C114" s="60" t="s">
        <v>60</v>
      </c>
      <c r="D114" s="60" t="s">
        <v>224</v>
      </c>
      <c r="E114" s="50" t="s">
        <v>225</v>
      </c>
      <c r="F114" s="50"/>
      <c r="G114" s="50"/>
      <c r="H114" s="50"/>
      <c r="I114" s="50"/>
      <c r="J114" s="32" t="s">
        <v>59</v>
      </c>
      <c r="K114" s="31"/>
      <c r="L114" s="64"/>
      <c r="M114" s="67"/>
    </row>
    <row r="115" customFormat="false" ht="13.8" hidden="false" customHeight="true" outlineLevel="0" collapsed="false">
      <c r="B115" s="70" t="n">
        <f aca="false">'UAT Scenario'!B86</f>
        <v>85</v>
      </c>
      <c r="C115" s="60" t="s">
        <v>60</v>
      </c>
      <c r="D115" s="60" t="s">
        <v>226</v>
      </c>
      <c r="E115" s="50" t="s">
        <v>227</v>
      </c>
      <c r="F115" s="50"/>
      <c r="G115" s="50"/>
      <c r="H115" s="50"/>
      <c r="I115" s="50"/>
      <c r="J115" s="32" t="s">
        <v>59</v>
      </c>
      <c r="K115" s="31"/>
      <c r="L115" s="64"/>
      <c r="M115" s="67"/>
    </row>
    <row r="116" customFormat="false" ht="13.8" hidden="false" customHeight="true" outlineLevel="0" collapsed="false">
      <c r="B116" s="70" t="n">
        <f aca="false">'UAT Scenario'!B87</f>
        <v>86</v>
      </c>
      <c r="C116" s="60" t="s">
        <v>60</v>
      </c>
      <c r="D116" s="60" t="s">
        <v>228</v>
      </c>
      <c r="E116" s="50" t="s">
        <v>229</v>
      </c>
      <c r="F116" s="50"/>
      <c r="G116" s="50"/>
      <c r="H116" s="50"/>
      <c r="I116" s="50"/>
      <c r="J116" s="32" t="s">
        <v>59</v>
      </c>
      <c r="K116" s="31"/>
      <c r="L116" s="64"/>
      <c r="M116" s="67"/>
    </row>
    <row r="117" customFormat="false" ht="13.8" hidden="false" customHeight="true" outlineLevel="0" collapsed="false">
      <c r="B117" s="70" t="n">
        <f aca="false">'UAT Scenario'!B88</f>
        <v>87</v>
      </c>
      <c r="C117" s="60" t="s">
        <v>75</v>
      </c>
      <c r="D117" s="60" t="s">
        <v>230</v>
      </c>
      <c r="E117" s="50" t="s">
        <v>45</v>
      </c>
      <c r="F117" s="50"/>
      <c r="G117" s="50"/>
      <c r="H117" s="50"/>
      <c r="I117" s="50"/>
      <c r="J117" s="32" t="s">
        <v>91</v>
      </c>
      <c r="K117" s="31"/>
    </row>
    <row r="118" customFormat="false" ht="13.8" hidden="false" customHeight="true" outlineLevel="0" collapsed="false">
      <c r="B118" s="70" t="n">
        <f aca="false">'UAT Scenario'!B89</f>
        <v>88</v>
      </c>
      <c r="C118" s="60" t="s">
        <v>75</v>
      </c>
      <c r="D118" s="60" t="s">
        <v>231</v>
      </c>
      <c r="E118" s="50" t="s">
        <v>47</v>
      </c>
      <c r="F118" s="50"/>
      <c r="G118" s="50"/>
      <c r="H118" s="50"/>
      <c r="I118" s="50"/>
      <c r="J118" s="32" t="s">
        <v>91</v>
      </c>
      <c r="K118" s="31"/>
    </row>
    <row r="119" customFormat="false" ht="13.8" hidden="false" customHeight="true" outlineLevel="0" collapsed="false">
      <c r="B119" s="70" t="n">
        <f aca="false">'UAT Scenario'!B90</f>
        <v>89</v>
      </c>
      <c r="C119" s="60" t="s">
        <v>60</v>
      </c>
      <c r="D119" s="60" t="s">
        <v>232</v>
      </c>
      <c r="E119" s="50" t="s">
        <v>49</v>
      </c>
      <c r="F119" s="50"/>
      <c r="G119" s="50"/>
      <c r="H119" s="50"/>
      <c r="I119" s="50"/>
      <c r="J119" s="32" t="s">
        <v>91</v>
      </c>
      <c r="K119" s="31"/>
    </row>
    <row r="120" customFormat="false" ht="13.8" hidden="false" customHeight="true" outlineLevel="0" collapsed="false">
      <c r="B120" s="70" t="n">
        <f aca="false">'UAT Scenario'!B91</f>
        <v>90</v>
      </c>
      <c r="C120" s="60" t="s">
        <v>75</v>
      </c>
      <c r="D120" s="60" t="s">
        <v>233</v>
      </c>
      <c r="E120" s="50" t="s">
        <v>234</v>
      </c>
      <c r="F120" s="50"/>
      <c r="G120" s="50"/>
      <c r="H120" s="50"/>
      <c r="I120" s="50"/>
      <c r="J120" s="32" t="s">
        <v>59</v>
      </c>
      <c r="K120" s="31"/>
    </row>
    <row r="121" customFormat="false" ht="13.8" hidden="false" customHeight="true" outlineLevel="0" collapsed="false">
      <c r="B121" s="70" t="n">
        <f aca="false">'UAT Scenario'!B92</f>
        <v>91</v>
      </c>
      <c r="C121" s="60" t="s">
        <v>60</v>
      </c>
      <c r="D121" s="60" t="s">
        <v>235</v>
      </c>
      <c r="E121" s="50" t="s">
        <v>236</v>
      </c>
      <c r="F121" s="50"/>
      <c r="G121" s="50"/>
      <c r="H121" s="50"/>
      <c r="I121" s="50"/>
      <c r="J121" s="32" t="s">
        <v>59</v>
      </c>
      <c r="K121" s="31"/>
    </row>
    <row r="122" customFormat="false" ht="13.8" hidden="false" customHeight="true" outlineLevel="0" collapsed="false">
      <c r="B122" s="70" t="n">
        <f aca="false">'UAT Scenario'!B93</f>
        <v>92</v>
      </c>
      <c r="C122" s="60" t="s">
        <v>60</v>
      </c>
      <c r="D122" s="60" t="s">
        <v>237</v>
      </c>
      <c r="E122" s="50" t="s">
        <v>238</v>
      </c>
      <c r="F122" s="50"/>
      <c r="G122" s="50"/>
      <c r="H122" s="50"/>
      <c r="I122" s="50"/>
      <c r="J122" s="32" t="s">
        <v>59</v>
      </c>
      <c r="K122" s="31"/>
    </row>
    <row r="123" customFormat="false" ht="13.8" hidden="false" customHeight="true" outlineLevel="0" collapsed="false">
      <c r="B123" s="70" t="n">
        <f aca="false">'UAT Scenario'!B94</f>
        <v>93</v>
      </c>
      <c r="C123" s="60" t="s">
        <v>60</v>
      </c>
      <c r="D123" s="60" t="s">
        <v>239</v>
      </c>
      <c r="E123" s="50" t="s">
        <v>240</v>
      </c>
      <c r="F123" s="50"/>
      <c r="G123" s="50"/>
      <c r="H123" s="50"/>
      <c r="I123" s="50"/>
      <c r="J123" s="32" t="s">
        <v>59</v>
      </c>
      <c r="K123" s="31"/>
    </row>
    <row r="124" customFormat="false" ht="13.8" hidden="false" customHeight="true" outlineLevel="0" collapsed="false">
      <c r="B124" s="70" t="n">
        <f aca="false">'UAT Scenario'!B95</f>
        <v>94</v>
      </c>
      <c r="C124" s="60" t="s">
        <v>60</v>
      </c>
      <c r="D124" s="60" t="s">
        <v>241</v>
      </c>
      <c r="E124" s="50" t="s">
        <v>242</v>
      </c>
      <c r="F124" s="50"/>
      <c r="G124" s="50"/>
      <c r="H124" s="50"/>
      <c r="I124" s="50"/>
      <c r="J124" s="32" t="s">
        <v>59</v>
      </c>
      <c r="K124" s="31"/>
    </row>
    <row r="125" customFormat="false" ht="13.8" hidden="false" customHeight="true" outlineLevel="0" collapsed="false">
      <c r="B125" s="70" t="n">
        <f aca="false">'UAT Scenario'!B96</f>
        <v>95</v>
      </c>
      <c r="C125" s="60" t="s">
        <v>60</v>
      </c>
      <c r="D125" s="60" t="s">
        <v>243</v>
      </c>
      <c r="E125" s="50" t="s">
        <v>244</v>
      </c>
      <c r="F125" s="50"/>
      <c r="G125" s="50"/>
      <c r="H125" s="50"/>
      <c r="I125" s="50"/>
      <c r="J125" s="32" t="s">
        <v>59</v>
      </c>
      <c r="K125" s="31"/>
    </row>
    <row r="126" customFormat="false" ht="13.8" hidden="false" customHeight="true" outlineLevel="0" collapsed="false">
      <c r="B126" s="70" t="n">
        <f aca="false">'UAT Scenario'!B97</f>
        <v>96</v>
      </c>
      <c r="C126" s="60" t="s">
        <v>60</v>
      </c>
      <c r="D126" s="60" t="s">
        <v>245</v>
      </c>
      <c r="E126" s="50" t="s">
        <v>246</v>
      </c>
      <c r="F126" s="50"/>
      <c r="G126" s="50"/>
      <c r="H126" s="50"/>
      <c r="I126" s="50"/>
      <c r="J126" s="32" t="s">
        <v>59</v>
      </c>
      <c r="K126" s="31"/>
    </row>
    <row r="127" customFormat="false" ht="13.8" hidden="false" customHeight="true" outlineLevel="0" collapsed="false">
      <c r="B127" s="70" t="n">
        <f aca="false">'UAT Scenario'!B98</f>
        <v>97</v>
      </c>
      <c r="C127" s="60" t="s">
        <v>60</v>
      </c>
      <c r="D127" s="60" t="s">
        <v>247</v>
      </c>
      <c r="E127" s="50" t="s">
        <v>248</v>
      </c>
      <c r="F127" s="50"/>
      <c r="G127" s="50"/>
      <c r="H127" s="50"/>
      <c r="I127" s="50"/>
      <c r="J127" s="32" t="s">
        <v>59</v>
      </c>
      <c r="K127" s="31"/>
    </row>
    <row r="128" customFormat="false" ht="13.8" hidden="false" customHeight="true" outlineLevel="0" collapsed="false">
      <c r="B128" s="70" t="n">
        <f aca="false">'UAT Scenario'!B99</f>
        <v>98</v>
      </c>
      <c r="C128" s="60" t="s">
        <v>60</v>
      </c>
      <c r="D128" s="60" t="s">
        <v>249</v>
      </c>
      <c r="E128" s="50" t="s">
        <v>250</v>
      </c>
      <c r="F128" s="50"/>
      <c r="G128" s="50"/>
      <c r="H128" s="50"/>
      <c r="I128" s="50"/>
      <c r="J128" s="32" t="s">
        <v>59</v>
      </c>
      <c r="K128" s="31"/>
    </row>
    <row r="129" customFormat="false" ht="13.8" hidden="false" customHeight="true" outlineLevel="0" collapsed="false">
      <c r="B129" s="70" t="n">
        <f aca="false">'UAT Scenario'!B100</f>
        <v>99</v>
      </c>
      <c r="C129" s="60" t="s">
        <v>60</v>
      </c>
      <c r="D129" s="60" t="s">
        <v>251</v>
      </c>
      <c r="E129" s="50" t="s">
        <v>252</v>
      </c>
      <c r="F129" s="50"/>
      <c r="G129" s="50"/>
      <c r="H129" s="50"/>
      <c r="I129" s="50"/>
      <c r="J129" s="32" t="s">
        <v>59</v>
      </c>
      <c r="K129" s="31"/>
    </row>
    <row r="130" customFormat="false" ht="13.8" hidden="false" customHeight="true" outlineLevel="0" collapsed="false">
      <c r="B130" s="70" t="n">
        <f aca="false">'UAT Scenario'!B101</f>
        <v>100</v>
      </c>
      <c r="C130" s="60" t="s">
        <v>60</v>
      </c>
      <c r="D130" s="60" t="s">
        <v>253</v>
      </c>
      <c r="E130" s="50" t="s">
        <v>254</v>
      </c>
      <c r="F130" s="50"/>
      <c r="G130" s="50"/>
      <c r="H130" s="50"/>
      <c r="I130" s="50"/>
      <c r="J130" s="32" t="s">
        <v>59</v>
      </c>
      <c r="K130" s="31"/>
    </row>
    <row r="131" customFormat="false" ht="13.8" hidden="false" customHeight="true" outlineLevel="0" collapsed="false">
      <c r="B131" s="70" t="n">
        <f aca="false">'UAT Scenario'!B102</f>
        <v>101</v>
      </c>
      <c r="C131" s="60" t="s">
        <v>60</v>
      </c>
      <c r="D131" s="60" t="s">
        <v>255</v>
      </c>
      <c r="E131" s="50" t="s">
        <v>256</v>
      </c>
      <c r="F131" s="50"/>
      <c r="G131" s="50"/>
      <c r="H131" s="50"/>
      <c r="I131" s="50"/>
      <c r="J131" s="32" t="s">
        <v>59</v>
      </c>
      <c r="K131" s="31"/>
    </row>
    <row r="132" customFormat="false" ht="13.8" hidden="false" customHeight="true" outlineLevel="0" collapsed="false">
      <c r="B132" s="70" t="n">
        <f aca="false">'UAT Scenario'!B103</f>
        <v>102</v>
      </c>
      <c r="C132" s="60" t="s">
        <v>60</v>
      </c>
      <c r="D132" s="60" t="s">
        <v>257</v>
      </c>
      <c r="E132" s="50" t="s">
        <v>258</v>
      </c>
      <c r="F132" s="50"/>
      <c r="G132" s="50"/>
      <c r="H132" s="50"/>
      <c r="I132" s="50"/>
      <c r="J132" s="32" t="s">
        <v>59</v>
      </c>
      <c r="K132" s="31"/>
    </row>
    <row r="133" customFormat="false" ht="13.8" hidden="false" customHeight="true" outlineLevel="0" collapsed="false">
      <c r="B133" s="70" t="n">
        <f aca="false">'UAT Scenario'!B104</f>
        <v>103</v>
      </c>
      <c r="C133" s="60" t="s">
        <v>60</v>
      </c>
      <c r="D133" s="60" t="s">
        <v>259</v>
      </c>
      <c r="E133" s="50" t="s">
        <v>260</v>
      </c>
      <c r="F133" s="50"/>
      <c r="G133" s="50"/>
      <c r="H133" s="50"/>
      <c r="I133" s="50"/>
      <c r="J133" s="32" t="s">
        <v>59</v>
      </c>
      <c r="K133" s="31"/>
    </row>
    <row r="134" customFormat="false" ht="13.8" hidden="false" customHeight="true" outlineLevel="0" collapsed="false">
      <c r="B134" s="70" t="n">
        <f aca="false">'UAT Scenario'!B105</f>
        <v>104</v>
      </c>
      <c r="C134" s="60" t="s">
        <v>60</v>
      </c>
      <c r="D134" s="60" t="s">
        <v>261</v>
      </c>
      <c r="E134" s="50" t="s">
        <v>262</v>
      </c>
      <c r="F134" s="50"/>
      <c r="G134" s="50"/>
      <c r="H134" s="50"/>
      <c r="I134" s="50"/>
      <c r="J134" s="32" t="s">
        <v>59</v>
      </c>
      <c r="K134" s="31"/>
    </row>
    <row r="135" customFormat="false" ht="13.8" hidden="false" customHeight="true" outlineLevel="0" collapsed="false">
      <c r="B135" s="70" t="n">
        <f aca="false">'UAT Scenario'!B106</f>
        <v>105</v>
      </c>
      <c r="C135" s="60" t="s">
        <v>60</v>
      </c>
      <c r="D135" s="60" t="s">
        <v>263</v>
      </c>
      <c r="E135" s="50" t="s">
        <v>264</v>
      </c>
      <c r="F135" s="50"/>
      <c r="G135" s="50"/>
      <c r="H135" s="50"/>
      <c r="I135" s="50"/>
      <c r="J135" s="32" t="s">
        <v>59</v>
      </c>
      <c r="K135" s="31"/>
    </row>
  </sheetData>
  <mergeCells count="124">
    <mergeCell ref="A1:L1"/>
    <mergeCell ref="M1:M36"/>
    <mergeCell ref="B2:K2"/>
    <mergeCell ref="B4:C4"/>
    <mergeCell ref="D4:F4"/>
    <mergeCell ref="E5:F5"/>
    <mergeCell ref="E6:F6"/>
    <mergeCell ref="E7:F7"/>
    <mergeCell ref="B10:F10"/>
    <mergeCell ref="D22:E22"/>
    <mergeCell ref="D23:E23"/>
    <mergeCell ref="D24:E24"/>
    <mergeCell ref="D25:E25"/>
    <mergeCell ref="D26:E26"/>
    <mergeCell ref="D27:E27"/>
    <mergeCell ref="D28:E28"/>
    <mergeCell ref="E30:I30"/>
    <mergeCell ref="E31:I31"/>
    <mergeCell ref="E32:I32"/>
    <mergeCell ref="E33:I33"/>
    <mergeCell ref="E34:I34"/>
    <mergeCell ref="L34:L116"/>
    <mergeCell ref="E35:I35"/>
    <mergeCell ref="E36:I36"/>
    <mergeCell ref="E37:I37"/>
    <mergeCell ref="E38:I38"/>
    <mergeCell ref="E39:I39"/>
    <mergeCell ref="M39:M116"/>
    <mergeCell ref="E40:I40"/>
    <mergeCell ref="E41:I41"/>
    <mergeCell ref="E42:I42"/>
    <mergeCell ref="E43:I43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  <mergeCell ref="E53:I53"/>
    <mergeCell ref="E54:I54"/>
    <mergeCell ref="E55:I55"/>
    <mergeCell ref="E56:I56"/>
    <mergeCell ref="E57:I57"/>
    <mergeCell ref="E58:I58"/>
    <mergeCell ref="E59:I59"/>
    <mergeCell ref="E60:I60"/>
    <mergeCell ref="E61:I61"/>
    <mergeCell ref="E62:I62"/>
    <mergeCell ref="E63:I63"/>
    <mergeCell ref="E64:I64"/>
    <mergeCell ref="E65:I65"/>
    <mergeCell ref="E66:I66"/>
    <mergeCell ref="E67:I67"/>
    <mergeCell ref="E68:I68"/>
    <mergeCell ref="E69:I69"/>
    <mergeCell ref="E70:I70"/>
    <mergeCell ref="E71:I71"/>
    <mergeCell ref="E72:I72"/>
    <mergeCell ref="E73:I73"/>
    <mergeCell ref="E74:I74"/>
    <mergeCell ref="E75:I75"/>
    <mergeCell ref="E76:I76"/>
    <mergeCell ref="E77:I77"/>
    <mergeCell ref="E78:I78"/>
    <mergeCell ref="E79:I79"/>
    <mergeCell ref="E80:I80"/>
    <mergeCell ref="E81:I81"/>
    <mergeCell ref="E82:I82"/>
    <mergeCell ref="E83:I83"/>
    <mergeCell ref="E84:I84"/>
    <mergeCell ref="E85:I85"/>
    <mergeCell ref="E86:I86"/>
    <mergeCell ref="E87:I87"/>
    <mergeCell ref="E88:I88"/>
    <mergeCell ref="E89:I89"/>
    <mergeCell ref="E90:I90"/>
    <mergeCell ref="E91:I91"/>
    <mergeCell ref="E92:I92"/>
    <mergeCell ref="E93:I93"/>
    <mergeCell ref="E94:I94"/>
    <mergeCell ref="E95:I95"/>
    <mergeCell ref="E96:I96"/>
    <mergeCell ref="E97:I97"/>
    <mergeCell ref="E98:I98"/>
    <mergeCell ref="E99:I99"/>
    <mergeCell ref="E100:I100"/>
    <mergeCell ref="E101:I101"/>
    <mergeCell ref="E102:I102"/>
    <mergeCell ref="E103:I103"/>
    <mergeCell ref="E104:I104"/>
    <mergeCell ref="E105:I105"/>
    <mergeCell ref="E106:I106"/>
    <mergeCell ref="E107:I107"/>
    <mergeCell ref="E108:I108"/>
    <mergeCell ref="E109:I109"/>
    <mergeCell ref="E110:I110"/>
    <mergeCell ref="E111:I111"/>
    <mergeCell ref="E112:I112"/>
    <mergeCell ref="E113:I113"/>
    <mergeCell ref="E114:I114"/>
    <mergeCell ref="E115:I115"/>
    <mergeCell ref="E116:I116"/>
    <mergeCell ref="E117:I117"/>
    <mergeCell ref="E118:I118"/>
    <mergeCell ref="E119:I119"/>
    <mergeCell ref="E120:I120"/>
    <mergeCell ref="E121:I121"/>
    <mergeCell ref="E122:I122"/>
    <mergeCell ref="E123:I123"/>
    <mergeCell ref="E124:I124"/>
    <mergeCell ref="E125:I125"/>
    <mergeCell ref="E126:I126"/>
    <mergeCell ref="E127:I127"/>
    <mergeCell ref="E128:I128"/>
    <mergeCell ref="E129:I129"/>
    <mergeCell ref="E130:I130"/>
    <mergeCell ref="E131:I131"/>
    <mergeCell ref="E132:I132"/>
    <mergeCell ref="E133:I133"/>
    <mergeCell ref="E134:I134"/>
    <mergeCell ref="E135:I135"/>
  </mergeCells>
  <conditionalFormatting sqref="H20">
    <cfRule type="cellIs" priority="2" operator="greaterThan" aboveAverage="0" equalAverage="0" bottom="0" percent="0" rank="0" text="" dxfId="0">
      <formula>0</formula>
    </cfRule>
  </conditionalFormatting>
  <conditionalFormatting sqref="I20">
    <cfRule type="cellIs" priority="3" operator="greaterThanOrEqual" aboveAverage="0" equalAverage="0" bottom="0" percent="0" rank="0" text="" dxfId="1">
      <formula>1</formula>
    </cfRule>
  </conditionalFormatting>
  <dataValidations count="4">
    <dataValidation allowBlank="true" operator="between" showDropDown="false" showErrorMessage="true" showInputMessage="true" sqref="F5 C7" type="list">
      <formula1>'[2]reff table'!#ref!</formula1>
      <formula2>0</formula2>
    </dataValidation>
    <dataValidation allowBlank="true" operator="between" showDropDown="false" showErrorMessage="true" showInputMessage="true" sqref="C6" type="list">
      <formula1>'[2]reff table'!#ref!</formula1>
      <formula2>0</formula2>
    </dataValidation>
    <dataValidation allowBlank="true" operator="between" showDropDown="false" showErrorMessage="true" showInputMessage="true" sqref="G23:G28" type="list">
      <formula1>'Reff Table'!$H$2:$H$5</formula1>
      <formula2>0</formula2>
    </dataValidation>
    <dataValidation allowBlank="true" operator="between" showDropDown="false" showErrorMessage="true" showInputMessage="true" sqref="J23:J28" type="list">
      <formula1>'Reff Table'!$G$2:$G$4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false" showRowColHeaders="true" showZeros="true" rightToLeft="false" tabSelected="false" showOutlineSymbols="true" defaultGridColor="true" view="normal" topLeftCell="L1" colorId="64" zoomScale="84" zoomScaleNormal="84" zoomScalePageLayoutView="100" workbookViewId="0">
      <selection pane="topLeft" activeCell="Y8" activeCellId="0" sqref="Y8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27"/>
    <col collapsed="false" customWidth="true" hidden="false" outlineLevel="0" max="3" min="3" style="0" width="20.12"/>
    <col collapsed="false" customWidth="true" hidden="false" outlineLevel="0" max="4" min="4" style="0" width="33.29"/>
    <col collapsed="false" customWidth="true" hidden="false" outlineLevel="0" max="5" min="5" style="0" width="22.62"/>
    <col collapsed="false" customWidth="true" hidden="false" outlineLevel="0" max="6" min="6" style="0" width="14.76"/>
    <col collapsed="false" customWidth="true" hidden="false" outlineLevel="0" max="7" min="7" style="0" width="12.73"/>
    <col collapsed="false" customWidth="true" hidden="false" outlineLevel="0" max="9" min="9" style="0" width="20.71"/>
    <col collapsed="false" customWidth="true" hidden="false" outlineLevel="0" max="10" min="10" style="0" width="10"/>
    <col collapsed="false" customWidth="true" hidden="false" outlineLevel="0" max="13" min="12" style="0" width="18.85"/>
  </cols>
  <sheetData>
    <row r="1" customFormat="false" ht="24" hidden="false" customHeight="true" outlineLevel="0" collapsed="false">
      <c r="A1" s="43" t="s">
        <v>601</v>
      </c>
      <c r="B1" s="43" t="s">
        <v>26</v>
      </c>
      <c r="C1" s="43" t="s">
        <v>602</v>
      </c>
      <c r="D1" s="43" t="s">
        <v>603</v>
      </c>
      <c r="E1" s="43" t="s">
        <v>604</v>
      </c>
      <c r="F1" s="43" t="s">
        <v>605</v>
      </c>
      <c r="G1" s="43" t="s">
        <v>28</v>
      </c>
      <c r="H1" s="43" t="s">
        <v>29</v>
      </c>
      <c r="I1" s="43" t="s">
        <v>30</v>
      </c>
      <c r="J1" s="43" t="s">
        <v>31</v>
      </c>
      <c r="K1" s="43" t="s">
        <v>32</v>
      </c>
      <c r="L1" s="43" t="s">
        <v>480</v>
      </c>
      <c r="M1" s="43" t="s">
        <v>606</v>
      </c>
    </row>
    <row r="2" customFormat="false" ht="38.75" hidden="false" customHeight="false" outlineLevel="0" collapsed="false">
      <c r="A2" s="44" t="s">
        <v>33</v>
      </c>
      <c r="B2" s="45" t="s">
        <v>34</v>
      </c>
      <c r="C2" s="46" t="s">
        <v>35</v>
      </c>
      <c r="D2" s="50" t="s">
        <v>295</v>
      </c>
      <c r="E2" s="50" t="s">
        <v>607</v>
      </c>
      <c r="F2" s="87" t="s">
        <v>608</v>
      </c>
      <c r="G2" s="46" t="s">
        <v>36</v>
      </c>
      <c r="H2" s="148" t="s">
        <v>37</v>
      </c>
      <c r="I2" s="48" t="n">
        <v>44494</v>
      </c>
      <c r="J2" s="48"/>
      <c r="K2" s="47"/>
      <c r="L2" s="47"/>
      <c r="M2" s="149"/>
    </row>
    <row r="3" customFormat="false" ht="85.6" hidden="false" customHeight="false" outlineLevel="0" collapsed="false">
      <c r="A3" s="44" t="s">
        <v>39</v>
      </c>
      <c r="B3" s="50" t="s">
        <v>40</v>
      </c>
      <c r="C3" s="46" t="s">
        <v>35</v>
      </c>
      <c r="D3" s="50" t="s">
        <v>340</v>
      </c>
      <c r="E3" s="87" t="s">
        <v>343</v>
      </c>
      <c r="F3" s="87" t="s">
        <v>341</v>
      </c>
      <c r="G3" s="46" t="s">
        <v>36</v>
      </c>
      <c r="H3" s="148" t="s">
        <v>37</v>
      </c>
      <c r="I3" s="48" t="n">
        <v>44494</v>
      </c>
      <c r="J3" s="48"/>
      <c r="K3" s="47"/>
      <c r="L3" s="47"/>
      <c r="M3" s="149"/>
    </row>
    <row r="4" customFormat="false" ht="55.05" hidden="false" customHeight="false" outlineLevel="0" collapsed="false">
      <c r="A4" s="44" t="s">
        <v>41</v>
      </c>
      <c r="B4" s="50" t="s">
        <v>42</v>
      </c>
      <c r="C4" s="46" t="s">
        <v>43</v>
      </c>
      <c r="D4" s="50" t="s">
        <v>536</v>
      </c>
      <c r="E4" s="87" t="s">
        <v>537</v>
      </c>
      <c r="F4" s="87" t="s">
        <v>538</v>
      </c>
      <c r="G4" s="46" t="s">
        <v>36</v>
      </c>
      <c r="H4" s="148" t="s">
        <v>37</v>
      </c>
      <c r="I4" s="48" t="n">
        <v>44494</v>
      </c>
      <c r="J4" s="48"/>
      <c r="K4" s="47"/>
      <c r="L4" s="47"/>
      <c r="M4" s="149"/>
    </row>
    <row r="5" customFormat="false" ht="73" hidden="false" customHeight="false" outlineLevel="0" collapsed="false">
      <c r="A5" s="44" t="s">
        <v>44</v>
      </c>
      <c r="B5" s="50" t="s">
        <v>45</v>
      </c>
      <c r="C5" s="46" t="s">
        <v>43</v>
      </c>
      <c r="D5" s="50" t="s">
        <v>559</v>
      </c>
      <c r="E5" s="50" t="s">
        <v>558</v>
      </c>
      <c r="F5" s="87" t="s">
        <v>556</v>
      </c>
      <c r="G5" s="46" t="s">
        <v>36</v>
      </c>
      <c r="H5" s="148" t="s">
        <v>37</v>
      </c>
      <c r="I5" s="48" t="n">
        <v>44494</v>
      </c>
      <c r="J5" s="48"/>
      <c r="K5" s="47"/>
      <c r="L5" s="47"/>
      <c r="M5" s="149"/>
    </row>
    <row r="6" customFormat="false" ht="55.05" hidden="false" customHeight="false" outlineLevel="0" collapsed="false">
      <c r="A6" s="44" t="s">
        <v>46</v>
      </c>
      <c r="B6" s="50" t="s">
        <v>47</v>
      </c>
      <c r="C6" s="46" t="s">
        <v>35</v>
      </c>
      <c r="D6" s="50" t="s">
        <v>561</v>
      </c>
      <c r="E6" s="50" t="s">
        <v>560</v>
      </c>
      <c r="F6" s="87" t="s">
        <v>556</v>
      </c>
      <c r="G6" s="46" t="s">
        <v>36</v>
      </c>
      <c r="H6" s="148" t="s">
        <v>37</v>
      </c>
      <c r="I6" s="48" t="n">
        <v>44494</v>
      </c>
      <c r="J6" s="48"/>
      <c r="K6" s="47"/>
      <c r="L6" s="47"/>
      <c r="M6" s="149"/>
    </row>
    <row r="7" customFormat="false" ht="66.85" hidden="false" customHeight="false" outlineLevel="0" collapsed="false">
      <c r="A7" s="44" t="s">
        <v>48</v>
      </c>
      <c r="B7" s="50" t="s">
        <v>49</v>
      </c>
      <c r="C7" s="46" t="s">
        <v>35</v>
      </c>
      <c r="D7" s="50" t="s">
        <v>563</v>
      </c>
      <c r="E7" s="50" t="s">
        <v>562</v>
      </c>
      <c r="F7" s="87" t="s">
        <v>564</v>
      </c>
      <c r="G7" s="46" t="s">
        <v>36</v>
      </c>
      <c r="H7" s="148" t="s">
        <v>37</v>
      </c>
      <c r="I7" s="48" t="n">
        <v>44494</v>
      </c>
      <c r="J7" s="48"/>
      <c r="K7" s="47"/>
      <c r="L7" s="47"/>
      <c r="M7" s="149"/>
    </row>
    <row r="8" customFormat="false" ht="13.8" hidden="false" customHeight="false" outlineLevel="0" collapsed="false">
      <c r="I8" s="150" t="s">
        <v>609</v>
      </c>
      <c r="J8" s="151" t="n">
        <f aca="false">COUNTA(A2:A7)</f>
        <v>6</v>
      </c>
      <c r="K8" s="31"/>
      <c r="L8" s="31"/>
      <c r="M8" s="31"/>
    </row>
    <row r="9" customFormat="false" ht="13.8" hidden="false" customHeight="false" outlineLevel="0" collapsed="false">
      <c r="I9" s="152" t="s">
        <v>610</v>
      </c>
      <c r="J9" s="151" t="n">
        <f aca="false">COUNTIF(C2:C7, "Immadiate")</f>
        <v>0</v>
      </c>
      <c r="K9" s="31"/>
      <c r="L9" s="31"/>
      <c r="M9" s="31"/>
    </row>
    <row r="10" customFormat="false" ht="13.8" hidden="false" customHeight="false" outlineLevel="0" collapsed="false">
      <c r="I10" s="150" t="s">
        <v>611</v>
      </c>
      <c r="J10" s="151" t="n">
        <f aca="false">COUNTIF(C2:C8, "High")</f>
        <v>2</v>
      </c>
      <c r="K10" s="31"/>
      <c r="L10" s="31"/>
      <c r="M10" s="31"/>
    </row>
    <row r="11" customFormat="false" ht="13.8" hidden="false" customHeight="false" outlineLevel="0" collapsed="false">
      <c r="I11" s="150" t="s">
        <v>612</v>
      </c>
      <c r="J11" s="151" t="n">
        <f aca="false">COUNTIF(C2:C7, "Normal")</f>
        <v>4</v>
      </c>
      <c r="K11" s="31"/>
      <c r="L11" s="31"/>
      <c r="M11" s="31"/>
    </row>
    <row r="12" customFormat="false" ht="16.05" hidden="false" customHeight="true" outlineLevel="0" collapsed="false">
      <c r="I12" s="150" t="s">
        <v>613</v>
      </c>
      <c r="J12" s="151" t="n">
        <f aca="false">COUNTIF(C2:C7, "Low")</f>
        <v>0</v>
      </c>
      <c r="K12" s="31"/>
      <c r="L12" s="31"/>
      <c r="M12" s="31"/>
    </row>
    <row r="13" customFormat="false" ht="87.75" hidden="false" customHeight="true" outlineLevel="0" collapsed="false"/>
  </sheetData>
  <dataValidations count="2">
    <dataValidation allowBlank="true" operator="between" showDropDown="false" showErrorMessage="true" showInputMessage="true" sqref="H2:H7" type="list">
      <formula1>'Reff Table'!$H$2:$H$5</formula1>
      <formula2>0</formula2>
    </dataValidation>
    <dataValidation allowBlank="true" operator="between" showDropDown="false" showErrorMessage="true" showInputMessage="true" sqref="K2:K7" type="list">
      <formula1>'Reff Table'!$G$2:$G$4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B1:M106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L31" activeCellId="0" sqref="L31"/>
    </sheetView>
  </sheetViews>
  <sheetFormatPr defaultColWidth="8.5703125" defaultRowHeight="12.8" zeroHeight="false" outlineLevelRow="0" outlineLevelCol="0"/>
  <cols>
    <col collapsed="false" customWidth="true" hidden="false" outlineLevel="0" max="1" min="1" style="71" width="9.13"/>
    <col collapsed="false" customWidth="true" hidden="false" outlineLevel="0" max="2" min="2" style="71" width="6.71"/>
    <col collapsed="false" customWidth="true" hidden="false" outlineLevel="0" max="3" min="3" style="71" width="15"/>
    <col collapsed="false" customWidth="true" hidden="false" outlineLevel="0" max="4" min="4" style="71" width="46.71"/>
    <col collapsed="false" customWidth="true" hidden="false" outlineLevel="0" max="5" min="5" style="71" width="17.74"/>
    <col collapsed="false" customWidth="true" hidden="false" outlineLevel="0" max="6" min="6" style="71" width="14.64"/>
    <col collapsed="false" customWidth="true" hidden="false" outlineLevel="0" max="7" min="7" style="71" width="10.85"/>
    <col collapsed="false" customWidth="true" hidden="false" outlineLevel="0" max="9" min="8" style="71" width="10.29"/>
    <col collapsed="false" customWidth="true" hidden="false" outlineLevel="0" max="10" min="10" style="71" width="17.13"/>
    <col collapsed="false" customWidth="true" hidden="false" outlineLevel="0" max="11" min="11" style="71" width="16.14"/>
    <col collapsed="false" customWidth="true" hidden="false" outlineLevel="0" max="12" min="12" style="71" width="25"/>
    <col collapsed="false" customWidth="false" hidden="false" outlineLevel="0" max="1024" min="13" style="71" width="8.56"/>
  </cols>
  <sheetData>
    <row r="1" customFormat="false" ht="20.05" hidden="false" customHeight="false" outlineLevel="0" collapsed="false">
      <c r="B1" s="72" t="s">
        <v>265</v>
      </c>
      <c r="C1" s="72" t="s">
        <v>52</v>
      </c>
      <c r="D1" s="72" t="s">
        <v>266</v>
      </c>
      <c r="E1" s="72" t="s">
        <v>267</v>
      </c>
      <c r="F1" s="72" t="s">
        <v>268</v>
      </c>
      <c r="G1" s="72" t="s">
        <v>269</v>
      </c>
      <c r="H1" s="73" t="s">
        <v>270</v>
      </c>
      <c r="I1" s="73" t="s">
        <v>271</v>
      </c>
      <c r="J1" s="72" t="s">
        <v>29</v>
      </c>
      <c r="K1" s="72" t="s">
        <v>272</v>
      </c>
      <c r="L1" s="72" t="s">
        <v>273</v>
      </c>
    </row>
    <row r="2" customFormat="false" ht="18.05" hidden="false" customHeight="true" outlineLevel="0" collapsed="false">
      <c r="B2" s="74" t="n">
        <v>1</v>
      </c>
      <c r="C2" s="60" t="s">
        <v>57</v>
      </c>
      <c r="D2" s="50" t="s">
        <v>58</v>
      </c>
      <c r="E2" s="60" t="s">
        <v>274</v>
      </c>
      <c r="F2" s="75" t="s">
        <v>275</v>
      </c>
      <c r="G2" s="60" t="s">
        <v>56</v>
      </c>
      <c r="H2" s="20" t="s">
        <v>276</v>
      </c>
      <c r="I2" s="20" t="s">
        <v>277</v>
      </c>
      <c r="J2" s="20" t="s">
        <v>59</v>
      </c>
      <c r="K2" s="76" t="s">
        <v>278</v>
      </c>
      <c r="L2" s="20"/>
    </row>
    <row r="3" customFormat="false" ht="12.8" hidden="false" customHeight="false" outlineLevel="0" collapsed="false">
      <c r="B3" s="74" t="n">
        <v>2</v>
      </c>
      <c r="C3" s="60" t="s">
        <v>61</v>
      </c>
      <c r="D3" s="50" t="s">
        <v>62</v>
      </c>
      <c r="E3" s="60" t="s">
        <v>274</v>
      </c>
      <c r="F3" s="75" t="s">
        <v>275</v>
      </c>
      <c r="G3" s="60" t="s">
        <v>60</v>
      </c>
      <c r="H3" s="20" t="s">
        <v>276</v>
      </c>
      <c r="I3" s="20" t="s">
        <v>277</v>
      </c>
      <c r="J3" s="20" t="s">
        <v>59</v>
      </c>
      <c r="K3" s="76" t="s">
        <v>278</v>
      </c>
      <c r="L3" s="20"/>
    </row>
    <row r="4" customFormat="false" ht="12.8" hidden="false" customHeight="false" outlineLevel="0" collapsed="false">
      <c r="B4" s="74" t="n">
        <v>3</v>
      </c>
      <c r="C4" s="60" t="s">
        <v>63</v>
      </c>
      <c r="D4" s="50" t="s">
        <v>64</v>
      </c>
      <c r="E4" s="60" t="s">
        <v>274</v>
      </c>
      <c r="F4" s="75" t="s">
        <v>275</v>
      </c>
      <c r="G4" s="60" t="s">
        <v>60</v>
      </c>
      <c r="H4" s="20" t="s">
        <v>276</v>
      </c>
      <c r="I4" s="20" t="s">
        <v>277</v>
      </c>
      <c r="J4" s="20" t="s">
        <v>59</v>
      </c>
      <c r="K4" s="76" t="s">
        <v>278</v>
      </c>
      <c r="L4" s="20"/>
    </row>
    <row r="5" customFormat="false" ht="12.8" hidden="false" customHeight="false" outlineLevel="0" collapsed="false">
      <c r="B5" s="74" t="n">
        <v>4</v>
      </c>
      <c r="C5" s="60" t="s">
        <v>65</v>
      </c>
      <c r="D5" s="50" t="s">
        <v>66</v>
      </c>
      <c r="E5" s="60" t="s">
        <v>279</v>
      </c>
      <c r="F5" s="75" t="s">
        <v>275</v>
      </c>
      <c r="G5" s="60" t="s">
        <v>60</v>
      </c>
      <c r="H5" s="20" t="s">
        <v>276</v>
      </c>
      <c r="I5" s="20" t="s">
        <v>277</v>
      </c>
      <c r="J5" s="20" t="s">
        <v>59</v>
      </c>
      <c r="K5" s="76" t="s">
        <v>278</v>
      </c>
      <c r="L5" s="20"/>
    </row>
    <row r="6" customFormat="false" ht="12.8" hidden="false" customHeight="false" outlineLevel="0" collapsed="false">
      <c r="B6" s="74" t="n">
        <v>5</v>
      </c>
      <c r="C6" s="60" t="s">
        <v>67</v>
      </c>
      <c r="D6" s="50" t="s">
        <v>68</v>
      </c>
      <c r="E6" s="60" t="s">
        <v>279</v>
      </c>
      <c r="F6" s="75" t="s">
        <v>275</v>
      </c>
      <c r="G6" s="60" t="s">
        <v>60</v>
      </c>
      <c r="H6" s="20" t="s">
        <v>276</v>
      </c>
      <c r="I6" s="20" t="s">
        <v>277</v>
      </c>
      <c r="J6" s="20" t="s">
        <v>59</v>
      </c>
      <c r="K6" s="76" t="s">
        <v>278</v>
      </c>
      <c r="L6" s="20"/>
    </row>
    <row r="7" customFormat="false" ht="16.05" hidden="false" customHeight="true" outlineLevel="0" collapsed="false">
      <c r="B7" s="74" t="n">
        <v>6</v>
      </c>
      <c r="C7" s="60" t="s">
        <v>69</v>
      </c>
      <c r="D7" s="50" t="s">
        <v>70</v>
      </c>
      <c r="E7" s="60" t="s">
        <v>279</v>
      </c>
      <c r="F7" s="75" t="s">
        <v>275</v>
      </c>
      <c r="G7" s="60" t="s">
        <v>60</v>
      </c>
      <c r="H7" s="20" t="s">
        <v>276</v>
      </c>
      <c r="I7" s="20" t="s">
        <v>277</v>
      </c>
      <c r="J7" s="20" t="s">
        <v>59</v>
      </c>
      <c r="K7" s="76" t="s">
        <v>278</v>
      </c>
      <c r="L7" s="20"/>
    </row>
    <row r="8" customFormat="false" ht="16.05" hidden="false" customHeight="true" outlineLevel="0" collapsed="false">
      <c r="B8" s="74" t="n">
        <v>7</v>
      </c>
      <c r="C8" s="60" t="s">
        <v>71</v>
      </c>
      <c r="D8" s="50" t="s">
        <v>72</v>
      </c>
      <c r="E8" s="60" t="s">
        <v>279</v>
      </c>
      <c r="F8" s="75" t="s">
        <v>275</v>
      </c>
      <c r="G8" s="60" t="s">
        <v>60</v>
      </c>
      <c r="H8" s="20" t="s">
        <v>276</v>
      </c>
      <c r="I8" s="20" t="s">
        <v>277</v>
      </c>
      <c r="J8" s="20" t="s">
        <v>59</v>
      </c>
      <c r="K8" s="76" t="s">
        <v>278</v>
      </c>
      <c r="L8" s="20"/>
    </row>
    <row r="9" customFormat="false" ht="16.05" hidden="false" customHeight="true" outlineLevel="0" collapsed="false">
      <c r="B9" s="74" t="n">
        <v>8</v>
      </c>
      <c r="C9" s="60" t="s">
        <v>73</v>
      </c>
      <c r="D9" s="50" t="s">
        <v>74</v>
      </c>
      <c r="E9" s="60" t="s">
        <v>279</v>
      </c>
      <c r="F9" s="75" t="s">
        <v>275</v>
      </c>
      <c r="G9" s="60" t="s">
        <v>60</v>
      </c>
      <c r="H9" s="20" t="s">
        <v>276</v>
      </c>
      <c r="I9" s="20" t="s">
        <v>277</v>
      </c>
      <c r="J9" s="20" t="s">
        <v>59</v>
      </c>
      <c r="K9" s="76" t="s">
        <v>278</v>
      </c>
      <c r="L9" s="20"/>
    </row>
    <row r="10" customFormat="false" ht="16.05" hidden="false" customHeight="true" outlineLevel="0" collapsed="false">
      <c r="B10" s="74" t="n">
        <v>9</v>
      </c>
      <c r="C10" s="60" t="s">
        <v>76</v>
      </c>
      <c r="D10" s="50" t="s">
        <v>77</v>
      </c>
      <c r="E10" s="60" t="s">
        <v>279</v>
      </c>
      <c r="F10" s="75" t="s">
        <v>275</v>
      </c>
      <c r="G10" s="60" t="s">
        <v>75</v>
      </c>
      <c r="H10" s="20" t="s">
        <v>276</v>
      </c>
      <c r="I10" s="20" t="s">
        <v>277</v>
      </c>
      <c r="J10" s="20" t="s">
        <v>59</v>
      </c>
      <c r="K10" s="76" t="s">
        <v>278</v>
      </c>
      <c r="L10" s="20"/>
    </row>
    <row r="11" s="77" customFormat="true" ht="14" hidden="false" customHeight="true" outlineLevel="0" collapsed="false">
      <c r="B11" s="74" t="n">
        <v>10</v>
      </c>
      <c r="C11" s="60" t="s">
        <v>78</v>
      </c>
      <c r="D11" s="50" t="s">
        <v>79</v>
      </c>
      <c r="E11" s="60" t="s">
        <v>279</v>
      </c>
      <c r="F11" s="75" t="s">
        <v>275</v>
      </c>
      <c r="G11" s="60" t="s">
        <v>60</v>
      </c>
      <c r="H11" s="20" t="s">
        <v>276</v>
      </c>
      <c r="I11" s="20" t="s">
        <v>277</v>
      </c>
      <c r="J11" s="20" t="s">
        <v>59</v>
      </c>
      <c r="K11" s="76" t="s">
        <v>278</v>
      </c>
      <c r="L11" s="20"/>
    </row>
    <row r="12" customFormat="false" ht="14.7" hidden="false" customHeight="true" outlineLevel="0" collapsed="false">
      <c r="B12" s="74" t="n">
        <v>11</v>
      </c>
      <c r="C12" s="60" t="s">
        <v>80</v>
      </c>
      <c r="D12" s="50" t="s">
        <v>81</v>
      </c>
      <c r="E12" s="60" t="s">
        <v>279</v>
      </c>
      <c r="F12" s="75" t="s">
        <v>275</v>
      </c>
      <c r="G12" s="60" t="s">
        <v>60</v>
      </c>
      <c r="H12" s="20" t="s">
        <v>276</v>
      </c>
      <c r="I12" s="20" t="s">
        <v>277</v>
      </c>
      <c r="J12" s="20" t="s">
        <v>59</v>
      </c>
      <c r="K12" s="76" t="s">
        <v>278</v>
      </c>
      <c r="L12" s="20"/>
    </row>
    <row r="13" customFormat="false" ht="12.8" hidden="false" customHeight="false" outlineLevel="0" collapsed="false">
      <c r="B13" s="74" t="n">
        <v>12</v>
      </c>
      <c r="C13" s="60" t="s">
        <v>82</v>
      </c>
      <c r="D13" s="50" t="s">
        <v>83</v>
      </c>
      <c r="E13" s="60" t="s">
        <v>279</v>
      </c>
      <c r="F13" s="75" t="s">
        <v>275</v>
      </c>
      <c r="G13" s="60" t="s">
        <v>60</v>
      </c>
      <c r="H13" s="20" t="s">
        <v>276</v>
      </c>
      <c r="I13" s="20" t="s">
        <v>277</v>
      </c>
      <c r="J13" s="20" t="s">
        <v>59</v>
      </c>
      <c r="K13" s="76" t="s">
        <v>278</v>
      </c>
      <c r="L13" s="20"/>
    </row>
    <row r="14" customFormat="false" ht="12.8" hidden="false" customHeight="false" outlineLevel="0" collapsed="false">
      <c r="B14" s="74" t="n">
        <v>13</v>
      </c>
      <c r="C14" s="60" t="s">
        <v>84</v>
      </c>
      <c r="D14" s="50" t="s">
        <v>85</v>
      </c>
      <c r="E14" s="60" t="s">
        <v>279</v>
      </c>
      <c r="F14" s="75" t="s">
        <v>275</v>
      </c>
      <c r="G14" s="60" t="s">
        <v>60</v>
      </c>
      <c r="H14" s="20" t="s">
        <v>276</v>
      </c>
      <c r="I14" s="20" t="s">
        <v>277</v>
      </c>
      <c r="J14" s="20" t="s">
        <v>59</v>
      </c>
      <c r="K14" s="76" t="s">
        <v>278</v>
      </c>
      <c r="L14" s="20"/>
      <c r="M14" s="78"/>
    </row>
    <row r="15" customFormat="false" ht="12.8" hidden="false" customHeight="false" outlineLevel="0" collapsed="false">
      <c r="B15" s="74" t="n">
        <v>14</v>
      </c>
      <c r="C15" s="60" t="s">
        <v>86</v>
      </c>
      <c r="D15" s="50" t="s">
        <v>87</v>
      </c>
      <c r="E15" s="60" t="s">
        <v>279</v>
      </c>
      <c r="F15" s="75" t="s">
        <v>275</v>
      </c>
      <c r="G15" s="60" t="s">
        <v>60</v>
      </c>
      <c r="H15" s="20" t="s">
        <v>276</v>
      </c>
      <c r="I15" s="20" t="s">
        <v>277</v>
      </c>
      <c r="J15" s="20" t="s">
        <v>59</v>
      </c>
      <c r="K15" s="76" t="s">
        <v>278</v>
      </c>
      <c r="L15" s="20"/>
    </row>
    <row r="16" customFormat="false" ht="12.8" hidden="false" customHeight="false" outlineLevel="0" collapsed="false">
      <c r="B16" s="74" t="n">
        <v>15</v>
      </c>
      <c r="C16" s="60" t="s">
        <v>88</v>
      </c>
      <c r="D16" s="50" t="s">
        <v>89</v>
      </c>
      <c r="E16" s="60" t="s">
        <v>279</v>
      </c>
      <c r="F16" s="75" t="s">
        <v>275</v>
      </c>
      <c r="G16" s="60" t="s">
        <v>60</v>
      </c>
      <c r="H16" s="20" t="s">
        <v>276</v>
      </c>
      <c r="I16" s="20" t="s">
        <v>277</v>
      </c>
      <c r="J16" s="20" t="s">
        <v>59</v>
      </c>
      <c r="K16" s="76" t="s">
        <v>278</v>
      </c>
      <c r="L16" s="20"/>
    </row>
    <row r="17" customFormat="false" ht="12.8" hidden="false" customHeight="false" outlineLevel="0" collapsed="false">
      <c r="B17" s="74" t="n">
        <v>16</v>
      </c>
      <c r="C17" s="60" t="s">
        <v>90</v>
      </c>
      <c r="D17" s="50" t="s">
        <v>40</v>
      </c>
      <c r="E17" s="60" t="s">
        <v>279</v>
      </c>
      <c r="F17" s="75" t="s">
        <v>275</v>
      </c>
      <c r="G17" s="60" t="s">
        <v>75</v>
      </c>
      <c r="H17" s="20" t="s">
        <v>276</v>
      </c>
      <c r="I17" s="20" t="s">
        <v>277</v>
      </c>
      <c r="J17" s="20" t="s">
        <v>59</v>
      </c>
      <c r="K17" s="76" t="s">
        <v>278</v>
      </c>
      <c r="L17" s="20"/>
    </row>
    <row r="18" customFormat="false" ht="12.8" hidden="false" customHeight="false" outlineLevel="0" collapsed="false">
      <c r="B18" s="74" t="n">
        <v>17</v>
      </c>
      <c r="C18" s="60" t="s">
        <v>92</v>
      </c>
      <c r="D18" s="50" t="s">
        <v>93</v>
      </c>
      <c r="E18" s="60" t="s">
        <v>279</v>
      </c>
      <c r="F18" s="75" t="s">
        <v>275</v>
      </c>
      <c r="G18" s="60" t="s">
        <v>60</v>
      </c>
      <c r="H18" s="20" t="s">
        <v>276</v>
      </c>
      <c r="I18" s="20" t="s">
        <v>277</v>
      </c>
      <c r="J18" s="20" t="s">
        <v>59</v>
      </c>
      <c r="K18" s="76" t="s">
        <v>278</v>
      </c>
      <c r="L18" s="20"/>
    </row>
    <row r="19" customFormat="false" ht="12.8" hidden="false" customHeight="false" outlineLevel="0" collapsed="false">
      <c r="B19" s="74" t="n">
        <v>18</v>
      </c>
      <c r="C19" s="60" t="s">
        <v>94</v>
      </c>
      <c r="D19" s="50" t="s">
        <v>95</v>
      </c>
      <c r="E19" s="60" t="s">
        <v>279</v>
      </c>
      <c r="F19" s="75" t="s">
        <v>275</v>
      </c>
      <c r="G19" s="60" t="s">
        <v>60</v>
      </c>
      <c r="H19" s="20" t="s">
        <v>276</v>
      </c>
      <c r="I19" s="20" t="s">
        <v>277</v>
      </c>
      <c r="J19" s="20" t="s">
        <v>59</v>
      </c>
      <c r="K19" s="76" t="s">
        <v>278</v>
      </c>
      <c r="L19" s="20"/>
    </row>
    <row r="20" customFormat="false" ht="12.8" hidden="false" customHeight="false" outlineLevel="0" collapsed="false">
      <c r="B20" s="74" t="n">
        <v>19</v>
      </c>
      <c r="C20" s="60" t="s">
        <v>96</v>
      </c>
      <c r="D20" s="50" t="s">
        <v>97</v>
      </c>
      <c r="E20" s="60" t="s">
        <v>279</v>
      </c>
      <c r="F20" s="75" t="s">
        <v>275</v>
      </c>
      <c r="G20" s="60" t="s">
        <v>60</v>
      </c>
      <c r="H20" s="20" t="s">
        <v>276</v>
      </c>
      <c r="I20" s="20" t="s">
        <v>277</v>
      </c>
      <c r="J20" s="20" t="s">
        <v>59</v>
      </c>
      <c r="K20" s="76" t="s">
        <v>278</v>
      </c>
      <c r="L20" s="20"/>
    </row>
    <row r="21" customFormat="false" ht="12.8" hidden="false" customHeight="false" outlineLevel="0" collapsed="false">
      <c r="B21" s="74" t="n">
        <v>20</v>
      </c>
      <c r="C21" s="60" t="s">
        <v>98</v>
      </c>
      <c r="D21" s="50" t="s">
        <v>99</v>
      </c>
      <c r="E21" s="60" t="s">
        <v>279</v>
      </c>
      <c r="F21" s="75" t="s">
        <v>275</v>
      </c>
      <c r="G21" s="60" t="s">
        <v>60</v>
      </c>
      <c r="H21" s="20" t="s">
        <v>276</v>
      </c>
      <c r="I21" s="20" t="s">
        <v>277</v>
      </c>
      <c r="J21" s="20" t="s">
        <v>59</v>
      </c>
      <c r="K21" s="76" t="s">
        <v>278</v>
      </c>
      <c r="L21" s="20"/>
    </row>
    <row r="22" customFormat="false" ht="12.8" hidden="false" customHeight="false" outlineLevel="0" collapsed="false">
      <c r="B22" s="74" t="n">
        <v>21</v>
      </c>
      <c r="C22" s="60" t="s">
        <v>100</v>
      </c>
      <c r="D22" s="50" t="s">
        <v>101</v>
      </c>
      <c r="E22" s="60" t="s">
        <v>279</v>
      </c>
      <c r="F22" s="75" t="s">
        <v>275</v>
      </c>
      <c r="G22" s="60" t="s">
        <v>60</v>
      </c>
      <c r="H22" s="20" t="s">
        <v>276</v>
      </c>
      <c r="I22" s="20" t="s">
        <v>277</v>
      </c>
      <c r="J22" s="20" t="s">
        <v>59</v>
      </c>
      <c r="K22" s="76" t="s">
        <v>278</v>
      </c>
      <c r="L22" s="20"/>
    </row>
    <row r="23" customFormat="false" ht="12.8" hidden="false" customHeight="false" outlineLevel="0" collapsed="false">
      <c r="B23" s="74" t="n">
        <v>22</v>
      </c>
      <c r="C23" s="60" t="s">
        <v>102</v>
      </c>
      <c r="D23" s="50" t="s">
        <v>103</v>
      </c>
      <c r="E23" s="60" t="s">
        <v>279</v>
      </c>
      <c r="F23" s="75" t="s">
        <v>275</v>
      </c>
      <c r="G23" s="60" t="s">
        <v>60</v>
      </c>
      <c r="H23" s="20" t="s">
        <v>276</v>
      </c>
      <c r="I23" s="20" t="s">
        <v>277</v>
      </c>
      <c r="J23" s="20" t="s">
        <v>59</v>
      </c>
      <c r="K23" s="76" t="s">
        <v>278</v>
      </c>
      <c r="L23" s="20"/>
    </row>
    <row r="24" customFormat="false" ht="12.8" hidden="false" customHeight="false" outlineLevel="0" collapsed="false">
      <c r="B24" s="74" t="n">
        <v>23</v>
      </c>
      <c r="C24" s="60" t="s">
        <v>104</v>
      </c>
      <c r="D24" s="50" t="s">
        <v>105</v>
      </c>
      <c r="E24" s="60" t="s">
        <v>279</v>
      </c>
      <c r="F24" s="75" t="s">
        <v>275</v>
      </c>
      <c r="G24" s="60" t="s">
        <v>60</v>
      </c>
      <c r="H24" s="20" t="s">
        <v>276</v>
      </c>
      <c r="I24" s="20" t="s">
        <v>277</v>
      </c>
      <c r="J24" s="20" t="s">
        <v>59</v>
      </c>
      <c r="K24" s="76" t="s">
        <v>278</v>
      </c>
      <c r="L24" s="20"/>
    </row>
    <row r="25" customFormat="false" ht="12.8" hidden="false" customHeight="false" outlineLevel="0" collapsed="false">
      <c r="B25" s="74" t="n">
        <v>24</v>
      </c>
      <c r="C25" s="60" t="s">
        <v>106</v>
      </c>
      <c r="D25" s="50" t="s">
        <v>107</v>
      </c>
      <c r="E25" s="60" t="s">
        <v>279</v>
      </c>
      <c r="F25" s="75" t="s">
        <v>275</v>
      </c>
      <c r="G25" s="60" t="s">
        <v>60</v>
      </c>
      <c r="H25" s="20" t="s">
        <v>276</v>
      </c>
      <c r="I25" s="20" t="s">
        <v>277</v>
      </c>
      <c r="J25" s="20" t="s">
        <v>59</v>
      </c>
      <c r="K25" s="76" t="s">
        <v>278</v>
      </c>
      <c r="L25" s="20"/>
    </row>
    <row r="26" customFormat="false" ht="12.8" hidden="false" customHeight="false" outlineLevel="0" collapsed="false">
      <c r="B26" s="74" t="n">
        <v>25</v>
      </c>
      <c r="C26" s="60" t="s">
        <v>108</v>
      </c>
      <c r="D26" s="50" t="s">
        <v>109</v>
      </c>
      <c r="E26" s="60" t="s">
        <v>279</v>
      </c>
      <c r="F26" s="75" t="s">
        <v>275</v>
      </c>
      <c r="G26" s="60" t="s">
        <v>60</v>
      </c>
      <c r="H26" s="20" t="s">
        <v>276</v>
      </c>
      <c r="I26" s="20" t="s">
        <v>277</v>
      </c>
      <c r="J26" s="20" t="s">
        <v>59</v>
      </c>
      <c r="K26" s="76" t="s">
        <v>278</v>
      </c>
      <c r="L26" s="20"/>
    </row>
    <row r="27" customFormat="false" ht="12.8" hidden="false" customHeight="false" outlineLevel="0" collapsed="false">
      <c r="B27" s="74" t="n">
        <v>26</v>
      </c>
      <c r="C27" s="60" t="s">
        <v>110</v>
      </c>
      <c r="D27" s="50" t="s">
        <v>111</v>
      </c>
      <c r="E27" s="60" t="s">
        <v>279</v>
      </c>
      <c r="F27" s="75" t="s">
        <v>275</v>
      </c>
      <c r="G27" s="60" t="s">
        <v>60</v>
      </c>
      <c r="H27" s="20" t="s">
        <v>276</v>
      </c>
      <c r="I27" s="20" t="s">
        <v>277</v>
      </c>
      <c r="J27" s="20" t="s">
        <v>59</v>
      </c>
      <c r="K27" s="76" t="s">
        <v>278</v>
      </c>
      <c r="L27" s="20"/>
    </row>
    <row r="28" customFormat="false" ht="12.8" hidden="false" customHeight="false" outlineLevel="0" collapsed="false">
      <c r="B28" s="74" t="n">
        <v>27</v>
      </c>
      <c r="C28" s="60" t="s">
        <v>112</v>
      </c>
      <c r="D28" s="50" t="s">
        <v>113</v>
      </c>
      <c r="E28" s="60" t="s">
        <v>279</v>
      </c>
      <c r="F28" s="75" t="s">
        <v>275</v>
      </c>
      <c r="G28" s="60" t="s">
        <v>60</v>
      </c>
      <c r="H28" s="20" t="s">
        <v>276</v>
      </c>
      <c r="I28" s="20" t="s">
        <v>277</v>
      </c>
      <c r="J28" s="20" t="s">
        <v>59</v>
      </c>
      <c r="K28" s="76" t="s">
        <v>278</v>
      </c>
      <c r="L28" s="20"/>
    </row>
    <row r="29" customFormat="false" ht="12.8" hidden="false" customHeight="false" outlineLevel="0" collapsed="false">
      <c r="B29" s="74" t="n">
        <v>28</v>
      </c>
      <c r="C29" s="60" t="s">
        <v>114</v>
      </c>
      <c r="D29" s="50" t="s">
        <v>115</v>
      </c>
      <c r="E29" s="60" t="s">
        <v>279</v>
      </c>
      <c r="F29" s="75" t="s">
        <v>275</v>
      </c>
      <c r="G29" s="60" t="s">
        <v>60</v>
      </c>
      <c r="H29" s="20" t="s">
        <v>276</v>
      </c>
      <c r="I29" s="20" t="s">
        <v>277</v>
      </c>
      <c r="J29" s="20" t="s">
        <v>59</v>
      </c>
      <c r="K29" s="76" t="s">
        <v>278</v>
      </c>
      <c r="L29" s="20"/>
    </row>
    <row r="30" customFormat="false" ht="12.8" hidden="false" customHeight="false" outlineLevel="0" collapsed="false">
      <c r="B30" s="74" t="n">
        <v>29</v>
      </c>
      <c r="C30" s="60" t="s">
        <v>116</v>
      </c>
      <c r="D30" s="50" t="s">
        <v>117</v>
      </c>
      <c r="E30" s="60" t="s">
        <v>279</v>
      </c>
      <c r="F30" s="75" t="s">
        <v>275</v>
      </c>
      <c r="G30" s="60" t="s">
        <v>60</v>
      </c>
      <c r="H30" s="20" t="s">
        <v>276</v>
      </c>
      <c r="I30" s="20" t="s">
        <v>277</v>
      </c>
      <c r="J30" s="20" t="s">
        <v>59</v>
      </c>
      <c r="K30" s="76" t="s">
        <v>278</v>
      </c>
      <c r="L30" s="20"/>
    </row>
    <row r="31" customFormat="false" ht="12.8" hidden="false" customHeight="false" outlineLevel="0" collapsed="false">
      <c r="B31" s="74" t="n">
        <v>30</v>
      </c>
      <c r="C31" s="60" t="s">
        <v>118</v>
      </c>
      <c r="D31" s="50" t="s">
        <v>119</v>
      </c>
      <c r="E31" s="60" t="s">
        <v>279</v>
      </c>
      <c r="F31" s="75" t="s">
        <v>275</v>
      </c>
      <c r="G31" s="60" t="s">
        <v>60</v>
      </c>
      <c r="H31" s="20" t="s">
        <v>276</v>
      </c>
      <c r="I31" s="20" t="s">
        <v>277</v>
      </c>
      <c r="J31" s="20" t="s">
        <v>59</v>
      </c>
      <c r="K31" s="76" t="s">
        <v>278</v>
      </c>
      <c r="L31" s="20"/>
    </row>
    <row r="32" customFormat="false" ht="12.8" hidden="false" customHeight="false" outlineLevel="0" collapsed="false">
      <c r="B32" s="74" t="n">
        <v>31</v>
      </c>
      <c r="C32" s="60" t="s">
        <v>120</v>
      </c>
      <c r="D32" s="50" t="s">
        <v>121</v>
      </c>
      <c r="E32" s="60" t="s">
        <v>279</v>
      </c>
      <c r="F32" s="75" t="s">
        <v>275</v>
      </c>
      <c r="G32" s="60" t="s">
        <v>60</v>
      </c>
      <c r="H32" s="20" t="s">
        <v>276</v>
      </c>
      <c r="I32" s="20" t="s">
        <v>277</v>
      </c>
      <c r="J32" s="20" t="s">
        <v>59</v>
      </c>
      <c r="K32" s="76" t="s">
        <v>278</v>
      </c>
      <c r="L32" s="20"/>
    </row>
    <row r="33" customFormat="false" ht="12.8" hidden="false" customHeight="false" outlineLevel="0" collapsed="false">
      <c r="B33" s="74" t="n">
        <v>32</v>
      </c>
      <c r="C33" s="60" t="s">
        <v>122</v>
      </c>
      <c r="D33" s="50" t="s">
        <v>123</v>
      </c>
      <c r="E33" s="60" t="s">
        <v>279</v>
      </c>
      <c r="F33" s="75" t="s">
        <v>275</v>
      </c>
      <c r="G33" s="60" t="s">
        <v>60</v>
      </c>
      <c r="H33" s="20" t="s">
        <v>276</v>
      </c>
      <c r="I33" s="20" t="s">
        <v>277</v>
      </c>
      <c r="J33" s="20" t="s">
        <v>59</v>
      </c>
      <c r="K33" s="76" t="s">
        <v>278</v>
      </c>
      <c r="L33" s="20"/>
    </row>
    <row r="34" customFormat="false" ht="12.8" hidden="false" customHeight="false" outlineLevel="0" collapsed="false">
      <c r="B34" s="74" t="n">
        <v>33</v>
      </c>
      <c r="C34" s="60" t="s">
        <v>124</v>
      </c>
      <c r="D34" s="50" t="s">
        <v>125</v>
      </c>
      <c r="E34" s="60" t="s">
        <v>279</v>
      </c>
      <c r="F34" s="75" t="s">
        <v>275</v>
      </c>
      <c r="G34" s="60" t="s">
        <v>60</v>
      </c>
      <c r="H34" s="20" t="s">
        <v>276</v>
      </c>
      <c r="I34" s="20" t="s">
        <v>277</v>
      </c>
      <c r="J34" s="20" t="s">
        <v>59</v>
      </c>
      <c r="K34" s="76" t="s">
        <v>278</v>
      </c>
      <c r="L34" s="20"/>
    </row>
    <row r="35" customFormat="false" ht="12.8" hidden="false" customHeight="false" outlineLevel="0" collapsed="false">
      <c r="B35" s="74" t="n">
        <v>34</v>
      </c>
      <c r="C35" s="60" t="s">
        <v>126</v>
      </c>
      <c r="D35" s="50" t="s">
        <v>127</v>
      </c>
      <c r="E35" s="60" t="s">
        <v>279</v>
      </c>
      <c r="F35" s="75" t="s">
        <v>275</v>
      </c>
      <c r="G35" s="60" t="s">
        <v>60</v>
      </c>
      <c r="H35" s="20" t="s">
        <v>276</v>
      </c>
      <c r="I35" s="20" t="s">
        <v>277</v>
      </c>
      <c r="J35" s="20" t="s">
        <v>59</v>
      </c>
      <c r="K35" s="76" t="s">
        <v>278</v>
      </c>
      <c r="L35" s="20"/>
    </row>
    <row r="36" customFormat="false" ht="12.8" hidden="false" customHeight="false" outlineLevel="0" collapsed="false">
      <c r="B36" s="74" t="n">
        <v>35</v>
      </c>
      <c r="C36" s="60" t="s">
        <v>128</v>
      </c>
      <c r="D36" s="50" t="s">
        <v>129</v>
      </c>
      <c r="E36" s="60" t="s">
        <v>279</v>
      </c>
      <c r="F36" s="75" t="s">
        <v>275</v>
      </c>
      <c r="G36" s="60" t="s">
        <v>60</v>
      </c>
      <c r="H36" s="20" t="s">
        <v>276</v>
      </c>
      <c r="I36" s="20" t="s">
        <v>277</v>
      </c>
      <c r="J36" s="20" t="s">
        <v>59</v>
      </c>
      <c r="K36" s="76" t="s">
        <v>278</v>
      </c>
      <c r="L36" s="20"/>
    </row>
    <row r="37" customFormat="false" ht="12.8" hidden="false" customHeight="false" outlineLevel="0" collapsed="false">
      <c r="B37" s="74" t="n">
        <v>36</v>
      </c>
      <c r="C37" s="60" t="s">
        <v>130</v>
      </c>
      <c r="D37" s="50" t="s">
        <v>131</v>
      </c>
      <c r="E37" s="60" t="s">
        <v>279</v>
      </c>
      <c r="F37" s="75" t="s">
        <v>275</v>
      </c>
      <c r="G37" s="60" t="s">
        <v>60</v>
      </c>
      <c r="H37" s="20" t="s">
        <v>276</v>
      </c>
      <c r="I37" s="20" t="s">
        <v>277</v>
      </c>
      <c r="J37" s="20" t="s">
        <v>59</v>
      </c>
      <c r="K37" s="76" t="s">
        <v>278</v>
      </c>
      <c r="L37" s="20"/>
    </row>
    <row r="38" customFormat="false" ht="12.8" hidden="false" customHeight="false" outlineLevel="0" collapsed="false">
      <c r="B38" s="74" t="n">
        <v>37</v>
      </c>
      <c r="C38" s="60" t="s">
        <v>132</v>
      </c>
      <c r="D38" s="50" t="s">
        <v>133</v>
      </c>
      <c r="E38" s="60" t="s">
        <v>279</v>
      </c>
      <c r="F38" s="75" t="s">
        <v>275</v>
      </c>
      <c r="G38" s="60" t="s">
        <v>60</v>
      </c>
      <c r="H38" s="20" t="s">
        <v>276</v>
      </c>
      <c r="I38" s="20" t="s">
        <v>277</v>
      </c>
      <c r="J38" s="20" t="s">
        <v>59</v>
      </c>
      <c r="K38" s="76" t="s">
        <v>278</v>
      </c>
      <c r="L38" s="20"/>
    </row>
    <row r="39" customFormat="false" ht="12.8" hidden="false" customHeight="false" outlineLevel="0" collapsed="false">
      <c r="B39" s="74" t="n">
        <v>38</v>
      </c>
      <c r="C39" s="60" t="s">
        <v>134</v>
      </c>
      <c r="D39" s="50" t="s">
        <v>135</v>
      </c>
      <c r="E39" s="60" t="s">
        <v>279</v>
      </c>
      <c r="F39" s="75" t="s">
        <v>275</v>
      </c>
      <c r="G39" s="60" t="s">
        <v>60</v>
      </c>
      <c r="H39" s="20" t="s">
        <v>276</v>
      </c>
      <c r="I39" s="20" t="s">
        <v>277</v>
      </c>
      <c r="J39" s="20" t="s">
        <v>59</v>
      </c>
      <c r="K39" s="76" t="s">
        <v>278</v>
      </c>
      <c r="L39" s="20"/>
    </row>
    <row r="40" customFormat="false" ht="12.8" hidden="false" customHeight="false" outlineLevel="0" collapsed="false">
      <c r="B40" s="74" t="n">
        <v>39</v>
      </c>
      <c r="C40" s="60" t="s">
        <v>136</v>
      </c>
      <c r="D40" s="50" t="s">
        <v>137</v>
      </c>
      <c r="E40" s="60" t="s">
        <v>279</v>
      </c>
      <c r="F40" s="75" t="s">
        <v>275</v>
      </c>
      <c r="G40" s="60" t="s">
        <v>60</v>
      </c>
      <c r="H40" s="20" t="s">
        <v>276</v>
      </c>
      <c r="I40" s="20" t="s">
        <v>277</v>
      </c>
      <c r="J40" s="20" t="s">
        <v>59</v>
      </c>
      <c r="K40" s="76" t="s">
        <v>278</v>
      </c>
      <c r="L40" s="20"/>
    </row>
    <row r="41" customFormat="false" ht="12.8" hidden="false" customHeight="false" outlineLevel="0" collapsed="false">
      <c r="B41" s="74" t="n">
        <v>40</v>
      </c>
      <c r="C41" s="60" t="s">
        <v>138</v>
      </c>
      <c r="D41" s="50" t="s">
        <v>139</v>
      </c>
      <c r="E41" s="60" t="s">
        <v>279</v>
      </c>
      <c r="F41" s="75" t="s">
        <v>275</v>
      </c>
      <c r="G41" s="60" t="s">
        <v>60</v>
      </c>
      <c r="H41" s="20" t="s">
        <v>276</v>
      </c>
      <c r="I41" s="20" t="s">
        <v>277</v>
      </c>
      <c r="J41" s="20" t="s">
        <v>59</v>
      </c>
      <c r="K41" s="76" t="s">
        <v>278</v>
      </c>
      <c r="L41" s="20"/>
    </row>
    <row r="42" customFormat="false" ht="12.8" hidden="false" customHeight="false" outlineLevel="0" collapsed="false">
      <c r="B42" s="74" t="n">
        <v>41</v>
      </c>
      <c r="C42" s="60" t="s">
        <v>140</v>
      </c>
      <c r="D42" s="50" t="s">
        <v>141</v>
      </c>
      <c r="E42" s="60" t="s">
        <v>279</v>
      </c>
      <c r="F42" s="75" t="s">
        <v>275</v>
      </c>
      <c r="G42" s="60" t="s">
        <v>60</v>
      </c>
      <c r="H42" s="20" t="s">
        <v>276</v>
      </c>
      <c r="I42" s="20" t="s">
        <v>277</v>
      </c>
      <c r="J42" s="20" t="s">
        <v>59</v>
      </c>
      <c r="K42" s="76" t="s">
        <v>278</v>
      </c>
      <c r="L42" s="20"/>
    </row>
    <row r="43" customFormat="false" ht="12.8" hidden="false" customHeight="false" outlineLevel="0" collapsed="false">
      <c r="B43" s="74" t="n">
        <v>42</v>
      </c>
      <c r="C43" s="60" t="s">
        <v>142</v>
      </c>
      <c r="D43" s="50" t="s">
        <v>143</v>
      </c>
      <c r="E43" s="60" t="s">
        <v>279</v>
      </c>
      <c r="F43" s="75" t="s">
        <v>275</v>
      </c>
      <c r="G43" s="60" t="s">
        <v>75</v>
      </c>
      <c r="H43" s="20" t="s">
        <v>276</v>
      </c>
      <c r="I43" s="20" t="s">
        <v>277</v>
      </c>
      <c r="J43" s="20" t="s">
        <v>59</v>
      </c>
      <c r="K43" s="76" t="s">
        <v>278</v>
      </c>
      <c r="L43" s="20"/>
    </row>
    <row r="44" customFormat="false" ht="12.8" hidden="false" customHeight="false" outlineLevel="0" collapsed="false">
      <c r="B44" s="74" t="n">
        <v>43</v>
      </c>
      <c r="C44" s="60" t="s">
        <v>144</v>
      </c>
      <c r="D44" s="50" t="s">
        <v>145</v>
      </c>
      <c r="E44" s="60" t="s">
        <v>279</v>
      </c>
      <c r="F44" s="75" t="s">
        <v>275</v>
      </c>
      <c r="G44" s="60" t="s">
        <v>60</v>
      </c>
      <c r="H44" s="20" t="s">
        <v>276</v>
      </c>
      <c r="I44" s="20" t="s">
        <v>277</v>
      </c>
      <c r="J44" s="20" t="s">
        <v>59</v>
      </c>
      <c r="K44" s="76" t="s">
        <v>278</v>
      </c>
      <c r="L44" s="20"/>
    </row>
    <row r="45" customFormat="false" ht="12.8" hidden="false" customHeight="false" outlineLevel="0" collapsed="false">
      <c r="B45" s="74" t="n">
        <v>44</v>
      </c>
      <c r="C45" s="60" t="s">
        <v>146</v>
      </c>
      <c r="D45" s="50" t="s">
        <v>147</v>
      </c>
      <c r="E45" s="60" t="s">
        <v>279</v>
      </c>
      <c r="F45" s="75" t="s">
        <v>275</v>
      </c>
      <c r="G45" s="60" t="s">
        <v>60</v>
      </c>
      <c r="H45" s="20" t="s">
        <v>276</v>
      </c>
      <c r="I45" s="20" t="s">
        <v>277</v>
      </c>
      <c r="J45" s="20" t="s">
        <v>59</v>
      </c>
      <c r="K45" s="76" t="s">
        <v>278</v>
      </c>
      <c r="L45" s="20"/>
    </row>
    <row r="46" customFormat="false" ht="12.8" hidden="false" customHeight="false" outlineLevel="0" collapsed="false">
      <c r="B46" s="74" t="n">
        <v>45</v>
      </c>
      <c r="C46" s="60" t="s">
        <v>148</v>
      </c>
      <c r="D46" s="50" t="s">
        <v>149</v>
      </c>
      <c r="E46" s="60" t="s">
        <v>279</v>
      </c>
      <c r="F46" s="75" t="s">
        <v>275</v>
      </c>
      <c r="G46" s="60" t="s">
        <v>60</v>
      </c>
      <c r="H46" s="20" t="s">
        <v>276</v>
      </c>
      <c r="I46" s="20" t="s">
        <v>277</v>
      </c>
      <c r="J46" s="20" t="s">
        <v>59</v>
      </c>
      <c r="K46" s="76" t="s">
        <v>278</v>
      </c>
      <c r="L46" s="20"/>
    </row>
    <row r="47" customFormat="false" ht="12.8" hidden="false" customHeight="false" outlineLevel="0" collapsed="false">
      <c r="B47" s="74" t="n">
        <v>46</v>
      </c>
      <c r="C47" s="60" t="s">
        <v>150</v>
      </c>
      <c r="D47" s="50" t="s">
        <v>151</v>
      </c>
      <c r="E47" s="60" t="s">
        <v>279</v>
      </c>
      <c r="F47" s="75" t="s">
        <v>275</v>
      </c>
      <c r="G47" s="60" t="s">
        <v>60</v>
      </c>
      <c r="H47" s="20" t="s">
        <v>276</v>
      </c>
      <c r="I47" s="20" t="s">
        <v>277</v>
      </c>
      <c r="J47" s="20" t="s">
        <v>59</v>
      </c>
      <c r="K47" s="76" t="s">
        <v>278</v>
      </c>
      <c r="L47" s="20"/>
    </row>
    <row r="48" customFormat="false" ht="12.8" hidden="false" customHeight="false" outlineLevel="0" collapsed="false">
      <c r="B48" s="74" t="n">
        <v>47</v>
      </c>
      <c r="C48" s="60" t="s">
        <v>152</v>
      </c>
      <c r="D48" s="50" t="s">
        <v>153</v>
      </c>
      <c r="E48" s="60" t="s">
        <v>279</v>
      </c>
      <c r="F48" s="75" t="s">
        <v>275</v>
      </c>
      <c r="G48" s="60" t="s">
        <v>60</v>
      </c>
      <c r="H48" s="20" t="s">
        <v>276</v>
      </c>
      <c r="I48" s="20" t="s">
        <v>277</v>
      </c>
      <c r="J48" s="20" t="s">
        <v>59</v>
      </c>
      <c r="K48" s="76" t="s">
        <v>278</v>
      </c>
      <c r="L48" s="20"/>
    </row>
    <row r="49" customFormat="false" ht="12.8" hidden="false" customHeight="false" outlineLevel="0" collapsed="false">
      <c r="B49" s="74" t="n">
        <v>48</v>
      </c>
      <c r="C49" s="60" t="s">
        <v>154</v>
      </c>
      <c r="D49" s="50" t="s">
        <v>155</v>
      </c>
      <c r="E49" s="60" t="s">
        <v>279</v>
      </c>
      <c r="F49" s="75" t="s">
        <v>275</v>
      </c>
      <c r="G49" s="60" t="s">
        <v>60</v>
      </c>
      <c r="H49" s="20" t="s">
        <v>276</v>
      </c>
      <c r="I49" s="20" t="s">
        <v>277</v>
      </c>
      <c r="J49" s="20" t="s">
        <v>59</v>
      </c>
      <c r="K49" s="76" t="s">
        <v>278</v>
      </c>
      <c r="L49" s="20"/>
    </row>
    <row r="50" customFormat="false" ht="12.8" hidden="false" customHeight="false" outlineLevel="0" collapsed="false">
      <c r="B50" s="74" t="n">
        <v>49</v>
      </c>
      <c r="C50" s="60" t="s">
        <v>156</v>
      </c>
      <c r="D50" s="50" t="s">
        <v>157</v>
      </c>
      <c r="E50" s="60" t="s">
        <v>279</v>
      </c>
      <c r="F50" s="75" t="s">
        <v>275</v>
      </c>
      <c r="G50" s="60" t="s">
        <v>60</v>
      </c>
      <c r="H50" s="20" t="s">
        <v>276</v>
      </c>
      <c r="I50" s="20" t="s">
        <v>277</v>
      </c>
      <c r="J50" s="20" t="s">
        <v>59</v>
      </c>
      <c r="K50" s="76" t="s">
        <v>278</v>
      </c>
      <c r="L50" s="20"/>
    </row>
    <row r="51" customFormat="false" ht="12.8" hidden="false" customHeight="false" outlineLevel="0" collapsed="false">
      <c r="B51" s="74" t="n">
        <v>50</v>
      </c>
      <c r="C51" s="60" t="s">
        <v>158</v>
      </c>
      <c r="D51" s="50" t="s">
        <v>159</v>
      </c>
      <c r="E51" s="60" t="s">
        <v>279</v>
      </c>
      <c r="F51" s="75" t="s">
        <v>275</v>
      </c>
      <c r="G51" s="60" t="s">
        <v>60</v>
      </c>
      <c r="H51" s="20" t="s">
        <v>276</v>
      </c>
      <c r="I51" s="20" t="s">
        <v>277</v>
      </c>
      <c r="J51" s="20" t="s">
        <v>59</v>
      </c>
      <c r="K51" s="76" t="s">
        <v>278</v>
      </c>
      <c r="L51" s="20"/>
    </row>
    <row r="52" customFormat="false" ht="12.8" hidden="false" customHeight="false" outlineLevel="0" collapsed="false">
      <c r="B52" s="74" t="n">
        <v>51</v>
      </c>
      <c r="C52" s="60" t="s">
        <v>160</v>
      </c>
      <c r="D52" s="50" t="s">
        <v>161</v>
      </c>
      <c r="E52" s="60" t="s">
        <v>279</v>
      </c>
      <c r="F52" s="75" t="s">
        <v>275</v>
      </c>
      <c r="G52" s="60" t="s">
        <v>60</v>
      </c>
      <c r="H52" s="20" t="s">
        <v>276</v>
      </c>
      <c r="I52" s="20" t="s">
        <v>277</v>
      </c>
      <c r="J52" s="20" t="s">
        <v>59</v>
      </c>
      <c r="K52" s="76" t="s">
        <v>278</v>
      </c>
      <c r="L52" s="20"/>
    </row>
    <row r="53" customFormat="false" ht="12.8" hidden="false" customHeight="false" outlineLevel="0" collapsed="false">
      <c r="B53" s="74" t="n">
        <v>52</v>
      </c>
      <c r="C53" s="60" t="s">
        <v>162</v>
      </c>
      <c r="D53" s="50" t="s">
        <v>163</v>
      </c>
      <c r="E53" s="60" t="s">
        <v>279</v>
      </c>
      <c r="F53" s="75" t="s">
        <v>275</v>
      </c>
      <c r="G53" s="60" t="s">
        <v>60</v>
      </c>
      <c r="H53" s="20" t="s">
        <v>276</v>
      </c>
      <c r="I53" s="20" t="s">
        <v>277</v>
      </c>
      <c r="J53" s="20" t="s">
        <v>59</v>
      </c>
      <c r="K53" s="76" t="s">
        <v>278</v>
      </c>
      <c r="L53" s="20"/>
    </row>
    <row r="54" customFormat="false" ht="12.8" hidden="false" customHeight="false" outlineLevel="0" collapsed="false">
      <c r="B54" s="74" t="n">
        <v>53</v>
      </c>
      <c r="C54" s="60" t="s">
        <v>164</v>
      </c>
      <c r="D54" s="50" t="s">
        <v>165</v>
      </c>
      <c r="E54" s="60" t="s">
        <v>279</v>
      </c>
      <c r="F54" s="75" t="s">
        <v>275</v>
      </c>
      <c r="G54" s="60" t="s">
        <v>60</v>
      </c>
      <c r="H54" s="20" t="s">
        <v>276</v>
      </c>
      <c r="I54" s="20" t="s">
        <v>277</v>
      </c>
      <c r="J54" s="20" t="s">
        <v>59</v>
      </c>
      <c r="K54" s="76" t="s">
        <v>278</v>
      </c>
      <c r="L54" s="20"/>
    </row>
    <row r="55" customFormat="false" ht="12.8" hidden="false" customHeight="false" outlineLevel="0" collapsed="false">
      <c r="B55" s="74" t="n">
        <v>54</v>
      </c>
      <c r="C55" s="60" t="s">
        <v>166</v>
      </c>
      <c r="D55" s="50" t="s">
        <v>167</v>
      </c>
      <c r="E55" s="60" t="s">
        <v>279</v>
      </c>
      <c r="F55" s="75" t="s">
        <v>275</v>
      </c>
      <c r="G55" s="60" t="s">
        <v>60</v>
      </c>
      <c r="H55" s="20" t="s">
        <v>276</v>
      </c>
      <c r="I55" s="20" t="s">
        <v>277</v>
      </c>
      <c r="J55" s="20" t="s">
        <v>59</v>
      </c>
      <c r="K55" s="76" t="s">
        <v>278</v>
      </c>
      <c r="L55" s="20"/>
    </row>
    <row r="56" customFormat="false" ht="12.8" hidden="false" customHeight="false" outlineLevel="0" collapsed="false">
      <c r="B56" s="74" t="n">
        <v>55</v>
      </c>
      <c r="C56" s="60" t="s">
        <v>168</v>
      </c>
      <c r="D56" s="50" t="s">
        <v>169</v>
      </c>
      <c r="E56" s="60" t="s">
        <v>279</v>
      </c>
      <c r="F56" s="75" t="s">
        <v>275</v>
      </c>
      <c r="G56" s="60" t="s">
        <v>60</v>
      </c>
      <c r="H56" s="20" t="s">
        <v>276</v>
      </c>
      <c r="I56" s="20" t="s">
        <v>277</v>
      </c>
      <c r="J56" s="20" t="s">
        <v>59</v>
      </c>
      <c r="K56" s="76" t="s">
        <v>278</v>
      </c>
      <c r="L56" s="20"/>
    </row>
    <row r="57" customFormat="false" ht="12.8" hidden="false" customHeight="false" outlineLevel="0" collapsed="false">
      <c r="B57" s="74" t="n">
        <v>56</v>
      </c>
      <c r="C57" s="60" t="s">
        <v>170</v>
      </c>
      <c r="D57" s="50" t="s">
        <v>171</v>
      </c>
      <c r="E57" s="60" t="s">
        <v>279</v>
      </c>
      <c r="F57" s="75" t="s">
        <v>275</v>
      </c>
      <c r="G57" s="60" t="s">
        <v>60</v>
      </c>
      <c r="H57" s="20" t="s">
        <v>276</v>
      </c>
      <c r="I57" s="20" t="s">
        <v>277</v>
      </c>
      <c r="J57" s="20" t="s">
        <v>59</v>
      </c>
      <c r="K57" s="76" t="s">
        <v>278</v>
      </c>
      <c r="L57" s="20"/>
    </row>
    <row r="58" customFormat="false" ht="12.8" hidden="false" customHeight="false" outlineLevel="0" collapsed="false">
      <c r="B58" s="74" t="n">
        <v>57</v>
      </c>
      <c r="C58" s="60" t="s">
        <v>172</v>
      </c>
      <c r="D58" s="50" t="s">
        <v>173</v>
      </c>
      <c r="E58" s="60" t="s">
        <v>279</v>
      </c>
      <c r="F58" s="75" t="s">
        <v>275</v>
      </c>
      <c r="G58" s="60" t="s">
        <v>60</v>
      </c>
      <c r="H58" s="20" t="s">
        <v>276</v>
      </c>
      <c r="I58" s="20" t="s">
        <v>277</v>
      </c>
      <c r="J58" s="20" t="s">
        <v>59</v>
      </c>
      <c r="K58" s="76" t="s">
        <v>278</v>
      </c>
      <c r="L58" s="20"/>
    </row>
    <row r="59" customFormat="false" ht="12.8" hidden="false" customHeight="false" outlineLevel="0" collapsed="false">
      <c r="B59" s="74" t="n">
        <v>58</v>
      </c>
      <c r="C59" s="60" t="s">
        <v>174</v>
      </c>
      <c r="D59" s="50" t="s">
        <v>175</v>
      </c>
      <c r="E59" s="60" t="s">
        <v>279</v>
      </c>
      <c r="F59" s="75" t="s">
        <v>275</v>
      </c>
      <c r="G59" s="60" t="s">
        <v>60</v>
      </c>
      <c r="H59" s="20" t="s">
        <v>276</v>
      </c>
      <c r="I59" s="20" t="s">
        <v>277</v>
      </c>
      <c r="J59" s="20" t="s">
        <v>59</v>
      </c>
      <c r="K59" s="76" t="s">
        <v>278</v>
      </c>
      <c r="L59" s="20"/>
    </row>
    <row r="60" customFormat="false" ht="12.8" hidden="false" customHeight="false" outlineLevel="0" collapsed="false">
      <c r="B60" s="74" t="n">
        <v>59</v>
      </c>
      <c r="C60" s="60" t="s">
        <v>176</v>
      </c>
      <c r="D60" s="50" t="s">
        <v>177</v>
      </c>
      <c r="E60" s="60" t="s">
        <v>279</v>
      </c>
      <c r="F60" s="75" t="s">
        <v>275</v>
      </c>
      <c r="G60" s="60" t="s">
        <v>60</v>
      </c>
      <c r="H60" s="20" t="s">
        <v>276</v>
      </c>
      <c r="I60" s="20" t="s">
        <v>277</v>
      </c>
      <c r="J60" s="20" t="s">
        <v>59</v>
      </c>
      <c r="K60" s="76" t="s">
        <v>278</v>
      </c>
      <c r="L60" s="20"/>
    </row>
    <row r="61" customFormat="false" ht="12.8" hidden="false" customHeight="false" outlineLevel="0" collapsed="false">
      <c r="B61" s="74" t="n">
        <v>60</v>
      </c>
      <c r="C61" s="60" t="s">
        <v>178</v>
      </c>
      <c r="D61" s="50" t="s">
        <v>179</v>
      </c>
      <c r="E61" s="60" t="s">
        <v>279</v>
      </c>
      <c r="F61" s="75" t="s">
        <v>275</v>
      </c>
      <c r="G61" s="60" t="s">
        <v>60</v>
      </c>
      <c r="H61" s="20" t="s">
        <v>276</v>
      </c>
      <c r="I61" s="20" t="s">
        <v>277</v>
      </c>
      <c r="J61" s="20" t="s">
        <v>59</v>
      </c>
      <c r="K61" s="76" t="s">
        <v>278</v>
      </c>
      <c r="L61" s="20"/>
    </row>
    <row r="62" customFormat="false" ht="12.8" hidden="false" customHeight="false" outlineLevel="0" collapsed="false">
      <c r="B62" s="74" t="n">
        <v>61</v>
      </c>
      <c r="C62" s="60" t="s">
        <v>180</v>
      </c>
      <c r="D62" s="50" t="s">
        <v>181</v>
      </c>
      <c r="E62" s="60" t="s">
        <v>279</v>
      </c>
      <c r="F62" s="75" t="s">
        <v>275</v>
      </c>
      <c r="G62" s="60" t="s">
        <v>60</v>
      </c>
      <c r="H62" s="20" t="s">
        <v>276</v>
      </c>
      <c r="I62" s="20" t="s">
        <v>277</v>
      </c>
      <c r="J62" s="20" t="s">
        <v>59</v>
      </c>
      <c r="K62" s="76" t="s">
        <v>278</v>
      </c>
      <c r="L62" s="20"/>
    </row>
    <row r="63" customFormat="false" ht="12.8" hidden="false" customHeight="false" outlineLevel="0" collapsed="false">
      <c r="B63" s="74" t="n">
        <v>62</v>
      </c>
      <c r="C63" s="60" t="s">
        <v>182</v>
      </c>
      <c r="D63" s="50" t="s">
        <v>183</v>
      </c>
      <c r="E63" s="60" t="s">
        <v>279</v>
      </c>
      <c r="F63" s="75" t="s">
        <v>275</v>
      </c>
      <c r="G63" s="60" t="s">
        <v>60</v>
      </c>
      <c r="H63" s="20" t="s">
        <v>276</v>
      </c>
      <c r="I63" s="20" t="s">
        <v>277</v>
      </c>
      <c r="J63" s="20" t="s">
        <v>59</v>
      </c>
      <c r="K63" s="76" t="s">
        <v>278</v>
      </c>
      <c r="L63" s="20"/>
    </row>
    <row r="64" customFormat="false" ht="12.8" hidden="false" customHeight="false" outlineLevel="0" collapsed="false">
      <c r="B64" s="74" t="n">
        <v>63</v>
      </c>
      <c r="C64" s="60" t="s">
        <v>184</v>
      </c>
      <c r="D64" s="50" t="s">
        <v>185</v>
      </c>
      <c r="E64" s="60" t="s">
        <v>279</v>
      </c>
      <c r="F64" s="75" t="s">
        <v>275</v>
      </c>
      <c r="G64" s="60" t="s">
        <v>60</v>
      </c>
      <c r="H64" s="20" t="s">
        <v>276</v>
      </c>
      <c r="I64" s="20" t="s">
        <v>277</v>
      </c>
      <c r="J64" s="20" t="s">
        <v>59</v>
      </c>
      <c r="K64" s="76" t="s">
        <v>278</v>
      </c>
      <c r="L64" s="20"/>
    </row>
    <row r="65" customFormat="false" ht="12.8" hidden="false" customHeight="false" outlineLevel="0" collapsed="false">
      <c r="B65" s="74" t="n">
        <v>64</v>
      </c>
      <c r="C65" s="60" t="s">
        <v>186</v>
      </c>
      <c r="D65" s="50" t="s">
        <v>187</v>
      </c>
      <c r="E65" s="60" t="s">
        <v>279</v>
      </c>
      <c r="F65" s="75" t="s">
        <v>275</v>
      </c>
      <c r="G65" s="60" t="s">
        <v>60</v>
      </c>
      <c r="H65" s="20" t="s">
        <v>276</v>
      </c>
      <c r="I65" s="20" t="s">
        <v>277</v>
      </c>
      <c r="J65" s="20" t="s">
        <v>59</v>
      </c>
      <c r="K65" s="76" t="s">
        <v>278</v>
      </c>
      <c r="L65" s="20"/>
    </row>
    <row r="66" customFormat="false" ht="12.8" hidden="false" customHeight="false" outlineLevel="0" collapsed="false">
      <c r="B66" s="74" t="n">
        <v>65</v>
      </c>
      <c r="C66" s="60" t="s">
        <v>188</v>
      </c>
      <c r="D66" s="50" t="s">
        <v>189</v>
      </c>
      <c r="E66" s="60" t="s">
        <v>280</v>
      </c>
      <c r="F66" s="75" t="s">
        <v>275</v>
      </c>
      <c r="G66" s="60" t="s">
        <v>60</v>
      </c>
      <c r="H66" s="20" t="s">
        <v>276</v>
      </c>
      <c r="I66" s="20" t="s">
        <v>277</v>
      </c>
      <c r="J66" s="20" t="s">
        <v>59</v>
      </c>
      <c r="K66" s="76" t="s">
        <v>278</v>
      </c>
      <c r="L66" s="20"/>
    </row>
    <row r="67" customFormat="false" ht="12.8" hidden="false" customHeight="false" outlineLevel="0" collapsed="false">
      <c r="B67" s="74" t="n">
        <v>66</v>
      </c>
      <c r="C67" s="60" t="s">
        <v>190</v>
      </c>
      <c r="D67" s="50" t="s">
        <v>191</v>
      </c>
      <c r="E67" s="60" t="s">
        <v>280</v>
      </c>
      <c r="F67" s="75" t="s">
        <v>275</v>
      </c>
      <c r="G67" s="60" t="s">
        <v>60</v>
      </c>
      <c r="H67" s="20" t="s">
        <v>276</v>
      </c>
      <c r="I67" s="20" t="s">
        <v>277</v>
      </c>
      <c r="J67" s="20" t="s">
        <v>59</v>
      </c>
      <c r="K67" s="76" t="s">
        <v>278</v>
      </c>
      <c r="L67" s="20"/>
    </row>
    <row r="68" customFormat="false" ht="12.8" hidden="false" customHeight="false" outlineLevel="0" collapsed="false">
      <c r="B68" s="74" t="n">
        <v>67</v>
      </c>
      <c r="C68" s="60" t="s">
        <v>192</v>
      </c>
      <c r="D68" s="50" t="s">
        <v>191</v>
      </c>
      <c r="E68" s="60" t="s">
        <v>280</v>
      </c>
      <c r="F68" s="75" t="s">
        <v>275</v>
      </c>
      <c r="G68" s="60" t="s">
        <v>60</v>
      </c>
      <c r="H68" s="20" t="s">
        <v>276</v>
      </c>
      <c r="I68" s="20" t="s">
        <v>277</v>
      </c>
      <c r="J68" s="20" t="s">
        <v>59</v>
      </c>
      <c r="K68" s="76" t="s">
        <v>278</v>
      </c>
      <c r="L68" s="20"/>
    </row>
    <row r="69" customFormat="false" ht="12.8" hidden="false" customHeight="false" outlineLevel="0" collapsed="false">
      <c r="B69" s="74" t="n">
        <v>68</v>
      </c>
      <c r="C69" s="60" t="s">
        <v>193</v>
      </c>
      <c r="D69" s="50" t="s">
        <v>194</v>
      </c>
      <c r="E69" s="60" t="s">
        <v>280</v>
      </c>
      <c r="F69" s="75" t="s">
        <v>275</v>
      </c>
      <c r="G69" s="60" t="s">
        <v>60</v>
      </c>
      <c r="H69" s="20" t="s">
        <v>276</v>
      </c>
      <c r="I69" s="20" t="s">
        <v>277</v>
      </c>
      <c r="J69" s="20" t="s">
        <v>59</v>
      </c>
      <c r="K69" s="76" t="s">
        <v>278</v>
      </c>
      <c r="L69" s="20"/>
    </row>
    <row r="70" customFormat="false" ht="12.8" hidden="false" customHeight="false" outlineLevel="0" collapsed="false">
      <c r="B70" s="74" t="n">
        <v>69</v>
      </c>
      <c r="C70" s="60" t="s">
        <v>195</v>
      </c>
      <c r="D70" s="50" t="s">
        <v>196</v>
      </c>
      <c r="E70" s="60" t="s">
        <v>280</v>
      </c>
      <c r="F70" s="75" t="s">
        <v>275</v>
      </c>
      <c r="G70" s="60" t="s">
        <v>60</v>
      </c>
      <c r="H70" s="20" t="s">
        <v>276</v>
      </c>
      <c r="I70" s="20" t="s">
        <v>277</v>
      </c>
      <c r="J70" s="20" t="s">
        <v>59</v>
      </c>
      <c r="K70" s="76" t="s">
        <v>278</v>
      </c>
      <c r="L70" s="20"/>
    </row>
    <row r="71" customFormat="false" ht="12.8" hidden="false" customHeight="false" outlineLevel="0" collapsed="false">
      <c r="B71" s="74" t="n">
        <v>70</v>
      </c>
      <c r="C71" s="60" t="s">
        <v>197</v>
      </c>
      <c r="D71" s="50" t="s">
        <v>198</v>
      </c>
      <c r="E71" s="60" t="s">
        <v>280</v>
      </c>
      <c r="F71" s="75" t="s">
        <v>275</v>
      </c>
      <c r="G71" s="60" t="s">
        <v>60</v>
      </c>
      <c r="H71" s="20" t="s">
        <v>276</v>
      </c>
      <c r="I71" s="20" t="s">
        <v>277</v>
      </c>
      <c r="J71" s="20" t="s">
        <v>59</v>
      </c>
      <c r="K71" s="76" t="s">
        <v>278</v>
      </c>
      <c r="L71" s="20"/>
    </row>
    <row r="72" customFormat="false" ht="12.8" hidden="false" customHeight="false" outlineLevel="0" collapsed="false">
      <c r="B72" s="74" t="n">
        <v>71</v>
      </c>
      <c r="C72" s="60" t="s">
        <v>199</v>
      </c>
      <c r="D72" s="50" t="s">
        <v>200</v>
      </c>
      <c r="E72" s="60" t="s">
        <v>280</v>
      </c>
      <c r="F72" s="75" t="s">
        <v>275</v>
      </c>
      <c r="G72" s="60" t="s">
        <v>60</v>
      </c>
      <c r="H72" s="20" t="s">
        <v>276</v>
      </c>
      <c r="I72" s="20" t="s">
        <v>277</v>
      </c>
      <c r="J72" s="20" t="s">
        <v>59</v>
      </c>
      <c r="K72" s="76" t="s">
        <v>278</v>
      </c>
      <c r="L72" s="20"/>
    </row>
    <row r="73" customFormat="false" ht="12.8" hidden="false" customHeight="false" outlineLevel="0" collapsed="false">
      <c r="B73" s="74" t="n">
        <v>72</v>
      </c>
      <c r="C73" s="60" t="s">
        <v>201</v>
      </c>
      <c r="D73" s="50" t="s">
        <v>202</v>
      </c>
      <c r="E73" s="60" t="s">
        <v>280</v>
      </c>
      <c r="F73" s="75" t="s">
        <v>275</v>
      </c>
      <c r="G73" s="60" t="s">
        <v>75</v>
      </c>
      <c r="H73" s="20" t="s">
        <v>276</v>
      </c>
      <c r="I73" s="20" t="s">
        <v>277</v>
      </c>
      <c r="J73" s="20" t="s">
        <v>59</v>
      </c>
      <c r="K73" s="76" t="s">
        <v>278</v>
      </c>
      <c r="L73" s="20"/>
    </row>
    <row r="74" customFormat="false" ht="12.8" hidden="false" customHeight="false" outlineLevel="0" collapsed="false">
      <c r="B74" s="74" t="n">
        <v>73</v>
      </c>
      <c r="C74" s="60" t="s">
        <v>203</v>
      </c>
      <c r="D74" s="50" t="s">
        <v>204</v>
      </c>
      <c r="E74" s="60" t="s">
        <v>280</v>
      </c>
      <c r="F74" s="75" t="s">
        <v>275</v>
      </c>
      <c r="G74" s="60" t="s">
        <v>75</v>
      </c>
      <c r="H74" s="20" t="s">
        <v>276</v>
      </c>
      <c r="I74" s="20" t="s">
        <v>277</v>
      </c>
      <c r="J74" s="20" t="s">
        <v>59</v>
      </c>
      <c r="K74" s="76" t="s">
        <v>278</v>
      </c>
      <c r="L74" s="20"/>
    </row>
    <row r="75" customFormat="false" ht="12.8" hidden="false" customHeight="false" outlineLevel="0" collapsed="false">
      <c r="B75" s="74" t="n">
        <v>74</v>
      </c>
      <c r="C75" s="60" t="s">
        <v>205</v>
      </c>
      <c r="D75" s="50" t="s">
        <v>206</v>
      </c>
      <c r="E75" s="60" t="s">
        <v>280</v>
      </c>
      <c r="F75" s="75" t="s">
        <v>275</v>
      </c>
      <c r="G75" s="60" t="s">
        <v>60</v>
      </c>
      <c r="H75" s="20" t="s">
        <v>276</v>
      </c>
      <c r="I75" s="20" t="s">
        <v>277</v>
      </c>
      <c r="J75" s="20" t="s">
        <v>59</v>
      </c>
      <c r="K75" s="76" t="s">
        <v>278</v>
      </c>
      <c r="L75" s="20"/>
    </row>
    <row r="76" customFormat="false" ht="12.8" hidden="false" customHeight="false" outlineLevel="0" collapsed="false">
      <c r="B76" s="74" t="n">
        <v>75</v>
      </c>
      <c r="C76" s="60" t="s">
        <v>207</v>
      </c>
      <c r="D76" s="50" t="s">
        <v>208</v>
      </c>
      <c r="E76" s="60" t="s">
        <v>280</v>
      </c>
      <c r="F76" s="75" t="s">
        <v>275</v>
      </c>
      <c r="G76" s="60" t="s">
        <v>60</v>
      </c>
      <c r="H76" s="20" t="s">
        <v>276</v>
      </c>
      <c r="I76" s="20" t="s">
        <v>277</v>
      </c>
      <c r="J76" s="20" t="s">
        <v>59</v>
      </c>
      <c r="K76" s="76" t="s">
        <v>278</v>
      </c>
      <c r="L76" s="20"/>
    </row>
    <row r="77" customFormat="false" ht="12.8" hidden="false" customHeight="false" outlineLevel="0" collapsed="false">
      <c r="B77" s="74" t="n">
        <v>76</v>
      </c>
      <c r="C77" s="60" t="s">
        <v>209</v>
      </c>
      <c r="D77" s="50" t="s">
        <v>210</v>
      </c>
      <c r="E77" s="60" t="s">
        <v>280</v>
      </c>
      <c r="F77" s="75" t="s">
        <v>275</v>
      </c>
      <c r="G77" s="60" t="s">
        <v>60</v>
      </c>
      <c r="H77" s="20" t="s">
        <v>276</v>
      </c>
      <c r="I77" s="20" t="s">
        <v>277</v>
      </c>
      <c r="J77" s="20" t="s">
        <v>59</v>
      </c>
      <c r="K77" s="76" t="s">
        <v>278</v>
      </c>
      <c r="L77" s="20"/>
    </row>
    <row r="78" customFormat="false" ht="12.8" hidden="false" customHeight="false" outlineLevel="0" collapsed="false">
      <c r="B78" s="74" t="n">
        <v>77</v>
      </c>
      <c r="C78" s="60" t="s">
        <v>211</v>
      </c>
      <c r="D78" s="50" t="s">
        <v>212</v>
      </c>
      <c r="E78" s="60" t="s">
        <v>280</v>
      </c>
      <c r="F78" s="75" t="s">
        <v>275</v>
      </c>
      <c r="G78" s="60" t="s">
        <v>60</v>
      </c>
      <c r="H78" s="20" t="s">
        <v>276</v>
      </c>
      <c r="I78" s="20" t="s">
        <v>277</v>
      </c>
      <c r="J78" s="20" t="s">
        <v>59</v>
      </c>
      <c r="K78" s="76" t="s">
        <v>278</v>
      </c>
      <c r="L78" s="20"/>
    </row>
    <row r="79" customFormat="false" ht="12.8" hidden="false" customHeight="false" outlineLevel="0" collapsed="false">
      <c r="B79" s="74" t="n">
        <v>78</v>
      </c>
      <c r="C79" s="60" t="s">
        <v>213</v>
      </c>
      <c r="D79" s="50" t="s">
        <v>214</v>
      </c>
      <c r="E79" s="60" t="s">
        <v>280</v>
      </c>
      <c r="F79" s="75" t="s">
        <v>275</v>
      </c>
      <c r="G79" s="60" t="s">
        <v>60</v>
      </c>
      <c r="H79" s="20" t="s">
        <v>276</v>
      </c>
      <c r="I79" s="20" t="s">
        <v>277</v>
      </c>
      <c r="J79" s="20" t="s">
        <v>59</v>
      </c>
      <c r="K79" s="76" t="s">
        <v>278</v>
      </c>
      <c r="L79" s="20"/>
    </row>
    <row r="80" customFormat="false" ht="12.8" hidden="false" customHeight="false" outlineLevel="0" collapsed="false">
      <c r="B80" s="74" t="n">
        <v>79</v>
      </c>
      <c r="C80" s="60" t="s">
        <v>215</v>
      </c>
      <c r="D80" s="50" t="s">
        <v>42</v>
      </c>
      <c r="E80" s="60" t="s">
        <v>280</v>
      </c>
      <c r="F80" s="75" t="s">
        <v>275</v>
      </c>
      <c r="G80" s="60" t="s">
        <v>60</v>
      </c>
      <c r="H80" s="20" t="s">
        <v>276</v>
      </c>
      <c r="I80" s="20" t="s">
        <v>277</v>
      </c>
      <c r="J80" s="20" t="s">
        <v>59</v>
      </c>
      <c r="K80" s="76" t="s">
        <v>278</v>
      </c>
      <c r="L80" s="20"/>
    </row>
    <row r="81" customFormat="false" ht="12.8" hidden="false" customHeight="false" outlineLevel="0" collapsed="false">
      <c r="B81" s="74" t="n">
        <v>80</v>
      </c>
      <c r="C81" s="60" t="s">
        <v>216</v>
      </c>
      <c r="D81" s="50" t="s">
        <v>217</v>
      </c>
      <c r="E81" s="60" t="s">
        <v>280</v>
      </c>
      <c r="F81" s="75" t="s">
        <v>275</v>
      </c>
      <c r="G81" s="60" t="s">
        <v>60</v>
      </c>
      <c r="H81" s="20" t="s">
        <v>276</v>
      </c>
      <c r="I81" s="20" t="s">
        <v>277</v>
      </c>
      <c r="J81" s="20" t="s">
        <v>59</v>
      </c>
      <c r="K81" s="76" t="s">
        <v>278</v>
      </c>
      <c r="L81" s="20"/>
    </row>
    <row r="82" customFormat="false" ht="12.8" hidden="false" customHeight="false" outlineLevel="0" collapsed="false">
      <c r="B82" s="74" t="n">
        <v>81</v>
      </c>
      <c r="C82" s="60" t="s">
        <v>218</v>
      </c>
      <c r="D82" s="50" t="s">
        <v>219</v>
      </c>
      <c r="E82" s="60" t="s">
        <v>280</v>
      </c>
      <c r="F82" s="75" t="s">
        <v>275</v>
      </c>
      <c r="G82" s="60" t="s">
        <v>75</v>
      </c>
      <c r="H82" s="20" t="s">
        <v>276</v>
      </c>
      <c r="I82" s="20" t="s">
        <v>277</v>
      </c>
      <c r="J82" s="20" t="s">
        <v>59</v>
      </c>
      <c r="K82" s="76" t="s">
        <v>278</v>
      </c>
      <c r="L82" s="20"/>
    </row>
    <row r="83" customFormat="false" ht="12.8" hidden="false" customHeight="false" outlineLevel="0" collapsed="false">
      <c r="B83" s="74" t="n">
        <v>82</v>
      </c>
      <c r="C83" s="60" t="s">
        <v>220</v>
      </c>
      <c r="D83" s="50" t="s">
        <v>221</v>
      </c>
      <c r="E83" s="60" t="s">
        <v>280</v>
      </c>
      <c r="F83" s="75" t="s">
        <v>275</v>
      </c>
      <c r="G83" s="60" t="s">
        <v>60</v>
      </c>
      <c r="H83" s="20" t="s">
        <v>276</v>
      </c>
      <c r="I83" s="20" t="s">
        <v>277</v>
      </c>
      <c r="J83" s="20" t="s">
        <v>59</v>
      </c>
      <c r="K83" s="76" t="s">
        <v>278</v>
      </c>
      <c r="L83" s="20"/>
    </row>
    <row r="84" customFormat="false" ht="12.8" hidden="false" customHeight="false" outlineLevel="0" collapsed="false">
      <c r="B84" s="74" t="n">
        <v>83</v>
      </c>
      <c r="C84" s="60" t="s">
        <v>222</v>
      </c>
      <c r="D84" s="50" t="s">
        <v>223</v>
      </c>
      <c r="E84" s="60" t="s">
        <v>280</v>
      </c>
      <c r="F84" s="75" t="s">
        <v>275</v>
      </c>
      <c r="G84" s="60" t="s">
        <v>60</v>
      </c>
      <c r="H84" s="20" t="s">
        <v>276</v>
      </c>
      <c r="I84" s="20" t="s">
        <v>277</v>
      </c>
      <c r="J84" s="20" t="s">
        <v>59</v>
      </c>
      <c r="K84" s="76" t="s">
        <v>278</v>
      </c>
      <c r="L84" s="20"/>
    </row>
    <row r="85" customFormat="false" ht="12.8" hidden="false" customHeight="false" outlineLevel="0" collapsed="false">
      <c r="B85" s="74" t="n">
        <v>84</v>
      </c>
      <c r="C85" s="60" t="s">
        <v>224</v>
      </c>
      <c r="D85" s="50" t="s">
        <v>225</v>
      </c>
      <c r="E85" s="60" t="s">
        <v>280</v>
      </c>
      <c r="F85" s="75" t="s">
        <v>275</v>
      </c>
      <c r="G85" s="60" t="s">
        <v>60</v>
      </c>
      <c r="H85" s="20" t="s">
        <v>276</v>
      </c>
      <c r="I85" s="20" t="s">
        <v>277</v>
      </c>
      <c r="J85" s="20" t="s">
        <v>59</v>
      </c>
      <c r="K85" s="76" t="s">
        <v>278</v>
      </c>
      <c r="L85" s="20"/>
    </row>
    <row r="86" customFormat="false" ht="12.8" hidden="false" customHeight="false" outlineLevel="0" collapsed="false">
      <c r="B86" s="74" t="n">
        <v>85</v>
      </c>
      <c r="C86" s="60" t="s">
        <v>226</v>
      </c>
      <c r="D86" s="50" t="s">
        <v>227</v>
      </c>
      <c r="E86" s="60" t="s">
        <v>226</v>
      </c>
      <c r="F86" s="75" t="s">
        <v>275</v>
      </c>
      <c r="G86" s="60" t="s">
        <v>60</v>
      </c>
      <c r="H86" s="20" t="s">
        <v>276</v>
      </c>
      <c r="I86" s="20" t="s">
        <v>277</v>
      </c>
      <c r="J86" s="20" t="s">
        <v>59</v>
      </c>
      <c r="K86" s="76" t="s">
        <v>278</v>
      </c>
      <c r="L86" s="20"/>
    </row>
    <row r="87" customFormat="false" ht="12.8" hidden="false" customHeight="false" outlineLevel="0" collapsed="false">
      <c r="B87" s="74" t="n">
        <v>86</v>
      </c>
      <c r="C87" s="60" t="s">
        <v>228</v>
      </c>
      <c r="D87" s="50" t="s">
        <v>229</v>
      </c>
      <c r="E87" s="60" t="s">
        <v>228</v>
      </c>
      <c r="F87" s="75" t="s">
        <v>275</v>
      </c>
      <c r="G87" s="60" t="s">
        <v>60</v>
      </c>
      <c r="H87" s="20" t="s">
        <v>276</v>
      </c>
      <c r="I87" s="20" t="s">
        <v>277</v>
      </c>
      <c r="J87" s="20" t="s">
        <v>59</v>
      </c>
      <c r="K87" s="76" t="s">
        <v>278</v>
      </c>
      <c r="L87" s="20"/>
    </row>
    <row r="88" customFormat="false" ht="12.8" hidden="false" customHeight="false" outlineLevel="0" collapsed="false">
      <c r="B88" s="74" t="n">
        <v>87</v>
      </c>
      <c r="C88" s="60" t="s">
        <v>230</v>
      </c>
      <c r="D88" s="50" t="s">
        <v>45</v>
      </c>
      <c r="E88" s="60" t="s">
        <v>230</v>
      </c>
      <c r="F88" s="75" t="s">
        <v>275</v>
      </c>
      <c r="G88" s="60" t="s">
        <v>75</v>
      </c>
      <c r="H88" s="20" t="s">
        <v>276</v>
      </c>
      <c r="I88" s="20" t="s">
        <v>277</v>
      </c>
      <c r="J88" s="20" t="s">
        <v>59</v>
      </c>
      <c r="K88" s="76" t="s">
        <v>278</v>
      </c>
      <c r="L88" s="20"/>
    </row>
    <row r="89" customFormat="false" ht="12.8" hidden="false" customHeight="false" outlineLevel="0" collapsed="false">
      <c r="B89" s="74" t="n">
        <v>88</v>
      </c>
      <c r="C89" s="60" t="s">
        <v>231</v>
      </c>
      <c r="D89" s="50" t="s">
        <v>47</v>
      </c>
      <c r="E89" s="60" t="s">
        <v>231</v>
      </c>
      <c r="F89" s="75" t="s">
        <v>275</v>
      </c>
      <c r="G89" s="60" t="s">
        <v>75</v>
      </c>
      <c r="H89" s="20" t="s">
        <v>276</v>
      </c>
      <c r="I89" s="20" t="s">
        <v>277</v>
      </c>
      <c r="J89" s="20" t="s">
        <v>59</v>
      </c>
      <c r="K89" s="76" t="s">
        <v>278</v>
      </c>
      <c r="L89" s="20"/>
    </row>
    <row r="90" customFormat="false" ht="12.8" hidden="false" customHeight="false" outlineLevel="0" collapsed="false">
      <c r="B90" s="74" t="n">
        <v>89</v>
      </c>
      <c r="C90" s="60" t="s">
        <v>232</v>
      </c>
      <c r="D90" s="50" t="s">
        <v>49</v>
      </c>
      <c r="E90" s="60" t="s">
        <v>232</v>
      </c>
      <c r="F90" s="75" t="s">
        <v>275</v>
      </c>
      <c r="G90" s="60" t="s">
        <v>60</v>
      </c>
      <c r="H90" s="20" t="s">
        <v>276</v>
      </c>
      <c r="I90" s="20" t="s">
        <v>277</v>
      </c>
      <c r="J90" s="20" t="s">
        <v>59</v>
      </c>
      <c r="K90" s="76" t="s">
        <v>278</v>
      </c>
      <c r="L90" s="20"/>
    </row>
    <row r="91" customFormat="false" ht="12.8" hidden="false" customHeight="false" outlineLevel="0" collapsed="false">
      <c r="B91" s="74" t="n">
        <v>90</v>
      </c>
      <c r="C91" s="60" t="s">
        <v>233</v>
      </c>
      <c r="D91" s="50" t="s">
        <v>234</v>
      </c>
      <c r="E91" s="60" t="s">
        <v>233</v>
      </c>
      <c r="F91" s="75" t="s">
        <v>275</v>
      </c>
      <c r="G91" s="60" t="s">
        <v>75</v>
      </c>
      <c r="H91" s="20" t="s">
        <v>276</v>
      </c>
      <c r="I91" s="20" t="s">
        <v>277</v>
      </c>
      <c r="J91" s="20" t="s">
        <v>59</v>
      </c>
      <c r="K91" s="76" t="s">
        <v>278</v>
      </c>
      <c r="L91" s="20"/>
    </row>
    <row r="92" customFormat="false" ht="12.8" hidden="false" customHeight="false" outlineLevel="0" collapsed="false">
      <c r="B92" s="74" t="n">
        <v>91</v>
      </c>
      <c r="C92" s="60" t="s">
        <v>235</v>
      </c>
      <c r="D92" s="50" t="s">
        <v>236</v>
      </c>
      <c r="E92" s="60" t="s">
        <v>235</v>
      </c>
      <c r="F92" s="75" t="s">
        <v>275</v>
      </c>
      <c r="G92" s="60" t="s">
        <v>60</v>
      </c>
      <c r="H92" s="20" t="s">
        <v>276</v>
      </c>
      <c r="I92" s="20" t="s">
        <v>277</v>
      </c>
      <c r="J92" s="20" t="s">
        <v>59</v>
      </c>
      <c r="K92" s="76" t="s">
        <v>278</v>
      </c>
      <c r="L92" s="20"/>
    </row>
    <row r="93" customFormat="false" ht="12.8" hidden="false" customHeight="false" outlineLevel="0" collapsed="false">
      <c r="B93" s="74" t="n">
        <v>92</v>
      </c>
      <c r="C93" s="60" t="s">
        <v>237</v>
      </c>
      <c r="D93" s="50" t="s">
        <v>238</v>
      </c>
      <c r="E93" s="60" t="s">
        <v>237</v>
      </c>
      <c r="F93" s="75" t="s">
        <v>275</v>
      </c>
      <c r="G93" s="60" t="s">
        <v>60</v>
      </c>
      <c r="H93" s="20" t="s">
        <v>276</v>
      </c>
      <c r="I93" s="20" t="s">
        <v>277</v>
      </c>
      <c r="J93" s="20" t="s">
        <v>59</v>
      </c>
      <c r="K93" s="76" t="s">
        <v>278</v>
      </c>
      <c r="L93" s="20"/>
    </row>
    <row r="94" customFormat="false" ht="12.8" hidden="false" customHeight="false" outlineLevel="0" collapsed="false">
      <c r="B94" s="74" t="n">
        <v>93</v>
      </c>
      <c r="C94" s="60" t="s">
        <v>239</v>
      </c>
      <c r="D94" s="50" t="s">
        <v>240</v>
      </c>
      <c r="E94" s="60" t="s">
        <v>239</v>
      </c>
      <c r="F94" s="75" t="s">
        <v>275</v>
      </c>
      <c r="G94" s="60" t="s">
        <v>60</v>
      </c>
      <c r="H94" s="20" t="s">
        <v>276</v>
      </c>
      <c r="I94" s="20" t="s">
        <v>277</v>
      </c>
      <c r="J94" s="20" t="s">
        <v>59</v>
      </c>
      <c r="K94" s="76" t="s">
        <v>278</v>
      </c>
      <c r="L94" s="20"/>
    </row>
    <row r="95" customFormat="false" ht="12.8" hidden="false" customHeight="false" outlineLevel="0" collapsed="false">
      <c r="B95" s="74" t="n">
        <v>94</v>
      </c>
      <c r="C95" s="60" t="s">
        <v>241</v>
      </c>
      <c r="D95" s="50" t="s">
        <v>242</v>
      </c>
      <c r="E95" s="60" t="s">
        <v>241</v>
      </c>
      <c r="F95" s="75" t="s">
        <v>275</v>
      </c>
      <c r="G95" s="60" t="s">
        <v>60</v>
      </c>
      <c r="H95" s="20" t="s">
        <v>276</v>
      </c>
      <c r="I95" s="20" t="s">
        <v>277</v>
      </c>
      <c r="J95" s="20" t="s">
        <v>59</v>
      </c>
      <c r="K95" s="76" t="s">
        <v>278</v>
      </c>
      <c r="L95" s="20"/>
    </row>
    <row r="96" customFormat="false" ht="12.8" hidden="false" customHeight="false" outlineLevel="0" collapsed="false">
      <c r="B96" s="74" t="n">
        <v>95</v>
      </c>
      <c r="C96" s="60" t="s">
        <v>243</v>
      </c>
      <c r="D96" s="50" t="s">
        <v>244</v>
      </c>
      <c r="E96" s="60" t="s">
        <v>243</v>
      </c>
      <c r="F96" s="75" t="s">
        <v>275</v>
      </c>
      <c r="G96" s="60" t="s">
        <v>60</v>
      </c>
      <c r="H96" s="20" t="s">
        <v>276</v>
      </c>
      <c r="I96" s="20" t="s">
        <v>277</v>
      </c>
      <c r="J96" s="20" t="s">
        <v>59</v>
      </c>
      <c r="K96" s="76" t="s">
        <v>278</v>
      </c>
      <c r="L96" s="20"/>
    </row>
    <row r="97" customFormat="false" ht="12.8" hidden="false" customHeight="false" outlineLevel="0" collapsed="false">
      <c r="B97" s="74" t="n">
        <v>96</v>
      </c>
      <c r="C97" s="60" t="s">
        <v>245</v>
      </c>
      <c r="D97" s="50" t="s">
        <v>246</v>
      </c>
      <c r="E97" s="60" t="s">
        <v>245</v>
      </c>
      <c r="F97" s="75" t="s">
        <v>275</v>
      </c>
      <c r="G97" s="60" t="s">
        <v>60</v>
      </c>
      <c r="H97" s="20" t="s">
        <v>276</v>
      </c>
      <c r="I97" s="20" t="s">
        <v>277</v>
      </c>
      <c r="J97" s="20" t="s">
        <v>59</v>
      </c>
      <c r="K97" s="76" t="s">
        <v>278</v>
      </c>
      <c r="L97" s="20"/>
    </row>
    <row r="98" customFormat="false" ht="12.8" hidden="false" customHeight="false" outlineLevel="0" collapsed="false">
      <c r="B98" s="74" t="n">
        <v>97</v>
      </c>
      <c r="C98" s="60" t="s">
        <v>247</v>
      </c>
      <c r="D98" s="50" t="s">
        <v>248</v>
      </c>
      <c r="E98" s="60" t="s">
        <v>247</v>
      </c>
      <c r="F98" s="75" t="s">
        <v>275</v>
      </c>
      <c r="G98" s="60" t="s">
        <v>60</v>
      </c>
      <c r="H98" s="20" t="s">
        <v>276</v>
      </c>
      <c r="I98" s="20" t="s">
        <v>277</v>
      </c>
      <c r="J98" s="20" t="s">
        <v>59</v>
      </c>
      <c r="K98" s="76" t="s">
        <v>278</v>
      </c>
      <c r="L98" s="20"/>
    </row>
    <row r="99" customFormat="false" ht="12.8" hidden="false" customHeight="false" outlineLevel="0" collapsed="false">
      <c r="B99" s="74" t="n">
        <v>98</v>
      </c>
      <c r="C99" s="60" t="s">
        <v>249</v>
      </c>
      <c r="D99" s="50" t="s">
        <v>250</v>
      </c>
      <c r="E99" s="60" t="s">
        <v>249</v>
      </c>
      <c r="F99" s="75" t="s">
        <v>275</v>
      </c>
      <c r="G99" s="60" t="s">
        <v>60</v>
      </c>
      <c r="H99" s="20" t="s">
        <v>276</v>
      </c>
      <c r="I99" s="20" t="s">
        <v>277</v>
      </c>
      <c r="J99" s="20" t="s">
        <v>59</v>
      </c>
      <c r="K99" s="76" t="s">
        <v>278</v>
      </c>
      <c r="L99" s="20"/>
    </row>
    <row r="100" customFormat="false" ht="12.8" hidden="false" customHeight="false" outlineLevel="0" collapsed="false">
      <c r="B100" s="74" t="n">
        <v>99</v>
      </c>
      <c r="C100" s="60" t="s">
        <v>251</v>
      </c>
      <c r="D100" s="50" t="s">
        <v>252</v>
      </c>
      <c r="E100" s="60" t="s">
        <v>251</v>
      </c>
      <c r="F100" s="75" t="s">
        <v>275</v>
      </c>
      <c r="G100" s="60" t="s">
        <v>60</v>
      </c>
      <c r="H100" s="20" t="s">
        <v>276</v>
      </c>
      <c r="I100" s="20" t="s">
        <v>277</v>
      </c>
      <c r="J100" s="20" t="s">
        <v>59</v>
      </c>
      <c r="K100" s="76" t="s">
        <v>278</v>
      </c>
      <c r="L100" s="20"/>
    </row>
    <row r="101" customFormat="false" ht="12.8" hidden="false" customHeight="false" outlineLevel="0" collapsed="false">
      <c r="B101" s="74" t="n">
        <v>100</v>
      </c>
      <c r="C101" s="60" t="s">
        <v>253</v>
      </c>
      <c r="D101" s="50" t="s">
        <v>254</v>
      </c>
      <c r="E101" s="60" t="s">
        <v>253</v>
      </c>
      <c r="F101" s="75" t="s">
        <v>275</v>
      </c>
      <c r="G101" s="60" t="s">
        <v>60</v>
      </c>
      <c r="H101" s="20" t="s">
        <v>276</v>
      </c>
      <c r="I101" s="20" t="s">
        <v>277</v>
      </c>
      <c r="J101" s="20" t="s">
        <v>59</v>
      </c>
      <c r="K101" s="76" t="s">
        <v>278</v>
      </c>
      <c r="L101" s="20"/>
    </row>
    <row r="102" customFormat="false" ht="12.8" hidden="false" customHeight="false" outlineLevel="0" collapsed="false">
      <c r="B102" s="74" t="n">
        <v>101</v>
      </c>
      <c r="C102" s="60" t="s">
        <v>255</v>
      </c>
      <c r="D102" s="50" t="s">
        <v>256</v>
      </c>
      <c r="E102" s="60" t="s">
        <v>255</v>
      </c>
      <c r="F102" s="75" t="s">
        <v>275</v>
      </c>
      <c r="G102" s="60" t="s">
        <v>60</v>
      </c>
      <c r="H102" s="20" t="s">
        <v>276</v>
      </c>
      <c r="I102" s="20" t="s">
        <v>277</v>
      </c>
      <c r="J102" s="20" t="s">
        <v>59</v>
      </c>
      <c r="K102" s="76" t="s">
        <v>278</v>
      </c>
      <c r="L102" s="20"/>
    </row>
    <row r="103" customFormat="false" ht="12.8" hidden="false" customHeight="false" outlineLevel="0" collapsed="false">
      <c r="B103" s="74" t="n">
        <v>102</v>
      </c>
      <c r="C103" s="60" t="s">
        <v>257</v>
      </c>
      <c r="D103" s="50" t="s">
        <v>258</v>
      </c>
      <c r="E103" s="60" t="s">
        <v>257</v>
      </c>
      <c r="F103" s="75" t="s">
        <v>275</v>
      </c>
      <c r="G103" s="60" t="s">
        <v>60</v>
      </c>
      <c r="H103" s="20" t="s">
        <v>276</v>
      </c>
      <c r="I103" s="20" t="s">
        <v>277</v>
      </c>
      <c r="J103" s="20" t="s">
        <v>59</v>
      </c>
      <c r="K103" s="76" t="s">
        <v>278</v>
      </c>
      <c r="L103" s="20"/>
    </row>
    <row r="104" customFormat="false" ht="12.8" hidden="false" customHeight="false" outlineLevel="0" collapsed="false">
      <c r="B104" s="74" t="n">
        <v>103</v>
      </c>
      <c r="C104" s="60" t="s">
        <v>259</v>
      </c>
      <c r="D104" s="50" t="s">
        <v>260</v>
      </c>
      <c r="E104" s="60" t="s">
        <v>259</v>
      </c>
      <c r="F104" s="75" t="s">
        <v>275</v>
      </c>
      <c r="G104" s="60" t="s">
        <v>60</v>
      </c>
      <c r="H104" s="20" t="s">
        <v>276</v>
      </c>
      <c r="I104" s="20" t="s">
        <v>277</v>
      </c>
      <c r="J104" s="20" t="s">
        <v>59</v>
      </c>
      <c r="K104" s="76" t="s">
        <v>278</v>
      </c>
      <c r="L104" s="20"/>
    </row>
    <row r="105" customFormat="false" ht="12.8" hidden="false" customHeight="false" outlineLevel="0" collapsed="false">
      <c r="B105" s="74" t="n">
        <v>104</v>
      </c>
      <c r="C105" s="60" t="s">
        <v>261</v>
      </c>
      <c r="D105" s="50" t="s">
        <v>262</v>
      </c>
      <c r="E105" s="60" t="s">
        <v>261</v>
      </c>
      <c r="F105" s="75" t="s">
        <v>275</v>
      </c>
      <c r="G105" s="60" t="s">
        <v>60</v>
      </c>
      <c r="H105" s="20" t="s">
        <v>276</v>
      </c>
      <c r="I105" s="20" t="s">
        <v>277</v>
      </c>
      <c r="J105" s="20" t="s">
        <v>59</v>
      </c>
      <c r="K105" s="76" t="s">
        <v>278</v>
      </c>
      <c r="L105" s="20"/>
    </row>
    <row r="106" customFormat="false" ht="12.8" hidden="false" customHeight="false" outlineLevel="0" collapsed="false">
      <c r="B106" s="74" t="n">
        <v>105</v>
      </c>
      <c r="C106" s="60" t="s">
        <v>263</v>
      </c>
      <c r="D106" s="50" t="s">
        <v>264</v>
      </c>
      <c r="E106" s="60" t="s">
        <v>263</v>
      </c>
      <c r="F106" s="75" t="s">
        <v>275</v>
      </c>
      <c r="G106" s="60" t="s">
        <v>60</v>
      </c>
      <c r="H106" s="20" t="s">
        <v>276</v>
      </c>
      <c r="I106" s="20" t="s">
        <v>277</v>
      </c>
      <c r="J106" s="20" t="s">
        <v>59</v>
      </c>
      <c r="K106" s="76" t="s">
        <v>278</v>
      </c>
      <c r="L106" s="20"/>
    </row>
  </sheetData>
  <autoFilter ref="B1:L46">
    <filterColumn colId="8">
      <customFilters and="true">
        <customFilter operator="notEqual" val="*Tested correctly*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8"/>
  <sheetViews>
    <sheetView showFormulas="false" showGridLines="true" showRowColHeaders="true" showZeros="true" rightToLeft="false" tabSelected="false" showOutlineSymbols="true" defaultGridColor="true" view="normal" topLeftCell="L1" colorId="64" zoomScale="84" zoomScaleNormal="84" zoomScalePageLayoutView="100" workbookViewId="0">
      <selection pane="topLeft" activeCell="D5" activeCellId="0" sqref="D5"/>
    </sheetView>
  </sheetViews>
  <sheetFormatPr defaultColWidth="11.625" defaultRowHeight="12.8" zeroHeight="false" outlineLevelRow="0" outlineLevelCol="0"/>
  <cols>
    <col collapsed="false" customWidth="true" hidden="false" outlineLevel="0" max="1" min="1" style="77" width="19.41"/>
    <col collapsed="false" customWidth="true" hidden="false" outlineLevel="0" max="2" min="2" style="77" width="14.4"/>
    <col collapsed="false" customWidth="true" hidden="false" outlineLevel="0" max="3" min="3" style="77" width="22.38"/>
    <col collapsed="false" customWidth="true" hidden="false" outlineLevel="0" max="4" min="4" style="77" width="14.69"/>
    <col collapsed="false" customWidth="true" hidden="false" outlineLevel="0" max="5" min="5" style="77" width="23.81"/>
    <col collapsed="false" customWidth="true" hidden="false" outlineLevel="0" max="6" min="6" style="77" width="33.33"/>
    <col collapsed="false" customWidth="true" hidden="false" outlineLevel="0" max="7" min="7" style="79" width="22.62"/>
    <col collapsed="false" customWidth="true" hidden="false" outlineLevel="0" max="8" min="8" style="77" width="40.72"/>
    <col collapsed="false" customWidth="true" hidden="false" outlineLevel="0" max="9" min="9" style="77" width="44.39"/>
    <col collapsed="false" customWidth="true" hidden="false" outlineLevel="0" max="10" min="10" style="77" width="29.89"/>
    <col collapsed="false" customWidth="false" hidden="false" outlineLevel="0" max="1024" min="11" style="77" width="11.61"/>
  </cols>
  <sheetData>
    <row r="1" s="83" customFormat="true" ht="12.8" hidden="false" customHeight="false" outlineLevel="0" collapsed="false">
      <c r="A1" s="80"/>
      <c r="B1" s="80"/>
      <c r="C1" s="80"/>
      <c r="D1" s="80"/>
      <c r="E1" s="80"/>
      <c r="F1" s="80"/>
      <c r="G1" s="81"/>
      <c r="H1" s="80"/>
      <c r="I1" s="82"/>
      <c r="J1" s="80"/>
      <c r="K1" s="80"/>
      <c r="L1" s="80"/>
    </row>
    <row r="2" s="83" customFormat="true" ht="12.8" hidden="false" customHeight="false" outlineLevel="0" collapsed="false">
      <c r="A2" s="80"/>
      <c r="B2" s="80"/>
      <c r="C2" s="80"/>
      <c r="D2" s="80"/>
      <c r="E2" s="80"/>
      <c r="F2" s="80"/>
      <c r="G2" s="81"/>
      <c r="H2" s="80"/>
      <c r="I2" s="82"/>
      <c r="J2" s="80"/>
      <c r="K2" s="80"/>
      <c r="L2" s="80"/>
    </row>
    <row r="3" customFormat="false" ht="12.8" hidden="false" customHeight="false" outlineLevel="0" collapsed="false">
      <c r="A3" s="84" t="s">
        <v>281</v>
      </c>
      <c r="B3" s="84" t="s">
        <v>267</v>
      </c>
      <c r="C3" s="84" t="s">
        <v>282</v>
      </c>
      <c r="D3" s="84" t="s">
        <v>283</v>
      </c>
      <c r="E3" s="84" t="s">
        <v>284</v>
      </c>
      <c r="F3" s="84" t="s">
        <v>285</v>
      </c>
      <c r="G3" s="85" t="s">
        <v>286</v>
      </c>
      <c r="H3" s="84" t="s">
        <v>287</v>
      </c>
      <c r="I3" s="86" t="s">
        <v>288</v>
      </c>
      <c r="J3" s="84" t="s">
        <v>289</v>
      </c>
      <c r="K3" s="84" t="s">
        <v>290</v>
      </c>
      <c r="L3" s="84" t="s">
        <v>291</v>
      </c>
    </row>
    <row r="4" customFormat="false" ht="37.05" hidden="false" customHeight="false" outlineLevel="0" collapsed="false">
      <c r="A4" s="60" t="s">
        <v>57</v>
      </c>
      <c r="B4" s="60" t="s">
        <v>292</v>
      </c>
      <c r="C4" s="60" t="s">
        <v>293</v>
      </c>
      <c r="D4" s="60" t="s">
        <v>60</v>
      </c>
      <c r="E4" s="50" t="s">
        <v>58</v>
      </c>
      <c r="F4" s="87" t="s">
        <v>294</v>
      </c>
      <c r="G4" s="50" t="s">
        <v>295</v>
      </c>
      <c r="H4" s="87" t="s">
        <v>296</v>
      </c>
      <c r="I4" s="87" t="s">
        <v>296</v>
      </c>
      <c r="J4" s="88" t="s">
        <v>297</v>
      </c>
      <c r="K4" s="89" t="s">
        <v>265</v>
      </c>
      <c r="L4" s="90"/>
    </row>
    <row r="5" customFormat="false" ht="38.75" hidden="false" customHeight="false" outlineLevel="0" collapsed="false">
      <c r="A5" s="60" t="s">
        <v>61</v>
      </c>
      <c r="B5" s="60"/>
      <c r="C5" s="60"/>
      <c r="D5" s="60" t="s">
        <v>60</v>
      </c>
      <c r="E5" s="50" t="s">
        <v>62</v>
      </c>
      <c r="F5" s="50" t="s">
        <v>298</v>
      </c>
      <c r="G5" s="50" t="s">
        <v>299</v>
      </c>
      <c r="H5" s="78" t="s">
        <v>300</v>
      </c>
      <c r="I5" s="78" t="s">
        <v>300</v>
      </c>
      <c r="J5" s="88" t="s">
        <v>297</v>
      </c>
      <c r="K5" s="89" t="s">
        <v>265</v>
      </c>
      <c r="L5" s="90"/>
    </row>
    <row r="6" customFormat="false" ht="37.05" hidden="false" customHeight="false" outlineLevel="0" collapsed="false">
      <c r="A6" s="60" t="s">
        <v>63</v>
      </c>
      <c r="B6" s="60"/>
      <c r="C6" s="60"/>
      <c r="D6" s="60" t="s">
        <v>60</v>
      </c>
      <c r="E6" s="50" t="s">
        <v>64</v>
      </c>
      <c r="F6" s="50" t="s">
        <v>301</v>
      </c>
      <c r="G6" s="50" t="s">
        <v>302</v>
      </c>
      <c r="H6" s="87" t="s">
        <v>303</v>
      </c>
      <c r="I6" s="87" t="s">
        <v>303</v>
      </c>
      <c r="J6" s="88" t="s">
        <v>297</v>
      </c>
      <c r="K6" s="89" t="s">
        <v>265</v>
      </c>
      <c r="L6" s="90"/>
    </row>
    <row r="7" customFormat="false" ht="37.05" hidden="false" customHeight="false" outlineLevel="0" collapsed="false">
      <c r="A7" s="60" t="s">
        <v>65</v>
      </c>
      <c r="B7" s="60"/>
      <c r="C7" s="60"/>
      <c r="D7" s="60" t="s">
        <v>60</v>
      </c>
      <c r="E7" s="50" t="s">
        <v>66</v>
      </c>
      <c r="F7" s="50" t="s">
        <v>304</v>
      </c>
      <c r="G7" s="50" t="s">
        <v>305</v>
      </c>
      <c r="H7" s="87" t="s">
        <v>306</v>
      </c>
      <c r="I7" s="87" t="s">
        <v>306</v>
      </c>
      <c r="J7" s="88" t="s">
        <v>297</v>
      </c>
      <c r="K7" s="89" t="s">
        <v>265</v>
      </c>
      <c r="L7" s="90"/>
    </row>
    <row r="8" customFormat="false" ht="12.8" hidden="false" customHeight="false" outlineLevel="0" collapsed="false">
      <c r="A8" s="60"/>
      <c r="B8" s="60"/>
      <c r="C8" s="60"/>
      <c r="D8" s="60"/>
      <c r="E8" s="50"/>
      <c r="F8" s="87"/>
      <c r="G8" s="50"/>
      <c r="H8" s="87"/>
      <c r="I8" s="87"/>
      <c r="J8" s="88"/>
      <c r="K8" s="89"/>
      <c r="L8" s="90"/>
    </row>
    <row r="9" customFormat="false" ht="12.8" hidden="false" customHeight="false" outlineLevel="0" collapsed="false">
      <c r="J9" s="91" t="s">
        <v>307</v>
      </c>
      <c r="K9" s="92" t="n">
        <f aca="false">COUNTA(A4:A8)</f>
        <v>4</v>
      </c>
    </row>
    <row r="10" customFormat="false" ht="12.8" hidden="false" customHeight="false" outlineLevel="0" collapsed="false">
      <c r="J10" s="91" t="s">
        <v>308</v>
      </c>
      <c r="K10" s="92" t="n">
        <f aca="false">COUNTIF(J4:J8, "Passed")</f>
        <v>4</v>
      </c>
    </row>
    <row r="11" customFormat="false" ht="12.8" hidden="false" customHeight="false" outlineLevel="0" collapsed="false">
      <c r="J11" s="91" t="s">
        <v>309</v>
      </c>
      <c r="K11" s="92" t="n">
        <f aca="false">COUNTIF(J4:J7, "Failed")</f>
        <v>0</v>
      </c>
    </row>
    <row r="12" customFormat="false" ht="12.8" hidden="false" customHeight="false" outlineLevel="0" collapsed="false">
      <c r="J12" s="91" t="s">
        <v>310</v>
      </c>
      <c r="K12" s="92" t="n">
        <f aca="false">COUNTIF(K4:K8, "YES")</f>
        <v>0</v>
      </c>
    </row>
    <row r="13" customFormat="false" ht="12.8" hidden="false" customHeight="false" outlineLevel="0" collapsed="false">
      <c r="J13" s="91" t="s">
        <v>311</v>
      </c>
      <c r="K13" s="92" t="n">
        <f aca="false">COUNTIF(K4:K8, "NO")</f>
        <v>4</v>
      </c>
    </row>
    <row r="14" customFormat="false" ht="12.8" hidden="false" customHeight="false" outlineLevel="0" collapsed="false">
      <c r="J14" s="91" t="s">
        <v>312</v>
      </c>
      <c r="K14" s="92" t="n">
        <f aca="false">COUNTIF(D4:D8, "Positive")</f>
        <v>4</v>
      </c>
    </row>
    <row r="15" customFormat="false" ht="12.8" hidden="false" customHeight="false" outlineLevel="0" collapsed="false">
      <c r="J15" s="91" t="s">
        <v>313</v>
      </c>
      <c r="K15" s="92" t="n">
        <f aca="false">COUNTIF(D4:D8, "Negative")</f>
        <v>0</v>
      </c>
    </row>
    <row r="18" customFormat="false" ht="81.55" hidden="false" customHeight="true" outlineLevel="0" collapsed="false"/>
    <row r="19" customFormat="false" ht="81.55" hidden="false" customHeight="true" outlineLevel="0" collapsed="false"/>
    <row r="20" customFormat="false" ht="81.55" hidden="false" customHeight="true" outlineLevel="0" collapsed="false"/>
    <row r="21" customFormat="false" ht="81.55" hidden="false" customHeight="true" outlineLevel="0" collapsed="false"/>
    <row r="22" customFormat="false" ht="79.55" hidden="false" customHeight="true" outlineLevel="0" collapsed="false"/>
    <row r="23" customFormat="false" ht="79.55" hidden="false" customHeight="true" outlineLevel="0" collapsed="false"/>
    <row r="24" customFormat="false" ht="79.55" hidden="false" customHeight="true" outlineLevel="0" collapsed="false"/>
    <row r="25" customFormat="false" ht="79.55" hidden="false" customHeight="true" outlineLevel="0" collapsed="false"/>
    <row r="26" customFormat="false" ht="79.55" hidden="false" customHeight="true" outlineLevel="0" collapsed="false"/>
    <row r="27" customFormat="false" ht="79.55" hidden="false" customHeight="true" outlineLevel="0" collapsed="false"/>
    <row r="28" customFormat="false" ht="79.55" hidden="false" customHeight="true" outlineLevel="0" collapsed="false"/>
    <row r="29" customFormat="false" ht="79.55" hidden="false" customHeight="true" outlineLevel="0" collapsed="false"/>
    <row r="30" customFormat="false" ht="79.55" hidden="false" customHeight="true" outlineLevel="0" collapsed="false"/>
    <row r="68" customFormat="false" ht="117" hidden="false" customHeight="true" outlineLevel="0" collapsed="false"/>
    <row r="125" customFormat="false" ht="75.55" hidden="false" customHeight="true" outlineLevel="0" collapsed="false"/>
    <row r="134" customFormat="false" ht="151.15" hidden="false" customHeight="true" outlineLevel="0" collapsed="false"/>
    <row r="135" customFormat="false" ht="163.85" hidden="false" customHeight="true" outlineLevel="0" collapsed="false"/>
    <row r="139" customFormat="false" ht="68.2" hidden="false" customHeight="true" outlineLevel="0" collapsed="false"/>
    <row r="140" customFormat="false" ht="68.2" hidden="false" customHeight="true" outlineLevel="0" collapsed="false"/>
    <row r="141" customFormat="false" ht="68.2" hidden="false" customHeight="true" outlineLevel="0" collapsed="false"/>
    <row r="142" customFormat="false" ht="68.2" hidden="false" customHeight="true" outlineLevel="0" collapsed="false"/>
    <row r="143" customFormat="false" ht="68.2" hidden="false" customHeight="true" outlineLevel="0" collapsed="false"/>
    <row r="144" customFormat="false" ht="68.2" hidden="false" customHeight="true" outlineLevel="0" collapsed="false"/>
    <row r="145" customFormat="false" ht="68.2" hidden="false" customHeight="true" outlineLevel="0" collapsed="false"/>
    <row r="146" customFormat="false" ht="68.2" hidden="false" customHeight="true" outlineLevel="0" collapsed="false"/>
    <row r="147" customFormat="false" ht="68.2" hidden="false" customHeight="true" outlineLevel="0" collapsed="false"/>
    <row r="148" customFormat="false" ht="68.2" hidden="false" customHeight="true" outlineLevel="0" collapsed="false"/>
  </sheetData>
  <mergeCells count="1">
    <mergeCell ref="B4:B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9"/>
  <sheetViews>
    <sheetView showFormulas="false" showGridLines="true" showRowColHeaders="true" showZeros="true" rightToLeft="false" tabSelected="false" showOutlineSymbols="true" defaultGridColor="true" view="normal" topLeftCell="K61" colorId="64" zoomScale="84" zoomScaleNormal="84" zoomScalePageLayoutView="100" workbookViewId="0">
      <selection pane="topLeft" activeCell="J76" activeCellId="0" sqref="J76"/>
    </sheetView>
  </sheetViews>
  <sheetFormatPr defaultColWidth="11.625" defaultRowHeight="12.8" zeroHeight="false" outlineLevelRow="0" outlineLevelCol="0"/>
  <cols>
    <col collapsed="false" customWidth="true" hidden="false" outlineLevel="0" max="1" min="1" style="77" width="19.41"/>
    <col collapsed="false" customWidth="true" hidden="false" outlineLevel="0" max="2" min="2" style="77" width="18.81"/>
    <col collapsed="false" customWidth="true" hidden="false" outlineLevel="0" max="3" min="3" style="77" width="30.94"/>
    <col collapsed="false" customWidth="true" hidden="false" outlineLevel="0" max="4" min="4" style="77" width="14.69"/>
    <col collapsed="false" customWidth="true" hidden="false" outlineLevel="0" max="5" min="5" style="77" width="26.91"/>
    <col collapsed="false" customWidth="true" hidden="false" outlineLevel="0" max="6" min="6" style="77" width="33.33"/>
    <col collapsed="false" customWidth="true" hidden="false" outlineLevel="0" max="7" min="7" style="79" width="22.62"/>
    <col collapsed="false" customWidth="true" hidden="false" outlineLevel="0" max="8" min="8" style="77" width="40.72"/>
    <col collapsed="false" customWidth="true" hidden="false" outlineLevel="0" max="9" min="9" style="77" width="44.39"/>
    <col collapsed="false" customWidth="true" hidden="false" outlineLevel="0" max="10" min="10" style="77" width="29.89"/>
    <col collapsed="false" customWidth="false" hidden="false" outlineLevel="0" max="1024" min="11" style="77" width="11.61"/>
  </cols>
  <sheetData>
    <row r="1" s="83" customFormat="true" ht="12.8" hidden="false" customHeight="false" outlineLevel="0" collapsed="false">
      <c r="A1" s="80"/>
      <c r="B1" s="80"/>
      <c r="C1" s="80"/>
      <c r="D1" s="80"/>
      <c r="E1" s="80"/>
      <c r="F1" s="80"/>
      <c r="G1" s="81"/>
      <c r="H1" s="80"/>
      <c r="I1" s="82"/>
      <c r="J1" s="80"/>
      <c r="K1" s="80"/>
      <c r="L1" s="80"/>
    </row>
    <row r="2" s="83" customFormat="true" ht="12.8" hidden="false" customHeight="false" outlineLevel="0" collapsed="false">
      <c r="A2" s="80"/>
      <c r="B2" s="80"/>
      <c r="C2" s="80"/>
      <c r="D2" s="80"/>
      <c r="E2" s="80"/>
      <c r="F2" s="80"/>
      <c r="G2" s="81"/>
      <c r="H2" s="80"/>
      <c r="I2" s="82"/>
      <c r="J2" s="80"/>
      <c r="K2" s="80"/>
      <c r="L2" s="80"/>
    </row>
    <row r="3" customFormat="false" ht="12.8" hidden="false" customHeight="false" outlineLevel="0" collapsed="false">
      <c r="A3" s="84" t="s">
        <v>281</v>
      </c>
      <c r="B3" s="84" t="s">
        <v>267</v>
      </c>
      <c r="C3" s="84" t="s">
        <v>282</v>
      </c>
      <c r="D3" s="84" t="s">
        <v>283</v>
      </c>
      <c r="E3" s="84" t="s">
        <v>284</v>
      </c>
      <c r="F3" s="84" t="s">
        <v>285</v>
      </c>
      <c r="G3" s="85" t="s">
        <v>286</v>
      </c>
      <c r="H3" s="84" t="s">
        <v>287</v>
      </c>
      <c r="I3" s="86" t="s">
        <v>288</v>
      </c>
      <c r="J3" s="84" t="s">
        <v>289</v>
      </c>
      <c r="K3" s="84" t="s">
        <v>290</v>
      </c>
      <c r="L3" s="84" t="s">
        <v>291</v>
      </c>
    </row>
    <row r="4" customFormat="false" ht="73" hidden="false" customHeight="false" outlineLevel="0" collapsed="false">
      <c r="A4" s="60" t="s">
        <v>67</v>
      </c>
      <c r="B4" s="60" t="s">
        <v>314</v>
      </c>
      <c r="C4" s="60" t="s">
        <v>293</v>
      </c>
      <c r="D4" s="60" t="s">
        <v>60</v>
      </c>
      <c r="E4" s="50" t="s">
        <v>68</v>
      </c>
      <c r="F4" s="87" t="s">
        <v>315</v>
      </c>
      <c r="G4" s="50" t="s">
        <v>316</v>
      </c>
      <c r="H4" s="87" t="s">
        <v>317</v>
      </c>
      <c r="I4" s="87" t="s">
        <v>317</v>
      </c>
      <c r="J4" s="88" t="s">
        <v>297</v>
      </c>
      <c r="K4" s="89" t="s">
        <v>318</v>
      </c>
      <c r="L4" s="90"/>
    </row>
    <row r="5" customFormat="false" ht="73" hidden="false" customHeight="false" outlineLevel="0" collapsed="false">
      <c r="A5" s="60" t="s">
        <v>69</v>
      </c>
      <c r="B5" s="60"/>
      <c r="C5" s="60"/>
      <c r="D5" s="60" t="s">
        <v>60</v>
      </c>
      <c r="E5" s="50" t="s">
        <v>70</v>
      </c>
      <c r="F5" s="50" t="s">
        <v>319</v>
      </c>
      <c r="G5" s="50" t="s">
        <v>316</v>
      </c>
      <c r="H5" s="87" t="s">
        <v>317</v>
      </c>
      <c r="I5" s="87" t="s">
        <v>317</v>
      </c>
      <c r="J5" s="88" t="s">
        <v>297</v>
      </c>
      <c r="K5" s="89" t="s">
        <v>265</v>
      </c>
      <c r="L5" s="90"/>
    </row>
    <row r="6" customFormat="false" ht="73" hidden="false" customHeight="false" outlineLevel="0" collapsed="false">
      <c r="A6" s="60" t="s">
        <v>71</v>
      </c>
      <c r="B6" s="60"/>
      <c r="C6" s="60"/>
      <c r="D6" s="60" t="s">
        <v>60</v>
      </c>
      <c r="E6" s="50" t="s">
        <v>72</v>
      </c>
      <c r="F6" s="50" t="s">
        <v>319</v>
      </c>
      <c r="G6" s="50" t="s">
        <v>320</v>
      </c>
      <c r="H6" s="87" t="s">
        <v>317</v>
      </c>
      <c r="I6" s="87" t="s">
        <v>317</v>
      </c>
      <c r="J6" s="88" t="s">
        <v>297</v>
      </c>
      <c r="K6" s="89" t="s">
        <v>265</v>
      </c>
      <c r="L6" s="90"/>
    </row>
    <row r="7" customFormat="false" ht="73" hidden="false" customHeight="false" outlineLevel="0" collapsed="false">
      <c r="A7" s="60" t="s">
        <v>73</v>
      </c>
      <c r="B7" s="60"/>
      <c r="C7" s="60"/>
      <c r="D7" s="60" t="s">
        <v>60</v>
      </c>
      <c r="E7" s="50" t="s">
        <v>74</v>
      </c>
      <c r="F7" s="50" t="s">
        <v>321</v>
      </c>
      <c r="G7" s="50" t="s">
        <v>322</v>
      </c>
      <c r="H7" s="87" t="s">
        <v>317</v>
      </c>
      <c r="I7" s="87" t="s">
        <v>317</v>
      </c>
      <c r="J7" s="88" t="s">
        <v>297</v>
      </c>
      <c r="K7" s="89" t="s">
        <v>265</v>
      </c>
      <c r="L7" s="90"/>
    </row>
    <row r="8" customFormat="false" ht="73" hidden="false" customHeight="false" outlineLevel="0" collapsed="false">
      <c r="A8" s="60" t="s">
        <v>76</v>
      </c>
      <c r="B8" s="60"/>
      <c r="C8" s="60"/>
      <c r="D8" s="60" t="s">
        <v>75</v>
      </c>
      <c r="E8" s="50" t="s">
        <v>77</v>
      </c>
      <c r="F8" s="87" t="s">
        <v>315</v>
      </c>
      <c r="G8" s="50" t="s">
        <v>323</v>
      </c>
      <c r="H8" s="87" t="s">
        <v>324</v>
      </c>
      <c r="I8" s="87" t="s">
        <v>324</v>
      </c>
      <c r="J8" s="88" t="s">
        <v>297</v>
      </c>
      <c r="K8" s="89" t="s">
        <v>318</v>
      </c>
      <c r="L8" s="90"/>
    </row>
    <row r="9" customFormat="false" ht="82" hidden="false" customHeight="false" outlineLevel="0" collapsed="false">
      <c r="A9" s="60" t="s">
        <v>78</v>
      </c>
      <c r="B9" s="60"/>
      <c r="C9" s="60"/>
      <c r="D9" s="60" t="s">
        <v>60</v>
      </c>
      <c r="E9" s="50" t="s">
        <v>79</v>
      </c>
      <c r="F9" s="50" t="s">
        <v>325</v>
      </c>
      <c r="G9" s="50" t="s">
        <v>326</v>
      </c>
      <c r="H9" s="87" t="s">
        <v>317</v>
      </c>
      <c r="I9" s="87" t="s">
        <v>317</v>
      </c>
      <c r="J9" s="88" t="s">
        <v>297</v>
      </c>
      <c r="K9" s="89" t="s">
        <v>318</v>
      </c>
      <c r="L9" s="90"/>
    </row>
    <row r="10" customFormat="false" ht="82" hidden="false" customHeight="false" outlineLevel="0" collapsed="false">
      <c r="A10" s="60" t="s">
        <v>80</v>
      </c>
      <c r="B10" s="60" t="s">
        <v>327</v>
      </c>
      <c r="C10" s="60"/>
      <c r="D10" s="60" t="s">
        <v>60</v>
      </c>
      <c r="E10" s="50" t="s">
        <v>81</v>
      </c>
      <c r="F10" s="90" t="s">
        <v>328</v>
      </c>
      <c r="G10" s="50" t="s">
        <v>329</v>
      </c>
      <c r="H10" s="87" t="s">
        <v>330</v>
      </c>
      <c r="I10" s="87" t="s">
        <v>330</v>
      </c>
      <c r="J10" s="88" t="s">
        <v>297</v>
      </c>
      <c r="K10" s="89" t="s">
        <v>318</v>
      </c>
      <c r="L10" s="90"/>
    </row>
    <row r="11" customFormat="false" ht="91" hidden="false" customHeight="false" outlineLevel="0" collapsed="false">
      <c r="A11" s="60" t="s">
        <v>82</v>
      </c>
      <c r="B11" s="60"/>
      <c r="C11" s="60"/>
      <c r="D11" s="60" t="s">
        <v>60</v>
      </c>
      <c r="E11" s="50" t="s">
        <v>83</v>
      </c>
      <c r="F11" s="90" t="s">
        <v>331</v>
      </c>
      <c r="G11" s="50" t="s">
        <v>332</v>
      </c>
      <c r="H11" s="87" t="s">
        <v>333</v>
      </c>
      <c r="I11" s="87" t="s">
        <v>333</v>
      </c>
      <c r="J11" s="88" t="s">
        <v>297</v>
      </c>
      <c r="K11" s="89" t="s">
        <v>318</v>
      </c>
      <c r="L11" s="90"/>
    </row>
    <row r="12" customFormat="false" ht="73" hidden="false" customHeight="false" outlineLevel="0" collapsed="false">
      <c r="A12" s="60" t="s">
        <v>84</v>
      </c>
      <c r="B12" s="60"/>
      <c r="C12" s="60"/>
      <c r="D12" s="60" t="s">
        <v>60</v>
      </c>
      <c r="E12" s="50" t="s">
        <v>85</v>
      </c>
      <c r="F12" s="90" t="s">
        <v>85</v>
      </c>
      <c r="G12" s="50" t="s">
        <v>334</v>
      </c>
      <c r="H12" s="87" t="s">
        <v>335</v>
      </c>
      <c r="I12" s="87" t="s">
        <v>335</v>
      </c>
      <c r="J12" s="88" t="s">
        <v>297</v>
      </c>
      <c r="K12" s="89" t="s">
        <v>265</v>
      </c>
      <c r="L12" s="90"/>
    </row>
    <row r="13" customFormat="false" ht="91" hidden="false" customHeight="false" outlineLevel="0" collapsed="false">
      <c r="A13" s="60" t="s">
        <v>86</v>
      </c>
      <c r="B13" s="60"/>
      <c r="C13" s="60"/>
      <c r="D13" s="60" t="s">
        <v>60</v>
      </c>
      <c r="E13" s="50" t="s">
        <v>87</v>
      </c>
      <c r="F13" s="90" t="s">
        <v>336</v>
      </c>
      <c r="G13" s="50" t="s">
        <v>337</v>
      </c>
      <c r="H13" s="87" t="s">
        <v>338</v>
      </c>
      <c r="I13" s="87" t="s">
        <v>338</v>
      </c>
      <c r="J13" s="88" t="s">
        <v>297</v>
      </c>
      <c r="K13" s="89" t="s">
        <v>265</v>
      </c>
      <c r="L13" s="90"/>
    </row>
    <row r="14" customFormat="false" ht="82" hidden="false" customHeight="false" outlineLevel="0" collapsed="false">
      <c r="A14" s="60" t="s">
        <v>88</v>
      </c>
      <c r="B14" s="60"/>
      <c r="C14" s="60"/>
      <c r="D14" s="60" t="s">
        <v>60</v>
      </c>
      <c r="E14" s="50" t="s">
        <v>89</v>
      </c>
      <c r="F14" s="90" t="s">
        <v>339</v>
      </c>
      <c r="G14" s="50" t="s">
        <v>340</v>
      </c>
      <c r="H14" s="87" t="s">
        <v>341</v>
      </c>
      <c r="I14" s="87" t="s">
        <v>341</v>
      </c>
      <c r="J14" s="88" t="s">
        <v>297</v>
      </c>
      <c r="K14" s="89" t="s">
        <v>318</v>
      </c>
      <c r="L14" s="90"/>
    </row>
    <row r="15" customFormat="false" ht="82" hidden="false" customHeight="false" outlineLevel="0" collapsed="false">
      <c r="A15" s="60" t="s">
        <v>90</v>
      </c>
      <c r="B15" s="60"/>
      <c r="C15" s="60"/>
      <c r="D15" s="60" t="s">
        <v>75</v>
      </c>
      <c r="E15" s="50" t="s">
        <v>40</v>
      </c>
      <c r="F15" s="50" t="s">
        <v>342</v>
      </c>
      <c r="G15" s="50" t="s">
        <v>340</v>
      </c>
      <c r="H15" s="87" t="s">
        <v>343</v>
      </c>
      <c r="I15" s="87" t="s">
        <v>341</v>
      </c>
      <c r="J15" s="93" t="s">
        <v>344</v>
      </c>
      <c r="K15" s="89" t="s">
        <v>265</v>
      </c>
      <c r="L15" s="90"/>
    </row>
    <row r="16" customFormat="false" ht="73" hidden="false" customHeight="false" outlineLevel="0" collapsed="false">
      <c r="A16" s="60" t="s">
        <v>92</v>
      </c>
      <c r="B16" s="60"/>
      <c r="C16" s="60"/>
      <c r="D16" s="60" t="s">
        <v>60</v>
      </c>
      <c r="E16" s="50" t="s">
        <v>93</v>
      </c>
      <c r="F16" s="90" t="s">
        <v>345</v>
      </c>
      <c r="G16" s="50" t="s">
        <v>346</v>
      </c>
      <c r="H16" s="87" t="s">
        <v>341</v>
      </c>
      <c r="I16" s="87" t="s">
        <v>341</v>
      </c>
      <c r="J16" s="88" t="s">
        <v>297</v>
      </c>
      <c r="K16" s="89" t="s">
        <v>318</v>
      </c>
      <c r="L16" s="90"/>
    </row>
    <row r="17" customFormat="false" ht="73" hidden="false" customHeight="false" outlineLevel="0" collapsed="false">
      <c r="A17" s="60" t="s">
        <v>94</v>
      </c>
      <c r="B17" s="60"/>
      <c r="C17" s="60"/>
      <c r="D17" s="60" t="s">
        <v>60</v>
      </c>
      <c r="E17" s="50" t="s">
        <v>95</v>
      </c>
      <c r="F17" s="90" t="s">
        <v>347</v>
      </c>
      <c r="G17" s="50" t="s">
        <v>348</v>
      </c>
      <c r="H17" s="87" t="s">
        <v>341</v>
      </c>
      <c r="I17" s="87" t="s">
        <v>341</v>
      </c>
      <c r="J17" s="88" t="s">
        <v>297</v>
      </c>
      <c r="K17" s="89" t="s">
        <v>318</v>
      </c>
      <c r="L17" s="90"/>
    </row>
    <row r="18" customFormat="false" ht="81.55" hidden="false" customHeight="true" outlineLevel="0" collapsed="false">
      <c r="A18" s="60" t="s">
        <v>96</v>
      </c>
      <c r="B18" s="60"/>
      <c r="C18" s="60"/>
      <c r="D18" s="60" t="s">
        <v>60</v>
      </c>
      <c r="E18" s="50" t="s">
        <v>97</v>
      </c>
      <c r="F18" s="90" t="s">
        <v>349</v>
      </c>
      <c r="G18" s="50" t="s">
        <v>350</v>
      </c>
      <c r="H18" s="87" t="s">
        <v>351</v>
      </c>
      <c r="I18" s="87" t="s">
        <v>351</v>
      </c>
      <c r="J18" s="88" t="s">
        <v>297</v>
      </c>
      <c r="K18" s="89" t="s">
        <v>265</v>
      </c>
      <c r="L18" s="90"/>
    </row>
    <row r="19" customFormat="false" ht="81.55" hidden="false" customHeight="true" outlineLevel="0" collapsed="false">
      <c r="A19" s="60" t="s">
        <v>98</v>
      </c>
      <c r="B19" s="60"/>
      <c r="C19" s="60"/>
      <c r="D19" s="60" t="s">
        <v>60</v>
      </c>
      <c r="E19" s="50" t="s">
        <v>99</v>
      </c>
      <c r="F19" s="50" t="s">
        <v>352</v>
      </c>
      <c r="G19" s="50" t="s">
        <v>353</v>
      </c>
      <c r="H19" s="87" t="s">
        <v>354</v>
      </c>
      <c r="I19" s="87" t="s">
        <v>354</v>
      </c>
      <c r="J19" s="88" t="s">
        <v>297</v>
      </c>
      <c r="K19" s="89" t="s">
        <v>265</v>
      </c>
      <c r="L19" s="90"/>
    </row>
    <row r="20" customFormat="false" ht="81.55" hidden="false" customHeight="true" outlineLevel="0" collapsed="false">
      <c r="A20" s="60" t="s">
        <v>100</v>
      </c>
      <c r="B20" s="60"/>
      <c r="C20" s="60"/>
      <c r="D20" s="60" t="s">
        <v>60</v>
      </c>
      <c r="E20" s="50" t="s">
        <v>101</v>
      </c>
      <c r="F20" s="90" t="s">
        <v>355</v>
      </c>
      <c r="G20" s="50" t="s">
        <v>356</v>
      </c>
      <c r="H20" s="87" t="s">
        <v>357</v>
      </c>
      <c r="I20" s="87" t="s">
        <v>357</v>
      </c>
      <c r="J20" s="88" t="s">
        <v>297</v>
      </c>
      <c r="K20" s="89" t="s">
        <v>265</v>
      </c>
      <c r="L20" s="90"/>
    </row>
    <row r="21" customFormat="false" ht="81.55" hidden="false" customHeight="true" outlineLevel="0" collapsed="false">
      <c r="A21" s="60" t="s">
        <v>102</v>
      </c>
      <c r="B21" s="60" t="s">
        <v>358</v>
      </c>
      <c r="C21" s="60"/>
      <c r="D21" s="60" t="s">
        <v>60</v>
      </c>
      <c r="E21" s="50" t="s">
        <v>103</v>
      </c>
      <c r="F21" s="90" t="s">
        <v>359</v>
      </c>
      <c r="G21" s="50" t="s">
        <v>360</v>
      </c>
      <c r="H21" s="87" t="s">
        <v>361</v>
      </c>
      <c r="I21" s="87" t="s">
        <v>357</v>
      </c>
      <c r="J21" s="88" t="s">
        <v>297</v>
      </c>
      <c r="K21" s="89" t="s">
        <v>265</v>
      </c>
      <c r="L21" s="90"/>
    </row>
    <row r="22" customFormat="false" ht="79.55" hidden="false" customHeight="true" outlineLevel="0" collapsed="false">
      <c r="A22" s="60" t="s">
        <v>104</v>
      </c>
      <c r="B22" s="60"/>
      <c r="C22" s="60"/>
      <c r="D22" s="60" t="s">
        <v>60</v>
      </c>
      <c r="E22" s="50" t="s">
        <v>105</v>
      </c>
      <c r="F22" s="50" t="s">
        <v>362</v>
      </c>
      <c r="G22" s="50" t="s">
        <v>363</v>
      </c>
      <c r="H22" s="87" t="s">
        <v>364</v>
      </c>
      <c r="I22" s="87" t="s">
        <v>364</v>
      </c>
      <c r="J22" s="88" t="s">
        <v>297</v>
      </c>
      <c r="K22" s="89" t="s">
        <v>265</v>
      </c>
      <c r="L22" s="90"/>
    </row>
    <row r="23" customFormat="false" ht="79.55" hidden="false" customHeight="true" outlineLevel="0" collapsed="false">
      <c r="A23" s="60" t="s">
        <v>106</v>
      </c>
      <c r="B23" s="60"/>
      <c r="C23" s="60"/>
      <c r="D23" s="60" t="s">
        <v>60</v>
      </c>
      <c r="E23" s="50" t="s">
        <v>107</v>
      </c>
      <c r="F23" s="90" t="s">
        <v>365</v>
      </c>
      <c r="G23" s="50" t="s">
        <v>366</v>
      </c>
      <c r="H23" s="87" t="s">
        <v>367</v>
      </c>
      <c r="I23" s="87" t="s">
        <v>367</v>
      </c>
      <c r="J23" s="88" t="s">
        <v>297</v>
      </c>
      <c r="K23" s="89" t="s">
        <v>265</v>
      </c>
      <c r="L23" s="90"/>
    </row>
    <row r="24" customFormat="false" ht="79.55" hidden="false" customHeight="true" outlineLevel="0" collapsed="false">
      <c r="A24" s="60" t="s">
        <v>108</v>
      </c>
      <c r="B24" s="60"/>
      <c r="C24" s="60"/>
      <c r="D24" s="60" t="s">
        <v>60</v>
      </c>
      <c r="E24" s="50" t="s">
        <v>109</v>
      </c>
      <c r="F24" s="94" t="s">
        <v>368</v>
      </c>
      <c r="G24" s="50" t="s">
        <v>369</v>
      </c>
      <c r="H24" s="87" t="s">
        <v>370</v>
      </c>
      <c r="I24" s="87" t="s">
        <v>370</v>
      </c>
      <c r="J24" s="88" t="s">
        <v>297</v>
      </c>
      <c r="K24" s="89" t="s">
        <v>265</v>
      </c>
      <c r="L24" s="90"/>
    </row>
    <row r="25" customFormat="false" ht="79.55" hidden="false" customHeight="true" outlineLevel="0" collapsed="false">
      <c r="A25" s="60" t="s">
        <v>110</v>
      </c>
      <c r="B25" s="60"/>
      <c r="C25" s="60"/>
      <c r="D25" s="60" t="s">
        <v>60</v>
      </c>
      <c r="E25" s="50" t="s">
        <v>111</v>
      </c>
      <c r="F25" s="94" t="s">
        <v>371</v>
      </c>
      <c r="G25" s="50" t="s">
        <v>369</v>
      </c>
      <c r="H25" s="87" t="s">
        <v>372</v>
      </c>
      <c r="I25" s="87" t="s">
        <v>372</v>
      </c>
      <c r="J25" s="88" t="s">
        <v>297</v>
      </c>
      <c r="K25" s="89" t="s">
        <v>265</v>
      </c>
      <c r="L25" s="90"/>
    </row>
    <row r="26" customFormat="false" ht="79.55" hidden="false" customHeight="true" outlineLevel="0" collapsed="false">
      <c r="A26" s="60" t="s">
        <v>112</v>
      </c>
      <c r="B26" s="60"/>
      <c r="C26" s="60"/>
      <c r="D26" s="60" t="s">
        <v>60</v>
      </c>
      <c r="E26" s="50" t="s">
        <v>113</v>
      </c>
      <c r="F26" s="94" t="s">
        <v>373</v>
      </c>
      <c r="G26" s="50" t="s">
        <v>374</v>
      </c>
      <c r="H26" s="87" t="s">
        <v>375</v>
      </c>
      <c r="I26" s="87" t="s">
        <v>375</v>
      </c>
      <c r="J26" s="88" t="s">
        <v>297</v>
      </c>
      <c r="K26" s="89" t="s">
        <v>265</v>
      </c>
      <c r="L26" s="90"/>
    </row>
    <row r="27" customFormat="false" ht="79.55" hidden="false" customHeight="true" outlineLevel="0" collapsed="false">
      <c r="A27" s="60" t="s">
        <v>114</v>
      </c>
      <c r="B27" s="60"/>
      <c r="C27" s="60"/>
      <c r="D27" s="60" t="s">
        <v>60</v>
      </c>
      <c r="E27" s="50" t="s">
        <v>115</v>
      </c>
      <c r="F27" s="50" t="s">
        <v>376</v>
      </c>
      <c r="G27" s="50" t="s">
        <v>377</v>
      </c>
      <c r="H27" s="87" t="s">
        <v>378</v>
      </c>
      <c r="I27" s="87" t="s">
        <v>378</v>
      </c>
      <c r="J27" s="88" t="s">
        <v>297</v>
      </c>
      <c r="K27" s="89" t="s">
        <v>265</v>
      </c>
      <c r="L27" s="90"/>
    </row>
    <row r="28" customFormat="false" ht="79.55" hidden="false" customHeight="true" outlineLevel="0" collapsed="false">
      <c r="A28" s="60" t="s">
        <v>116</v>
      </c>
      <c r="B28" s="60"/>
      <c r="C28" s="60"/>
      <c r="D28" s="60" t="s">
        <v>60</v>
      </c>
      <c r="E28" s="50" t="s">
        <v>117</v>
      </c>
      <c r="F28" s="50" t="s">
        <v>379</v>
      </c>
      <c r="G28" s="50" t="s">
        <v>380</v>
      </c>
      <c r="H28" s="87" t="s">
        <v>381</v>
      </c>
      <c r="I28" s="87" t="s">
        <v>381</v>
      </c>
      <c r="J28" s="88" t="s">
        <v>297</v>
      </c>
      <c r="K28" s="89" t="s">
        <v>265</v>
      </c>
      <c r="L28" s="90"/>
    </row>
    <row r="29" customFormat="false" ht="79.55" hidden="false" customHeight="true" outlineLevel="0" collapsed="false">
      <c r="A29" s="60" t="s">
        <v>118</v>
      </c>
      <c r="B29" s="60"/>
      <c r="C29" s="60"/>
      <c r="D29" s="60" t="s">
        <v>60</v>
      </c>
      <c r="E29" s="50" t="s">
        <v>119</v>
      </c>
      <c r="F29" s="50" t="s">
        <v>382</v>
      </c>
      <c r="G29" s="50" t="s">
        <v>383</v>
      </c>
      <c r="H29" s="87" t="s">
        <v>384</v>
      </c>
      <c r="I29" s="87" t="s">
        <v>384</v>
      </c>
      <c r="J29" s="88" t="s">
        <v>297</v>
      </c>
      <c r="K29" s="89" t="s">
        <v>265</v>
      </c>
      <c r="L29" s="90"/>
    </row>
    <row r="30" customFormat="false" ht="79.55" hidden="false" customHeight="true" outlineLevel="0" collapsed="false">
      <c r="A30" s="60" t="s">
        <v>120</v>
      </c>
      <c r="B30" s="60" t="s">
        <v>385</v>
      </c>
      <c r="C30" s="60"/>
      <c r="D30" s="60" t="s">
        <v>60</v>
      </c>
      <c r="E30" s="50" t="s">
        <v>121</v>
      </c>
      <c r="F30" s="50" t="s">
        <v>386</v>
      </c>
      <c r="G30" s="50" t="s">
        <v>387</v>
      </c>
      <c r="H30" s="87" t="s">
        <v>388</v>
      </c>
      <c r="I30" s="87" t="s">
        <v>388</v>
      </c>
      <c r="J30" s="88" t="s">
        <v>297</v>
      </c>
      <c r="K30" s="89" t="s">
        <v>265</v>
      </c>
      <c r="L30" s="90"/>
    </row>
    <row r="31" customFormat="false" ht="46.05" hidden="false" customHeight="false" outlineLevel="0" collapsed="false">
      <c r="A31" s="60" t="s">
        <v>122</v>
      </c>
      <c r="B31" s="60"/>
      <c r="C31" s="60"/>
      <c r="D31" s="60" t="s">
        <v>60</v>
      </c>
      <c r="E31" s="50" t="s">
        <v>123</v>
      </c>
      <c r="F31" s="50" t="s">
        <v>389</v>
      </c>
      <c r="G31" s="50" t="s">
        <v>390</v>
      </c>
      <c r="H31" s="87" t="s">
        <v>391</v>
      </c>
      <c r="I31" s="87" t="s">
        <v>391</v>
      </c>
      <c r="J31" s="88" t="s">
        <v>297</v>
      </c>
      <c r="K31" s="89" t="s">
        <v>265</v>
      </c>
      <c r="L31" s="90"/>
    </row>
    <row r="32" customFormat="false" ht="46.05" hidden="false" customHeight="false" outlineLevel="0" collapsed="false">
      <c r="A32" s="60" t="s">
        <v>124</v>
      </c>
      <c r="B32" s="60"/>
      <c r="C32" s="60"/>
      <c r="D32" s="60" t="s">
        <v>60</v>
      </c>
      <c r="E32" s="50" t="s">
        <v>125</v>
      </c>
      <c r="F32" s="50" t="s">
        <v>392</v>
      </c>
      <c r="G32" s="50" t="s">
        <v>393</v>
      </c>
      <c r="H32" s="87" t="s">
        <v>394</v>
      </c>
      <c r="I32" s="87" t="s">
        <v>394</v>
      </c>
      <c r="J32" s="88" t="s">
        <v>297</v>
      </c>
      <c r="K32" s="89" t="s">
        <v>265</v>
      </c>
      <c r="L32" s="90"/>
    </row>
    <row r="33" customFormat="false" ht="46.05" hidden="false" customHeight="false" outlineLevel="0" collapsed="false">
      <c r="A33" s="60" t="s">
        <v>126</v>
      </c>
      <c r="B33" s="60"/>
      <c r="C33" s="60"/>
      <c r="D33" s="60" t="s">
        <v>60</v>
      </c>
      <c r="E33" s="50" t="s">
        <v>127</v>
      </c>
      <c r="F33" s="50" t="s">
        <v>395</v>
      </c>
      <c r="G33" s="50" t="s">
        <v>396</v>
      </c>
      <c r="H33" s="50" t="s">
        <v>397</v>
      </c>
      <c r="I33" s="50" t="s">
        <v>397</v>
      </c>
      <c r="J33" s="88" t="s">
        <v>297</v>
      </c>
      <c r="K33" s="89" t="s">
        <v>265</v>
      </c>
      <c r="L33" s="90"/>
    </row>
    <row r="34" customFormat="false" ht="46.05" hidden="false" customHeight="false" outlineLevel="0" collapsed="false">
      <c r="A34" s="60" t="s">
        <v>128</v>
      </c>
      <c r="B34" s="60"/>
      <c r="C34" s="60"/>
      <c r="D34" s="60" t="s">
        <v>60</v>
      </c>
      <c r="E34" s="50" t="s">
        <v>129</v>
      </c>
      <c r="F34" s="50" t="s">
        <v>398</v>
      </c>
      <c r="G34" s="50" t="s">
        <v>399</v>
      </c>
      <c r="H34" s="50" t="s">
        <v>400</v>
      </c>
      <c r="I34" s="50" t="s">
        <v>400</v>
      </c>
      <c r="J34" s="88" t="s">
        <v>297</v>
      </c>
      <c r="K34" s="89" t="s">
        <v>265</v>
      </c>
      <c r="L34" s="90"/>
    </row>
    <row r="35" customFormat="false" ht="55.05" hidden="false" customHeight="false" outlineLevel="0" collapsed="false">
      <c r="A35" s="60" t="s">
        <v>130</v>
      </c>
      <c r="B35" s="60" t="s">
        <v>401</v>
      </c>
      <c r="C35" s="60"/>
      <c r="D35" s="60" t="s">
        <v>60</v>
      </c>
      <c r="E35" s="50" t="s">
        <v>131</v>
      </c>
      <c r="F35" s="94" t="s">
        <v>402</v>
      </c>
      <c r="G35" s="50" t="s">
        <v>403</v>
      </c>
      <c r="H35" s="87" t="s">
        <v>404</v>
      </c>
      <c r="I35" s="87" t="s">
        <v>404</v>
      </c>
      <c r="J35" s="88" t="s">
        <v>297</v>
      </c>
      <c r="K35" s="89" t="s">
        <v>265</v>
      </c>
      <c r="L35" s="90"/>
    </row>
    <row r="36" customFormat="false" ht="64" hidden="false" customHeight="false" outlineLevel="0" collapsed="false">
      <c r="A36" s="60" t="s">
        <v>132</v>
      </c>
      <c r="B36" s="60" t="s">
        <v>405</v>
      </c>
      <c r="C36" s="60"/>
      <c r="D36" s="60" t="s">
        <v>60</v>
      </c>
      <c r="E36" s="50" t="s">
        <v>133</v>
      </c>
      <c r="F36" s="94" t="s">
        <v>406</v>
      </c>
      <c r="G36" s="50" t="s">
        <v>407</v>
      </c>
      <c r="H36" s="87" t="s">
        <v>408</v>
      </c>
      <c r="I36" s="87" t="s">
        <v>408</v>
      </c>
      <c r="J36" s="88" t="s">
        <v>297</v>
      </c>
      <c r="K36" s="89" t="s">
        <v>318</v>
      </c>
      <c r="L36" s="90"/>
    </row>
    <row r="37" customFormat="false" ht="64" hidden="false" customHeight="false" outlineLevel="0" collapsed="false">
      <c r="A37" s="60" t="s">
        <v>134</v>
      </c>
      <c r="B37" s="60" t="s">
        <v>409</v>
      </c>
      <c r="C37" s="60"/>
      <c r="D37" s="60" t="s">
        <v>60</v>
      </c>
      <c r="E37" s="50" t="s">
        <v>135</v>
      </c>
      <c r="F37" s="94" t="s">
        <v>410</v>
      </c>
      <c r="G37" s="50" t="s">
        <v>411</v>
      </c>
      <c r="H37" s="87" t="s">
        <v>412</v>
      </c>
      <c r="I37" s="87" t="s">
        <v>412</v>
      </c>
      <c r="J37" s="88" t="s">
        <v>297</v>
      </c>
      <c r="K37" s="89" t="s">
        <v>318</v>
      </c>
      <c r="L37" s="90"/>
    </row>
    <row r="38" customFormat="false" ht="73" hidden="false" customHeight="false" outlineLevel="0" collapsed="false">
      <c r="A38" s="60" t="s">
        <v>136</v>
      </c>
      <c r="B38" s="60"/>
      <c r="C38" s="60"/>
      <c r="D38" s="60" t="s">
        <v>60</v>
      </c>
      <c r="E38" s="50" t="s">
        <v>137</v>
      </c>
      <c r="F38" s="50" t="s">
        <v>413</v>
      </c>
      <c r="G38" s="50" t="s">
        <v>414</v>
      </c>
      <c r="H38" s="87" t="s">
        <v>415</v>
      </c>
      <c r="I38" s="87" t="s">
        <v>415</v>
      </c>
      <c r="J38" s="88" t="s">
        <v>297</v>
      </c>
      <c r="K38" s="89" t="s">
        <v>265</v>
      </c>
      <c r="L38" s="90"/>
    </row>
    <row r="39" customFormat="false" ht="82" hidden="false" customHeight="false" outlineLevel="0" collapsed="false">
      <c r="A39" s="60" t="s">
        <v>138</v>
      </c>
      <c r="B39" s="60"/>
      <c r="C39" s="60"/>
      <c r="D39" s="60" t="s">
        <v>60</v>
      </c>
      <c r="E39" s="50" t="s">
        <v>139</v>
      </c>
      <c r="F39" s="50" t="s">
        <v>416</v>
      </c>
      <c r="G39" s="50" t="s">
        <v>417</v>
      </c>
      <c r="H39" s="87" t="s">
        <v>418</v>
      </c>
      <c r="I39" s="87" t="s">
        <v>418</v>
      </c>
      <c r="J39" s="88" t="s">
        <v>297</v>
      </c>
      <c r="K39" s="89" t="s">
        <v>265</v>
      </c>
      <c r="L39" s="90"/>
    </row>
    <row r="40" customFormat="false" ht="82" hidden="false" customHeight="false" outlineLevel="0" collapsed="false">
      <c r="A40" s="60" t="s">
        <v>140</v>
      </c>
      <c r="B40" s="60"/>
      <c r="C40" s="60"/>
      <c r="D40" s="60" t="s">
        <v>60</v>
      </c>
      <c r="E40" s="50" t="s">
        <v>141</v>
      </c>
      <c r="F40" s="50" t="s">
        <v>419</v>
      </c>
      <c r="G40" s="50" t="s">
        <v>420</v>
      </c>
      <c r="H40" s="87" t="s">
        <v>421</v>
      </c>
      <c r="I40" s="87" t="s">
        <v>421</v>
      </c>
      <c r="J40" s="88" t="s">
        <v>297</v>
      </c>
      <c r="K40" s="89" t="s">
        <v>265</v>
      </c>
      <c r="L40" s="90"/>
    </row>
    <row r="41" customFormat="false" ht="82" hidden="false" customHeight="false" outlineLevel="0" collapsed="false">
      <c r="A41" s="60" t="s">
        <v>142</v>
      </c>
      <c r="B41" s="60"/>
      <c r="C41" s="60"/>
      <c r="D41" s="60" t="s">
        <v>75</v>
      </c>
      <c r="E41" s="50" t="s">
        <v>143</v>
      </c>
      <c r="F41" s="50" t="s">
        <v>422</v>
      </c>
      <c r="G41" s="50" t="s">
        <v>423</v>
      </c>
      <c r="H41" s="87" t="s">
        <v>424</v>
      </c>
      <c r="I41" s="87" t="s">
        <v>424</v>
      </c>
      <c r="J41" s="88" t="s">
        <v>297</v>
      </c>
      <c r="K41" s="89" t="s">
        <v>265</v>
      </c>
      <c r="L41" s="90"/>
    </row>
    <row r="42" customFormat="false" ht="82" hidden="false" customHeight="false" outlineLevel="0" collapsed="false">
      <c r="A42" s="60" t="s">
        <v>144</v>
      </c>
      <c r="B42" s="60"/>
      <c r="C42" s="60"/>
      <c r="D42" s="60" t="s">
        <v>60</v>
      </c>
      <c r="E42" s="50" t="s">
        <v>145</v>
      </c>
      <c r="F42" s="50" t="s">
        <v>425</v>
      </c>
      <c r="G42" s="50" t="s">
        <v>426</v>
      </c>
      <c r="H42" s="87" t="s">
        <v>427</v>
      </c>
      <c r="I42" s="87" t="s">
        <v>427</v>
      </c>
      <c r="J42" s="88" t="s">
        <v>297</v>
      </c>
      <c r="K42" s="89" t="s">
        <v>265</v>
      </c>
      <c r="L42" s="90"/>
    </row>
    <row r="43" customFormat="false" ht="73" hidden="false" customHeight="false" outlineLevel="0" collapsed="false">
      <c r="A43" s="60" t="s">
        <v>146</v>
      </c>
      <c r="B43" s="60"/>
      <c r="C43" s="60"/>
      <c r="D43" s="60" t="s">
        <v>60</v>
      </c>
      <c r="E43" s="50" t="s">
        <v>147</v>
      </c>
      <c r="F43" s="94" t="s">
        <v>428</v>
      </c>
      <c r="G43" s="50" t="s">
        <v>429</v>
      </c>
      <c r="H43" s="87" t="s">
        <v>335</v>
      </c>
      <c r="I43" s="87" t="s">
        <v>335</v>
      </c>
      <c r="J43" s="88" t="s">
        <v>297</v>
      </c>
      <c r="K43" s="89" t="s">
        <v>265</v>
      </c>
      <c r="L43" s="90"/>
    </row>
    <row r="44" customFormat="false" ht="73" hidden="false" customHeight="false" outlineLevel="0" collapsed="false">
      <c r="A44" s="60" t="s">
        <v>148</v>
      </c>
      <c r="B44" s="60"/>
      <c r="C44" s="60"/>
      <c r="D44" s="60" t="s">
        <v>60</v>
      </c>
      <c r="E44" s="50" t="s">
        <v>149</v>
      </c>
      <c r="F44" s="94" t="s">
        <v>430</v>
      </c>
      <c r="G44" s="50" t="s">
        <v>431</v>
      </c>
      <c r="H44" s="87" t="s">
        <v>338</v>
      </c>
      <c r="I44" s="87" t="s">
        <v>338</v>
      </c>
      <c r="J44" s="88" t="s">
        <v>297</v>
      </c>
      <c r="K44" s="89" t="s">
        <v>265</v>
      </c>
      <c r="L44" s="90"/>
    </row>
    <row r="45" customFormat="false" ht="82" hidden="false" customHeight="false" outlineLevel="0" collapsed="false">
      <c r="A45" s="60" t="s">
        <v>150</v>
      </c>
      <c r="B45" s="60"/>
      <c r="C45" s="60"/>
      <c r="D45" s="60" t="s">
        <v>60</v>
      </c>
      <c r="E45" s="50" t="s">
        <v>151</v>
      </c>
      <c r="F45" s="94" t="s">
        <v>432</v>
      </c>
      <c r="G45" s="50" t="s">
        <v>433</v>
      </c>
      <c r="H45" s="87" t="s">
        <v>341</v>
      </c>
      <c r="I45" s="87" t="s">
        <v>341</v>
      </c>
      <c r="J45" s="88" t="s">
        <v>297</v>
      </c>
      <c r="K45" s="89" t="s">
        <v>265</v>
      </c>
      <c r="L45" s="90"/>
    </row>
    <row r="46" customFormat="false" ht="82" hidden="false" customHeight="false" outlineLevel="0" collapsed="false">
      <c r="A46" s="60" t="s">
        <v>152</v>
      </c>
      <c r="B46" s="60"/>
      <c r="C46" s="60"/>
      <c r="D46" s="60" t="s">
        <v>60</v>
      </c>
      <c r="E46" s="50" t="s">
        <v>153</v>
      </c>
      <c r="F46" s="50" t="s">
        <v>434</v>
      </c>
      <c r="G46" s="50" t="s">
        <v>435</v>
      </c>
      <c r="H46" s="87" t="s">
        <v>351</v>
      </c>
      <c r="I46" s="87" t="s">
        <v>351</v>
      </c>
      <c r="J46" s="88" t="s">
        <v>297</v>
      </c>
      <c r="K46" s="89" t="s">
        <v>265</v>
      </c>
      <c r="L46" s="90"/>
    </row>
    <row r="47" customFormat="false" ht="73" hidden="false" customHeight="false" outlineLevel="0" collapsed="false">
      <c r="A47" s="60" t="s">
        <v>154</v>
      </c>
      <c r="B47" s="60"/>
      <c r="C47" s="60"/>
      <c r="D47" s="60" t="s">
        <v>60</v>
      </c>
      <c r="E47" s="50" t="s">
        <v>155</v>
      </c>
      <c r="F47" s="50" t="s">
        <v>436</v>
      </c>
      <c r="G47" s="50" t="s">
        <v>437</v>
      </c>
      <c r="H47" s="87" t="s">
        <v>330</v>
      </c>
      <c r="I47" s="87" t="s">
        <v>330</v>
      </c>
      <c r="J47" s="88" t="s">
        <v>297</v>
      </c>
      <c r="K47" s="89" t="s">
        <v>318</v>
      </c>
      <c r="L47" s="90"/>
    </row>
    <row r="48" customFormat="false" ht="64" hidden="false" customHeight="false" outlineLevel="0" collapsed="false">
      <c r="A48" s="60" t="s">
        <v>156</v>
      </c>
      <c r="B48" s="60"/>
      <c r="C48" s="60"/>
      <c r="D48" s="60" t="s">
        <v>60</v>
      </c>
      <c r="E48" s="50" t="s">
        <v>157</v>
      </c>
      <c r="F48" s="50" t="s">
        <v>438</v>
      </c>
      <c r="G48" s="50" t="s">
        <v>439</v>
      </c>
      <c r="H48" s="87" t="s">
        <v>440</v>
      </c>
      <c r="I48" s="87" t="s">
        <v>440</v>
      </c>
      <c r="J48" s="88" t="s">
        <v>297</v>
      </c>
      <c r="K48" s="89" t="s">
        <v>265</v>
      </c>
      <c r="L48" s="90"/>
    </row>
    <row r="49" customFormat="false" ht="64" hidden="false" customHeight="false" outlineLevel="0" collapsed="false">
      <c r="A49" s="60" t="s">
        <v>158</v>
      </c>
      <c r="B49" s="60"/>
      <c r="C49" s="60"/>
      <c r="D49" s="60" t="s">
        <v>60</v>
      </c>
      <c r="E49" s="50" t="s">
        <v>159</v>
      </c>
      <c r="F49" s="50" t="s">
        <v>441</v>
      </c>
      <c r="G49" s="50" t="s">
        <v>442</v>
      </c>
      <c r="H49" s="87" t="s">
        <v>443</v>
      </c>
      <c r="I49" s="87" t="s">
        <v>443</v>
      </c>
      <c r="J49" s="88" t="s">
        <v>297</v>
      </c>
      <c r="K49" s="89" t="s">
        <v>265</v>
      </c>
      <c r="L49" s="90"/>
    </row>
    <row r="50" customFormat="false" ht="73" hidden="false" customHeight="false" outlineLevel="0" collapsed="false">
      <c r="A50" s="60" t="s">
        <v>160</v>
      </c>
      <c r="B50" s="60"/>
      <c r="C50" s="60"/>
      <c r="D50" s="60" t="s">
        <v>60</v>
      </c>
      <c r="E50" s="50" t="s">
        <v>161</v>
      </c>
      <c r="F50" s="50" t="s">
        <v>444</v>
      </c>
      <c r="G50" s="50" t="s">
        <v>445</v>
      </c>
      <c r="H50" s="87" t="s">
        <v>446</v>
      </c>
      <c r="I50" s="87" t="s">
        <v>446</v>
      </c>
      <c r="J50" s="88" t="s">
        <v>297</v>
      </c>
      <c r="K50" s="89" t="s">
        <v>265</v>
      </c>
      <c r="L50" s="90"/>
    </row>
    <row r="51" customFormat="false" ht="64" hidden="false" customHeight="false" outlineLevel="0" collapsed="false">
      <c r="A51" s="60" t="s">
        <v>162</v>
      </c>
      <c r="B51" s="60" t="s">
        <v>447</v>
      </c>
      <c r="C51" s="60"/>
      <c r="D51" s="60" t="s">
        <v>60</v>
      </c>
      <c r="E51" s="50" t="s">
        <v>163</v>
      </c>
      <c r="F51" s="50" t="s">
        <v>448</v>
      </c>
      <c r="G51" s="95" t="s">
        <v>449</v>
      </c>
      <c r="H51" s="87" t="s">
        <v>450</v>
      </c>
      <c r="I51" s="87" t="s">
        <v>450</v>
      </c>
      <c r="J51" s="88" t="s">
        <v>297</v>
      </c>
      <c r="K51" s="89" t="s">
        <v>265</v>
      </c>
      <c r="L51" s="90"/>
    </row>
    <row r="52" customFormat="false" ht="64" hidden="false" customHeight="false" outlineLevel="0" collapsed="false">
      <c r="A52" s="60" t="s">
        <v>164</v>
      </c>
      <c r="B52" s="60"/>
      <c r="C52" s="60"/>
      <c r="D52" s="60" t="s">
        <v>60</v>
      </c>
      <c r="E52" s="50" t="s">
        <v>165</v>
      </c>
      <c r="F52" s="50" t="s">
        <v>451</v>
      </c>
      <c r="G52" s="95" t="s">
        <v>452</v>
      </c>
      <c r="H52" s="87" t="s">
        <v>450</v>
      </c>
      <c r="I52" s="87" t="s">
        <v>450</v>
      </c>
      <c r="J52" s="88" t="s">
        <v>297</v>
      </c>
      <c r="K52" s="89" t="s">
        <v>265</v>
      </c>
      <c r="L52" s="90"/>
    </row>
    <row r="53" customFormat="false" ht="73" hidden="false" customHeight="false" outlineLevel="0" collapsed="false">
      <c r="A53" s="60" t="s">
        <v>166</v>
      </c>
      <c r="B53" s="60"/>
      <c r="C53" s="60"/>
      <c r="D53" s="60" t="s">
        <v>60</v>
      </c>
      <c r="E53" s="50" t="s">
        <v>167</v>
      </c>
      <c r="F53" s="50" t="s">
        <v>453</v>
      </c>
      <c r="G53" s="95" t="s">
        <v>454</v>
      </c>
      <c r="H53" s="87" t="s">
        <v>450</v>
      </c>
      <c r="I53" s="87" t="s">
        <v>450</v>
      </c>
      <c r="J53" s="88" t="s">
        <v>297</v>
      </c>
      <c r="K53" s="89" t="s">
        <v>265</v>
      </c>
      <c r="L53" s="90"/>
    </row>
    <row r="54" customFormat="false" ht="73" hidden="false" customHeight="false" outlineLevel="0" collapsed="false">
      <c r="A54" s="60" t="s">
        <v>168</v>
      </c>
      <c r="B54" s="60"/>
      <c r="C54" s="60"/>
      <c r="D54" s="60" t="s">
        <v>60</v>
      </c>
      <c r="E54" s="50" t="s">
        <v>169</v>
      </c>
      <c r="F54" s="50" t="s">
        <v>455</v>
      </c>
      <c r="G54" s="50" t="s">
        <v>456</v>
      </c>
      <c r="H54" s="87" t="s">
        <v>450</v>
      </c>
      <c r="I54" s="87" t="s">
        <v>450</v>
      </c>
      <c r="J54" s="88" t="s">
        <v>297</v>
      </c>
      <c r="K54" s="89" t="s">
        <v>265</v>
      </c>
      <c r="L54" s="90"/>
    </row>
    <row r="55" customFormat="false" ht="73" hidden="false" customHeight="false" outlineLevel="0" collapsed="false">
      <c r="A55" s="60" t="s">
        <v>170</v>
      </c>
      <c r="B55" s="60"/>
      <c r="C55" s="60"/>
      <c r="D55" s="60" t="s">
        <v>60</v>
      </c>
      <c r="E55" s="50" t="s">
        <v>171</v>
      </c>
      <c r="F55" s="50" t="s">
        <v>457</v>
      </c>
      <c r="G55" s="95" t="s">
        <v>458</v>
      </c>
      <c r="H55" s="87" t="s">
        <v>450</v>
      </c>
      <c r="I55" s="87" t="s">
        <v>450</v>
      </c>
      <c r="J55" s="88" t="s">
        <v>297</v>
      </c>
      <c r="K55" s="89" t="s">
        <v>265</v>
      </c>
      <c r="L55" s="90"/>
    </row>
    <row r="56" customFormat="false" ht="73" hidden="false" customHeight="false" outlineLevel="0" collapsed="false">
      <c r="A56" s="60" t="s">
        <v>172</v>
      </c>
      <c r="B56" s="60"/>
      <c r="C56" s="60"/>
      <c r="D56" s="60" t="s">
        <v>60</v>
      </c>
      <c r="E56" s="50" t="s">
        <v>173</v>
      </c>
      <c r="F56" s="50" t="s">
        <v>459</v>
      </c>
      <c r="G56" s="95" t="s">
        <v>460</v>
      </c>
      <c r="H56" s="87" t="s">
        <v>450</v>
      </c>
      <c r="I56" s="87" t="s">
        <v>450</v>
      </c>
      <c r="J56" s="88" t="s">
        <v>297</v>
      </c>
      <c r="K56" s="89" t="s">
        <v>265</v>
      </c>
      <c r="L56" s="90"/>
    </row>
    <row r="57" customFormat="false" ht="73" hidden="false" customHeight="false" outlineLevel="0" collapsed="false">
      <c r="A57" s="60" t="s">
        <v>174</v>
      </c>
      <c r="B57" s="60"/>
      <c r="C57" s="60"/>
      <c r="D57" s="60" t="s">
        <v>60</v>
      </c>
      <c r="E57" s="50" t="s">
        <v>175</v>
      </c>
      <c r="F57" s="50" t="s">
        <v>461</v>
      </c>
      <c r="G57" s="95" t="s">
        <v>462</v>
      </c>
      <c r="H57" s="87" t="s">
        <v>450</v>
      </c>
      <c r="I57" s="87" t="s">
        <v>450</v>
      </c>
      <c r="J57" s="88" t="s">
        <v>297</v>
      </c>
      <c r="K57" s="89" t="s">
        <v>265</v>
      </c>
      <c r="L57" s="90"/>
    </row>
    <row r="58" customFormat="false" ht="73" hidden="false" customHeight="false" outlineLevel="0" collapsed="false">
      <c r="A58" s="60" t="s">
        <v>176</v>
      </c>
      <c r="B58" s="60"/>
      <c r="C58" s="60"/>
      <c r="D58" s="60" t="s">
        <v>60</v>
      </c>
      <c r="E58" s="50" t="s">
        <v>177</v>
      </c>
      <c r="F58" s="50" t="s">
        <v>463</v>
      </c>
      <c r="G58" s="95" t="s">
        <v>464</v>
      </c>
      <c r="H58" s="87" t="s">
        <v>450</v>
      </c>
      <c r="I58" s="87" t="s">
        <v>450</v>
      </c>
      <c r="J58" s="88" t="s">
        <v>297</v>
      </c>
      <c r="K58" s="89" t="s">
        <v>265</v>
      </c>
      <c r="L58" s="90"/>
    </row>
    <row r="59" customFormat="false" ht="64" hidden="false" customHeight="false" outlineLevel="0" collapsed="false">
      <c r="A59" s="60" t="s">
        <v>178</v>
      </c>
      <c r="B59" s="60"/>
      <c r="C59" s="60"/>
      <c r="D59" s="60" t="s">
        <v>60</v>
      </c>
      <c r="E59" s="50" t="s">
        <v>179</v>
      </c>
      <c r="F59" s="50" t="s">
        <v>465</v>
      </c>
      <c r="G59" s="95" t="s">
        <v>466</v>
      </c>
      <c r="H59" s="87" t="s">
        <v>450</v>
      </c>
      <c r="I59" s="87" t="s">
        <v>450</v>
      </c>
      <c r="J59" s="88" t="s">
        <v>297</v>
      </c>
      <c r="K59" s="89" t="s">
        <v>265</v>
      </c>
      <c r="L59" s="90"/>
    </row>
    <row r="60" customFormat="false" ht="64" hidden="false" customHeight="false" outlineLevel="0" collapsed="false">
      <c r="A60" s="60" t="s">
        <v>180</v>
      </c>
      <c r="B60" s="60"/>
      <c r="C60" s="60"/>
      <c r="D60" s="60" t="s">
        <v>60</v>
      </c>
      <c r="E60" s="50" t="s">
        <v>181</v>
      </c>
      <c r="F60" s="50" t="s">
        <v>467</v>
      </c>
      <c r="G60" s="95" t="s">
        <v>468</v>
      </c>
      <c r="H60" s="87" t="s">
        <v>450</v>
      </c>
      <c r="I60" s="87" t="s">
        <v>450</v>
      </c>
      <c r="J60" s="88" t="s">
        <v>297</v>
      </c>
      <c r="K60" s="89" t="s">
        <v>265</v>
      </c>
      <c r="L60" s="90"/>
    </row>
    <row r="61" customFormat="false" ht="55.05" hidden="false" customHeight="false" outlineLevel="0" collapsed="false">
      <c r="A61" s="60" t="s">
        <v>182</v>
      </c>
      <c r="B61" s="60"/>
      <c r="C61" s="60"/>
      <c r="D61" s="60" t="s">
        <v>60</v>
      </c>
      <c r="E61" s="50" t="s">
        <v>183</v>
      </c>
      <c r="F61" s="50" t="s">
        <v>469</v>
      </c>
      <c r="G61" s="95" t="s">
        <v>470</v>
      </c>
      <c r="H61" s="87" t="s">
        <v>450</v>
      </c>
      <c r="I61" s="87" t="s">
        <v>450</v>
      </c>
      <c r="J61" s="88" t="s">
        <v>297</v>
      </c>
      <c r="K61" s="89" t="s">
        <v>265</v>
      </c>
      <c r="L61" s="90"/>
    </row>
    <row r="62" customFormat="false" ht="64" hidden="false" customHeight="false" outlineLevel="0" collapsed="false">
      <c r="A62" s="60" t="s">
        <v>184</v>
      </c>
      <c r="B62" s="60"/>
      <c r="C62" s="60"/>
      <c r="D62" s="60" t="s">
        <v>60</v>
      </c>
      <c r="E62" s="50" t="s">
        <v>185</v>
      </c>
      <c r="F62" s="50" t="s">
        <v>471</v>
      </c>
      <c r="G62" s="95" t="s">
        <v>472</v>
      </c>
      <c r="H62" s="87" t="s">
        <v>450</v>
      </c>
      <c r="I62" s="87" t="s">
        <v>450</v>
      </c>
      <c r="J62" s="88" t="s">
        <v>297</v>
      </c>
      <c r="K62" s="89" t="s">
        <v>265</v>
      </c>
      <c r="L62" s="90"/>
    </row>
    <row r="63" customFormat="false" ht="64" hidden="false" customHeight="false" outlineLevel="0" collapsed="false">
      <c r="A63" s="60" t="s">
        <v>186</v>
      </c>
      <c r="B63" s="60"/>
      <c r="C63" s="60"/>
      <c r="D63" s="60" t="s">
        <v>60</v>
      </c>
      <c r="E63" s="50" t="s">
        <v>187</v>
      </c>
      <c r="F63" s="50" t="s">
        <v>473</v>
      </c>
      <c r="G63" s="95" t="s">
        <v>474</v>
      </c>
      <c r="H63" s="87" t="s">
        <v>450</v>
      </c>
      <c r="I63" s="87" t="s">
        <v>450</v>
      </c>
      <c r="J63" s="88" t="s">
        <v>297</v>
      </c>
      <c r="K63" s="89" t="s">
        <v>265</v>
      </c>
      <c r="L63" s="90"/>
    </row>
    <row r="64" customFormat="false" ht="12.8" hidden="false" customHeight="false" outlineLevel="0" collapsed="false">
      <c r="J64" s="91" t="s">
        <v>307</v>
      </c>
      <c r="K64" s="92" t="n">
        <f aca="false">COUNTA(A4:A63)</f>
        <v>60</v>
      </c>
      <c r="L64" s="44"/>
    </row>
    <row r="65" customFormat="false" ht="12.8" hidden="false" customHeight="false" outlineLevel="0" collapsed="false">
      <c r="J65" s="91" t="s">
        <v>308</v>
      </c>
      <c r="K65" s="92" t="n">
        <f aca="false">COUNTIF(J4:J63, "Passed")</f>
        <v>59</v>
      </c>
      <c r="L65" s="44"/>
    </row>
    <row r="66" customFormat="false" ht="12.8" hidden="false" customHeight="false" outlineLevel="0" collapsed="false">
      <c r="J66" s="91" t="s">
        <v>309</v>
      </c>
      <c r="K66" s="92" t="n">
        <f aca="false">COUNTIF(J4:J63, "Failed")</f>
        <v>1</v>
      </c>
      <c r="L66" s="44"/>
    </row>
    <row r="67" customFormat="false" ht="12.8" hidden="false" customHeight="false" outlineLevel="0" collapsed="false">
      <c r="J67" s="91" t="s">
        <v>310</v>
      </c>
      <c r="K67" s="92" t="n">
        <f aca="false">COUNTIF(K4:K63, "YES")</f>
        <v>11</v>
      </c>
      <c r="L67" s="44"/>
    </row>
    <row r="68" customFormat="false" ht="12.8" hidden="false" customHeight="false" outlineLevel="0" collapsed="false">
      <c r="J68" s="91" t="s">
        <v>311</v>
      </c>
      <c r="K68" s="92" t="n">
        <f aca="false">COUNTIF(K4:K63, "NO")</f>
        <v>49</v>
      </c>
      <c r="L68" s="44"/>
    </row>
    <row r="69" customFormat="false" ht="14" hidden="false" customHeight="true" outlineLevel="0" collapsed="false">
      <c r="J69" s="91" t="s">
        <v>312</v>
      </c>
      <c r="K69" s="92" t="n">
        <f aca="false">COUNTIF(D4:D63, "Positive")</f>
        <v>57</v>
      </c>
      <c r="L69" s="44"/>
    </row>
    <row r="70" customFormat="false" ht="12.8" hidden="false" customHeight="false" outlineLevel="0" collapsed="false">
      <c r="J70" s="91" t="s">
        <v>313</v>
      </c>
      <c r="K70" s="92" t="n">
        <f aca="false">COUNTIF(D4:D60, "Negative")</f>
        <v>3</v>
      </c>
      <c r="L70" s="44"/>
    </row>
    <row r="126" customFormat="false" ht="75.55" hidden="false" customHeight="true" outlineLevel="0" collapsed="false"/>
    <row r="135" customFormat="false" ht="151.15" hidden="false" customHeight="true" outlineLevel="0" collapsed="false"/>
    <row r="136" customFormat="false" ht="163.85" hidden="false" customHeight="true" outlineLevel="0" collapsed="false"/>
    <row r="140" customFormat="false" ht="68.2" hidden="false" customHeight="true" outlineLevel="0" collapsed="false"/>
    <row r="141" customFormat="false" ht="68.2" hidden="false" customHeight="true" outlineLevel="0" collapsed="false"/>
    <row r="142" customFormat="false" ht="68.2" hidden="false" customHeight="true" outlineLevel="0" collapsed="false"/>
    <row r="143" customFormat="false" ht="68.2" hidden="false" customHeight="true" outlineLevel="0" collapsed="false"/>
    <row r="144" customFormat="false" ht="68.2" hidden="false" customHeight="true" outlineLevel="0" collapsed="false"/>
    <row r="145" customFormat="false" ht="68.2" hidden="false" customHeight="true" outlineLevel="0" collapsed="false"/>
    <row r="146" customFormat="false" ht="68.2" hidden="false" customHeight="true" outlineLevel="0" collapsed="false"/>
    <row r="147" customFormat="false" ht="68.2" hidden="false" customHeight="true" outlineLevel="0" collapsed="false"/>
    <row r="148" customFormat="false" ht="68.2" hidden="false" customHeight="true" outlineLevel="0" collapsed="false"/>
    <row r="149" customFormat="false" ht="68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false" showRowColHeaders="true" showZeros="true" rightToLeft="false" tabSelected="false" showOutlineSymbols="true" defaultGridColor="true" view="normal" topLeftCell="A8" colorId="64" zoomScale="84" zoomScaleNormal="84" zoomScalePageLayoutView="100" workbookViewId="0">
      <selection pane="topLeft" activeCell="J40" activeCellId="0" sqref="J40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1.86"/>
    <col collapsed="false" customWidth="true" hidden="false" outlineLevel="0" max="3" min="3" style="0" width="14.01"/>
    <col collapsed="false" customWidth="true" hidden="false" outlineLevel="0" max="4" min="4" style="0" width="12.42"/>
    <col collapsed="false" customWidth="true" hidden="false" outlineLevel="0" max="5" min="5" style="0" width="16.14"/>
    <col collapsed="false" customWidth="true" hidden="false" outlineLevel="0" max="6" min="6" style="0" width="11.99"/>
    <col collapsed="false" customWidth="true" hidden="false" outlineLevel="0" max="7" min="7" style="0" width="11.14"/>
    <col collapsed="false" customWidth="true" hidden="false" outlineLevel="0" max="8" min="8" style="0" width="14.15"/>
    <col collapsed="false" customWidth="true" hidden="false" outlineLevel="0" max="9" min="9" style="0" width="11.71"/>
    <col collapsed="false" customWidth="true" hidden="false" outlineLevel="0" max="10" min="10" style="0" width="15.57"/>
    <col collapsed="false" customWidth="true" hidden="false" outlineLevel="0" max="11" min="11" style="0" width="10.85"/>
    <col collapsed="false" customWidth="true" hidden="false" outlineLevel="0" max="12" min="12" style="0" width="13.43"/>
    <col collapsed="false" customWidth="true" hidden="false" outlineLevel="0" max="13" min="13" style="0" width="3.14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7"/>
    </row>
    <row r="2" customFormat="false" ht="25.5" hidden="false" customHeight="false" outlineLevel="0" collapsed="false">
      <c r="A2" s="3"/>
      <c r="B2" s="4" t="s">
        <v>475</v>
      </c>
      <c r="C2" s="4"/>
      <c r="D2" s="4"/>
      <c r="E2" s="4"/>
      <c r="F2" s="4"/>
      <c r="G2" s="4"/>
      <c r="H2" s="4"/>
      <c r="I2" s="4"/>
      <c r="J2" s="4"/>
      <c r="K2" s="4"/>
      <c r="L2" s="5"/>
      <c r="M2" s="67"/>
    </row>
    <row r="3" customFormat="false" ht="15" hidden="false" customHeight="false" outlineLevel="0" collapsed="false">
      <c r="A3" s="3"/>
      <c r="B3" s="6"/>
      <c r="C3" s="7"/>
      <c r="D3" s="6"/>
      <c r="E3" s="6"/>
      <c r="F3" s="6"/>
      <c r="G3" s="6"/>
      <c r="H3" s="6"/>
      <c r="I3" s="6"/>
      <c r="J3" s="6"/>
      <c r="K3" s="6"/>
      <c r="L3" s="5"/>
      <c r="M3" s="67"/>
    </row>
    <row r="4" customFormat="false" ht="15" hidden="false" customHeight="false" outlineLevel="0" collapsed="false">
      <c r="A4" s="3"/>
      <c r="B4" s="8" t="s">
        <v>2</v>
      </c>
      <c r="C4" s="8"/>
      <c r="D4" s="9" t="s">
        <v>3</v>
      </c>
      <c r="E4" s="9"/>
      <c r="F4" s="9"/>
      <c r="G4" s="10"/>
      <c r="H4" s="8" t="s">
        <v>4</v>
      </c>
      <c r="I4" s="8"/>
      <c r="J4" s="8" t="s">
        <v>5</v>
      </c>
      <c r="K4" s="8"/>
      <c r="L4" s="5"/>
      <c r="M4" s="67"/>
    </row>
    <row r="5" customFormat="false" ht="15" hidden="false" customHeight="false" outlineLevel="0" collapsed="false">
      <c r="A5" s="3"/>
      <c r="B5" s="11" t="s">
        <v>6</v>
      </c>
      <c r="C5" s="96" t="n">
        <f aca="true">TODAY()</f>
        <v>44492</v>
      </c>
      <c r="D5" s="13" t="s">
        <v>8</v>
      </c>
      <c r="E5" s="97" t="s">
        <v>476</v>
      </c>
      <c r="F5" s="97"/>
      <c r="G5" s="10"/>
      <c r="H5" s="11" t="s">
        <v>9</v>
      </c>
      <c r="I5" s="98" t="n">
        <f aca="false">MIN('UAT Scenario'!$H$7:$H$1048576)</f>
        <v>0</v>
      </c>
      <c r="J5" s="11" t="s">
        <v>9</v>
      </c>
      <c r="K5" s="98" t="n">
        <f aca="false">MIN('UAT Scenario'!$I$7:$I$1048576)</f>
        <v>0</v>
      </c>
      <c r="L5" s="5"/>
      <c r="M5" s="67"/>
    </row>
    <row r="6" customFormat="false" ht="15" hidden="false" customHeight="false" outlineLevel="0" collapsed="false">
      <c r="A6" s="3"/>
      <c r="B6" s="11" t="s">
        <v>10</v>
      </c>
      <c r="C6" s="16" t="s">
        <v>477</v>
      </c>
      <c r="D6" s="17" t="s">
        <v>11</v>
      </c>
      <c r="E6" s="18" t="str">
        <f aca="false">ROUND((F12*100),0)&amp;"% Tested Correctly"&amp;" / "&amp;ROUND((F11*100),0)&amp;"% Executed"</f>
        <v>100% Tested Correctly / 100% Executed</v>
      </c>
      <c r="F6" s="18"/>
      <c r="G6" s="10"/>
      <c r="H6" s="11" t="s">
        <v>12</v>
      </c>
      <c r="I6" s="98" t="n">
        <f aca="false">MAX('UAT Scenario'!$H$7:$H$1048576)</f>
        <v>0</v>
      </c>
      <c r="J6" s="11" t="s">
        <v>12</v>
      </c>
      <c r="K6" s="98" t="n">
        <f aca="false">MAX('UAT Scenario'!$I$7:$I$1048576)</f>
        <v>0</v>
      </c>
      <c r="L6" s="5"/>
      <c r="M6" s="67"/>
    </row>
    <row r="7" customFormat="false" ht="15" hidden="false" customHeight="false" outlineLevel="0" collapsed="false">
      <c r="A7" s="3"/>
      <c r="B7" s="11" t="s">
        <v>16</v>
      </c>
      <c r="C7" s="16" t="s">
        <v>478</v>
      </c>
      <c r="D7" s="19" t="s">
        <v>15</v>
      </c>
      <c r="E7" s="99" t="n">
        <f aca="false">COUNTA('UAT Scenario'!D16:D1048576)</f>
        <v>91</v>
      </c>
      <c r="F7" s="99"/>
      <c r="G7" s="10"/>
      <c r="H7" s="10"/>
      <c r="I7" s="10"/>
      <c r="J7" s="10"/>
      <c r="K7" s="10"/>
      <c r="L7" s="5"/>
      <c r="M7" s="67"/>
    </row>
    <row r="8" customFormat="false" ht="15" hidden="false" customHeight="false" outlineLevel="0" collapsed="false">
      <c r="A8" s="3"/>
      <c r="B8" s="10"/>
      <c r="C8" s="10"/>
      <c r="D8" s="10"/>
      <c r="E8" s="10"/>
      <c r="F8" s="24"/>
      <c r="G8" s="21"/>
      <c r="H8" s="21"/>
      <c r="I8" s="21"/>
      <c r="J8" s="21"/>
      <c r="K8" s="21"/>
      <c r="L8" s="5"/>
      <c r="M8" s="67"/>
    </row>
    <row r="9" customFormat="false" ht="15" hidden="false" customHeight="false" outlineLevel="0" collapsed="false">
      <c r="A9" s="3"/>
      <c r="B9" s="25" t="s">
        <v>18</v>
      </c>
      <c r="C9" s="25"/>
      <c r="D9" s="25"/>
      <c r="E9" s="25"/>
      <c r="F9" s="25"/>
      <c r="G9" s="21"/>
      <c r="H9" s="21"/>
      <c r="I9" s="21"/>
      <c r="J9" s="21"/>
      <c r="K9" s="21"/>
      <c r="L9" s="5"/>
      <c r="M9" s="67"/>
    </row>
    <row r="10" customFormat="false" ht="24" hidden="false" customHeight="false" outlineLevel="0" collapsed="false">
      <c r="A10" s="3"/>
      <c r="B10" s="26" t="s">
        <v>8</v>
      </c>
      <c r="C10" s="26" t="s">
        <v>19</v>
      </c>
      <c r="D10" s="26" t="s">
        <v>20</v>
      </c>
      <c r="E10" s="26" t="s">
        <v>21</v>
      </c>
      <c r="F10" s="27" t="s">
        <v>22</v>
      </c>
      <c r="G10" s="21"/>
      <c r="H10" s="21"/>
      <c r="I10" s="21"/>
      <c r="J10" s="21"/>
      <c r="K10" s="21"/>
      <c r="L10" s="5"/>
      <c r="M10" s="67"/>
    </row>
    <row r="11" customFormat="false" ht="15" hidden="false" customHeight="false" outlineLevel="0" collapsed="false">
      <c r="A11" s="3"/>
      <c r="B11" s="28" t="s">
        <v>23</v>
      </c>
      <c r="C11" s="29" t="n">
        <f aca="false">(COUNTA('UAT Scenario'!E7:E1048576))</f>
        <v>100</v>
      </c>
      <c r="D11" s="100" t="n">
        <v>1</v>
      </c>
      <c r="E11" s="29" t="n">
        <f aca="false">SUM(E12:E15)</f>
        <v>100</v>
      </c>
      <c r="F11" s="101" t="n">
        <f aca="false">E11/C11</f>
        <v>1</v>
      </c>
      <c r="G11" s="21"/>
      <c r="H11" s="21"/>
      <c r="I11" s="21"/>
      <c r="J11" s="21"/>
      <c r="K11" s="21"/>
      <c r="L11" s="5"/>
      <c r="M11" s="67"/>
    </row>
    <row r="12" customFormat="false" ht="24" hidden="false" customHeight="false" outlineLevel="0" collapsed="false">
      <c r="A12" s="3"/>
      <c r="B12" s="32" t="str">
        <f aca="false">'Reff Table'!F2</f>
        <v>Tested correctly</v>
      </c>
      <c r="C12" s="33" t="n">
        <f aca="false">C11</f>
        <v>100</v>
      </c>
      <c r="D12" s="34" t="n">
        <v>1</v>
      </c>
      <c r="E12" s="102" t="n">
        <f aca="false">COUNTIF('UAT Scenario'!$J$7:$J$1048576,"Tested correctly")</f>
        <v>100</v>
      </c>
      <c r="F12" s="103" t="n">
        <f aca="false">E12/$C$11</f>
        <v>1</v>
      </c>
      <c r="G12" s="21"/>
      <c r="H12" s="21"/>
      <c r="I12" s="21"/>
      <c r="J12" s="21"/>
      <c r="K12" s="21"/>
      <c r="L12" s="5"/>
      <c r="M12" s="67"/>
    </row>
    <row r="13" customFormat="false" ht="36" hidden="false" customHeight="false" outlineLevel="0" collapsed="false">
      <c r="A13" s="3"/>
      <c r="B13" s="32" t="str">
        <f aca="false">'Reff Table'!F4</f>
        <v>Tested with non Stopping Defect</v>
      </c>
      <c r="C13" s="37"/>
      <c r="D13" s="37"/>
      <c r="E13" s="102" t="n">
        <f aca="false">COUNTIF('UAT Scenario'!$J$7:$J$1048576,"Tested with non Stopping Defect")</f>
        <v>0</v>
      </c>
      <c r="F13" s="103" t="n">
        <f aca="false">E13/$C$11</f>
        <v>0</v>
      </c>
      <c r="G13" s="21"/>
      <c r="H13" s="21"/>
      <c r="I13" s="21"/>
      <c r="J13" s="21"/>
      <c r="K13" s="21"/>
      <c r="L13" s="5"/>
      <c r="M13" s="67"/>
    </row>
    <row r="14" customFormat="false" ht="24" hidden="false" customHeight="false" outlineLevel="0" collapsed="false">
      <c r="A14" s="3"/>
      <c r="B14" s="32" t="str">
        <f aca="false">'Reff Table'!F8</f>
        <v>Tested with Showstopper</v>
      </c>
      <c r="C14" s="37"/>
      <c r="D14" s="37"/>
      <c r="E14" s="102" t="n">
        <f aca="false">COUNTIF('UAT Scenario'!$J$7:$J$1048576,"Tested with Showstopper")</f>
        <v>0</v>
      </c>
      <c r="F14" s="103" t="n">
        <f aca="false">E14/$C$11</f>
        <v>0</v>
      </c>
      <c r="G14" s="21"/>
      <c r="H14" s="21"/>
      <c r="I14" s="21"/>
      <c r="J14" s="21"/>
      <c r="K14" s="21"/>
      <c r="L14" s="5"/>
      <c r="M14" s="67"/>
    </row>
    <row r="15" customFormat="false" ht="15" hidden="false" customHeight="false" outlineLevel="0" collapsed="false">
      <c r="A15" s="3"/>
      <c r="B15" s="32" t="str">
        <f aca="false">'Reff Table'!F7</f>
        <v>In Progress</v>
      </c>
      <c r="C15" s="37"/>
      <c r="D15" s="37"/>
      <c r="E15" s="102" t="n">
        <f aca="false">COUNTIF('UAT Scenario'!$J$7:$J$1048576,"In Progress")</f>
        <v>0</v>
      </c>
      <c r="F15" s="103" t="n">
        <f aca="false">E15/$C$11</f>
        <v>0</v>
      </c>
      <c r="G15" s="21"/>
      <c r="H15" s="21"/>
      <c r="I15" s="21"/>
      <c r="J15" s="21"/>
      <c r="K15" s="21"/>
      <c r="L15" s="5"/>
      <c r="M15" s="67"/>
    </row>
    <row r="16" customFormat="false" ht="15" hidden="false" customHeight="false" outlineLevel="0" collapsed="false">
      <c r="A16" s="3"/>
      <c r="B16" s="32" t="str">
        <f aca="false">'Reff Table'!F6</f>
        <v>N/A</v>
      </c>
      <c r="C16" s="37"/>
      <c r="D16" s="37"/>
      <c r="E16" s="102" t="n">
        <f aca="false">COUNTIF('UAT Scenario'!$J$7:$J$1048576,"N/A")</f>
        <v>0</v>
      </c>
      <c r="F16" s="103" t="n">
        <f aca="false">E16/$C$11</f>
        <v>0</v>
      </c>
      <c r="G16" s="21"/>
      <c r="H16" s="21"/>
      <c r="I16" s="21"/>
      <c r="J16" s="21"/>
      <c r="K16" s="21"/>
      <c r="L16" s="5"/>
      <c r="M16" s="67"/>
    </row>
    <row r="17" customFormat="false" ht="15" hidden="false" customHeight="false" outlineLevel="0" collapsed="false">
      <c r="A17" s="3"/>
      <c r="B17" s="32" t="str">
        <f aca="false">'Reff Table'!F5</f>
        <v>Not Tested</v>
      </c>
      <c r="C17" s="37"/>
      <c r="D17" s="37"/>
      <c r="E17" s="102" t="n">
        <f aca="false">COUNTIF('UAT Scenario'!$J$7:$J$1048576,"Not Tested")</f>
        <v>0</v>
      </c>
      <c r="F17" s="103" t="n">
        <f aca="false">E17/$C$11</f>
        <v>0</v>
      </c>
      <c r="G17" s="21"/>
      <c r="H17" s="21"/>
      <c r="I17" s="21"/>
      <c r="J17" s="21"/>
      <c r="K17" s="21"/>
      <c r="L17" s="5"/>
      <c r="M17" s="67"/>
    </row>
    <row r="18" customFormat="false" ht="15" hidden="false" customHeight="false" outlineLevel="0" collapsed="false">
      <c r="A18" s="3"/>
      <c r="B18" s="10"/>
      <c r="C18" s="10"/>
      <c r="D18" s="10"/>
      <c r="E18" s="10"/>
      <c r="F18" s="24"/>
      <c r="G18" s="21"/>
      <c r="H18" s="21"/>
      <c r="I18" s="21"/>
      <c r="J18" s="21"/>
      <c r="K18" s="21"/>
      <c r="L18" s="5"/>
      <c r="M18" s="67"/>
    </row>
    <row r="19" customFormat="false" ht="15" hidden="false" customHeight="false" outlineLevel="0" collapsed="false">
      <c r="A19" s="3"/>
      <c r="B19" s="21"/>
      <c r="C19" s="21"/>
      <c r="D19" s="21"/>
      <c r="E19" s="21"/>
      <c r="F19" s="21"/>
      <c r="G19" s="38"/>
      <c r="H19" s="39"/>
      <c r="I19" s="38"/>
      <c r="J19" s="38"/>
      <c r="K19" s="21"/>
      <c r="L19" s="40"/>
      <c r="M19" s="67"/>
    </row>
    <row r="20" customFormat="false" ht="15" hidden="false" customHeight="false" outlineLevel="0" collapsed="false">
      <c r="A20" s="3"/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0"/>
      <c r="M20" s="67"/>
    </row>
    <row r="21" customFormat="false" ht="24" hidden="false" customHeight="true" outlineLevel="0" collapsed="false">
      <c r="A21" s="3"/>
      <c r="B21" s="43" t="s">
        <v>25</v>
      </c>
      <c r="C21" s="43" t="s">
        <v>26</v>
      </c>
      <c r="D21" s="43" t="s">
        <v>479</v>
      </c>
      <c r="E21" s="43"/>
      <c r="F21" s="43" t="s">
        <v>28</v>
      </c>
      <c r="G21" s="43" t="s">
        <v>29</v>
      </c>
      <c r="H21" s="43" t="s">
        <v>30</v>
      </c>
      <c r="I21" s="43" t="s">
        <v>31</v>
      </c>
      <c r="J21" s="43" t="s">
        <v>32</v>
      </c>
      <c r="K21" s="43" t="s">
        <v>480</v>
      </c>
      <c r="L21" s="40"/>
      <c r="M21" s="67"/>
    </row>
    <row r="22" customFormat="false" ht="42.75" hidden="false" customHeight="true" outlineLevel="0" collapsed="false">
      <c r="A22" s="3"/>
      <c r="B22" s="47" t="str">
        <f aca="false">Findings!A2</f>
        <v>Bug001</v>
      </c>
      <c r="C22" s="104" t="str">
        <f aca="false">Findings!B2</f>
        <v>Loading Notifications never Stop</v>
      </c>
      <c r="D22" s="104" t="str">
        <f aca="false">Findings!C2</f>
        <v>Normal</v>
      </c>
      <c r="E22" s="104"/>
      <c r="F22" s="105" t="str">
        <f aca="false">Findings!E2</f>
        <v>All Notifications displayed correctly</v>
      </c>
      <c r="G22" s="47" t="str">
        <f aca="false">Findings!H2</f>
        <v>Open</v>
      </c>
      <c r="H22" s="48" t="n">
        <f aca="false">Findings!I2</f>
        <v>44494</v>
      </c>
      <c r="I22" s="48" t="n">
        <f aca="false">Findings!J2</f>
        <v>0</v>
      </c>
      <c r="J22" s="47" t="n">
        <f aca="false">Findings!K2</f>
        <v>0</v>
      </c>
      <c r="K22" s="47" t="n">
        <f aca="false">Findings!L2</f>
        <v>0</v>
      </c>
      <c r="L22" s="40"/>
      <c r="M22" s="67"/>
    </row>
    <row r="23" customFormat="false" ht="36" hidden="false" customHeight="true" outlineLevel="0" collapsed="false">
      <c r="A23" s="3"/>
      <c r="B23" s="47" t="e">
        <f aca="false">#REF!</f>
        <v>#REF!</v>
      </c>
      <c r="C23" s="104" t="e">
        <f aca="false">#REF!</f>
        <v>#REF!</v>
      </c>
      <c r="D23" s="104" t="e">
        <f aca="false">#REF!</f>
        <v>#REF!</v>
      </c>
      <c r="E23" s="104"/>
      <c r="F23" s="105" t="e">
        <f aca="false">#REF!</f>
        <v>#REF!</v>
      </c>
      <c r="G23" s="47" t="e">
        <f aca="false">#REF!</f>
        <v>#REF!</v>
      </c>
      <c r="H23" s="48" t="e">
        <f aca="false">#REF!</f>
        <v>#REF!</v>
      </c>
      <c r="I23" s="48" t="e">
        <f aca="false">#REF!</f>
        <v>#REF!</v>
      </c>
      <c r="J23" s="47" t="e">
        <f aca="false">#REF!</f>
        <v>#REF!</v>
      </c>
      <c r="K23" s="47" t="e">
        <f aca="false">#REF!</f>
        <v>#REF!</v>
      </c>
      <c r="L23" s="106"/>
      <c r="M23" s="67"/>
    </row>
    <row r="24" customFormat="false" ht="22.5" hidden="false" customHeight="true" outlineLevel="0" collapsed="false">
      <c r="A24" s="3"/>
      <c r="B24" s="47" t="e">
        <f aca="false">#REF!</f>
        <v>#REF!</v>
      </c>
      <c r="C24" s="104" t="e">
        <f aca="false">#REF!</f>
        <v>#REF!</v>
      </c>
      <c r="D24" s="104" t="e">
        <f aca="false">#REF!</f>
        <v>#REF!</v>
      </c>
      <c r="E24" s="104"/>
      <c r="F24" s="105" t="e">
        <f aca="false">#REF!</f>
        <v>#REF!</v>
      </c>
      <c r="G24" s="47" t="e">
        <f aca="false">#REF!</f>
        <v>#REF!</v>
      </c>
      <c r="H24" s="48" t="e">
        <f aca="false">#REF!</f>
        <v>#REF!</v>
      </c>
      <c r="I24" s="48" t="e">
        <f aca="false">#REF!</f>
        <v>#REF!</v>
      </c>
      <c r="J24" s="47" t="e">
        <f aca="false">#REF!</f>
        <v>#REF!</v>
      </c>
      <c r="K24" s="47" t="e">
        <f aca="false">#REF!</f>
        <v>#REF!</v>
      </c>
      <c r="L24" s="106"/>
      <c r="M24" s="67"/>
    </row>
    <row r="25" customFormat="false" ht="22.5" hidden="false" customHeight="true" outlineLevel="0" collapsed="false">
      <c r="A25" s="3"/>
      <c r="B25" s="47" t="e">
        <f aca="false">#REF!</f>
        <v>#REF!</v>
      </c>
      <c r="C25" s="104" t="e">
        <f aca="false">#REF!</f>
        <v>#REF!</v>
      </c>
      <c r="D25" s="104" t="e">
        <f aca="false">#REF!</f>
        <v>#REF!</v>
      </c>
      <c r="E25" s="104"/>
      <c r="F25" s="105" t="e">
        <f aca="false">#REF!</f>
        <v>#REF!</v>
      </c>
      <c r="G25" s="47" t="e">
        <f aca="false">#REF!</f>
        <v>#REF!</v>
      </c>
      <c r="H25" s="48" t="e">
        <f aca="false">#REF!</f>
        <v>#REF!</v>
      </c>
      <c r="I25" s="48" t="e">
        <f aca="false">#REF!</f>
        <v>#REF!</v>
      </c>
      <c r="J25" s="47" t="e">
        <f aca="false">#REF!</f>
        <v>#REF!</v>
      </c>
      <c r="K25" s="47" t="e">
        <f aca="false">#REF!</f>
        <v>#REF!</v>
      </c>
      <c r="L25" s="106"/>
      <c r="M25" s="67"/>
    </row>
    <row r="26" customFormat="false" ht="34.5" hidden="false" customHeight="true" outlineLevel="0" collapsed="false">
      <c r="A26" s="3"/>
      <c r="B26" s="47" t="e">
        <f aca="false">#REF!</f>
        <v>#REF!</v>
      </c>
      <c r="C26" s="104" t="e">
        <f aca="false">#REF!</f>
        <v>#REF!</v>
      </c>
      <c r="D26" s="104" t="e">
        <f aca="false">#REF!</f>
        <v>#REF!</v>
      </c>
      <c r="E26" s="104"/>
      <c r="F26" s="105" t="e">
        <f aca="false">#REF!</f>
        <v>#REF!</v>
      </c>
      <c r="G26" s="47" t="e">
        <f aca="false">#REF!</f>
        <v>#REF!</v>
      </c>
      <c r="H26" s="48" t="e">
        <f aca="false">#REF!</f>
        <v>#REF!</v>
      </c>
      <c r="I26" s="48" t="e">
        <f aca="false">#REF!</f>
        <v>#REF!</v>
      </c>
      <c r="J26" s="47" t="e">
        <f aca="false">#REF!</f>
        <v>#REF!</v>
      </c>
      <c r="K26" s="47" t="e">
        <f aca="false">#REF!</f>
        <v>#REF!</v>
      </c>
      <c r="L26" s="106"/>
      <c r="M26" s="67"/>
    </row>
    <row r="27" customFormat="false" ht="23.25" hidden="false" customHeight="true" outlineLevel="0" collapsed="false">
      <c r="A27" s="3"/>
      <c r="B27" s="47" t="e">
        <f aca="false">#REF!</f>
        <v>#REF!</v>
      </c>
      <c r="C27" s="104" t="e">
        <f aca="false">#REF!</f>
        <v>#REF!</v>
      </c>
      <c r="D27" s="104" t="e">
        <f aca="false">#REF!</f>
        <v>#REF!</v>
      </c>
      <c r="E27" s="104"/>
      <c r="F27" s="105" t="e">
        <f aca="false">#REF!</f>
        <v>#REF!</v>
      </c>
      <c r="G27" s="47" t="e">
        <f aca="false">#REF!</f>
        <v>#REF!</v>
      </c>
      <c r="H27" s="48" t="e">
        <f aca="false">#REF!</f>
        <v>#REF!</v>
      </c>
      <c r="I27" s="48" t="e">
        <f aca="false">#REF!</f>
        <v>#REF!</v>
      </c>
      <c r="J27" s="47" t="e">
        <f aca="false">#REF!</f>
        <v>#REF!</v>
      </c>
      <c r="K27" s="47" t="e">
        <f aca="false">#REF!</f>
        <v>#REF!</v>
      </c>
      <c r="L27" s="106"/>
      <c r="M27" s="67"/>
    </row>
    <row r="28" customFormat="false" ht="30" hidden="false" customHeight="true" outlineLevel="0" collapsed="false">
      <c r="A28" s="3"/>
      <c r="B28" s="47" t="e">
        <f aca="false">#REF!</f>
        <v>#REF!</v>
      </c>
      <c r="C28" s="104" t="e">
        <f aca="false">#REF!</f>
        <v>#REF!</v>
      </c>
      <c r="D28" s="104" t="e">
        <f aca="false">#REF!</f>
        <v>#REF!</v>
      </c>
      <c r="E28" s="104"/>
      <c r="F28" s="105" t="e">
        <f aca="false">#REF!</f>
        <v>#REF!</v>
      </c>
      <c r="G28" s="47" t="e">
        <f aca="false">#REF!</f>
        <v>#REF!</v>
      </c>
      <c r="H28" s="48" t="e">
        <f aca="false">#REF!</f>
        <v>#REF!</v>
      </c>
      <c r="I28" s="48" t="e">
        <f aca="false">#REF!</f>
        <v>#REF!</v>
      </c>
      <c r="J28" s="47" t="e">
        <f aca="false">#REF!</f>
        <v>#REF!</v>
      </c>
      <c r="K28" s="47" t="e">
        <f aca="false">#REF!</f>
        <v>#REF!</v>
      </c>
      <c r="L28" s="106"/>
      <c r="M28" s="67"/>
    </row>
    <row r="29" customFormat="false" ht="15" hidden="false" customHeight="false" outlineLevel="0" collapsed="false">
      <c r="A29" s="3"/>
      <c r="B29" s="6"/>
      <c r="C29" s="7"/>
      <c r="D29" s="53"/>
      <c r="E29" s="6"/>
      <c r="F29" s="54"/>
      <c r="G29" s="55"/>
      <c r="H29" s="6"/>
      <c r="I29" s="6"/>
      <c r="J29" s="6"/>
      <c r="K29" s="6"/>
      <c r="L29" s="5"/>
      <c r="M29" s="67"/>
    </row>
    <row r="30" customFormat="false" ht="15" hidden="false" customHeight="false" outlineLevel="0" collapsed="false">
      <c r="A30" s="51"/>
      <c r="B30" s="56" t="s">
        <v>50</v>
      </c>
      <c r="C30" s="56" t="s">
        <v>51</v>
      </c>
      <c r="D30" s="57" t="s">
        <v>52</v>
      </c>
      <c r="E30" s="107" t="s">
        <v>53</v>
      </c>
      <c r="F30" s="107"/>
      <c r="G30" s="107"/>
      <c r="H30" s="107"/>
      <c r="I30" s="107"/>
      <c r="J30" s="108" t="s">
        <v>54</v>
      </c>
      <c r="K30" s="108"/>
      <c r="L30" s="52"/>
      <c r="M30" s="67"/>
    </row>
    <row r="31" customFormat="false" ht="26.25" hidden="false" customHeight="true" outlineLevel="0" collapsed="false">
      <c r="A31" s="3"/>
      <c r="B31" s="109" t="n">
        <v>1</v>
      </c>
      <c r="C31" s="110" t="e">
        <f aca="false">'uat scenario'!#ref!</f>
        <v>#VALUE!</v>
      </c>
      <c r="D31" s="111" t="e">
        <f aca="false">'uat scenario'!#ref!</f>
        <v>#VALUE!</v>
      </c>
      <c r="E31" s="112" t="e">
        <f aca="false">'uat scenario'!#ref!</f>
        <v>#VALUE!</v>
      </c>
      <c r="F31" s="112"/>
      <c r="G31" s="112"/>
      <c r="H31" s="112"/>
      <c r="I31" s="112"/>
      <c r="J31" s="113" t="e">
        <f aca="false">'uat scenario'!#ref!</f>
        <v>#VALUE!</v>
      </c>
      <c r="K31" s="113"/>
      <c r="L31" s="5"/>
      <c r="M31" s="67"/>
    </row>
    <row r="32" customFormat="false" ht="26.25" hidden="false" customHeight="true" outlineLevel="0" collapsed="false">
      <c r="A32" s="3"/>
      <c r="B32" s="109" t="n">
        <f aca="false">B31+1</f>
        <v>2</v>
      </c>
      <c r="C32" s="110" t="e">
        <f aca="false">'uat scenario'!#ref!</f>
        <v>#VALUE!</v>
      </c>
      <c r="D32" s="111" t="e">
        <f aca="false">'uat scenario'!#ref!</f>
        <v>#VALUE!</v>
      </c>
      <c r="E32" s="112" t="e">
        <f aca="false">'uat scenario'!#ref!</f>
        <v>#VALUE!</v>
      </c>
      <c r="F32" s="112"/>
      <c r="G32" s="112"/>
      <c r="H32" s="112"/>
      <c r="I32" s="112"/>
      <c r="J32" s="113" t="e">
        <f aca="false">'uat scenario'!#ref!</f>
        <v>#VALUE!</v>
      </c>
      <c r="K32" s="113"/>
      <c r="L32" s="5"/>
      <c r="M32" s="67"/>
    </row>
    <row r="33" customFormat="false" ht="26.25" hidden="false" customHeight="true" outlineLevel="0" collapsed="false">
      <c r="A33" s="3"/>
      <c r="B33" s="109" t="n">
        <f aca="false">B32+1</f>
        <v>3</v>
      </c>
      <c r="C33" s="110" t="e">
        <f aca="false">'uat scenario'!#ref!</f>
        <v>#VALUE!</v>
      </c>
      <c r="D33" s="111" t="e">
        <f aca="false">'uat scenario'!#ref!</f>
        <v>#VALUE!</v>
      </c>
      <c r="E33" s="112" t="e">
        <f aca="false">'uat scenario'!#ref!</f>
        <v>#VALUE!</v>
      </c>
      <c r="F33" s="112"/>
      <c r="G33" s="112"/>
      <c r="H33" s="112"/>
      <c r="I33" s="112"/>
      <c r="J33" s="113" t="e">
        <f aca="false">'uat scenario'!#ref!</f>
        <v>#VALUE!</v>
      </c>
      <c r="K33" s="113"/>
      <c r="L33" s="5"/>
      <c r="M33" s="67"/>
    </row>
    <row r="34" customFormat="false" ht="26.25" hidden="false" customHeight="true" outlineLevel="0" collapsed="false">
      <c r="A34" s="3"/>
      <c r="B34" s="109" t="n">
        <f aca="false">B33+1</f>
        <v>4</v>
      </c>
      <c r="C34" s="110" t="e">
        <f aca="false">'uat scenario'!#ref!</f>
        <v>#VALUE!</v>
      </c>
      <c r="D34" s="111" t="e">
        <f aca="false">'uat scenario'!#ref!</f>
        <v>#VALUE!</v>
      </c>
      <c r="E34" s="112" t="e">
        <f aca="false">'uat scenario'!#ref!</f>
        <v>#VALUE!</v>
      </c>
      <c r="F34" s="112"/>
      <c r="G34" s="112"/>
      <c r="H34" s="112"/>
      <c r="I34" s="112"/>
      <c r="J34" s="113" t="e">
        <f aca="false">'uat scenario'!#ref!</f>
        <v>#VALUE!</v>
      </c>
      <c r="K34" s="113"/>
      <c r="L34" s="5"/>
      <c r="M34" s="67"/>
    </row>
    <row r="35" customFormat="false" ht="26.25" hidden="false" customHeight="true" outlineLevel="0" collapsed="false">
      <c r="A35" s="3"/>
      <c r="B35" s="109" t="n">
        <f aca="false">B34+1</f>
        <v>5</v>
      </c>
      <c r="C35" s="110" t="str">
        <f aca="false">'UAT Scenario'!G12</f>
        <v>Positive</v>
      </c>
      <c r="D35" s="111" t="str">
        <f aca="false">'UAT Scenario'!D19</f>
        <v>User Change Name</v>
      </c>
      <c r="E35" s="112" t="e">
        <f aca="false">'uat scenario'!#ref!</f>
        <v>#VALUE!</v>
      </c>
      <c r="F35" s="112"/>
      <c r="G35" s="112"/>
      <c r="H35" s="112"/>
      <c r="I35" s="112"/>
      <c r="J35" s="113" t="str">
        <f aca="false">'UAT Scenario'!J12</f>
        <v>Tested Correctly</v>
      </c>
      <c r="K35" s="113"/>
      <c r="L35" s="5"/>
      <c r="M35" s="67"/>
    </row>
    <row r="36" customFormat="false" ht="26.25" hidden="false" customHeight="true" outlineLevel="0" collapsed="false">
      <c r="A36" s="3"/>
      <c r="B36" s="109" t="n">
        <f aca="false">B35+1</f>
        <v>6</v>
      </c>
      <c r="C36" s="110" t="e">
        <f aca="false">'uat scenario'!#ref!</f>
        <v>#VALUE!</v>
      </c>
      <c r="D36" s="111" t="e">
        <f aca="false">'uat scenario'!#ref!</f>
        <v>#VALUE!</v>
      </c>
      <c r="E36" s="112" t="e">
        <f aca="false">'uat scenario'!#ref!</f>
        <v>#VALUE!</v>
      </c>
      <c r="F36" s="112"/>
      <c r="G36" s="112"/>
      <c r="H36" s="112"/>
      <c r="I36" s="112"/>
      <c r="J36" s="113" t="e">
        <f aca="false">'uat scenario'!#ref!</f>
        <v>#VALUE!</v>
      </c>
      <c r="K36" s="113"/>
      <c r="L36" s="5"/>
      <c r="M36" s="67"/>
    </row>
    <row r="37" customFormat="false" ht="26.25" hidden="false" customHeight="true" outlineLevel="0" collapsed="false">
      <c r="A37" s="3"/>
      <c r="B37" s="109" t="n">
        <f aca="false">B36+1</f>
        <v>7</v>
      </c>
      <c r="C37" s="110" t="e">
        <f aca="false">'uat scenario'!#ref!</f>
        <v>#VALUE!</v>
      </c>
      <c r="D37" s="111" t="str">
        <f aca="false">'UAT Scenario'!D20</f>
        <v>User Attach Files</v>
      </c>
      <c r="E37" s="112" t="e">
        <f aca="false">'uat scenario'!#ref!</f>
        <v>#VALUE!</v>
      </c>
      <c r="F37" s="112"/>
      <c r="G37" s="112"/>
      <c r="H37" s="112"/>
      <c r="I37" s="112"/>
      <c r="J37" s="113" t="e">
        <f aca="false">'uat scenario'!#ref!</f>
        <v>#VALUE!</v>
      </c>
      <c r="K37" s="113"/>
      <c r="L37" s="5"/>
      <c r="M37" s="67"/>
    </row>
    <row r="38" customFormat="false" ht="26.25" hidden="false" customHeight="true" outlineLevel="0" collapsed="false">
      <c r="A38" s="3"/>
      <c r="B38" s="109" t="n">
        <f aca="false">B37+1</f>
        <v>8</v>
      </c>
      <c r="C38" s="110" t="str">
        <f aca="false">'UAT Scenario'!G13</f>
        <v>Positive</v>
      </c>
      <c r="D38" s="111" t="e">
        <f aca="false">'uat scenario'!#ref!</f>
        <v>#VALUE!</v>
      </c>
      <c r="E38" s="112" t="str">
        <f aca="false">'UAT Scenario'!D26</f>
        <v>user sort this list from A to Z</v>
      </c>
      <c r="F38" s="112"/>
      <c r="G38" s="112"/>
      <c r="H38" s="112"/>
      <c r="I38" s="112"/>
      <c r="J38" s="113" t="str">
        <f aca="false">'UAT Scenario'!J13</f>
        <v>Tested Correctly</v>
      </c>
      <c r="K38" s="113"/>
      <c r="L38" s="5"/>
      <c r="M38" s="67"/>
    </row>
    <row r="39" customFormat="false" ht="26.25" hidden="false" customHeight="true" outlineLevel="0" collapsed="false">
      <c r="A39" s="3"/>
      <c r="B39" s="109" t="n">
        <f aca="false">B38+1</f>
        <v>9</v>
      </c>
      <c r="C39" s="110" t="e">
        <f aca="false">#REF!</f>
        <v>#REF!</v>
      </c>
      <c r="D39" s="111" t="str">
        <f aca="false">'UAT Scenario'!D21</f>
        <v>User set Public/Private Card</v>
      </c>
      <c r="E39" s="112" t="e">
        <f aca="false">'uat scenario'!#ref!</f>
        <v>#VALUE!</v>
      </c>
      <c r="F39" s="112"/>
      <c r="G39" s="112"/>
      <c r="H39" s="112"/>
      <c r="I39" s="112"/>
      <c r="J39" s="113" t="e">
        <f aca="false">#REF!</f>
        <v>#REF!</v>
      </c>
      <c r="K39" s="113"/>
      <c r="L39" s="5"/>
      <c r="M39" s="67"/>
    </row>
    <row r="40" customFormat="false" ht="26.25" hidden="false" customHeight="true" outlineLevel="0" collapsed="false">
      <c r="A40" s="3"/>
      <c r="B40" s="109" t="n">
        <f aca="false">B39+1</f>
        <v>10</v>
      </c>
      <c r="C40" s="110" t="e">
        <f aca="false">#REF!</f>
        <v>#REF!</v>
      </c>
      <c r="D40" s="111" t="str">
        <f aca="false">'UAT Scenario'!D22</f>
        <v>User archive card</v>
      </c>
      <c r="E40" s="112" t="e">
        <f aca="false">'uat scenario'!#ref!</f>
        <v>#VALUE!</v>
      </c>
      <c r="F40" s="112"/>
      <c r="G40" s="112"/>
      <c r="H40" s="112"/>
      <c r="I40" s="112"/>
      <c r="J40" s="113" t="e">
        <f aca="false">#REF!</f>
        <v>#REF!</v>
      </c>
      <c r="K40" s="113"/>
      <c r="L40" s="5"/>
      <c r="M40" s="67"/>
    </row>
    <row r="41" customFormat="false" ht="26.25" hidden="false" customHeight="true" outlineLevel="0" collapsed="false">
      <c r="A41" s="3"/>
      <c r="B41" s="109" t="n">
        <f aca="false">B40+1</f>
        <v>11</v>
      </c>
      <c r="C41" s="110" t="e">
        <f aca="false">'uat scenario'!#ref!</f>
        <v>#VALUE!</v>
      </c>
      <c r="D41" s="111" t="e">
        <f aca="false">'uat scenario'!#ref!</f>
        <v>#VALUE!</v>
      </c>
      <c r="E41" s="114" t="e">
        <f aca="false">'uat scenario'!#ref!</f>
        <v>#VALUE!</v>
      </c>
      <c r="F41" s="114"/>
      <c r="G41" s="114"/>
      <c r="H41" s="114"/>
      <c r="I41" s="114"/>
      <c r="J41" s="113" t="e">
        <f aca="false">'uat scenario'!#ref!</f>
        <v>#VALUE!</v>
      </c>
      <c r="K41" s="113"/>
      <c r="L41" s="5"/>
      <c r="M41" s="67"/>
    </row>
    <row r="42" customFormat="false" ht="26.25" hidden="false" customHeight="true" outlineLevel="0" collapsed="false">
      <c r="A42" s="3"/>
      <c r="B42" s="109" t="n">
        <f aca="false">B41+1</f>
        <v>12</v>
      </c>
      <c r="C42" s="110" t="e">
        <f aca="false">'uat scenario'!#ref!</f>
        <v>#VALUE!</v>
      </c>
      <c r="D42" s="111" t="e">
        <f aca="false">'uat scenario'!#ref!</f>
        <v>#VALUE!</v>
      </c>
      <c r="E42" s="114" t="e">
        <f aca="false">'uat scenario'!#ref!</f>
        <v>#VALUE!</v>
      </c>
      <c r="F42" s="114"/>
      <c r="G42" s="114"/>
      <c r="H42" s="114"/>
      <c r="I42" s="114"/>
      <c r="J42" s="113" t="e">
        <f aca="false">'uat scenario'!#ref!</f>
        <v>#VALUE!</v>
      </c>
      <c r="K42" s="113"/>
      <c r="L42" s="5"/>
      <c r="M42" s="67"/>
    </row>
    <row r="43" customFormat="false" ht="26.25" hidden="false" customHeight="true" outlineLevel="0" collapsed="false">
      <c r="A43" s="3"/>
      <c r="B43" s="109" t="n">
        <f aca="false">B42+1</f>
        <v>13</v>
      </c>
      <c r="C43" s="110" t="e">
        <f aca="false">'uat scenario'!#ref!</f>
        <v>#VALUE!</v>
      </c>
      <c r="D43" s="111" t="e">
        <f aca="false">'uat scenario'!#ref!</f>
        <v>#VALUE!</v>
      </c>
      <c r="E43" s="114" t="e">
        <f aca="false">'uat scenario'!#ref!</f>
        <v>#VALUE!</v>
      </c>
      <c r="F43" s="114"/>
      <c r="G43" s="114"/>
      <c r="H43" s="114"/>
      <c r="I43" s="114"/>
      <c r="J43" s="113" t="e">
        <f aca="false">'uat scenario'!#ref!</f>
        <v>#VALUE!</v>
      </c>
      <c r="K43" s="113"/>
      <c r="L43" s="5"/>
      <c r="M43" s="67"/>
    </row>
    <row r="44" customFormat="false" ht="31.5" hidden="false" customHeight="true" outlineLevel="0" collapsed="false">
      <c r="A44" s="3"/>
      <c r="B44" s="109" t="n">
        <f aca="false">B43+1</f>
        <v>14</v>
      </c>
      <c r="C44" s="110" t="e">
        <f aca="false">'uat scenario'!#ref!</f>
        <v>#VALUE!</v>
      </c>
      <c r="D44" s="111" t="e">
        <f aca="false">'uat scenario'!#ref!</f>
        <v>#VALUE!</v>
      </c>
      <c r="E44" s="114" t="e">
        <f aca="false">'uat scenario'!#ref!</f>
        <v>#VALUE!</v>
      </c>
      <c r="F44" s="114"/>
      <c r="G44" s="114"/>
      <c r="H44" s="114"/>
      <c r="I44" s="114"/>
      <c r="J44" s="115" t="e">
        <f aca="false">'uat scenario'!#ref!</f>
        <v>#VALUE!</v>
      </c>
      <c r="K44" s="115"/>
      <c r="L44" s="5"/>
      <c r="M44" s="67"/>
    </row>
    <row r="45" customFormat="false" ht="15" hidden="false" customHeight="false" outlineLevel="0" collapsed="false">
      <c r="A45" s="3"/>
      <c r="B45" s="116"/>
      <c r="C45" s="117"/>
      <c r="D45" s="118"/>
      <c r="E45" s="119"/>
      <c r="F45" s="119"/>
      <c r="G45" s="119"/>
      <c r="H45" s="119"/>
      <c r="I45" s="119"/>
      <c r="J45" s="120"/>
      <c r="L45" s="5"/>
      <c r="M45" s="67"/>
    </row>
    <row r="46" customFormat="false" ht="15" hidden="false" customHeight="false" outlineLevel="0" collapsed="false">
      <c r="A46" s="63"/>
      <c r="B46" s="121"/>
      <c r="C46" s="121"/>
      <c r="D46" s="122"/>
      <c r="E46" s="122"/>
      <c r="F46" s="122"/>
      <c r="G46" s="122"/>
      <c r="H46" s="122"/>
      <c r="I46" s="122"/>
      <c r="J46" s="121"/>
      <c r="K46" s="121"/>
      <c r="L46" s="123"/>
      <c r="M46" s="67"/>
    </row>
    <row r="47" customFormat="false" ht="1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67"/>
    </row>
    <row r="48" customFormat="false" ht="15" hidden="false" customHeight="fals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67"/>
    </row>
  </sheetData>
  <mergeCells count="47">
    <mergeCell ref="A1:L1"/>
    <mergeCell ref="M1:M48"/>
    <mergeCell ref="B2:K2"/>
    <mergeCell ref="B4:C4"/>
    <mergeCell ref="D4:F4"/>
    <mergeCell ref="E5:F5"/>
    <mergeCell ref="E6:F6"/>
    <mergeCell ref="E7:F7"/>
    <mergeCell ref="B9:F9"/>
    <mergeCell ref="D21:E21"/>
    <mergeCell ref="D22:E22"/>
    <mergeCell ref="D23:E23"/>
    <mergeCell ref="D24:E24"/>
    <mergeCell ref="D25:E25"/>
    <mergeCell ref="D26:E26"/>
    <mergeCell ref="D27:E27"/>
    <mergeCell ref="D28:E28"/>
    <mergeCell ref="E30:I30"/>
    <mergeCell ref="J30:K30"/>
    <mergeCell ref="E31:I31"/>
    <mergeCell ref="J31:K31"/>
    <mergeCell ref="E32:I32"/>
    <mergeCell ref="J32:K32"/>
    <mergeCell ref="E33:I33"/>
    <mergeCell ref="J33:K33"/>
    <mergeCell ref="E34:I34"/>
    <mergeCell ref="J34:K34"/>
    <mergeCell ref="E35:I35"/>
    <mergeCell ref="J35:K35"/>
    <mergeCell ref="E36:I36"/>
    <mergeCell ref="J36:K36"/>
    <mergeCell ref="E37:I37"/>
    <mergeCell ref="J37:K37"/>
    <mergeCell ref="E38:I38"/>
    <mergeCell ref="J38:K38"/>
    <mergeCell ref="E39:I39"/>
    <mergeCell ref="J39:K39"/>
    <mergeCell ref="E40:I40"/>
    <mergeCell ref="J40:K40"/>
    <mergeCell ref="E41:I41"/>
    <mergeCell ref="J41:K41"/>
    <mergeCell ref="E42:I42"/>
    <mergeCell ref="J42:K42"/>
    <mergeCell ref="E43:I43"/>
    <mergeCell ref="J43:K43"/>
    <mergeCell ref="E44:I44"/>
    <mergeCell ref="J44:K44"/>
  </mergeCells>
  <conditionalFormatting sqref="H19">
    <cfRule type="cellIs" priority="2" operator="greaterThan" aboveAverage="0" equalAverage="0" bottom="0" percent="0" rank="0" text="" dxfId="2">
      <formula>0</formula>
    </cfRule>
  </conditionalFormatting>
  <conditionalFormatting sqref="I19">
    <cfRule type="cellIs" priority="3" operator="greaterThanOrEqual" aboveAverage="0" equalAverage="0" bottom="0" percent="0" rank="0" text="" dxfId="3">
      <formula>1</formula>
    </cfRule>
  </conditionalFormatting>
  <conditionalFormatting sqref="J31:J45">
    <cfRule type="containsText" priority="4" operator="containsText" aboveAverage="0" equalAverage="0" bottom="0" percent="0" rank="0" text="N/A" dxfId="4">
      <formula>NOT(ISERROR(SEARCH("N/A",J31)))</formula>
    </cfRule>
    <cfRule type="containsText" priority="5" operator="containsText" aboveAverage="0" equalAverage="0" bottom="0" percent="0" rank="0" text="Not Tested" dxfId="5">
      <formula>NOT(ISERROR(SEARCH("Not Tested",J31)))</formula>
    </cfRule>
    <cfRule type="containsText" priority="6" operator="containsText" aboveAverage="0" equalAverage="0" bottom="0" percent="0" rank="0" text="In Progress" dxfId="6">
      <formula>NOT(ISERROR(SEARCH("In Progress",J31)))</formula>
    </cfRule>
    <cfRule type="containsText" priority="7" operator="containsText" aboveAverage="0" equalAverage="0" bottom="0" percent="0" rank="0" text="Tested with non Stopping Defect" dxfId="7">
      <formula>NOT(ISERROR(SEARCH("Tested with non Stopping Defect",J31)))</formula>
    </cfRule>
    <cfRule type="containsText" priority="8" operator="containsText" aboveAverage="0" equalAverage="0" bottom="0" percent="0" rank="0" text="Tested with Showstopper" dxfId="8">
      <formula>NOT(ISERROR(SEARCH("Tested with Showstopper",J31)))</formula>
    </cfRule>
    <cfRule type="containsText" priority="9" operator="containsText" aboveAverage="0" equalAverage="0" bottom="0" percent="0" rank="0" text="Tested correctly" dxfId="9">
      <formula>NOT(ISERROR(SEARCH("Tested correctly",J31)))</formula>
    </cfRule>
  </conditionalFormatting>
  <dataValidations count="3">
    <dataValidation allowBlank="true" operator="between" showDropDown="false" showErrorMessage="true" showInputMessage="true" sqref="C6" type="list">
      <formula1>'Reff Table'!$A$2:$A$4</formula1>
      <formula2>0</formula2>
    </dataValidation>
    <dataValidation allowBlank="true" operator="between" showDropDown="false" showErrorMessage="true" showInputMessage="true" sqref="E5:F5" type="list">
      <formula1>'Reff Table'!$C$2:$C$5</formula1>
      <formula2>0</formula2>
    </dataValidation>
    <dataValidation allowBlank="true" operator="between" showDropDown="false" showErrorMessage="true" showInputMessage="true" sqref="C7" type="list">
      <formula1>'Reff Table'!$B$2:$B$7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B19" activeCellId="0" sqref="B1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1.57"/>
    <col collapsed="false" customWidth="true" hidden="false" outlineLevel="0" max="3" min="3" style="0" width="38.14"/>
    <col collapsed="false" customWidth="true" hidden="false" outlineLevel="0" max="4" min="4" style="0" width="14.01"/>
    <col collapsed="false" customWidth="true" hidden="false" outlineLevel="0" max="5" min="5" style="0" width="12.29"/>
    <col collapsed="false" customWidth="true" hidden="false" outlineLevel="0" max="6" min="6" style="0" width="25.71"/>
    <col collapsed="false" customWidth="true" hidden="false" outlineLevel="0" max="7" min="7" style="0" width="10.85"/>
    <col collapsed="false" customWidth="true" hidden="false" outlineLevel="0" max="9" min="8" style="0" width="10.29"/>
    <col collapsed="false" customWidth="true" hidden="false" outlineLevel="0" max="10" min="10" style="0" width="14.28"/>
    <col collapsed="false" customWidth="true" hidden="false" outlineLevel="0" max="11" min="11" style="0" width="16.14"/>
    <col collapsed="false" customWidth="true" hidden="false" outlineLevel="0" max="12" min="12" style="0" width="25"/>
  </cols>
  <sheetData>
    <row r="1" customFormat="false" ht="40.5" hidden="false" customHeight="false" outlineLevel="0" collapsed="false">
      <c r="A1" s="124" t="s">
        <v>265</v>
      </c>
      <c r="B1" s="125" t="s">
        <v>52</v>
      </c>
      <c r="C1" s="125" t="s">
        <v>266</v>
      </c>
      <c r="D1" s="125" t="s">
        <v>481</v>
      </c>
      <c r="E1" s="125" t="s">
        <v>268</v>
      </c>
      <c r="F1" s="125" t="s">
        <v>482</v>
      </c>
      <c r="G1" s="125" t="s">
        <v>269</v>
      </c>
      <c r="H1" s="126" t="s">
        <v>270</v>
      </c>
      <c r="I1" s="126" t="s">
        <v>271</v>
      </c>
      <c r="J1" s="127" t="s">
        <v>29</v>
      </c>
      <c r="K1" s="125" t="s">
        <v>272</v>
      </c>
      <c r="L1" s="125" t="s">
        <v>273</v>
      </c>
    </row>
    <row r="2" customFormat="false" ht="37.5" hidden="false" customHeight="true" outlineLevel="0" collapsed="false">
      <c r="A2" s="128"/>
      <c r="B2" s="129"/>
      <c r="C2" s="130"/>
      <c r="D2" s="131"/>
      <c r="E2" s="131"/>
      <c r="F2" s="132"/>
      <c r="G2" s="133"/>
      <c r="H2" s="134"/>
      <c r="I2" s="134"/>
      <c r="J2" s="135"/>
      <c r="K2" s="136"/>
      <c r="L2" s="137"/>
    </row>
    <row r="3" customFormat="false" ht="37.5" hidden="false" customHeight="true" outlineLevel="0" collapsed="false">
      <c r="A3" s="128"/>
      <c r="B3" s="129"/>
      <c r="C3" s="130"/>
      <c r="D3" s="131"/>
      <c r="E3" s="131"/>
      <c r="F3" s="132"/>
      <c r="G3" s="133"/>
      <c r="H3" s="134"/>
      <c r="I3" s="134"/>
      <c r="J3" s="135"/>
      <c r="K3" s="136"/>
      <c r="L3" s="137"/>
    </row>
    <row r="4" customFormat="false" ht="37.5" hidden="false" customHeight="true" outlineLevel="0" collapsed="false">
      <c r="A4" s="128"/>
      <c r="B4" s="129"/>
      <c r="C4" s="130"/>
      <c r="D4" s="131"/>
      <c r="E4" s="131"/>
      <c r="F4" s="132"/>
      <c r="G4" s="133"/>
      <c r="H4" s="134"/>
      <c r="I4" s="134"/>
      <c r="J4" s="135"/>
      <c r="K4" s="136"/>
      <c r="L4" s="137"/>
    </row>
    <row r="5" customFormat="false" ht="37.5" hidden="false" customHeight="true" outlineLevel="0" collapsed="false">
      <c r="A5" s="128"/>
      <c r="B5" s="138"/>
      <c r="C5" s="130"/>
      <c r="D5" s="131"/>
      <c r="E5" s="131"/>
      <c r="F5" s="132"/>
      <c r="G5" s="133"/>
      <c r="H5" s="134"/>
      <c r="I5" s="134"/>
      <c r="J5" s="135"/>
      <c r="K5" s="136"/>
      <c r="L5" s="137"/>
    </row>
    <row r="6" customFormat="false" ht="37.5" hidden="false" customHeight="true" outlineLevel="0" collapsed="false">
      <c r="A6" s="128"/>
      <c r="B6" s="138"/>
      <c r="C6" s="130"/>
      <c r="D6" s="131"/>
      <c r="E6" s="131"/>
      <c r="F6" s="132"/>
      <c r="G6" s="133"/>
      <c r="H6" s="134"/>
      <c r="I6" s="134"/>
      <c r="J6" s="135"/>
      <c r="K6" s="136"/>
      <c r="L6" s="137"/>
    </row>
    <row r="7" customFormat="false" ht="15" hidden="false" customHeight="false" outlineLevel="0" collapsed="false">
      <c r="A7" s="128"/>
      <c r="B7" s="129"/>
      <c r="C7" s="130"/>
      <c r="D7" s="131"/>
      <c r="E7" s="131"/>
      <c r="F7" s="132"/>
      <c r="G7" s="133"/>
      <c r="H7" s="134"/>
      <c r="I7" s="134"/>
      <c r="J7" s="135"/>
      <c r="K7" s="136"/>
      <c r="L7" s="137"/>
    </row>
    <row r="8" customFormat="false" ht="15" hidden="false" customHeight="false" outlineLevel="0" collapsed="false">
      <c r="A8" s="128"/>
      <c r="B8" s="138"/>
      <c r="C8" s="130"/>
      <c r="D8" s="131"/>
      <c r="E8" s="131"/>
      <c r="F8" s="132"/>
      <c r="G8" s="133"/>
      <c r="H8" s="134"/>
      <c r="I8" s="134"/>
      <c r="J8" s="135"/>
      <c r="K8" s="136"/>
      <c r="L8" s="137"/>
    </row>
    <row r="9" customFormat="false" ht="15" hidden="false" customHeight="false" outlineLevel="0" collapsed="false">
      <c r="A9" s="128"/>
      <c r="B9" s="129"/>
      <c r="C9" s="130"/>
      <c r="D9" s="131"/>
      <c r="E9" s="131"/>
      <c r="F9" s="132"/>
      <c r="G9" s="133"/>
      <c r="H9" s="134"/>
      <c r="I9" s="134"/>
      <c r="J9" s="135"/>
      <c r="K9" s="136"/>
      <c r="L9" s="137"/>
    </row>
    <row r="10" customFormat="false" ht="15" hidden="false" customHeight="false" outlineLevel="0" collapsed="false">
      <c r="A10" s="128"/>
      <c r="B10" s="129"/>
      <c r="C10" s="130"/>
      <c r="D10" s="131"/>
      <c r="E10" s="131"/>
      <c r="F10" s="132"/>
      <c r="G10" s="133"/>
      <c r="H10" s="134"/>
      <c r="I10" s="134"/>
      <c r="J10" s="135"/>
      <c r="K10" s="136"/>
      <c r="L10" s="137"/>
    </row>
    <row r="11" customFormat="false" ht="15" hidden="false" customHeight="false" outlineLevel="0" collapsed="false">
      <c r="A11" s="128"/>
      <c r="B11" s="129"/>
      <c r="C11" s="130"/>
      <c r="D11" s="131"/>
      <c r="E11" s="131"/>
      <c r="F11" s="132"/>
      <c r="G11" s="133"/>
      <c r="H11" s="134"/>
      <c r="I11" s="134"/>
      <c r="J11" s="135"/>
      <c r="K11" s="136"/>
      <c r="L11" s="137"/>
    </row>
    <row r="12" customFormat="false" ht="15" hidden="false" customHeight="false" outlineLevel="0" collapsed="false">
      <c r="A12" s="128"/>
      <c r="B12" s="129"/>
      <c r="C12" s="130"/>
      <c r="D12" s="131"/>
      <c r="E12" s="131"/>
      <c r="F12" s="132"/>
      <c r="G12" s="133"/>
      <c r="H12" s="134"/>
      <c r="I12" s="134"/>
      <c r="J12" s="135"/>
      <c r="K12" s="136"/>
      <c r="L12" s="137"/>
    </row>
    <row r="13" customFormat="false" ht="15" hidden="false" customHeight="false" outlineLevel="0" collapsed="false">
      <c r="A13" s="128"/>
      <c r="B13" s="138"/>
      <c r="C13" s="130"/>
      <c r="D13" s="131"/>
      <c r="E13" s="131"/>
      <c r="F13" s="132"/>
      <c r="G13" s="133"/>
      <c r="H13" s="134"/>
      <c r="I13" s="134"/>
      <c r="J13" s="135"/>
      <c r="K13" s="136"/>
      <c r="L13" s="137"/>
    </row>
  </sheetData>
  <dataValidations count="2">
    <dataValidation allowBlank="true" operator="between" showDropDown="false" showErrorMessage="true" showInputMessage="true" sqref="J2:J13" type="list">
      <formula1>'Reff Table'!$F$2:$F$8</formula1>
      <formula2>0</formula2>
    </dataValidation>
    <dataValidation allowBlank="true" operator="between" showDropDown="false" showErrorMessage="true" showInputMessage="true" sqref="G2:G13" type="list">
      <formula1>'Reff Table'!$E$2:$E$5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H2" activeCellId="0" sqref="H2"/>
    </sheetView>
  </sheetViews>
  <sheetFormatPr defaultColWidth="8.6953125" defaultRowHeight="15" zeroHeight="false" outlineLevelRow="0" outlineLevelCol="0"/>
  <cols>
    <col collapsed="false" customWidth="true" hidden="false" outlineLevel="0" max="1" min="1" style="139" width="18.58"/>
    <col collapsed="false" customWidth="true" hidden="false" outlineLevel="0" max="2" min="2" style="139" width="11.86"/>
    <col collapsed="false" customWidth="true" hidden="false" outlineLevel="0" max="3" min="3" style="139" width="17.29"/>
    <col collapsed="false" customWidth="true" hidden="false" outlineLevel="0" max="4" min="4" style="140" width="13.02"/>
    <col collapsed="false" customWidth="true" hidden="false" outlineLevel="0" max="5" min="5" style="140" width="15.57"/>
    <col collapsed="false" customWidth="true" hidden="false" outlineLevel="0" max="6" min="6" style="140" width="26.29"/>
    <col collapsed="false" customWidth="true" hidden="false" outlineLevel="0" max="7" min="7" style="139" width="12.86"/>
    <col collapsed="false" customWidth="true" hidden="false" outlineLevel="0" max="8" min="8" style="139" width="11.71"/>
  </cols>
  <sheetData>
    <row r="1" customFormat="false" ht="15" hidden="false" customHeight="false" outlineLevel="0" collapsed="false">
      <c r="A1" s="141" t="s">
        <v>483</v>
      </c>
      <c r="B1" s="141" t="s">
        <v>484</v>
      </c>
      <c r="C1" s="141" t="s">
        <v>485</v>
      </c>
      <c r="D1" s="142" t="s">
        <v>486</v>
      </c>
      <c r="E1" s="142" t="s">
        <v>269</v>
      </c>
      <c r="F1" s="142" t="s">
        <v>29</v>
      </c>
      <c r="G1" s="141" t="s">
        <v>487</v>
      </c>
      <c r="H1" s="143" t="s">
        <v>488</v>
      </c>
    </row>
    <row r="2" customFormat="false" ht="15" hidden="false" customHeight="false" outlineLevel="0" collapsed="false">
      <c r="A2" s="144" t="s">
        <v>489</v>
      </c>
      <c r="B2" s="144" t="s">
        <v>478</v>
      </c>
      <c r="C2" s="144" t="s">
        <v>476</v>
      </c>
      <c r="D2" s="145" t="s">
        <v>43</v>
      </c>
      <c r="E2" s="145" t="s">
        <v>60</v>
      </c>
      <c r="F2" s="140" t="s">
        <v>490</v>
      </c>
      <c r="G2" s="146" t="s">
        <v>491</v>
      </c>
      <c r="H2" s="147" t="s">
        <v>37</v>
      </c>
    </row>
    <row r="3" customFormat="false" ht="15" hidden="false" customHeight="false" outlineLevel="0" collapsed="false">
      <c r="A3" s="144"/>
      <c r="B3" s="144" t="s">
        <v>492</v>
      </c>
      <c r="C3" s="144" t="s">
        <v>476</v>
      </c>
      <c r="D3" s="145" t="s">
        <v>43</v>
      </c>
      <c r="E3" s="145" t="s">
        <v>60</v>
      </c>
      <c r="F3" s="140" t="s">
        <v>490</v>
      </c>
      <c r="G3" s="146" t="s">
        <v>491</v>
      </c>
      <c r="H3" s="147" t="s">
        <v>37</v>
      </c>
    </row>
    <row r="4" customFormat="false" ht="15" hidden="false" customHeight="false" outlineLevel="0" collapsed="false">
      <c r="A4" s="144" t="s">
        <v>477</v>
      </c>
      <c r="B4" s="144" t="s">
        <v>493</v>
      </c>
      <c r="C4" s="144" t="s">
        <v>494</v>
      </c>
      <c r="D4" s="145" t="s">
        <v>495</v>
      </c>
      <c r="E4" s="140" t="s">
        <v>75</v>
      </c>
      <c r="F4" s="140" t="s">
        <v>91</v>
      </c>
      <c r="G4" s="146" t="s">
        <v>38</v>
      </c>
      <c r="H4" s="147" t="s">
        <v>496</v>
      </c>
    </row>
    <row r="5" customFormat="false" ht="15" hidden="false" customHeight="false" outlineLevel="0" collapsed="false">
      <c r="A5" s="144"/>
      <c r="B5" s="144" t="s">
        <v>497</v>
      </c>
      <c r="C5" s="144" t="s">
        <v>496</v>
      </c>
      <c r="D5" s="140" t="s">
        <v>498</v>
      </c>
      <c r="E5" s="140" t="s">
        <v>499</v>
      </c>
      <c r="F5" s="140" t="s">
        <v>500</v>
      </c>
      <c r="G5" s="146"/>
      <c r="H5" s="147" t="s">
        <v>501</v>
      </c>
    </row>
    <row r="6" customFormat="false" ht="15" hidden="false" customHeight="false" outlineLevel="0" collapsed="false">
      <c r="A6" s="144"/>
      <c r="B6" s="144" t="s">
        <v>492</v>
      </c>
      <c r="C6" s="144"/>
      <c r="D6" s="140" t="s">
        <v>502</v>
      </c>
      <c r="F6" s="140" t="s">
        <v>503</v>
      </c>
      <c r="G6" s="146"/>
    </row>
    <row r="7" customFormat="false" ht="15" hidden="false" customHeight="false" outlineLevel="0" collapsed="false">
      <c r="A7" s="144"/>
      <c r="B7" s="144" t="s">
        <v>504</v>
      </c>
      <c r="C7" s="144"/>
      <c r="F7" s="140" t="s">
        <v>496</v>
      </c>
    </row>
    <row r="8" customFormat="false" ht="15" hidden="false" customHeight="false" outlineLevel="0" collapsed="false">
      <c r="A8" s="144"/>
      <c r="B8" s="144"/>
      <c r="C8" s="144"/>
      <c r="F8" s="140" t="s">
        <v>505</v>
      </c>
      <c r="G8" s="146"/>
    </row>
    <row r="9" customFormat="false" ht="15" hidden="false" customHeight="false" outlineLevel="0" collapsed="false">
      <c r="A9" s="144"/>
      <c r="B9" s="144"/>
      <c r="C9" s="144"/>
      <c r="G9" s="146"/>
    </row>
    <row r="10" customFormat="false" ht="15" hidden="false" customHeight="false" outlineLevel="0" collapsed="false">
      <c r="A10" s="144"/>
      <c r="B10" s="144"/>
      <c r="C10" s="144"/>
      <c r="G10" s="146"/>
    </row>
    <row r="11" customFormat="false" ht="15" hidden="false" customHeight="false" outlineLevel="0" collapsed="false">
      <c r="A11" s="144"/>
      <c r="B11" s="144"/>
      <c r="C11" s="144"/>
      <c r="G11" s="146"/>
    </row>
    <row r="12" customFormat="false" ht="15" hidden="false" customHeight="false" outlineLevel="0" collapsed="false">
      <c r="A12" s="144"/>
      <c r="B12" s="144"/>
      <c r="C12" s="144"/>
      <c r="G12" s="146"/>
    </row>
    <row r="13" customFormat="false" ht="15" hidden="false" customHeight="false" outlineLevel="0" collapsed="false">
      <c r="A13" s="144"/>
      <c r="B13" s="144"/>
      <c r="C13" s="144"/>
      <c r="G13" s="146"/>
    </row>
    <row r="14" customFormat="false" ht="15" hidden="false" customHeight="false" outlineLevel="0" collapsed="false">
      <c r="A14" s="144"/>
      <c r="B14" s="144"/>
      <c r="C14" s="144"/>
      <c r="G14" s="144"/>
    </row>
    <row r="15" customFormat="false" ht="15" hidden="false" customHeight="false" outlineLevel="0" collapsed="false">
      <c r="C15" s="144"/>
      <c r="G15" s="144"/>
    </row>
    <row r="16" customFormat="false" ht="15" hidden="false" customHeight="false" outlineLevel="0" collapsed="false">
      <c r="C16" s="144"/>
      <c r="G16" s="144"/>
    </row>
    <row r="17" customFormat="false" ht="15" hidden="false" customHeight="false" outlineLevel="0" collapsed="false">
      <c r="C17" s="144"/>
      <c r="G17" s="144"/>
    </row>
    <row r="18" customFormat="false" ht="15" hidden="false" customHeight="false" outlineLevel="0" collapsed="false">
      <c r="G18" s="144"/>
    </row>
    <row r="19" customFormat="false" ht="15" hidden="false" customHeight="false" outlineLevel="0" collapsed="false">
      <c r="G19" s="144"/>
    </row>
    <row r="20" customFormat="false" ht="15" hidden="false" customHeight="false" outlineLevel="0" collapsed="false">
      <c r="G20" s="144"/>
    </row>
    <row r="21" customFormat="false" ht="15" hidden="false" customHeight="false" outlineLevel="0" collapsed="false">
      <c r="G21" s="144"/>
    </row>
    <row r="22" customFormat="false" ht="15" hidden="false" customHeight="false" outlineLevel="0" collapsed="false">
      <c r="G22" s="144"/>
    </row>
    <row r="23" customFormat="false" ht="15" hidden="false" customHeight="false" outlineLevel="0" collapsed="false">
      <c r="G23" s="144"/>
    </row>
    <row r="24" customFormat="false" ht="15" hidden="false" customHeight="false" outlineLevel="0" collapsed="false">
      <c r="G24" s="144"/>
    </row>
    <row r="25" customFormat="false" ht="15" hidden="false" customHeight="false" outlineLevel="0" collapsed="false">
      <c r="G25" s="1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3"/>
  <sheetViews>
    <sheetView showFormulas="false" showGridLines="true" showRowColHeaders="true" showZeros="true" rightToLeft="false" tabSelected="false" showOutlineSymbols="true" defaultGridColor="true" view="normal" topLeftCell="M1" colorId="64" zoomScale="84" zoomScaleNormal="84" zoomScalePageLayoutView="100" workbookViewId="0">
      <selection pane="topLeft" activeCell="Y6" activeCellId="0" sqref="Y6"/>
    </sheetView>
  </sheetViews>
  <sheetFormatPr defaultColWidth="11.625" defaultRowHeight="12.8" zeroHeight="false" outlineLevelRow="0" outlineLevelCol="0"/>
  <cols>
    <col collapsed="false" customWidth="true" hidden="false" outlineLevel="0" max="1" min="1" style="77" width="19.41"/>
    <col collapsed="false" customWidth="true" hidden="false" outlineLevel="0" max="2" min="2" style="77" width="18.81"/>
    <col collapsed="false" customWidth="true" hidden="false" outlineLevel="0" max="3" min="3" style="77" width="30.94"/>
    <col collapsed="false" customWidth="true" hidden="false" outlineLevel="0" max="4" min="4" style="77" width="14.69"/>
    <col collapsed="false" customWidth="true" hidden="false" outlineLevel="0" max="5" min="5" style="77" width="26.91"/>
    <col collapsed="false" customWidth="true" hidden="false" outlineLevel="0" max="6" min="6" style="77" width="33.33"/>
    <col collapsed="false" customWidth="true" hidden="false" outlineLevel="0" max="7" min="7" style="79" width="22.62"/>
    <col collapsed="false" customWidth="true" hidden="false" outlineLevel="0" max="8" min="8" style="77" width="40.72"/>
    <col collapsed="false" customWidth="true" hidden="false" outlineLevel="0" max="9" min="9" style="77" width="44.39"/>
    <col collapsed="false" customWidth="true" hidden="false" outlineLevel="0" max="10" min="10" style="77" width="29.89"/>
    <col collapsed="false" customWidth="false" hidden="false" outlineLevel="0" max="1024" min="11" style="77" width="11.61"/>
  </cols>
  <sheetData>
    <row r="1" s="83" customFormat="true" ht="12.8" hidden="false" customHeight="false" outlineLevel="0" collapsed="false">
      <c r="A1" s="80"/>
      <c r="B1" s="80"/>
      <c r="C1" s="80"/>
      <c r="D1" s="80"/>
      <c r="E1" s="80"/>
      <c r="F1" s="80"/>
      <c r="G1" s="81"/>
      <c r="H1" s="80"/>
      <c r="I1" s="82"/>
      <c r="J1" s="80"/>
      <c r="K1" s="80"/>
      <c r="L1" s="80"/>
    </row>
    <row r="2" s="83" customFormat="true" ht="12.8" hidden="false" customHeight="false" outlineLevel="0" collapsed="false">
      <c r="A2" s="80"/>
      <c r="B2" s="80"/>
      <c r="C2" s="80"/>
      <c r="D2" s="80"/>
      <c r="E2" s="80"/>
      <c r="F2" s="80"/>
      <c r="G2" s="81"/>
      <c r="H2" s="80"/>
      <c r="I2" s="82"/>
      <c r="J2" s="80"/>
      <c r="K2" s="80"/>
      <c r="L2" s="80"/>
    </row>
    <row r="3" customFormat="false" ht="12.8" hidden="false" customHeight="false" outlineLevel="0" collapsed="false">
      <c r="A3" s="84" t="s">
        <v>281</v>
      </c>
      <c r="B3" s="84" t="s">
        <v>267</v>
      </c>
      <c r="C3" s="84" t="s">
        <v>282</v>
      </c>
      <c r="D3" s="84" t="s">
        <v>283</v>
      </c>
      <c r="E3" s="84" t="s">
        <v>284</v>
      </c>
      <c r="F3" s="84" t="s">
        <v>285</v>
      </c>
      <c r="G3" s="85" t="s">
        <v>286</v>
      </c>
      <c r="H3" s="84" t="s">
        <v>287</v>
      </c>
      <c r="I3" s="86" t="s">
        <v>288</v>
      </c>
      <c r="J3" s="84" t="s">
        <v>289</v>
      </c>
      <c r="K3" s="84" t="s">
        <v>290</v>
      </c>
      <c r="L3" s="84" t="s">
        <v>291</v>
      </c>
    </row>
    <row r="4" customFormat="false" ht="55.05" hidden="false" customHeight="false" outlineLevel="0" collapsed="false">
      <c r="A4" s="60" t="s">
        <v>188</v>
      </c>
      <c r="B4" s="60" t="s">
        <v>506</v>
      </c>
      <c r="C4" s="60" t="s">
        <v>507</v>
      </c>
      <c r="D4" s="60" t="s">
        <v>60</v>
      </c>
      <c r="E4" s="50" t="s">
        <v>189</v>
      </c>
      <c r="F4" s="50" t="s">
        <v>508</v>
      </c>
      <c r="G4" s="50" t="s">
        <v>509</v>
      </c>
      <c r="H4" s="87" t="s">
        <v>510</v>
      </c>
      <c r="I4" s="87" t="s">
        <v>510</v>
      </c>
      <c r="J4" s="88" t="s">
        <v>297</v>
      </c>
      <c r="K4" s="89" t="s">
        <v>318</v>
      </c>
      <c r="L4" s="90"/>
    </row>
    <row r="5" customFormat="false" ht="55.05" hidden="false" customHeight="false" outlineLevel="0" collapsed="false">
      <c r="A5" s="60" t="s">
        <v>190</v>
      </c>
      <c r="B5" s="60"/>
      <c r="C5" s="60"/>
      <c r="D5" s="60" t="s">
        <v>60</v>
      </c>
      <c r="E5" s="50" t="s">
        <v>191</v>
      </c>
      <c r="F5" s="50" t="s">
        <v>511</v>
      </c>
      <c r="G5" s="50" t="s">
        <v>512</v>
      </c>
      <c r="H5" s="87" t="s">
        <v>510</v>
      </c>
      <c r="I5" s="87" t="s">
        <v>510</v>
      </c>
      <c r="J5" s="88" t="s">
        <v>297</v>
      </c>
      <c r="K5" s="89" t="s">
        <v>318</v>
      </c>
      <c r="L5" s="90"/>
    </row>
    <row r="6" customFormat="false" ht="55.05" hidden="false" customHeight="false" outlineLevel="0" collapsed="false">
      <c r="A6" s="60" t="s">
        <v>192</v>
      </c>
      <c r="B6" s="60"/>
      <c r="C6" s="60"/>
      <c r="D6" s="60" t="s">
        <v>60</v>
      </c>
      <c r="E6" s="50" t="s">
        <v>191</v>
      </c>
      <c r="F6" s="50" t="s">
        <v>511</v>
      </c>
      <c r="G6" s="50" t="s">
        <v>512</v>
      </c>
      <c r="H6" s="87" t="s">
        <v>510</v>
      </c>
      <c r="I6" s="87" t="s">
        <v>510</v>
      </c>
      <c r="J6" s="88" t="s">
        <v>297</v>
      </c>
      <c r="K6" s="89" t="s">
        <v>318</v>
      </c>
      <c r="L6" s="90"/>
    </row>
    <row r="7" customFormat="false" ht="55.05" hidden="false" customHeight="false" outlineLevel="0" collapsed="false">
      <c r="A7" s="60" t="s">
        <v>193</v>
      </c>
      <c r="B7" s="60"/>
      <c r="C7" s="60"/>
      <c r="D7" s="60" t="s">
        <v>60</v>
      </c>
      <c r="E7" s="50" t="s">
        <v>194</v>
      </c>
      <c r="F7" s="50" t="s">
        <v>513</v>
      </c>
      <c r="G7" s="50" t="s">
        <v>514</v>
      </c>
      <c r="H7" s="87" t="s">
        <v>510</v>
      </c>
      <c r="I7" s="87" t="s">
        <v>510</v>
      </c>
      <c r="J7" s="88" t="s">
        <v>297</v>
      </c>
      <c r="K7" s="89" t="s">
        <v>318</v>
      </c>
      <c r="L7" s="90"/>
    </row>
    <row r="8" customFormat="false" ht="55.05" hidden="false" customHeight="false" outlineLevel="0" collapsed="false">
      <c r="A8" s="60" t="s">
        <v>195</v>
      </c>
      <c r="B8" s="60"/>
      <c r="C8" s="60"/>
      <c r="D8" s="60" t="s">
        <v>60</v>
      </c>
      <c r="E8" s="50" t="s">
        <v>196</v>
      </c>
      <c r="F8" s="50" t="s">
        <v>515</v>
      </c>
      <c r="G8" s="50" t="s">
        <v>516</v>
      </c>
      <c r="H8" s="87" t="s">
        <v>510</v>
      </c>
      <c r="I8" s="87" t="s">
        <v>510</v>
      </c>
      <c r="J8" s="88" t="s">
        <v>297</v>
      </c>
      <c r="K8" s="89" t="s">
        <v>265</v>
      </c>
      <c r="L8" s="90"/>
    </row>
    <row r="9" customFormat="false" ht="55.05" hidden="false" customHeight="false" outlineLevel="0" collapsed="false">
      <c r="A9" s="60" t="s">
        <v>197</v>
      </c>
      <c r="B9" s="60"/>
      <c r="C9" s="60"/>
      <c r="D9" s="60" t="s">
        <v>60</v>
      </c>
      <c r="E9" s="50" t="s">
        <v>198</v>
      </c>
      <c r="F9" s="50" t="s">
        <v>194</v>
      </c>
      <c r="G9" s="50" t="s">
        <v>517</v>
      </c>
      <c r="H9" s="87" t="s">
        <v>510</v>
      </c>
      <c r="I9" s="87" t="s">
        <v>510</v>
      </c>
      <c r="J9" s="88" t="s">
        <v>297</v>
      </c>
      <c r="K9" s="89" t="s">
        <v>318</v>
      </c>
      <c r="L9" s="90"/>
    </row>
    <row r="10" customFormat="false" ht="55.05" hidden="false" customHeight="false" outlineLevel="0" collapsed="false">
      <c r="A10" s="60" t="s">
        <v>199</v>
      </c>
      <c r="B10" s="60"/>
      <c r="C10" s="60"/>
      <c r="D10" s="60" t="s">
        <v>60</v>
      </c>
      <c r="E10" s="50" t="s">
        <v>200</v>
      </c>
      <c r="F10" s="50" t="s">
        <v>518</v>
      </c>
      <c r="G10" s="50" t="s">
        <v>519</v>
      </c>
      <c r="H10" s="87" t="s">
        <v>520</v>
      </c>
      <c r="I10" s="87" t="s">
        <v>520</v>
      </c>
      <c r="J10" s="88" t="s">
        <v>297</v>
      </c>
      <c r="K10" s="89" t="s">
        <v>318</v>
      </c>
      <c r="L10" s="90"/>
    </row>
    <row r="11" customFormat="false" ht="55.05" hidden="false" customHeight="false" outlineLevel="0" collapsed="false">
      <c r="A11" s="60" t="s">
        <v>201</v>
      </c>
      <c r="B11" s="60"/>
      <c r="C11" s="60"/>
      <c r="D11" s="60" t="s">
        <v>75</v>
      </c>
      <c r="E11" s="50" t="s">
        <v>202</v>
      </c>
      <c r="F11" s="50" t="s">
        <v>521</v>
      </c>
      <c r="G11" s="50" t="s">
        <v>522</v>
      </c>
      <c r="H11" s="87" t="s">
        <v>523</v>
      </c>
      <c r="I11" s="87" t="s">
        <v>523</v>
      </c>
      <c r="J11" s="88" t="s">
        <v>297</v>
      </c>
      <c r="K11" s="89" t="s">
        <v>265</v>
      </c>
      <c r="L11" s="90"/>
    </row>
    <row r="12" customFormat="false" ht="55.05" hidden="false" customHeight="false" outlineLevel="0" collapsed="false">
      <c r="A12" s="60" t="s">
        <v>203</v>
      </c>
      <c r="B12" s="60"/>
      <c r="C12" s="60"/>
      <c r="D12" s="60" t="s">
        <v>75</v>
      </c>
      <c r="E12" s="50" t="s">
        <v>204</v>
      </c>
      <c r="F12" s="50" t="s">
        <v>524</v>
      </c>
      <c r="G12" s="50" t="s">
        <v>525</v>
      </c>
      <c r="H12" s="87" t="s">
        <v>523</v>
      </c>
      <c r="I12" s="87" t="s">
        <v>523</v>
      </c>
      <c r="J12" s="88" t="s">
        <v>297</v>
      </c>
      <c r="K12" s="89" t="s">
        <v>265</v>
      </c>
      <c r="L12" s="90"/>
    </row>
    <row r="13" customFormat="false" ht="55.05" hidden="false" customHeight="false" outlineLevel="0" collapsed="false">
      <c r="A13" s="60" t="s">
        <v>205</v>
      </c>
      <c r="B13" s="60"/>
      <c r="C13" s="60"/>
      <c r="D13" s="60" t="s">
        <v>60</v>
      </c>
      <c r="E13" s="50" t="s">
        <v>206</v>
      </c>
      <c r="F13" s="50" t="s">
        <v>526</v>
      </c>
      <c r="G13" s="50" t="s">
        <v>527</v>
      </c>
      <c r="H13" s="87" t="s">
        <v>520</v>
      </c>
      <c r="I13" s="87" t="s">
        <v>520</v>
      </c>
      <c r="J13" s="88" t="s">
        <v>297</v>
      </c>
      <c r="K13" s="89" t="s">
        <v>318</v>
      </c>
      <c r="L13" s="90"/>
    </row>
    <row r="14" customFormat="false" ht="55.05" hidden="false" customHeight="false" outlineLevel="0" collapsed="false">
      <c r="A14" s="60" t="s">
        <v>207</v>
      </c>
      <c r="B14" s="60"/>
      <c r="C14" s="60"/>
      <c r="D14" s="60" t="s">
        <v>60</v>
      </c>
      <c r="E14" s="50" t="s">
        <v>208</v>
      </c>
      <c r="F14" s="50" t="s">
        <v>528</v>
      </c>
      <c r="G14" s="50" t="s">
        <v>529</v>
      </c>
      <c r="H14" s="87" t="s">
        <v>520</v>
      </c>
      <c r="I14" s="87" t="s">
        <v>520</v>
      </c>
      <c r="J14" s="88" t="s">
        <v>297</v>
      </c>
      <c r="K14" s="89" t="s">
        <v>318</v>
      </c>
      <c r="L14" s="90"/>
    </row>
    <row r="15" customFormat="false" ht="55.05" hidden="false" customHeight="false" outlineLevel="0" collapsed="false">
      <c r="A15" s="60" t="s">
        <v>209</v>
      </c>
      <c r="B15" s="60"/>
      <c r="C15" s="60"/>
      <c r="D15" s="60" t="s">
        <v>60</v>
      </c>
      <c r="E15" s="50" t="s">
        <v>210</v>
      </c>
      <c r="F15" s="50" t="s">
        <v>210</v>
      </c>
      <c r="G15" s="50" t="s">
        <v>529</v>
      </c>
      <c r="H15" s="87" t="s">
        <v>520</v>
      </c>
      <c r="I15" s="87" t="s">
        <v>520</v>
      </c>
      <c r="J15" s="88" t="s">
        <v>297</v>
      </c>
      <c r="K15" s="89" t="s">
        <v>265</v>
      </c>
      <c r="L15" s="90"/>
    </row>
    <row r="16" customFormat="false" ht="55.05" hidden="false" customHeight="false" outlineLevel="0" collapsed="false">
      <c r="A16" s="60" t="s">
        <v>211</v>
      </c>
      <c r="B16" s="60"/>
      <c r="C16" s="60"/>
      <c r="D16" s="60" t="s">
        <v>60</v>
      </c>
      <c r="E16" s="50" t="s">
        <v>212</v>
      </c>
      <c r="F16" s="50" t="s">
        <v>530</v>
      </c>
      <c r="G16" s="50" t="s">
        <v>519</v>
      </c>
      <c r="H16" s="87" t="s">
        <v>531</v>
      </c>
      <c r="I16" s="87" t="s">
        <v>531</v>
      </c>
      <c r="J16" s="88" t="s">
        <v>297</v>
      </c>
      <c r="K16" s="89" t="s">
        <v>318</v>
      </c>
      <c r="L16" s="90"/>
    </row>
    <row r="17" customFormat="false" ht="55.05" hidden="false" customHeight="false" outlineLevel="0" collapsed="false">
      <c r="A17" s="60" t="s">
        <v>213</v>
      </c>
      <c r="B17" s="60"/>
      <c r="C17" s="60"/>
      <c r="D17" s="60" t="s">
        <v>60</v>
      </c>
      <c r="E17" s="50" t="s">
        <v>214</v>
      </c>
      <c r="F17" s="50" t="s">
        <v>532</v>
      </c>
      <c r="G17" s="50" t="s">
        <v>533</v>
      </c>
      <c r="H17" s="87" t="s">
        <v>534</v>
      </c>
      <c r="I17" s="87" t="s">
        <v>534</v>
      </c>
      <c r="J17" s="88" t="s">
        <v>297</v>
      </c>
      <c r="K17" s="89" t="s">
        <v>318</v>
      </c>
      <c r="L17" s="90"/>
    </row>
    <row r="18" customFormat="false" ht="55.05" hidden="false" customHeight="false" outlineLevel="0" collapsed="false">
      <c r="A18" s="60" t="s">
        <v>215</v>
      </c>
      <c r="B18" s="60"/>
      <c r="C18" s="60"/>
      <c r="D18" s="60" t="s">
        <v>60</v>
      </c>
      <c r="E18" s="50" t="s">
        <v>42</v>
      </c>
      <c r="F18" s="50" t="s">
        <v>535</v>
      </c>
      <c r="G18" s="50" t="s">
        <v>536</v>
      </c>
      <c r="H18" s="87" t="s">
        <v>537</v>
      </c>
      <c r="I18" s="87" t="s">
        <v>538</v>
      </c>
      <c r="J18" s="93" t="s">
        <v>344</v>
      </c>
      <c r="K18" s="89" t="s">
        <v>318</v>
      </c>
      <c r="L18" s="89" t="s">
        <v>33</v>
      </c>
    </row>
    <row r="19" customFormat="false" ht="55.05" hidden="false" customHeight="false" outlineLevel="0" collapsed="false">
      <c r="A19" s="60" t="s">
        <v>216</v>
      </c>
      <c r="B19" s="60"/>
      <c r="C19" s="60"/>
      <c r="D19" s="60" t="s">
        <v>60</v>
      </c>
      <c r="E19" s="50" t="s">
        <v>217</v>
      </c>
      <c r="F19" s="50" t="s">
        <v>539</v>
      </c>
      <c r="G19" s="50" t="s">
        <v>536</v>
      </c>
      <c r="H19" s="50" t="s">
        <v>539</v>
      </c>
      <c r="I19" s="50" t="s">
        <v>539</v>
      </c>
      <c r="J19" s="88" t="s">
        <v>297</v>
      </c>
      <c r="K19" s="89" t="s">
        <v>265</v>
      </c>
      <c r="L19" s="89"/>
    </row>
    <row r="20" customFormat="false" ht="46.05" hidden="false" customHeight="false" outlineLevel="0" collapsed="false">
      <c r="A20" s="60" t="s">
        <v>218</v>
      </c>
      <c r="B20" s="60"/>
      <c r="C20" s="60"/>
      <c r="D20" s="60" t="s">
        <v>75</v>
      </c>
      <c r="E20" s="50" t="s">
        <v>219</v>
      </c>
      <c r="F20" s="87" t="s">
        <v>540</v>
      </c>
      <c r="G20" s="50" t="s">
        <v>541</v>
      </c>
      <c r="H20" s="87" t="s">
        <v>542</v>
      </c>
      <c r="I20" s="87" t="s">
        <v>542</v>
      </c>
      <c r="J20" s="88" t="s">
        <v>297</v>
      </c>
      <c r="K20" s="89" t="s">
        <v>318</v>
      </c>
      <c r="L20" s="90"/>
    </row>
    <row r="21" customFormat="false" ht="55.05" hidden="false" customHeight="false" outlineLevel="0" collapsed="false">
      <c r="A21" s="60" t="s">
        <v>220</v>
      </c>
      <c r="B21" s="60" t="s">
        <v>543</v>
      </c>
      <c r="C21" s="60"/>
      <c r="D21" s="60" t="s">
        <v>60</v>
      </c>
      <c r="E21" s="50" t="s">
        <v>221</v>
      </c>
      <c r="F21" s="50" t="s">
        <v>544</v>
      </c>
      <c r="G21" s="50" t="s">
        <v>545</v>
      </c>
      <c r="H21" s="87" t="s">
        <v>546</v>
      </c>
      <c r="I21" s="87" t="s">
        <v>546</v>
      </c>
      <c r="J21" s="88" t="s">
        <v>297</v>
      </c>
      <c r="K21" s="89" t="s">
        <v>318</v>
      </c>
      <c r="L21" s="90"/>
    </row>
    <row r="22" customFormat="false" ht="55.05" hidden="false" customHeight="false" outlineLevel="0" collapsed="false">
      <c r="A22" s="60" t="s">
        <v>222</v>
      </c>
      <c r="B22" s="60" t="s">
        <v>547</v>
      </c>
      <c r="C22" s="60"/>
      <c r="D22" s="60" t="s">
        <v>60</v>
      </c>
      <c r="E22" s="50" t="s">
        <v>223</v>
      </c>
      <c r="F22" s="50" t="s">
        <v>548</v>
      </c>
      <c r="G22" s="50" t="s">
        <v>549</v>
      </c>
      <c r="H22" s="87" t="s">
        <v>550</v>
      </c>
      <c r="I22" s="87" t="s">
        <v>550</v>
      </c>
      <c r="J22" s="88" t="s">
        <v>297</v>
      </c>
      <c r="K22" s="89" t="s">
        <v>265</v>
      </c>
      <c r="L22" s="90"/>
    </row>
    <row r="23" customFormat="false" ht="64" hidden="false" customHeight="false" outlineLevel="0" collapsed="false">
      <c r="A23" s="60" t="s">
        <v>224</v>
      </c>
      <c r="B23" s="60"/>
      <c r="C23" s="60"/>
      <c r="D23" s="60" t="s">
        <v>60</v>
      </c>
      <c r="E23" s="50" t="s">
        <v>225</v>
      </c>
      <c r="F23" s="50" t="s">
        <v>551</v>
      </c>
      <c r="G23" s="50" t="s">
        <v>552</v>
      </c>
      <c r="H23" s="87" t="s">
        <v>553</v>
      </c>
      <c r="I23" s="87" t="s">
        <v>553</v>
      </c>
      <c r="J23" s="88" t="s">
        <v>297</v>
      </c>
      <c r="K23" s="89" t="s">
        <v>265</v>
      </c>
      <c r="L23" s="90"/>
    </row>
    <row r="24" customFormat="false" ht="12.8" hidden="false" customHeight="false" outlineLevel="0" collapsed="false">
      <c r="J24" s="91" t="s">
        <v>307</v>
      </c>
      <c r="K24" s="92" t="n">
        <f aca="false">COUNTA(A4:A23)</f>
        <v>20</v>
      </c>
      <c r="L24" s="44"/>
    </row>
    <row r="25" customFormat="false" ht="12.8" hidden="false" customHeight="false" outlineLevel="0" collapsed="false">
      <c r="J25" s="91" t="s">
        <v>308</v>
      </c>
      <c r="K25" s="92" t="n">
        <f aca="false">COUNTIF(J4:J23, "Passed")</f>
        <v>19</v>
      </c>
      <c r="L25" s="44"/>
    </row>
    <row r="26" customFormat="false" ht="12.8" hidden="false" customHeight="false" outlineLevel="0" collapsed="false">
      <c r="J26" s="91" t="s">
        <v>309</v>
      </c>
      <c r="K26" s="92" t="n">
        <f aca="false">COUNTIF(J4:J20, "Failed")</f>
        <v>1</v>
      </c>
      <c r="L26" s="44"/>
    </row>
    <row r="27" customFormat="false" ht="12.8" hidden="false" customHeight="false" outlineLevel="0" collapsed="false">
      <c r="J27" s="91" t="s">
        <v>310</v>
      </c>
      <c r="K27" s="92" t="n">
        <f aca="false">COUNTIF(K4:K23, "YES")</f>
        <v>13</v>
      </c>
      <c r="L27" s="44"/>
    </row>
    <row r="28" customFormat="false" ht="12.8" hidden="false" customHeight="false" outlineLevel="0" collapsed="false">
      <c r="J28" s="91" t="s">
        <v>311</v>
      </c>
      <c r="K28" s="92" t="n">
        <f aca="false">COUNTIF(K4:K23, "NO")</f>
        <v>7</v>
      </c>
      <c r="L28" s="44"/>
    </row>
    <row r="29" customFormat="false" ht="12.8" hidden="false" customHeight="false" outlineLevel="0" collapsed="false">
      <c r="J29" s="91" t="s">
        <v>312</v>
      </c>
      <c r="K29" s="92" t="n">
        <f aca="false">COUNTIF(D4:D23, "Positive")</f>
        <v>17</v>
      </c>
      <c r="L29" s="44"/>
    </row>
    <row r="30" customFormat="false" ht="12.8" hidden="false" customHeight="false" outlineLevel="0" collapsed="false">
      <c r="J30" s="91" t="s">
        <v>313</v>
      </c>
      <c r="K30" s="92" t="n">
        <f aca="false">COUNTIF(D3:D23, "Negative")</f>
        <v>3</v>
      </c>
      <c r="L30" s="44"/>
    </row>
    <row r="33" customFormat="false" ht="81.55" hidden="false" customHeight="true" outlineLevel="0" collapsed="false"/>
    <row r="34" customFormat="false" ht="81.55" hidden="false" customHeight="true" outlineLevel="0" collapsed="false"/>
    <row r="35" customFormat="false" ht="81.55" hidden="false" customHeight="true" outlineLevel="0" collapsed="false"/>
    <row r="36" customFormat="false" ht="81.55" hidden="false" customHeight="true" outlineLevel="0" collapsed="false"/>
    <row r="37" customFormat="false" ht="79.55" hidden="false" customHeight="true" outlineLevel="0" collapsed="false"/>
    <row r="38" customFormat="false" ht="79.55" hidden="false" customHeight="true" outlineLevel="0" collapsed="false"/>
    <row r="39" customFormat="false" ht="79.55" hidden="false" customHeight="true" outlineLevel="0" collapsed="false"/>
    <row r="40" customFormat="false" ht="79.55" hidden="false" customHeight="true" outlineLevel="0" collapsed="false"/>
    <row r="41" customFormat="false" ht="79.55" hidden="false" customHeight="true" outlineLevel="0" collapsed="false"/>
    <row r="42" customFormat="false" ht="79.55" hidden="false" customHeight="true" outlineLevel="0" collapsed="false"/>
    <row r="43" customFormat="false" ht="79.55" hidden="false" customHeight="true" outlineLevel="0" collapsed="false"/>
    <row r="44" customFormat="false" ht="79.55" hidden="false" customHeight="true" outlineLevel="0" collapsed="false"/>
    <row r="45" customFormat="false" ht="79.55" hidden="false" customHeight="true" outlineLevel="0" collapsed="false"/>
    <row r="67" customFormat="false" ht="162.5" hidden="false" customHeight="true" outlineLevel="0" collapsed="false"/>
    <row r="68" customFormat="false" ht="162.5" hidden="false" customHeight="true" outlineLevel="0" collapsed="false"/>
    <row r="83" customFormat="false" ht="117" hidden="false" customHeight="true" outlineLevel="0" collapsed="false"/>
    <row r="140" customFormat="false" ht="75.55" hidden="false" customHeight="true" outlineLevel="0" collapsed="false"/>
    <row r="149" customFormat="false" ht="151.15" hidden="false" customHeight="true" outlineLevel="0" collapsed="false"/>
    <row r="150" customFormat="false" ht="163.85" hidden="false" customHeight="true" outlineLevel="0" collapsed="false"/>
    <row r="154" customFormat="false" ht="68.2" hidden="false" customHeight="true" outlineLevel="0" collapsed="false"/>
    <row r="155" customFormat="false" ht="68.2" hidden="false" customHeight="true" outlineLevel="0" collapsed="false"/>
    <row r="156" customFormat="false" ht="68.2" hidden="false" customHeight="true" outlineLevel="0" collapsed="false"/>
    <row r="157" customFormat="false" ht="68.2" hidden="false" customHeight="true" outlineLevel="0" collapsed="false"/>
    <row r="158" customFormat="false" ht="68.2" hidden="false" customHeight="true" outlineLevel="0" collapsed="false"/>
    <row r="159" customFormat="false" ht="68.2" hidden="false" customHeight="true" outlineLevel="0" collapsed="false"/>
    <row r="160" customFormat="false" ht="68.2" hidden="false" customHeight="true" outlineLevel="0" collapsed="false"/>
    <row r="161" customFormat="false" ht="68.2" hidden="false" customHeight="true" outlineLevel="0" collapsed="false"/>
    <row r="162" customFormat="false" ht="68.2" hidden="false" customHeight="true" outlineLevel="0" collapsed="false"/>
    <row r="163" customFormat="false" ht="68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0"/>
  <sheetViews>
    <sheetView showFormulas="false" showGridLines="true" showRowColHeaders="true" showZeros="true" rightToLeft="false" tabSelected="false" showOutlineSymbols="true" defaultGridColor="true" view="normal" topLeftCell="M1" colorId="64" zoomScale="84" zoomScaleNormal="84" zoomScalePageLayoutView="100" workbookViewId="0">
      <selection pane="topLeft" activeCell="D4" activeCellId="0" sqref="D4"/>
    </sheetView>
  </sheetViews>
  <sheetFormatPr defaultColWidth="11.625" defaultRowHeight="12.8" zeroHeight="false" outlineLevelRow="0" outlineLevelCol="0"/>
  <cols>
    <col collapsed="false" customWidth="true" hidden="false" outlineLevel="0" max="1" min="1" style="77" width="19.41"/>
    <col collapsed="false" customWidth="true" hidden="false" outlineLevel="0" max="2" min="2" style="77" width="18.81"/>
    <col collapsed="false" customWidth="true" hidden="false" outlineLevel="0" max="3" min="3" style="77" width="30.94"/>
    <col collapsed="false" customWidth="true" hidden="false" outlineLevel="0" max="4" min="4" style="77" width="14.69"/>
    <col collapsed="false" customWidth="true" hidden="false" outlineLevel="0" max="5" min="5" style="77" width="26.91"/>
    <col collapsed="false" customWidth="true" hidden="false" outlineLevel="0" max="6" min="6" style="77" width="33.33"/>
    <col collapsed="false" customWidth="true" hidden="false" outlineLevel="0" max="7" min="7" style="79" width="22.62"/>
    <col collapsed="false" customWidth="true" hidden="false" outlineLevel="0" max="8" min="8" style="77" width="40.72"/>
    <col collapsed="false" customWidth="true" hidden="false" outlineLevel="0" max="9" min="9" style="77" width="44.39"/>
    <col collapsed="false" customWidth="true" hidden="false" outlineLevel="0" max="10" min="10" style="77" width="29.89"/>
    <col collapsed="false" customWidth="false" hidden="false" outlineLevel="0" max="1024" min="11" style="77" width="11.61"/>
  </cols>
  <sheetData>
    <row r="1" s="83" customFormat="true" ht="12.8" hidden="false" customHeight="false" outlineLevel="0" collapsed="false">
      <c r="A1" s="80"/>
      <c r="B1" s="80"/>
      <c r="C1" s="80"/>
      <c r="D1" s="80"/>
      <c r="E1" s="80"/>
      <c r="F1" s="80"/>
      <c r="G1" s="81"/>
      <c r="H1" s="80"/>
      <c r="I1" s="82"/>
      <c r="J1" s="80"/>
      <c r="K1" s="80"/>
      <c r="L1" s="80"/>
    </row>
    <row r="2" s="83" customFormat="true" ht="12.8" hidden="false" customHeight="false" outlineLevel="0" collapsed="false">
      <c r="A2" s="80"/>
      <c r="B2" s="80"/>
      <c r="C2" s="80"/>
      <c r="D2" s="80"/>
      <c r="E2" s="80"/>
      <c r="F2" s="80"/>
      <c r="G2" s="81"/>
      <c r="H2" s="80"/>
      <c r="I2" s="82"/>
      <c r="J2" s="80"/>
      <c r="K2" s="80"/>
      <c r="L2" s="80"/>
    </row>
    <row r="3" customFormat="false" ht="12.8" hidden="false" customHeight="false" outlineLevel="0" collapsed="false">
      <c r="A3" s="84" t="s">
        <v>281</v>
      </c>
      <c r="B3" s="84" t="s">
        <v>267</v>
      </c>
      <c r="C3" s="84" t="s">
        <v>282</v>
      </c>
      <c r="D3" s="84" t="s">
        <v>283</v>
      </c>
      <c r="E3" s="84" t="s">
        <v>284</v>
      </c>
      <c r="F3" s="84" t="s">
        <v>285</v>
      </c>
      <c r="G3" s="85" t="s">
        <v>286</v>
      </c>
      <c r="H3" s="84" t="s">
        <v>287</v>
      </c>
      <c r="I3" s="86" t="s">
        <v>288</v>
      </c>
      <c r="J3" s="84" t="s">
        <v>289</v>
      </c>
      <c r="K3" s="84" t="s">
        <v>290</v>
      </c>
      <c r="L3" s="84" t="s">
        <v>291</v>
      </c>
    </row>
    <row r="4" customFormat="false" ht="73" hidden="false" customHeight="false" outlineLevel="0" collapsed="false">
      <c r="A4" s="60" t="s">
        <v>226</v>
      </c>
      <c r="B4" s="60"/>
      <c r="C4" s="60" t="s">
        <v>507</v>
      </c>
      <c r="D4" s="60" t="s">
        <v>60</v>
      </c>
      <c r="E4" s="50" t="s">
        <v>227</v>
      </c>
      <c r="F4" s="50" t="s">
        <v>554</v>
      </c>
      <c r="G4" s="50" t="s">
        <v>555</v>
      </c>
      <c r="H4" s="87" t="s">
        <v>556</v>
      </c>
      <c r="I4" s="87" t="s">
        <v>556</v>
      </c>
      <c r="J4" s="88" t="s">
        <v>297</v>
      </c>
      <c r="K4" s="89" t="s">
        <v>318</v>
      </c>
      <c r="L4" s="90"/>
    </row>
    <row r="5" customFormat="false" ht="73" hidden="false" customHeight="false" outlineLevel="0" collapsed="false">
      <c r="A5" s="60" t="s">
        <v>228</v>
      </c>
      <c r="B5" s="60"/>
      <c r="C5" s="60"/>
      <c r="D5" s="60" t="s">
        <v>60</v>
      </c>
      <c r="E5" s="50" t="s">
        <v>229</v>
      </c>
      <c r="F5" s="50" t="s">
        <v>557</v>
      </c>
      <c r="G5" s="50" t="s">
        <v>555</v>
      </c>
      <c r="H5" s="87" t="s">
        <v>556</v>
      </c>
      <c r="I5" s="87" t="s">
        <v>556</v>
      </c>
      <c r="J5" s="88" t="s">
        <v>297</v>
      </c>
      <c r="K5" s="89" t="s">
        <v>318</v>
      </c>
      <c r="L5" s="90"/>
    </row>
    <row r="6" customFormat="false" ht="73" hidden="false" customHeight="false" outlineLevel="0" collapsed="false">
      <c r="A6" s="60" t="s">
        <v>230</v>
      </c>
      <c r="B6" s="60"/>
      <c r="C6" s="60"/>
      <c r="D6" s="60" t="s">
        <v>75</v>
      </c>
      <c r="E6" s="50" t="s">
        <v>45</v>
      </c>
      <c r="F6" s="50" t="s">
        <v>558</v>
      </c>
      <c r="G6" s="50" t="s">
        <v>559</v>
      </c>
      <c r="H6" s="50" t="s">
        <v>558</v>
      </c>
      <c r="I6" s="87" t="s">
        <v>556</v>
      </c>
      <c r="J6" s="93" t="s">
        <v>344</v>
      </c>
      <c r="K6" s="89" t="s">
        <v>265</v>
      </c>
      <c r="L6" s="90"/>
    </row>
    <row r="7" customFormat="false" ht="55.05" hidden="false" customHeight="false" outlineLevel="0" collapsed="false">
      <c r="A7" s="60" t="s">
        <v>231</v>
      </c>
      <c r="B7" s="60"/>
      <c r="C7" s="60"/>
      <c r="D7" s="60" t="s">
        <v>75</v>
      </c>
      <c r="E7" s="50" t="s">
        <v>47</v>
      </c>
      <c r="F7" s="50" t="s">
        <v>560</v>
      </c>
      <c r="G7" s="50" t="s">
        <v>561</v>
      </c>
      <c r="H7" s="50" t="s">
        <v>560</v>
      </c>
      <c r="I7" s="87" t="s">
        <v>556</v>
      </c>
      <c r="J7" s="93" t="s">
        <v>344</v>
      </c>
      <c r="K7" s="89" t="s">
        <v>265</v>
      </c>
      <c r="L7" s="90"/>
    </row>
    <row r="8" customFormat="false" ht="64" hidden="false" customHeight="false" outlineLevel="0" collapsed="false">
      <c r="A8" s="60" t="s">
        <v>232</v>
      </c>
      <c r="B8" s="60"/>
      <c r="C8" s="60"/>
      <c r="D8" s="60" t="s">
        <v>60</v>
      </c>
      <c r="E8" s="50" t="s">
        <v>49</v>
      </c>
      <c r="F8" s="50" t="s">
        <v>562</v>
      </c>
      <c r="G8" s="50" t="s">
        <v>563</v>
      </c>
      <c r="H8" s="50" t="s">
        <v>562</v>
      </c>
      <c r="I8" s="87" t="s">
        <v>564</v>
      </c>
      <c r="J8" s="93" t="s">
        <v>344</v>
      </c>
      <c r="K8" s="89" t="s">
        <v>265</v>
      </c>
      <c r="L8" s="90"/>
    </row>
    <row r="9" customFormat="false" ht="46.05" hidden="false" customHeight="false" outlineLevel="0" collapsed="false">
      <c r="A9" s="60" t="s">
        <v>233</v>
      </c>
      <c r="B9" s="60"/>
      <c r="C9" s="60"/>
      <c r="D9" s="60" t="s">
        <v>75</v>
      </c>
      <c r="E9" s="50" t="s">
        <v>234</v>
      </c>
      <c r="F9" s="50" t="s">
        <v>565</v>
      </c>
      <c r="G9" s="50" t="s">
        <v>566</v>
      </c>
      <c r="H9" s="87" t="s">
        <v>567</v>
      </c>
      <c r="I9" s="87" t="s">
        <v>567</v>
      </c>
      <c r="J9" s="88" t="s">
        <v>297</v>
      </c>
      <c r="K9" s="89" t="s">
        <v>318</v>
      </c>
      <c r="L9" s="90"/>
    </row>
    <row r="10" customFormat="false" ht="82" hidden="false" customHeight="false" outlineLevel="0" collapsed="false">
      <c r="A10" s="60" t="s">
        <v>235</v>
      </c>
      <c r="B10" s="60"/>
      <c r="C10" s="60"/>
      <c r="D10" s="60" t="s">
        <v>60</v>
      </c>
      <c r="E10" s="50" t="s">
        <v>236</v>
      </c>
      <c r="F10" s="50" t="s">
        <v>568</v>
      </c>
      <c r="G10" s="50" t="s">
        <v>569</v>
      </c>
      <c r="H10" s="87" t="s">
        <v>556</v>
      </c>
      <c r="I10" s="87" t="s">
        <v>556</v>
      </c>
      <c r="J10" s="88" t="s">
        <v>297</v>
      </c>
      <c r="K10" s="89" t="s">
        <v>318</v>
      </c>
      <c r="L10" s="90"/>
    </row>
    <row r="11" customFormat="false" ht="64" hidden="false" customHeight="false" outlineLevel="0" collapsed="false">
      <c r="A11" s="60" t="s">
        <v>237</v>
      </c>
      <c r="B11" s="60" t="s">
        <v>570</v>
      </c>
      <c r="C11" s="60"/>
      <c r="D11" s="60" t="s">
        <v>60</v>
      </c>
      <c r="E11" s="50" t="s">
        <v>238</v>
      </c>
      <c r="F11" s="50" t="s">
        <v>571</v>
      </c>
      <c r="G11" s="50" t="s">
        <v>572</v>
      </c>
      <c r="H11" s="87" t="s">
        <v>573</v>
      </c>
      <c r="I11" s="87" t="s">
        <v>573</v>
      </c>
      <c r="J11" s="88" t="s">
        <v>297</v>
      </c>
      <c r="K11" s="89" t="s">
        <v>265</v>
      </c>
      <c r="L11" s="90"/>
    </row>
    <row r="12" customFormat="false" ht="64" hidden="false" customHeight="false" outlineLevel="0" collapsed="false">
      <c r="A12" s="60" t="s">
        <v>239</v>
      </c>
      <c r="B12" s="60"/>
      <c r="C12" s="60"/>
      <c r="D12" s="60" t="s">
        <v>60</v>
      </c>
      <c r="E12" s="50" t="s">
        <v>240</v>
      </c>
      <c r="F12" s="50" t="s">
        <v>574</v>
      </c>
      <c r="G12" s="50" t="s">
        <v>575</v>
      </c>
      <c r="H12" s="87" t="s">
        <v>573</v>
      </c>
      <c r="I12" s="87" t="s">
        <v>573</v>
      </c>
      <c r="J12" s="88" t="s">
        <v>297</v>
      </c>
      <c r="K12" s="89" t="s">
        <v>265</v>
      </c>
      <c r="L12" s="90"/>
    </row>
    <row r="13" customFormat="false" ht="73" hidden="false" customHeight="false" outlineLevel="0" collapsed="false">
      <c r="A13" s="60" t="s">
        <v>241</v>
      </c>
      <c r="B13" s="60"/>
      <c r="C13" s="60"/>
      <c r="D13" s="60" t="s">
        <v>60</v>
      </c>
      <c r="E13" s="50" t="s">
        <v>242</v>
      </c>
      <c r="F13" s="50" t="s">
        <v>576</v>
      </c>
      <c r="G13" s="50" t="s">
        <v>577</v>
      </c>
      <c r="H13" s="87" t="s">
        <v>573</v>
      </c>
      <c r="I13" s="87" t="s">
        <v>573</v>
      </c>
      <c r="J13" s="88" t="s">
        <v>297</v>
      </c>
      <c r="K13" s="89" t="s">
        <v>265</v>
      </c>
      <c r="L13" s="90"/>
    </row>
    <row r="14" customFormat="false" ht="73" hidden="false" customHeight="false" outlineLevel="0" collapsed="false">
      <c r="A14" s="60" t="s">
        <v>243</v>
      </c>
      <c r="B14" s="60"/>
      <c r="C14" s="60"/>
      <c r="D14" s="60" t="s">
        <v>60</v>
      </c>
      <c r="E14" s="50" t="s">
        <v>244</v>
      </c>
      <c r="F14" s="50" t="s">
        <v>578</v>
      </c>
      <c r="G14" s="50" t="s">
        <v>456</v>
      </c>
      <c r="H14" s="87" t="s">
        <v>573</v>
      </c>
      <c r="I14" s="87" t="s">
        <v>573</v>
      </c>
      <c r="J14" s="88" t="s">
        <v>297</v>
      </c>
      <c r="K14" s="89" t="s">
        <v>265</v>
      </c>
      <c r="L14" s="90"/>
    </row>
    <row r="15" customFormat="false" ht="73" hidden="false" customHeight="false" outlineLevel="0" collapsed="false">
      <c r="A15" s="60" t="s">
        <v>245</v>
      </c>
      <c r="B15" s="60"/>
      <c r="C15" s="60"/>
      <c r="D15" s="60" t="s">
        <v>60</v>
      </c>
      <c r="E15" s="50" t="s">
        <v>246</v>
      </c>
      <c r="F15" s="50" t="s">
        <v>579</v>
      </c>
      <c r="G15" s="50" t="s">
        <v>580</v>
      </c>
      <c r="H15" s="87" t="s">
        <v>573</v>
      </c>
      <c r="I15" s="87" t="s">
        <v>573</v>
      </c>
      <c r="J15" s="88" t="s">
        <v>297</v>
      </c>
      <c r="K15" s="89" t="s">
        <v>265</v>
      </c>
      <c r="L15" s="90"/>
    </row>
    <row r="16" customFormat="false" ht="73" hidden="false" customHeight="false" outlineLevel="0" collapsed="false">
      <c r="A16" s="60" t="s">
        <v>247</v>
      </c>
      <c r="B16" s="60"/>
      <c r="C16" s="60"/>
      <c r="D16" s="60" t="s">
        <v>60</v>
      </c>
      <c r="E16" s="50" t="s">
        <v>248</v>
      </c>
      <c r="F16" s="50" t="s">
        <v>581</v>
      </c>
      <c r="G16" s="50" t="s">
        <v>582</v>
      </c>
      <c r="H16" s="87" t="s">
        <v>573</v>
      </c>
      <c r="I16" s="87" t="s">
        <v>573</v>
      </c>
      <c r="J16" s="88" t="s">
        <v>297</v>
      </c>
      <c r="K16" s="89" t="s">
        <v>265</v>
      </c>
      <c r="L16" s="90"/>
    </row>
    <row r="17" customFormat="false" ht="73" hidden="false" customHeight="false" outlineLevel="0" collapsed="false">
      <c r="A17" s="60" t="s">
        <v>249</v>
      </c>
      <c r="B17" s="60"/>
      <c r="C17" s="60"/>
      <c r="D17" s="60" t="s">
        <v>60</v>
      </c>
      <c r="E17" s="50" t="s">
        <v>250</v>
      </c>
      <c r="F17" s="50" t="s">
        <v>583</v>
      </c>
      <c r="G17" s="50" t="s">
        <v>584</v>
      </c>
      <c r="H17" s="87" t="s">
        <v>573</v>
      </c>
      <c r="I17" s="87" t="s">
        <v>573</v>
      </c>
      <c r="J17" s="88" t="s">
        <v>297</v>
      </c>
      <c r="K17" s="89" t="s">
        <v>265</v>
      </c>
      <c r="L17" s="90"/>
    </row>
    <row r="18" customFormat="false" ht="73" hidden="false" customHeight="false" outlineLevel="0" collapsed="false">
      <c r="A18" s="60" t="s">
        <v>251</v>
      </c>
      <c r="B18" s="60"/>
      <c r="C18" s="60"/>
      <c r="D18" s="60" t="s">
        <v>60</v>
      </c>
      <c r="E18" s="50" t="s">
        <v>252</v>
      </c>
      <c r="F18" s="50" t="s">
        <v>585</v>
      </c>
      <c r="G18" s="50" t="s">
        <v>586</v>
      </c>
      <c r="H18" s="87" t="s">
        <v>573</v>
      </c>
      <c r="I18" s="87" t="s">
        <v>573</v>
      </c>
      <c r="J18" s="88" t="s">
        <v>297</v>
      </c>
      <c r="K18" s="89" t="s">
        <v>265</v>
      </c>
      <c r="L18" s="90"/>
    </row>
    <row r="19" customFormat="false" ht="64" hidden="false" customHeight="false" outlineLevel="0" collapsed="false">
      <c r="A19" s="60" t="s">
        <v>253</v>
      </c>
      <c r="B19" s="60"/>
      <c r="C19" s="60"/>
      <c r="D19" s="60" t="s">
        <v>60</v>
      </c>
      <c r="E19" s="50" t="s">
        <v>254</v>
      </c>
      <c r="F19" s="50" t="s">
        <v>587</v>
      </c>
      <c r="G19" s="50" t="s">
        <v>588</v>
      </c>
      <c r="H19" s="87" t="s">
        <v>573</v>
      </c>
      <c r="I19" s="87" t="s">
        <v>573</v>
      </c>
      <c r="J19" s="88" t="s">
        <v>297</v>
      </c>
      <c r="K19" s="89" t="s">
        <v>265</v>
      </c>
      <c r="L19" s="90"/>
    </row>
    <row r="20" customFormat="false" ht="64" hidden="false" customHeight="false" outlineLevel="0" collapsed="false">
      <c r="A20" s="60" t="s">
        <v>255</v>
      </c>
      <c r="B20" s="60"/>
      <c r="C20" s="60"/>
      <c r="D20" s="60" t="s">
        <v>60</v>
      </c>
      <c r="E20" s="50" t="s">
        <v>256</v>
      </c>
      <c r="F20" s="50" t="s">
        <v>589</v>
      </c>
      <c r="G20" s="50" t="s">
        <v>590</v>
      </c>
      <c r="H20" s="87" t="s">
        <v>573</v>
      </c>
      <c r="I20" s="87" t="s">
        <v>573</v>
      </c>
      <c r="J20" s="88" t="s">
        <v>297</v>
      </c>
      <c r="K20" s="89" t="s">
        <v>265</v>
      </c>
      <c r="L20" s="90"/>
    </row>
    <row r="21" customFormat="false" ht="55.05" hidden="false" customHeight="false" outlineLevel="0" collapsed="false">
      <c r="A21" s="60" t="s">
        <v>257</v>
      </c>
      <c r="B21" s="60"/>
      <c r="C21" s="60"/>
      <c r="D21" s="60" t="s">
        <v>60</v>
      </c>
      <c r="E21" s="50" t="s">
        <v>258</v>
      </c>
      <c r="F21" s="50" t="s">
        <v>591</v>
      </c>
      <c r="G21" s="50" t="s">
        <v>592</v>
      </c>
      <c r="H21" s="87" t="s">
        <v>573</v>
      </c>
      <c r="I21" s="87" t="s">
        <v>573</v>
      </c>
      <c r="J21" s="88" t="s">
        <v>297</v>
      </c>
      <c r="K21" s="89" t="s">
        <v>265</v>
      </c>
      <c r="L21" s="90"/>
    </row>
    <row r="22" customFormat="false" ht="64" hidden="false" customHeight="false" outlineLevel="0" collapsed="false">
      <c r="A22" s="60" t="s">
        <v>259</v>
      </c>
      <c r="B22" s="60"/>
      <c r="C22" s="60"/>
      <c r="D22" s="60" t="s">
        <v>60</v>
      </c>
      <c r="E22" s="50" t="s">
        <v>260</v>
      </c>
      <c r="F22" s="50" t="s">
        <v>593</v>
      </c>
      <c r="G22" s="50" t="s">
        <v>594</v>
      </c>
      <c r="H22" s="87" t="s">
        <v>573</v>
      </c>
      <c r="I22" s="87" t="s">
        <v>573</v>
      </c>
      <c r="J22" s="88" t="s">
        <v>297</v>
      </c>
      <c r="K22" s="89" t="s">
        <v>265</v>
      </c>
      <c r="L22" s="90"/>
    </row>
    <row r="23" customFormat="false" ht="64" hidden="false" customHeight="false" outlineLevel="0" collapsed="false">
      <c r="A23" s="60" t="s">
        <v>261</v>
      </c>
      <c r="B23" s="60"/>
      <c r="C23" s="60"/>
      <c r="D23" s="60" t="s">
        <v>60</v>
      </c>
      <c r="E23" s="50" t="s">
        <v>262</v>
      </c>
      <c r="F23" s="50" t="s">
        <v>595</v>
      </c>
      <c r="G23" s="50" t="s">
        <v>596</v>
      </c>
      <c r="H23" s="87" t="s">
        <v>573</v>
      </c>
      <c r="I23" s="87" t="s">
        <v>573</v>
      </c>
      <c r="J23" s="88" t="s">
        <v>297</v>
      </c>
      <c r="K23" s="89" t="s">
        <v>265</v>
      </c>
      <c r="L23" s="90"/>
    </row>
    <row r="24" customFormat="false" ht="73" hidden="false" customHeight="false" outlineLevel="0" collapsed="false">
      <c r="A24" s="60" t="s">
        <v>263</v>
      </c>
      <c r="B24" s="60" t="s">
        <v>597</v>
      </c>
      <c r="C24" s="60"/>
      <c r="D24" s="60" t="s">
        <v>60</v>
      </c>
      <c r="E24" s="50" t="s">
        <v>264</v>
      </c>
      <c r="F24" s="50" t="s">
        <v>598</v>
      </c>
      <c r="G24" s="50" t="s">
        <v>599</v>
      </c>
      <c r="H24" s="87" t="s">
        <v>600</v>
      </c>
      <c r="I24" s="87" t="s">
        <v>600</v>
      </c>
      <c r="J24" s="88" t="s">
        <v>297</v>
      </c>
      <c r="K24" s="89" t="s">
        <v>265</v>
      </c>
      <c r="L24" s="90"/>
    </row>
    <row r="25" customFormat="false" ht="12.8" hidden="false" customHeight="false" outlineLevel="0" collapsed="false">
      <c r="J25" s="91" t="s">
        <v>307</v>
      </c>
      <c r="K25" s="92" t="n">
        <f aca="false">COUNTA(A4:A24)</f>
        <v>21</v>
      </c>
      <c r="L25" s="90"/>
    </row>
    <row r="26" customFormat="false" ht="12.8" hidden="false" customHeight="false" outlineLevel="0" collapsed="false">
      <c r="J26" s="91" t="s">
        <v>308</v>
      </c>
      <c r="K26" s="92" t="n">
        <f aca="false">COUNTIF(J4:J24, "Passed")</f>
        <v>18</v>
      </c>
      <c r="L26" s="90"/>
    </row>
    <row r="27" customFormat="false" ht="12.8" hidden="false" customHeight="false" outlineLevel="0" collapsed="false">
      <c r="J27" s="91" t="s">
        <v>309</v>
      </c>
      <c r="K27" s="92" t="n">
        <f aca="false">COUNTIF(J4:J24, "Failed")</f>
        <v>3</v>
      </c>
      <c r="L27" s="90"/>
    </row>
    <row r="28" customFormat="false" ht="12.8" hidden="false" customHeight="false" outlineLevel="0" collapsed="false">
      <c r="J28" s="91" t="s">
        <v>310</v>
      </c>
      <c r="K28" s="92" t="n">
        <f aca="false">COUNTIF(K4:K24, "YES")</f>
        <v>4</v>
      </c>
      <c r="L28" s="90"/>
    </row>
    <row r="29" customFormat="false" ht="12.8" hidden="false" customHeight="false" outlineLevel="0" collapsed="false">
      <c r="J29" s="91" t="s">
        <v>311</v>
      </c>
      <c r="K29" s="92" t="n">
        <f aca="false">COUNTIF(K4:K24, "NO")</f>
        <v>17</v>
      </c>
      <c r="L29" s="90"/>
    </row>
    <row r="30" customFormat="false" ht="12.8" hidden="false" customHeight="false" outlineLevel="0" collapsed="false">
      <c r="J30" s="91" t="s">
        <v>312</v>
      </c>
      <c r="K30" s="92" t="n">
        <f aca="false">COUNTIF(D4:D24, "Positive")</f>
        <v>18</v>
      </c>
      <c r="L30" s="90"/>
    </row>
    <row r="31" customFormat="false" ht="12.8" hidden="false" customHeight="false" outlineLevel="0" collapsed="false">
      <c r="J31" s="91" t="s">
        <v>313</v>
      </c>
      <c r="K31" s="92" t="n">
        <f aca="false">COUNTIF(D4:D24, "Negative")</f>
        <v>3</v>
      </c>
      <c r="L31" s="90"/>
    </row>
    <row r="50" customFormat="false" ht="81.55" hidden="false" customHeight="true" outlineLevel="0" collapsed="false"/>
    <row r="51" customFormat="false" ht="81.55" hidden="false" customHeight="true" outlineLevel="0" collapsed="false"/>
    <row r="52" customFormat="false" ht="81.55" hidden="false" customHeight="true" outlineLevel="0" collapsed="false"/>
    <row r="53" customFormat="false" ht="81.55" hidden="false" customHeight="true" outlineLevel="0" collapsed="false"/>
    <row r="54" customFormat="false" ht="79.55" hidden="false" customHeight="true" outlineLevel="0" collapsed="false"/>
    <row r="55" customFormat="false" ht="79.55" hidden="false" customHeight="true" outlineLevel="0" collapsed="false"/>
    <row r="56" customFormat="false" ht="79.55" hidden="false" customHeight="true" outlineLevel="0" collapsed="false"/>
    <row r="57" customFormat="false" ht="79.55" hidden="false" customHeight="true" outlineLevel="0" collapsed="false"/>
    <row r="58" customFormat="false" ht="79.55" hidden="false" customHeight="true" outlineLevel="0" collapsed="false"/>
    <row r="59" customFormat="false" ht="79.55" hidden="false" customHeight="true" outlineLevel="0" collapsed="false"/>
    <row r="60" customFormat="false" ht="79.55" hidden="false" customHeight="true" outlineLevel="0" collapsed="false"/>
    <row r="61" customFormat="false" ht="79.55" hidden="false" customHeight="true" outlineLevel="0" collapsed="false"/>
    <row r="62" customFormat="false" ht="79.55" hidden="false" customHeight="true" outlineLevel="0" collapsed="false"/>
    <row r="84" customFormat="false" ht="162.5" hidden="false" customHeight="true" outlineLevel="0" collapsed="false"/>
    <row r="85" customFormat="false" ht="162.5" hidden="false" customHeight="true" outlineLevel="0" collapsed="false"/>
    <row r="100" customFormat="false" ht="117" hidden="false" customHeight="true" outlineLevel="0" collapsed="false"/>
    <row r="157" customFormat="false" ht="75.55" hidden="false" customHeight="true" outlineLevel="0" collapsed="false"/>
    <row r="166" customFormat="false" ht="151.15" hidden="false" customHeight="true" outlineLevel="0" collapsed="false"/>
    <row r="167" customFormat="false" ht="163.85" hidden="false" customHeight="true" outlineLevel="0" collapsed="false"/>
    <row r="171" customFormat="false" ht="68.2" hidden="false" customHeight="true" outlineLevel="0" collapsed="false"/>
    <row r="172" customFormat="false" ht="68.2" hidden="false" customHeight="true" outlineLevel="0" collapsed="false"/>
    <row r="173" customFormat="false" ht="68.2" hidden="false" customHeight="true" outlineLevel="0" collapsed="false"/>
    <row r="174" customFormat="false" ht="68.2" hidden="false" customHeight="true" outlineLevel="0" collapsed="false"/>
    <row r="175" customFormat="false" ht="68.2" hidden="false" customHeight="true" outlineLevel="0" collapsed="false"/>
    <row r="176" customFormat="false" ht="68.2" hidden="false" customHeight="true" outlineLevel="0" collapsed="false"/>
    <row r="177" customFormat="false" ht="68.2" hidden="false" customHeight="true" outlineLevel="0" collapsed="false"/>
    <row r="178" customFormat="false" ht="68.2" hidden="false" customHeight="true" outlineLevel="0" collapsed="false"/>
    <row r="179" customFormat="false" ht="68.2" hidden="false" customHeight="true" outlineLevel="0" collapsed="false"/>
    <row r="180" customFormat="false" ht="68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2CD6DB1DAED8408D0995AB2123DA38" ma:contentTypeVersion="6" ma:contentTypeDescription="Create a new document." ma:contentTypeScope="" ma:versionID="9db756971f3266e8c5d944f71f75077e">
  <xsd:schema xmlns:xsd="http://www.w3.org/2001/XMLSchema" xmlns:xs="http://www.w3.org/2001/XMLSchema" xmlns:p="http://schemas.microsoft.com/office/2006/metadata/properties" xmlns:ns1="http://schemas.microsoft.com/sharepoint/v3" xmlns:ns2="878365a3-017b-4863-ba96-3de6dac98dca" xmlns:ns3="41a0859a-c365-49a3-81a1-03c56d197e83" targetNamespace="http://schemas.microsoft.com/office/2006/metadata/properties" ma:root="true" ma:fieldsID="5f4f62f4ac6fd118045a72f247e60426" ns1:_="" ns2:_="" ns3:_="">
    <xsd:import namespace="http://schemas.microsoft.com/sharepoint/v3"/>
    <xsd:import namespace="878365a3-017b-4863-ba96-3de6dac98dca"/>
    <xsd:import namespace="41a0859a-c365-49a3-81a1-03c56d197e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365a3-017b-4863-ba96-3de6dac98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a0859a-c365-49a3-81a1-03c56d197e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8C5B3C1-5E85-4CD8-A5EE-F479F27FA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8365a3-017b-4863-ba96-3de6dac98dca"/>
    <ds:schemaRef ds:uri="41a0859a-c365-49a3-81a1-03c56d197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364025-9A04-4494-9D6D-9C0CDB0389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EE7846-A316-457E-96FD-0241216D5A14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41a0859a-c365-49a3-81a1-03c56d197e83"/>
    <ds:schemaRef ds:uri="http://purl.org/dc/elements/1.1/"/>
    <ds:schemaRef ds:uri="http://purl.org/dc/terms/"/>
    <ds:schemaRef ds:uri="http://purl.org/dc/dcmitype/"/>
    <ds:schemaRef ds:uri="http://schemas.microsoft.com/sharepoint/v3"/>
    <ds:schemaRef ds:uri="http://schemas.openxmlformats.org/package/2006/metadata/core-properties"/>
    <ds:schemaRef ds:uri="878365a3-017b-4863-ba96-3de6dac98d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3714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2019-12-09T01:49:40Z</dcterms:created>
  <dc:creator>Hanifah Astuti (ID)</dc:creator>
  <dc:description/>
  <dc:language>en-ID</dc:language>
  <cp:lastModifiedBy/>
  <dcterms:modified xsi:type="dcterms:W3CDTF">2021-10-23T04:53:27Z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15.0300</vt:lpwstr>
  </property>
  <property fmtid="{D5CDD505-2E9C-101B-9397-08002B2CF9AE}" pid="4" name="ContentTypeId">
    <vt:lpwstr>0x010100B62CD6DB1DAED8408D0995AB2123DA38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