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_rels/drawing4.xml.rels" ContentType="application/vnd.openxmlformats-package.relationships+xml"/>
  <Override PartName="/xl/drawings/_rels/drawing3.xml.rels" ContentType="application/vnd.openxmlformats-package.relationships+xml"/>
  <Override PartName="/xl/drawings/_rels/drawing1.xml.rels" ContentType="application/vnd.openxmlformats-package.relationships+xml"/>
  <Override PartName="/xl/drawings/drawing3.xml" ContentType="application/vnd.openxmlformats-officedocument.drawing+xml"/>
  <Override PartName="/xl/drawings/drawing4.xml" ContentType="application/vnd.openxmlformats-officedocument.drawing+xml"/>
  <Override PartName="/xl/styles.xml" ContentType="application/vnd.openxmlformats-officedocument.spreadsheetml.styles+xml"/>
  <Override PartName="/xl/externalLinks/externalLink1.xml" ContentType="application/vnd.openxmlformats-officedocument.spreadsheetml.externalLink+xml"/>
  <Override PartName="/xl/externalLinks/_rels/externalLink2.xml.rels" ContentType="application/vnd.openxmlformats-package.relationships+xml"/>
  <Override PartName="/xl/externalLinks/_rels/externalLink1.xml.rels" ContentType="application/vnd.openxmlformats-package.relationships+xml"/>
  <Override PartName="/xl/externalLinks/externalLink2.xml" ContentType="application/vnd.openxmlformats-officedocument.spreadsheetml.externalLink+xml"/>
  <Override PartName="/xl/worksheets/sheet1.xml" ContentType="application/vnd.openxmlformats-officedocument.spreadsheetml.worksheet+xml"/>
  <Override PartName="/xl/worksheets/sheet2.xml" ContentType="application/vnd.openxmlformats-officedocument.spreadsheetml.worksheet+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_rels/item3.xml.rels" ContentType="application/vnd.openxmlformats-package.relationships+xml"/>
  <Override PartName="/customXml/_rels/item1.xml.rels" ContentType="application/vnd.openxmlformats-package.relationships+xml"/>
  <Override PartName="/customXml/_rels/item2.xml.rels" ContentType="application/vnd.openxmlformats-package.relationships+xml"/>
  <Override PartName="/customXml/itemProps1.xml" ContentType="application/vnd.openxmlformats-officedocument.customXmlProperties+xml"/>
  <Override PartName="/customXml/itemProps3.xml" ContentType="application/vnd.openxmlformats-officedocument.customXmlProperties+xml"/>
  <Override PartName="/customXml/item2.xml" ContentType="application/xml"/>
  <Override PartName="/customXml/itemProps2.xml" ContentType="application/vnd.openxmlformats-officedocument.customXmlProperties+xml"/>
  <Override PartName="/customXml/item1.xml" ContentType="application/xml"/>
  <Override PartName="/customXml/item3.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AT Report" sheetId="1" state="visible" r:id="rId2"/>
    <sheet name="UAT Scenario" sheetId="2" state="visible" r:id="rId3"/>
    <sheet name="Scenario Cases" sheetId="3" state="visible" r:id="rId4"/>
    <sheet name="UAT Report " sheetId="4" state="hidden" r:id="rId5"/>
    <sheet name="SIT Scenario" sheetId="5" state="hidden" r:id="rId6"/>
    <sheet name="Reff Table" sheetId="6" state="hidden" r:id="rId7"/>
    <sheet name="Findings" sheetId="7" state="visible" r:id="rId8"/>
  </sheets>
  <externalReferences>
    <externalReference r:id="rId9"/>
    <externalReference r:id="rId10"/>
  </externalReferences>
  <definedNames>
    <definedName function="false" hidden="true" localSheetId="1" name="_xlnm._FilterDatabase" vbProcedure="false">'UAT Scenario'!$B$1:$L$13</definedName>
    <definedName function="false" hidden="false" name="Acceptance_Cycle" vbProcedure="false">#REF!</definedName>
    <definedName function="false" hidden="false" name="Acceptance_Cycle_End_Scenario" vbProcedure="false">#REF!</definedName>
    <definedName function="false" hidden="false" name="Acceptance_Cycle_Start_Scenario" vbProcedure="false">#REF!</definedName>
    <definedName function="false" hidden="false" name="Acceptance_Cycle_Start_Scenario1" vbProcedure="false">#REF!</definedName>
    <definedName function="false" hidden="false" name="Acceptance_Flag" vbProcedure="false">#REF!</definedName>
    <definedName function="false" hidden="false" name="Check" vbProcedure="false">#REF!</definedName>
    <definedName function="false" hidden="false" name="Created_by" vbProcedure="false">#REF!</definedName>
    <definedName function="false" hidden="false" name="Defect_ID_Sceario_2" vbProcedure="false">#REF!</definedName>
    <definedName function="false" hidden="false" name="Defect_ID_Scenario" vbProcedure="false">#REF!</definedName>
    <definedName function="false" hidden="false" name="Functional_Specification" vbProcedure="false">#REF!</definedName>
    <definedName function="false" hidden="false" name="nodasasasf" vbProcedure="false">#REF!</definedName>
    <definedName function="false" hidden="false" name="Preparation_end_date" vbProcedure="false">#REF!</definedName>
    <definedName function="false" hidden="false" name="Preparation_start_date" vbProcedure="false">#REF!</definedName>
    <definedName function="false" hidden="false" name="QCDesigner" vbProcedure="false">[1]List!$G$2:$G$245</definedName>
    <definedName function="false" hidden="false" name="QCModuleFunction1" vbProcedure="false">#REF!</definedName>
    <definedName function="false" hidden="false" name="QCPriority" vbProcedure="false">[1]List!$F$2:$F$4</definedName>
    <definedName function="false" hidden="false" name="QCSystem" vbProcedure="false">[1]List!$B$2:$B$18</definedName>
    <definedName function="false" hidden="false" name="QCTestLevel" vbProcedure="false">[1]List!$D$2:$D$11</definedName>
    <definedName function="false" hidden="false" name="QCType" vbProcedure="false">[1]List!$A$2</definedName>
    <definedName function="false" hidden="false" name="Reviewed_by" vbProcedure="false">#REF!</definedName>
    <definedName function="false" hidden="false" name="Revision_end_date" vbProcedure="false">#REF!</definedName>
    <definedName function="false" hidden="false" name="Revision_start_date" vbProcedure="false">#REF!</definedName>
    <definedName function="false" hidden="false" name="Scenario_ID" vbProcedure="false">#REF!</definedName>
    <definedName function="false" hidden="false" name="Scenario_Preparation_Status" vbProcedure="false">#REF!</definedName>
    <definedName function="false" hidden="false" name="Scenario_Table" vbProcedure="false">#REF!</definedName>
    <definedName function="false" hidden="false" name="Scernarioid" vbProcedure="false">#REF!</definedName>
    <definedName function="false" hidden="false" name="Test" vbProcedure="false">#REF!</definedName>
    <definedName function="false" hidden="false" localSheetId="0" name="Acceptance_Cycle" vbProcedure="false">#REF!</definedName>
    <definedName function="false" hidden="false" localSheetId="0" name="Acceptance_Cycle_End_Scenario" vbProcedure="false">#REF!</definedName>
    <definedName function="false" hidden="false" localSheetId="0" name="Acceptance_Cycle_Start_Scenario" vbProcedure="false">#REF!</definedName>
    <definedName function="false" hidden="false" localSheetId="0" name="Acceptance_Flag" vbProcedure="false">#REF!</definedName>
    <definedName function="false" hidden="false" localSheetId="0" name="Created_by" vbProcedure="false">#REF!</definedName>
    <definedName function="false" hidden="false" localSheetId="0" name="Defect_ID_Scenario" vbProcedure="false">#REF!</definedName>
    <definedName function="false" hidden="false" localSheetId="0" name="Functional_Specification" vbProcedure="false">#REF!</definedName>
    <definedName function="false" hidden="false" localSheetId="0" name="Preparation_end_date" vbProcedure="false">#REF!</definedName>
    <definedName function="false" hidden="false" localSheetId="0" name="Preparation_start_date" vbProcedure="false">#REF!</definedName>
    <definedName function="false" hidden="false" localSheetId="0" name="QCModuleFunction1" vbProcedure="false">#REF!</definedName>
    <definedName function="false" hidden="false" localSheetId="0" name="Reviewed_by" vbProcedure="false">#REF!</definedName>
    <definedName function="false" hidden="false" localSheetId="0" name="Revision_end_date" vbProcedure="false">#REF!</definedName>
    <definedName function="false" hidden="false" localSheetId="0" name="Revision_start_date" vbProcedure="false">#REF!</definedName>
    <definedName function="false" hidden="false" localSheetId="0" name="Scenario_ID" vbProcedure="false">#REF!</definedName>
    <definedName function="false" hidden="false" localSheetId="0" name="Scenario_Preparation_Status" vbProcedure="false">#REF!</definedName>
    <definedName function="false" hidden="false" localSheetId="0" name="Scenario_Table" vbProcedure="false">#REF!</definedName>
    <definedName function="false" hidden="false" localSheetId="1" name="Create_and_Signed_Bukalapak_contract" vbProcedure="false">#REF!</definedName>
    <definedName function="false" hidden="false" localSheetId="1" name="_xlnm._FilterDatabase" vbProcedure="false">'UAT Scenario'!$B$1:$L$46</definedName>
    <definedName function="false" hidden="false" localSheetId="4" name="Acceptance_Cycle" vbProcedure="false">#REF!</definedName>
    <definedName function="false" hidden="false" localSheetId="4" name="Acceptance_Cycle_End_Scenario" vbProcedure="false">#REF!</definedName>
    <definedName function="false" hidden="false" localSheetId="4" name="Acceptance_Cycle_Start_Scenario" vbProcedure="false">#REF!</definedName>
    <definedName function="false" hidden="false" localSheetId="4" name="Acceptance_Flag" vbProcedure="false">#REF!</definedName>
    <definedName function="false" hidden="false" localSheetId="4" name="Created_by" vbProcedure="false">#REF!</definedName>
    <definedName function="false" hidden="false" localSheetId="4" name="Defect_ID_Scenario" vbProcedure="false">#REF!</definedName>
    <definedName function="false" hidden="false" localSheetId="4" name="Functional_Specification" vbProcedure="false">#REF!</definedName>
    <definedName function="false" hidden="false" localSheetId="4" name="Preparation_end_date" vbProcedure="false">#REF!</definedName>
    <definedName function="false" hidden="false" localSheetId="4" name="Preparation_start_date" vbProcedure="false">#REF!</definedName>
    <definedName function="false" hidden="false" localSheetId="4" name="Reviewed_by" vbProcedure="false">#REF!</definedName>
    <definedName function="false" hidden="false" localSheetId="4" name="Revision_end_date" vbProcedure="false">#REF!</definedName>
    <definedName function="false" hidden="false" localSheetId="4" name="Revision_start_date" vbProcedure="false">#REF!</definedName>
    <definedName function="false" hidden="false" localSheetId="4" name="Scenario_ID" vbProcedure="false">#REF!</definedName>
    <definedName function="false" hidden="false" localSheetId="4" name="Scenario_Preparation_Status" vbProcedure="false">#REF!</definedName>
    <definedName function="false" hidden="false" localSheetId="4" name="Scenario_Table" vbProcedure="false">#REF!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<sst xmlns="http://schemas.openxmlformats.org/spreadsheetml/2006/main" count="2135" uniqueCount="503">
  <si>
    <t xml:space="preserve">     -- COPY THIS AREA IN THE ACK EMAIL BODY --</t>
  </si>
  <si>
    <t xml:space="preserve">Aplikasi Booking Room Hotel</t>
  </si>
  <si>
    <t xml:space="preserve">- Project Information -</t>
  </si>
  <si>
    <t xml:space="preserve">- Test Result -</t>
  </si>
  <si>
    <t xml:space="preserve">- Execution Plan -</t>
  </si>
  <si>
    <t xml:space="preserve">- Actual Execution -</t>
  </si>
  <si>
    <t xml:space="preserve">Report Date.</t>
  </si>
  <si>
    <t xml:space="preserve">Status.</t>
  </si>
  <si>
    <t xml:space="preserve">Start Date.</t>
  </si>
  <si>
    <t xml:space="preserve">Project No.</t>
  </si>
  <si>
    <t xml:space="preserve">Completion.</t>
  </si>
  <si>
    <t xml:space="preserve">Finish Date.</t>
  </si>
  <si>
    <t xml:space="preserve">Test Cycle.</t>
  </si>
  <si>
    <t xml:space="preserve">Total Test Case.</t>
  </si>
  <si>
    <t xml:space="preserve">Test Env.</t>
  </si>
  <si>
    <t xml:space="preserve">Development</t>
  </si>
  <si>
    <t xml:space="preserve">- Total Results To Date -</t>
  </si>
  <si>
    <t xml:space="preserve">Planned #.</t>
  </si>
  <si>
    <t xml:space="preserve">Planned % </t>
  </si>
  <si>
    <t xml:space="preserve">Actual #.</t>
  </si>
  <si>
    <t xml:space="preserve">Actual % from Result to Date.</t>
  </si>
  <si>
    <t xml:space="preserve">Plan.</t>
  </si>
  <si>
    <t xml:space="preserve">- Defect / Issue Details -</t>
  </si>
  <si>
    <t xml:space="preserve">Defect ID (#)</t>
  </si>
  <si>
    <t xml:space="preserve">Defect Name</t>
  </si>
  <si>
    <t xml:space="preserve">Description</t>
  </si>
  <si>
    <t xml:space="preserve">PIC</t>
  </si>
  <si>
    <t xml:space="preserve">Status</t>
  </si>
  <si>
    <t xml:space="preserve">Detected Date</t>
  </si>
  <si>
    <t xml:space="preserve">Closed Date</t>
  </si>
  <si>
    <t xml:space="preserve">Type</t>
  </si>
  <si>
    <t xml:space="preserve">Blocked Test Case</t>
  </si>
  <si>
    <t xml:space="preserve">No.</t>
  </si>
  <si>
    <t xml:space="preserve">Type.</t>
  </si>
  <si>
    <t xml:space="preserve">Scenario ID</t>
  </si>
  <si>
    <t xml:space="preserve">Scenario Case</t>
  </si>
  <si>
    <t xml:space="preserve">Result.</t>
  </si>
  <si>
    <t xml:space="preserve">Blocked by (Defect ID)</t>
  </si>
  <si>
    <t xml:space="preserve">Positive </t>
  </si>
  <si>
    <t xml:space="preserve">Room001</t>
  </si>
  <si>
    <t xml:space="preserve">User create Account Aplikasi Booking Room Hotel</t>
  </si>
  <si>
    <t xml:space="preserve">Tested correctly</t>
  </si>
  <si>
    <t xml:space="preserve">Room002</t>
  </si>
  <si>
    <t xml:space="preserve">User Create Account with Email Registered</t>
  </si>
  <si>
    <t xml:space="preserve">Room003</t>
  </si>
  <si>
    <t xml:space="preserve">User Register Account but FirstName is Numeric</t>
  </si>
  <si>
    <t xml:space="preserve">Room004</t>
  </si>
  <si>
    <t xml:space="preserve">User Register Account but LastName is Numeric</t>
  </si>
  <si>
    <t xml:space="preserve">Room005</t>
  </si>
  <si>
    <t xml:space="preserve">User Register Account but FirstName is Special Character</t>
  </si>
  <si>
    <t xml:space="preserve">Room006</t>
  </si>
  <si>
    <t xml:space="preserve">User Register Account but LastName is Special Character</t>
  </si>
  <si>
    <t xml:space="preserve">Room007</t>
  </si>
  <si>
    <t xml:space="preserve">User Register Account but Password is less than 5 Chars</t>
  </si>
  <si>
    <t xml:space="preserve">Room008</t>
  </si>
  <si>
    <t xml:space="preserve">User Register Account but FirstName only 1 Character</t>
  </si>
  <si>
    <t xml:space="preserve">Room009</t>
  </si>
  <si>
    <t xml:space="preserve">User Register Account but LarstName only 1 Character</t>
  </si>
  <si>
    <t xml:space="preserve">Room010</t>
  </si>
  <si>
    <t xml:space="preserve">Room011</t>
  </si>
  <si>
    <t xml:space="preserve">User login Aplikasi Booking Room Hotel</t>
  </si>
  <si>
    <t xml:space="preserve">Room012</t>
  </si>
  <si>
    <t xml:space="preserve">User login Aplikasi Booking Room Hotel but invalid email format</t>
  </si>
  <si>
    <t xml:space="preserve">Room013</t>
  </si>
  <si>
    <t xml:space="preserve"> User forgot the password</t>
  </si>
  <si>
    <t xml:space="preserve">Tested with Showstopper</t>
  </si>
  <si>
    <t xml:space="preserve">Room014</t>
  </si>
  <si>
    <t xml:space="preserve">User Add a New the Address</t>
  </si>
  <si>
    <t xml:space="preserve">Room015</t>
  </si>
  <si>
    <t xml:space="preserve">User Add a New the Address but address1 is empty</t>
  </si>
  <si>
    <t xml:space="preserve">Room016</t>
  </si>
  <si>
    <t xml:space="preserve">User Add a New the Address but city  is empty</t>
  </si>
  <si>
    <t xml:space="preserve">Room017</t>
  </si>
  <si>
    <t xml:space="preserve">User Add a New the Address but phone is empty</t>
  </si>
  <si>
    <t xml:space="preserve">Room018</t>
  </si>
  <si>
    <t xml:space="preserve">User Add a New the Address but country is empty</t>
  </si>
  <si>
    <t xml:space="preserve">Room019</t>
  </si>
  <si>
    <t xml:space="preserve">User Add a New the Address but the Zip/Postal  is empty</t>
  </si>
  <si>
    <t xml:space="preserve">Room020</t>
  </si>
  <si>
    <t xml:space="preserve">User Update the Address</t>
  </si>
  <si>
    <t xml:space="preserve">Room021</t>
  </si>
  <si>
    <t xml:space="preserve">User update the Address but firstname is Empty</t>
  </si>
  <si>
    <t xml:space="preserve">Room022</t>
  </si>
  <si>
    <t xml:space="preserve">User update the Address but lastname is Empty</t>
  </si>
  <si>
    <t xml:space="preserve">Room023</t>
  </si>
  <si>
    <t xml:space="preserve">User update the Address but address1 is Empty</t>
  </si>
  <si>
    <t xml:space="preserve">Room024</t>
  </si>
  <si>
    <t xml:space="preserve">User update the Address but city is Empty</t>
  </si>
  <si>
    <t xml:space="preserve">Room025</t>
  </si>
  <si>
    <t xml:space="preserve">User update the Address but phone number is Empty</t>
  </si>
  <si>
    <t xml:space="preserve">Room026</t>
  </si>
  <si>
    <t xml:space="preserve">User update the Address but the zip/postal code is Empty</t>
  </si>
  <si>
    <t xml:space="preserve">Room027</t>
  </si>
  <si>
    <t xml:space="preserve">User update the Address but the Adress title is Empty</t>
  </si>
  <si>
    <t xml:space="preserve">Room028</t>
  </si>
  <si>
    <t xml:space="preserve">User Delete the Address</t>
  </si>
  <si>
    <t xml:space="preserve">Room029</t>
  </si>
  <si>
    <t xml:space="preserve">User see the Address</t>
  </si>
  <si>
    <t xml:space="preserve">Room030</t>
  </si>
  <si>
    <t xml:space="preserve">User see Personal Information</t>
  </si>
  <si>
    <t xml:space="preserve">Room031</t>
  </si>
  <si>
    <t xml:space="preserve">User see Order history and details</t>
  </si>
  <si>
    <t xml:space="preserve">Room032</t>
  </si>
  <si>
    <t xml:space="preserve">User see My Credit Slips</t>
  </si>
  <si>
    <t xml:space="preserve">Room033</t>
  </si>
  <si>
    <t xml:space="preserve">User searching Hotel but date Check In less than today</t>
  </si>
  <si>
    <t xml:space="preserve">Room034</t>
  </si>
  <si>
    <t xml:space="preserve">User searching Hotel but Hotel Location Empty</t>
  </si>
  <si>
    <t xml:space="preserve">Room035</t>
  </si>
  <si>
    <t xml:space="preserve">User searching Hotel but room not selected</t>
  </si>
  <si>
    <t xml:space="preserve">Room036</t>
  </si>
  <si>
    <t xml:space="preserve">User searching Hotel  but not fields selected</t>
  </si>
  <si>
    <t xml:space="preserve">Room037</t>
  </si>
  <si>
    <t xml:space="preserve">User searching Hotel but only set Hotel Location</t>
  </si>
  <si>
    <t xml:space="preserve">Room038</t>
  </si>
  <si>
    <t xml:space="preserve">User searching Hotel but only set the Hotel</t>
  </si>
  <si>
    <t xml:space="preserve">Room039</t>
  </si>
  <si>
    <t xml:space="preserve">User searching Hotel but only set Check In Date</t>
  </si>
  <si>
    <t xml:space="preserve">Room040</t>
  </si>
  <si>
    <t xml:space="preserve">User searching Hotel but only set Check Out Date</t>
  </si>
  <si>
    <t xml:space="preserve">Room041</t>
  </si>
  <si>
    <t xml:space="preserve">User searching Hotel but date Check In and Check Out is today</t>
  </si>
  <si>
    <t xml:space="preserve">Room042</t>
  </si>
  <si>
    <t xml:space="preserve">User validate cart</t>
  </si>
  <si>
    <t xml:space="preserve">Room043</t>
  </si>
  <si>
    <t xml:space="preserve">User see Profile Account</t>
  </si>
  <si>
    <t xml:space="preserve">Room044</t>
  </si>
  <si>
    <t xml:space="preserve">User see Burger Menu</t>
  </si>
  <si>
    <t xml:space="preserve">Room045</t>
  </si>
  <si>
    <t xml:space="preserve">User see Interior section</t>
  </si>
  <si>
    <t xml:space="preserve">Room046</t>
  </si>
  <si>
    <t xml:space="preserve">User see Amenities section</t>
  </si>
  <si>
    <t xml:space="preserve">Room047</t>
  </si>
  <si>
    <t xml:space="preserve">User see Our Room section</t>
  </si>
  <si>
    <t xml:space="preserve">Room048</t>
  </si>
  <si>
    <t xml:space="preserve">User Booking Deluxe Rooms in Our Room section</t>
  </si>
  <si>
    <t xml:space="preserve">Room049</t>
  </si>
  <si>
    <t xml:space="preserve">User Booking Executive Rooms in Our Room section</t>
  </si>
  <si>
    <t xml:space="preserve">Room050</t>
  </si>
  <si>
    <t xml:space="preserve">User Booking General Rooms in Our Room section</t>
  </si>
  <si>
    <t xml:space="preserve">Room051</t>
  </si>
  <si>
    <t xml:space="preserve">User Booking Luxury Rooms in Our Room section</t>
  </si>
  <si>
    <t xml:space="preserve">Room052</t>
  </si>
  <si>
    <t xml:space="preserve">User modify search in Detail Room Page</t>
  </si>
  <si>
    <t xml:space="preserve">Room053</t>
  </si>
  <si>
    <t xml:space="preserve">User view photos in Detail Room Page</t>
  </si>
  <si>
    <t xml:space="preserve">Room054</t>
  </si>
  <si>
    <t xml:space="preserve">User write a review in Detail Room Page</t>
  </si>
  <si>
    <t xml:space="preserve">Room055</t>
  </si>
  <si>
    <t xml:space="preserve">User see Room Information in Detail Room Page</t>
  </si>
  <si>
    <t xml:space="preserve">Room056</t>
  </si>
  <si>
    <t xml:space="preserve">User see Refund Policies in Detail Room Page</t>
  </si>
  <si>
    <t xml:space="preserve">Room057</t>
  </si>
  <si>
    <t xml:space="preserve">User see Reviews in Detail Room Page</t>
  </si>
  <si>
    <t xml:space="preserve">Room058</t>
  </si>
  <si>
    <t xml:space="preserve">User see Testimony Guest in testimoni section</t>
  </si>
  <si>
    <t xml:space="preserve">Room059</t>
  </si>
  <si>
    <t xml:space="preserve">User change language in footer section</t>
  </si>
  <si>
    <t xml:space="preserve">Room060</t>
  </si>
  <si>
    <t xml:space="preserve">User see about information in footer section</t>
  </si>
  <si>
    <t xml:space="preserve">Room061</t>
  </si>
  <si>
    <t xml:space="preserve">User Subscribe to Get Notifications in footer section</t>
  </si>
  <si>
    <t xml:space="preserve">Room062</t>
  </si>
  <si>
    <t xml:space="preserve">User follows Social Media in footer section</t>
  </si>
  <si>
    <t xml:space="preserve">Room063</t>
  </si>
  <si>
    <t xml:space="preserve">User see Explore Information in footer section</t>
  </si>
  <si>
    <t xml:space="preserve">Room064</t>
  </si>
  <si>
    <t xml:space="preserve">User searching room based on Rating Ascending</t>
  </si>
  <si>
    <t xml:space="preserve">Tested with non Stopping Defect</t>
  </si>
  <si>
    <t xml:space="preserve">Room065</t>
  </si>
  <si>
    <t xml:space="preserve">User searching room based on Rating Descending</t>
  </si>
  <si>
    <t xml:space="preserve">Room066</t>
  </si>
  <si>
    <t xml:space="preserve">User searching room based on Price Highest Price</t>
  </si>
  <si>
    <t xml:space="preserve">Room067</t>
  </si>
  <si>
    <t xml:space="preserve">User searching room based on Price Lowest Price</t>
  </si>
  <si>
    <t xml:space="preserve">Room068</t>
  </si>
  <si>
    <t xml:space="preserve">User searching room based on Guest Rating</t>
  </si>
  <si>
    <t xml:space="preserve">Room069</t>
  </si>
  <si>
    <t xml:space="preserve">User searching room based on Amenities</t>
  </si>
  <si>
    <t xml:space="preserve">Room070</t>
  </si>
  <si>
    <t xml:space="preserve">User searching Room in Category Room page</t>
  </si>
  <si>
    <t xml:space="preserve">Room071</t>
  </si>
  <si>
    <t xml:space="preserve">User see Order Detail Page</t>
  </si>
  <si>
    <t xml:space="preserve">Room072</t>
  </si>
  <si>
    <t xml:space="preserve">User confirm the order use Bank Wire as Payment Method</t>
  </si>
  <si>
    <t xml:space="preserve">Room073</t>
  </si>
  <si>
    <t xml:space="preserve">User confirm the order use check as Payment Method</t>
  </si>
  <si>
    <t xml:space="preserve">Room074</t>
  </si>
  <si>
    <t xml:space="preserve">User Checkout Room from cart Item</t>
  </si>
  <si>
    <t xml:space="preserve">Room075</t>
  </si>
  <si>
    <t xml:space="preserve">User delete Cart Item</t>
  </si>
  <si>
    <t xml:space="preserve">Room076</t>
  </si>
  <si>
    <t xml:space="preserve">User confirm the order use Pay Pal as Payment Method</t>
  </si>
  <si>
    <t xml:space="preserve">Room077</t>
  </si>
  <si>
    <t xml:space="preserve">User see Order Confirmation</t>
  </si>
  <si>
    <t xml:space="preserve">Room078</t>
  </si>
  <si>
    <t xml:space="preserve">Room079</t>
  </si>
  <si>
    <t xml:space="preserve">User Checkout order Room Hotel  as a Guest</t>
  </si>
  <si>
    <t xml:space="preserve">Room080</t>
  </si>
  <si>
    <t xml:space="preserve">User register Guest Information but Firstname is empty</t>
  </si>
  <si>
    <t xml:space="preserve">Room081</t>
  </si>
  <si>
    <t xml:space="preserve">User register Guest Information but Lastname is empty</t>
  </si>
  <si>
    <t xml:space="preserve">Room082</t>
  </si>
  <si>
    <t xml:space="preserve">User register Guest Information but Email is empty</t>
  </si>
  <si>
    <t xml:space="preserve">Room083</t>
  </si>
  <si>
    <t xml:space="preserve">User register Guest Information but  Password is empty</t>
  </si>
  <si>
    <t xml:space="preserve">Room084</t>
  </si>
  <si>
    <t xml:space="preserve">User register Guest Information but Mobile is empty</t>
  </si>
  <si>
    <t xml:space="preserve">Room085</t>
  </si>
  <si>
    <t xml:space="preserve">User register Guest Information but Email is Registered</t>
  </si>
  <si>
    <t xml:space="preserve">Room086</t>
  </si>
  <si>
    <t xml:space="preserve">User register Guest Information but Password less than 5 characters</t>
  </si>
  <si>
    <t xml:space="preserve">Room087</t>
  </si>
  <si>
    <t xml:space="preserve">User sending message via Contact Us</t>
  </si>
  <si>
    <t xml:space="preserve">Room088</t>
  </si>
  <si>
    <t xml:space="preserve">User Logout Aplikasi Booking Room Hotel</t>
  </si>
  <si>
    <t xml:space="preserve">No</t>
  </si>
  <si>
    <t xml:space="preserve">Scenario Cases</t>
  </si>
  <si>
    <t xml:space="preserve">Feature</t>
  </si>
  <si>
    <t xml:space="preserve">Involved System or Application</t>
  </si>
  <si>
    <t xml:space="preserve">Scenario Type</t>
  </si>
  <si>
    <t xml:space="preserve">Planned Date </t>
  </si>
  <si>
    <t xml:space="preserve">Execution Date</t>
  </si>
  <si>
    <t xml:space="preserve">Tester </t>
  </si>
  <si>
    <t xml:space="preserve">Notes</t>
  </si>
  <si>
    <t xml:space="preserve">Register Account</t>
  </si>
  <si>
    <t xml:space="preserve">WebBookingRoom</t>
  </si>
  <si>
    <t xml:space="preserve">15-09-2021</t>
  </si>
  <si>
    <t xml:space="preserve">Arisa Hazriaty</t>
  </si>
  <si>
    <t xml:space="preserve">Login</t>
  </si>
  <si>
    <t xml:space="preserve">User forgot the password</t>
  </si>
  <si>
    <t xml:space="preserve">Forgot Password</t>
  </si>
  <si>
    <t xml:space="preserve">Address</t>
  </si>
  <si>
    <t xml:space="preserve">Personal Information</t>
  </si>
  <si>
    <t xml:space="preserve">Order History</t>
  </si>
  <si>
    <t xml:space="preserve">Credit Slips</t>
  </si>
  <si>
    <t xml:space="preserve">Search Room</t>
  </si>
  <si>
    <t xml:space="preserve">Homepage</t>
  </si>
  <si>
    <t xml:space="preserve">Booking Now</t>
  </si>
  <si>
    <t xml:space="preserve">Room Detail Page</t>
  </si>
  <si>
    <t xml:space="preserve">Footer</t>
  </si>
  <si>
    <t xml:space="preserve">Category Room Page</t>
  </si>
  <si>
    <t xml:space="preserve">Order Detail Page</t>
  </si>
  <si>
    <t xml:space="preserve">Cart</t>
  </si>
  <si>
    <t xml:space="preserve">Order Confirmation</t>
  </si>
  <si>
    <t xml:space="preserve">Order as a Guest</t>
  </si>
  <si>
    <t xml:space="preserve">Contact Us</t>
  </si>
  <si>
    <t xml:space="preserve">Logout</t>
  </si>
  <si>
    <t xml:space="preserve">Test Case ID</t>
  </si>
  <si>
    <t xml:space="preserve">Precondition</t>
  </si>
  <si>
    <t xml:space="preserve">Positive/Negative</t>
  </si>
  <si>
    <t xml:space="preserve">Scenario Name</t>
  </si>
  <si>
    <t xml:space="preserve">Test Case Objective</t>
  </si>
  <si>
    <t xml:space="preserve">Test Step</t>
  </si>
  <si>
    <t xml:space="preserve">Expected Behaviour</t>
  </si>
  <si>
    <t xml:space="preserve">Actual Behaviour</t>
  </si>
  <si>
    <t xml:space="preserve">Result</t>
  </si>
  <si>
    <t xml:space="preserve">Automated</t>
  </si>
  <si>
    <t xml:space="preserve">Bug-ID</t>
  </si>
  <si>
    <t xml:space="preserve">User open the Login Authentication Page</t>
  </si>
  <si>
    <t xml:space="preserve">Positive</t>
  </si>
  <si>
    <t xml:space="preserve">User able to create Account Booking Room Hotel</t>
  </si>
  <si>
    <t xml:space="preserve">1. User open the Aplikasi Booking Room Hotel
2. Enter Email Address
3. Click Create an Account
3. Set Firstname
4. Set Lastname
5. Set Password
6. Click Register Button</t>
  </si>
  <si>
    <t xml:space="preserve">Passed</t>
  </si>
  <si>
    <t xml:space="preserve">Yes</t>
  </si>
  <si>
    <t xml:space="preserve">Negative</t>
  </si>
  <si>
    <t xml:space="preserve">User should enter new email</t>
  </si>
  <si>
    <t xml:space="preserve">1. User open the Aplikasi Booking Room Hotel
2. Enter Email Address
3. Click Create an Account
6. Click Register Button</t>
  </si>
  <si>
    <t xml:space="preserve">User should input First name is Character</t>
  </si>
  <si>
    <t xml:space="preserve">1. User open the Aplikasi Booking Room Hotel
2. Enter Email Address
3. Set Firstname isNumeric
4. Set Lastname
5. Set Password
6. Click Register Button</t>
  </si>
  <si>
    <t xml:space="preserve">User should input Last name is Character</t>
  </si>
  <si>
    <t xml:space="preserve">1. User open the Aplikasi Booking Room Hotel
2. Enter Email Address
3. Set Firstname 
4. Set Lastname isNumeric
5. Set Password
6. Click Register Button</t>
  </si>
  <si>
    <t xml:space="preserve">1. User open the Aplikasi Booking Room Hotel
2. Enter Email Address
3. Set Firstname is Special Character
4. Set Lastname 
5. Set Password
6. Click Register Button</t>
  </si>
  <si>
    <t xml:space="preserve">1. User open the Aplikasi Booking Room Hotel
2. Enter Email Address
3. Set Firstname 
4. Set Lastname is Special Character
5. Set Password
6. Click Register Button</t>
  </si>
  <si>
    <t xml:space="preserve">User should input Password minimal 5 Chars</t>
  </si>
  <si>
    <t xml:space="preserve">1. User open the Aplikasi Booking Room Hotel
2. Enter Email Address
3. Set Firstname 
4. Set Lastname 
5. Set Password minimal 5 Chars
6. Click Register Button</t>
  </si>
  <si>
    <t xml:space="preserve">User able to Register account with FirstName 1 Character</t>
  </si>
  <si>
    <t xml:space="preserve">1. User open the Aplikasi Booking Room Hotel
2. Enter Email Address
3. Set Firstname is 1 Character
4. Set Lastname 
5. Set Password
6. Click Register Button</t>
  </si>
  <si>
    <t xml:space="preserve">User able to Register account with LastName 1 Character</t>
  </si>
  <si>
    <t xml:space="preserve">1. User open the Aplikasi Booking Room Hotel
2. Enter Email Address
3. Set Firstname 
4. Set Lastname is One Character
5. Set Password
6. Click Register Button</t>
  </si>
  <si>
    <t xml:space="preserve">User should register valid email address</t>
  </si>
  <si>
    <t xml:space="preserve">1. User open the Aplikasi Booking Room Hotel
2. Set Email Address Empty
3. Click Create an Account
</t>
  </si>
  <si>
    <t xml:space="preserve">User able to login  Aplikasi Booking Room Hotel</t>
  </si>
  <si>
    <t xml:space="preserve">1. User open the Aplikasi Booking Room Hotel
2. click Sign In link
3. Input valid Email Address
4. Input valid Password
5. Click Sign in</t>
  </si>
  <si>
    <t xml:space="preserve">User should input valid email address</t>
  </si>
  <si>
    <t xml:space="preserve">1. User open the Aplikasi Booking Room Hotel
2. click Sign In link
3. Input invalid Email Address
4. Input Password
5. Click Sign in</t>
  </si>
  <si>
    <t xml:space="preserve">User able to get new Password after forgot password</t>
  </si>
  <si>
    <t xml:space="preserve">1. User open the Aplikasi Booking Room Hotel
2. click Sign In link
3. Click Forgot Password Link
4. Input Valid Email Address
5. Click Retrieve Password</t>
  </si>
  <si>
    <t xml:space="preserve">An error occured while sending email</t>
  </si>
  <si>
    <t xml:space="preserve">Failed</t>
  </si>
  <si>
    <t xml:space="preserve">Bug-001</t>
  </si>
  <si>
    <t xml:space="preserve">User open the Address Page</t>
  </si>
  <si>
    <t xml:space="preserve">User able to Add new the Address</t>
  </si>
  <si>
    <t xml:space="preserve">1. User open the Aplikasi Booking Room Hotel
2. click Sign In link
3. Input valid Email Address
4. Input valid Password
5. Click Sign in
6. Click My Adresses
7. Click Add a new Addresses
8. Fill All Mandatory Fields
9. Click Save Button</t>
  </si>
  <si>
    <t xml:space="preserve">Address 1 is required</t>
  </si>
  <si>
    <t xml:space="preserve">1. User open the Aplikasi Booking Room Hotel
2. click Sign In link
3. Input valid Email Address
4. Input valid Password
5. Click Sign in
6. Click My Adresses
7. Click Add a new Addresses
8. Fill All Mandatory Fields
9. Set Address1 empty
9. Click Save Button</t>
  </si>
  <si>
    <t xml:space="preserve">City is required</t>
  </si>
  <si>
    <t xml:space="preserve">1. User open the Aplikasi Booking Room Hotel
2. click Sign In link
3. Input valid Email Address
4. Input valid Password
5. Click Sign in
6. Click My Adresses
7. Click Add a new Addresses
8. Fill All Mandatory Fields
9. Set city empty
9. Click Save Button</t>
  </si>
  <si>
    <t xml:space="preserve">Phone is required</t>
  </si>
  <si>
    <t xml:space="preserve">1. User open the Aplikasi Booking Room Hotel
2. click Sign In link
3. Input valid Email Address
4. Input valid Password
5. Click Sign in
6. Click My Adresses
7. Click Add a new Addresses
8. Fill All Mandatory Fields
9. Set phone empty
9. Click Save Button</t>
  </si>
  <si>
    <t xml:space="preserve">Country is required</t>
  </si>
  <si>
    <t xml:space="preserve">1. User open the Aplikasi Booking Room Hotel
2. click Sign In link
3. Input valid Email Address
4. Input valid Password
5. Click Sign in
6. Click My Adresses
7. Click Add a new Addresses
8. Fill All Mandatory Fields
9. Set country empty
9. Click Save Button</t>
  </si>
  <si>
    <t xml:space="preserve">Zip/postal code is required</t>
  </si>
  <si>
    <t xml:space="preserve">1. User open the Aplikasi Booking Room Hotel
2. click Sign In link
3. Input valid Email Address
4. Input valid Password
5. Click Sign in
6. Click My Adresses
7. Click Add a new Addresses
8. Fill All Mandatory Fields
9. Set zip/postal code empty
9. Click Save Button</t>
  </si>
  <si>
    <t xml:space="preserve">User open the Modify Address Page</t>
  </si>
  <si>
    <t xml:space="preserve">User able to update the Address</t>
  </si>
  <si>
    <t xml:space="preserve">1. User open the Aplikasi Booking Room Hotel
2. click Sign In link
3. Input valid Email Address
4. Input valid Password
5. Click Sign in
6. Click My Adresses
7. Click Update the Address
8. Update the Required field
9. Click Save Button</t>
  </si>
  <si>
    <t xml:space="preserve">firstname is required</t>
  </si>
  <si>
    <t xml:space="preserve">1. User open the Aplikasi Booking Room Hotel
2. click Sign In link
3. Input valid Email Address
4. Input valid Password
5. Click Sign in
6. Click My Adresses
7. Click Update the Address
8. Set firstname is empty
9. Click Save Button</t>
  </si>
  <si>
    <t xml:space="preserve">lastname is required</t>
  </si>
  <si>
    <t xml:space="preserve">1. User open the Aplikasi Booking Room Hotel
2. click Sign In link
3. Input valid Email Address
4. Input valid Password
5. Click Sign in
6. Click My Adresses
7. Click Update the Address
8. Set lastname is empty
9. Click Save Button</t>
  </si>
  <si>
    <t xml:space="preserve">1. User open the Aplikasi Booking Room Hotel
2. click Sign In link
3. Input valid Email Address
4. Input valid Password
5. Click Sign in
6. Click My Adresses
7. Click Update the Address
8. Set Address1 is empty
9. Click Save Button</t>
  </si>
  <si>
    <t xml:space="preserve">1. User open the Aplikasi Booking Room Hotel
2. click Sign In link
3. Input valid Email Address
4. Input valid Password
5. Click Sign in
6. Click My Adresses
7. Click Update the Address
8. Set city is empty
9. Click Save Button</t>
  </si>
  <si>
    <t xml:space="preserve">Phone number is required</t>
  </si>
  <si>
    <t xml:space="preserve">1. User open the Aplikasi Booking Room Hotel
2. click Sign In link
3. Input valid Email Address
4. Input valid Password
5. Click Sign in
6. Click My Adresses
7. Click Update the Address
8. Set phone number is empty
9. Click Save Button</t>
  </si>
  <si>
    <t xml:space="preserve">1. User open the Aplikasi Booking Room Hotel
2. click Sign In link
3. Input valid Email Address
4. Input valid Password
5. Click Sign in
6. Click My Adresses
7. Click Update the Address
8. Set zip/postal code is empty
9. Click Save Button</t>
  </si>
  <si>
    <t xml:space="preserve">Address title is required</t>
  </si>
  <si>
    <t xml:space="preserve">1. User open the Aplikasi Booking Room Hotel
2. click Sign In link
3. Input valid Email Address
4. Input valid Password
5. Click Sign in
6. Click My Adresses
7. Click Update the Address
8. Set Address title is empty
9. Click Save Button</t>
  </si>
  <si>
    <t xml:space="preserve">User open the Personal Information</t>
  </si>
  <si>
    <t xml:space="preserve">User able to delete the Address</t>
  </si>
  <si>
    <t xml:space="preserve">1. User open the Aplikasi Booking Room Hotel
2. click Sign In link
3. Input valid Email Address
4. Input valid Password
5. Click Sign in
6. Click My Adresses
7. Click delete one of the Address
9. Click ok Confirmation pop up
10. Check the Alamat deleted</t>
  </si>
  <si>
    <t xml:space="preserve">User able to see the Address</t>
  </si>
  <si>
    <t xml:space="preserve">1. User open the Aplikasi Booking Room Hotel
2. click Sign In link
3. Input valid Email Address
4. Input valid Password
5. Click Sign in
6. Click My Adresses
7. Check the list Address</t>
  </si>
  <si>
    <t xml:space="preserve">User open the Homepage</t>
  </si>
  <si>
    <t xml:space="preserve">User able to  see My Personal Information</t>
  </si>
  <si>
    <t xml:space="preserve">1. User open the Aplikasi Booking Room Hotel
2. click Sign In link
3. Input valid Email Address
4. Input valid Password
5. Click Sign in
6. Click My Personal Information
7. Check the Your Personal Information</t>
  </si>
  <si>
    <t xml:space="preserve">User able to see Order history and details</t>
  </si>
  <si>
    <t xml:space="preserve">1. User open the Aplikasi Booking Room Hotel
2. click Sign In link
3. Input valid Email Address
4. Input valid Password
5. Click Sign in
6. Click Order history and details
7. Check the Order History</t>
  </si>
  <si>
    <t xml:space="preserve">User able to see My Credit Slips</t>
  </si>
  <si>
    <t xml:space="preserve">1. User open the Aplikasi Booking Room Hotel
2. click Sign In link
3. Input valid Email Address
4. Input valid Password
5. Click Sign in
6. Click Credit Slips
7. Check the Credit Slips</t>
  </si>
  <si>
    <t xml:space="preserve">User not able to searching Hotel but date Check In less than today</t>
  </si>
  <si>
    <t xml:space="preserve">1. User open the Aplikasi Booking Room Hotel
2. click Sign In link
3. Input valid Email Address
4. Input valid Password
5. Click Sign in
6. Click Home
7. Fill All Mandatory fields
8. Set date Check In less than today
9. Click Search Now</t>
  </si>
  <si>
    <t xml:space="preserve">User not able to searching Hotel but Hotel Location Empty</t>
  </si>
  <si>
    <t xml:space="preserve">1. User open the Aplikasi Booking Room Hotel
2. click Sign In link
3. Input valid Email Address
4. Input valid Password
5. Click Sign in
6. Click Home
7. Fill All Mandatory fields
8. Set Hotel location empty
9. Click Search Now</t>
  </si>
  <si>
    <t xml:space="preserve">User not able to searching Hotel but room not selected</t>
  </si>
  <si>
    <t xml:space="preserve">1. User open the Aplikasi Booking Room Hotel
2. click Sign In link
3. Input valid Email Address
4. Input valid Password
5. Click Sign in
6. Click Home
7. Fill All Mandatory fields
8. Set Select Hotel default
9. Click Search Now</t>
  </si>
  <si>
    <t xml:space="preserve">User not able to searching Hotel  but not fields selected</t>
  </si>
  <si>
    <t xml:space="preserve">1. User open the Aplikasi Booking Room Hotel
2. click Sign In link
3. Input valid Email Address
4. Input valid Password
5. Click Sign in
6. Click Home
7. Click Search Now</t>
  </si>
  <si>
    <t xml:space="preserve">User not able to searching Hotel only set room Location</t>
  </si>
  <si>
    <t xml:space="preserve">1. User open the Aplikasi Booking Room Hotel
2. click Sign In link
3. Input valid Email Address
4. Input valid Password
5. Click Sign in
6. Click Home
7. Set Hotel location
9. Click Search Now</t>
  </si>
  <si>
    <t xml:space="preserve">User not able to searching Hotel only set the Hotel</t>
  </si>
  <si>
    <t xml:space="preserve">1. User open the Aplikasi Booking Room Hotel
2. click Sign In link
3. Input valid Email Address
4. Input valid Password
5. Click Sign in
6. Click Home
7. Select the Hotel
9. Click Search Now</t>
  </si>
  <si>
    <t xml:space="preserve">User not able to searching Hotel but only set Check In Date</t>
  </si>
  <si>
    <t xml:space="preserve">1. User open the Aplikasi Booking Room Hotel
2. click Sign In link
3. Input valid Email Address
4. Input valid Password
5. Click Sign in
6. Click Home
7. Set date Check In
9. Click Search Now</t>
  </si>
  <si>
    <t xml:space="preserve">User not able searching Hotel but only set Check Out Date</t>
  </si>
  <si>
    <t xml:space="preserve">1. User open the Aplikasi Booking Room Hotel
2. click Sign In link
3. Input valid Email Address
4. Input valid Password
5. Click Sign in
6. Click Home
7. Set date Check Out
9. Click Search Now</t>
  </si>
  <si>
    <t xml:space="preserve">User not able searching Hotel but date Check In and Check Out is today</t>
  </si>
  <si>
    <t xml:space="preserve">1. User open the Aplikasi Booking Room Hotel
2. click Sign In link
3. Input valid Email Address
4. Input valid Password
5. Click Sign in
6. Click Home
7. Set date Check In - Check Out today
9. Click Search Now</t>
  </si>
  <si>
    <t xml:space="preserve">User able validate cart</t>
  </si>
  <si>
    <t xml:space="preserve">1. User open the Aplikasi Booking Room Hotel
2. click Sign In link
3. Input valid Email Address
4. Input valid Password
5. Click Sign in
6. Click Home
7. Input Hotel Location
8. Select The Hotel
9. Set the Check in and Checkout Button
10. Click Book Now
11. Click Cart in Header
12. Check the cart</t>
  </si>
  <si>
    <t xml:space="preserve">User able to see Profile Account</t>
  </si>
  <si>
    <t xml:space="preserve">1. User open the Aplikasi Booking Room Hotel
2. click Sign In link
3. Input valid Email Address
4. Input valid Password
5. Click Sign in
6. Click Home
7. Click Icon Profile
8. Select Account</t>
  </si>
  <si>
    <t xml:space="preserve">User able see Burger Menu</t>
  </si>
  <si>
    <t xml:space="preserve">1. User open the Aplikasi Booking Room Hotel
2. User Click Burger Menu</t>
  </si>
  <si>
    <t xml:space="preserve">User able see Interior section</t>
  </si>
  <si>
    <t xml:space="preserve">1. User open the Aplikasi Booking Room Hotel
2. Scroll down until view Interior Section</t>
  </si>
  <si>
    <t xml:space="preserve">User able see Amenities section</t>
  </si>
  <si>
    <t xml:space="preserve">2. User open the Aplikasi Booking Room Hotel
2. Scroll down until view Amenities Section</t>
  </si>
  <si>
    <t xml:space="preserve">User able see Our Room section</t>
  </si>
  <si>
    <t xml:space="preserve">User able to Booking Deluxe Rooms in Our Room section</t>
  </si>
  <si>
    <t xml:space="preserve">1. User open the Aplikasi Booking Room Hotel
2. Click Book Now at Deluxe Room
3. set Date CheckIn &amp; Date Checkout
4. Set Quantity Rooms
5. Check Stok Room
6. Click Book Now</t>
  </si>
  <si>
    <t xml:space="preserve">Room successfully added to your cart</t>
  </si>
  <si>
    <t xml:space="preserve">User able to  Booking Executive Rooms in Our Room section</t>
  </si>
  <si>
    <t xml:space="preserve">1. User open the Aplikasi Booking Room Hotel
2. Click Book Now at Executive Room
3. set Date CheckIn &amp; Date Checkout
4. Set Quantity Rooms
5. Check Stok Room
6. Click Book Now</t>
  </si>
  <si>
    <t xml:space="preserve">User able Booking General Rooms in Our Room section</t>
  </si>
  <si>
    <t xml:space="preserve">1. User open the Aplikasi Booking Room Hotel
2. Click Book Now at General Room
3. set Date CheckIn &amp; Date Checkout
4. Set Quantity Rooms
5. Check Stok Room
6. Click Book Now</t>
  </si>
  <si>
    <t xml:space="preserve">User able Booking Luxury Rooms in Our Room section</t>
  </si>
  <si>
    <t xml:space="preserve">1. User open the Aplikasi Booking Room Hotel
2. Click Book Now at Luxury Room
3. set Date CheckIn &amp; Date Checkout
4. Set Quantity Rooms
5. Check Stok Room
6. Click Book Now</t>
  </si>
  <si>
    <t xml:space="preserve">User open the Room Detail Page</t>
  </si>
  <si>
    <t xml:space="preserve">User able modify search in Detail Room Page</t>
  </si>
  <si>
    <t xml:space="preserve">1. User open the Aplikasi Booking Room Hotel
2. Click Book Now one of the rooms
3. set Date CheckIn &amp; Date Checkout
4. Set the Searched Result
6. Click Search Room</t>
  </si>
  <si>
    <t xml:space="preserve">User able  view photos in Detail Room Page</t>
  </si>
  <si>
    <t xml:space="preserve">1. User open the Aplikasi Booking Room Hotel
2. Click Book Now one of the rooms
3. Select the photos Description</t>
  </si>
  <si>
    <t xml:space="preserve">User able write a review in Detail Room Page</t>
  </si>
  <si>
    <t xml:space="preserve">1. User open the Aplikasi Booking Room Hotel
2. Click Book Now one of the rooms
3. Write a review Room</t>
  </si>
  <si>
    <t xml:space="preserve">User able see Room Information in Detail Room Page</t>
  </si>
  <si>
    <t xml:space="preserve">1. User open the Aplikasi Booking Room Hotel
2. Click Book Now one of the rooms
3. Click Tab Room Information</t>
  </si>
  <si>
    <t xml:space="preserve">User able see Refund Policies in Detail Room Page</t>
  </si>
  <si>
    <t xml:space="preserve">1. User open the Aplikasi Booking Room Hotel
2. Click Book Now one of the rooms
3. Click Tab Refund Polices</t>
  </si>
  <si>
    <t xml:space="preserve">User able see Reviews in Detail Room Page</t>
  </si>
  <si>
    <t xml:space="preserve">1. User open the Aplikasi Booking Room Hotel
2. Click Book Now one of the rooms
3. Click Tab Room Reviews</t>
  </si>
  <si>
    <t xml:space="preserve">User able see Testimony Guest in testimoni section</t>
  </si>
  <si>
    <t xml:space="preserve">1. User open the Aplikasi Booking Room Hotel
2. Scroll to Testimony Guest
3. Check testimony Guest</t>
  </si>
  <si>
    <t xml:space="preserve">User able change language in footer section</t>
  </si>
  <si>
    <t xml:space="preserve">1. User open the Aplikasi Booking Room Hotel
2. Scrol to Language Footer
3. Set the Language</t>
  </si>
  <si>
    <t xml:space="preserve">User able see about information in footer section</t>
  </si>
  <si>
    <t xml:space="preserve">1. User open the Aplikasi Booking Room Hotel
2. Scrol to About Footer
3. Check the About</t>
  </si>
  <si>
    <t xml:space="preserve">User able Subscribe to Get Notifications in footer section</t>
  </si>
  <si>
    <t xml:space="preserve">1. User open the Aplikasi Booking Room Hotel
2. Scrol to Language Footer
3. Enter the email
4. Click Subscribe</t>
  </si>
  <si>
    <t xml:space="preserve">User able follows Social Media in footer section</t>
  </si>
  <si>
    <t xml:space="preserve">1. User open the Aplikasi Booking Room Hotel
2. Scrol to Language Footer
3. Select One Of Social Media
4. Check Social Media display on new tab</t>
  </si>
  <si>
    <t xml:space="preserve">User able see Explore Information in footer section</t>
  </si>
  <si>
    <t xml:space="preserve">1. User open the Aplikasi Booking Room Hotel
2. Scrol to Explore Footer
3. Select One Of Content the Explore
4. Check Content Display</t>
  </si>
  <si>
    <t xml:space="preserve">User open the Category Room</t>
  </si>
  <si>
    <t xml:space="preserve">User able to Searching room based on Rating Ascending</t>
  </si>
  <si>
    <t xml:space="preserve">1. User open the Aplikasi Booking Room Hotel
2. click Sign In link
3. Input valid Email Address
4. Input valid Password
5. Click Sign in
6. Search Hotel
7. Sort by Rating Ascending
</t>
  </si>
  <si>
    <t xml:space="preserve">User able to Searching room based on Rating Descending</t>
  </si>
  <si>
    <t xml:space="preserve">1. User open the Aplikasi Booking Room Hotel
2. click Sign In link
3. Input valid Email Address
4. Input valid Password
5. Click Sign in
6. Search Hotel
7. Sort by Rating Descending
</t>
  </si>
  <si>
    <t xml:space="preserve">User able to searching room based on Price Highest Price</t>
  </si>
  <si>
    <t xml:space="preserve">1. User open the Aplikasi Booking Room Hotel
2. click Sign In link
3. Input valid Email Address
4. Input valid Password
5. Click Sign in
6. Search Hotel
7. Sort by Rating Highest Price
</t>
  </si>
  <si>
    <t xml:space="preserve">User able to searching room based on Price Lowest Price</t>
  </si>
  <si>
    <t xml:space="preserve">1. User open the Aplikasi Booking Room Hotel
2. click Sign In link
3. Input valid Email Address
4. Input valid Password
5. Click Sign in
6. Search Hotel
7. Sort by Rating Lowest Price
</t>
  </si>
  <si>
    <t xml:space="preserve">User able to searching room based on Guest Rating</t>
  </si>
  <si>
    <t xml:space="preserve">1. User open the Aplikasi Booking Room Hotel
2. click Sign In link
3. Input valid Email Address
4. Input valid Password
5. Click Sign in
6. Search Hotel
7. Select Guest Rating
</t>
  </si>
  <si>
    <t xml:space="preserve">User able to searching room based on Amenities</t>
  </si>
  <si>
    <t xml:space="preserve">1. User open the Aplikasi Booking Room Hotel
2. click Sign In link
3. Input valid Email Address
4. Input valid Password
5. Click Sign in
6. Search Hotel
7. Select the Amenities
</t>
  </si>
  <si>
    <t xml:space="preserve">User Checkout the room page</t>
  </si>
  <si>
    <t xml:space="preserve">User able to searching Room in Category Room page</t>
  </si>
  <si>
    <t xml:space="preserve">1. User open the Aplikasi Booking Room Hotel
2. click Sign In link
3. Input valid Email Address
4. Input valid Password
5. Click Sign in
6. Search Hotel
7. Set Search Rooms
8. Click Search Rooms
</t>
  </si>
  <si>
    <t xml:space="preserve">User able to see Order Detail Page</t>
  </si>
  <si>
    <t xml:space="preserve">1. User open the Aplikasi Booking Room Hotel
2. click Sign In link
3. Input valid Email Address
4. Input valid Password
5. Click Sign in
6. Search Hotel
7. Click Search Now
8. Set Quantity
9. Click Book Now
10. Click Proceed Check Out
</t>
  </si>
  <si>
    <t xml:space="preserve">User able to confirm the order use Bank Wire as Payment Method</t>
  </si>
  <si>
    <t xml:space="preserve">User able to  confirm the order use check as Payment Method</t>
  </si>
  <si>
    <t xml:space="preserve">1. User open the Aplikasi Booking Room Hotel
2. click Sign In link
3. Input valid Email Address
4. Input valid Password
5. Click Sign in
6. Search Hotel
7. Click Search Now
8. Set Quantity
9. Click Book Now
10. Click Proceed Check Out
11. Set Guest Information
12. Click Proceed
13. Click Agree
14. Select Pay by Bank Wire
</t>
  </si>
  <si>
    <t xml:space="preserve">User add Quatity to cart</t>
  </si>
  <si>
    <t xml:space="preserve">User able Checkout Room from cart Item</t>
  </si>
  <si>
    <t xml:space="preserve">1. User open the Aplikasi Booking Room Hotel
2. click Sign In link
3. Input valid Email Address
4. Input valid Password
5. Click Sign in
6. Click Home
7. Input Hotel Location
8. Select The Hotel
9. Set the Check in and Checkout Button
10. Click Book Now
11. Click Cart in Header
12. Check the cart
13. Click Checkout
14. Click Proceed
15. Click Agree
16. Select Payment by Bank Wire
17. Click I confirm my order</t>
  </si>
  <si>
    <t xml:space="preserve">User able to delete Cart Item</t>
  </si>
  <si>
    <t xml:space="preserve">1. User open the Aplikasi Booking Room Hotel
2. click Sign In link
3. Input valid Email Address
4. Input valid Password
5. Click Sign in
6. Click Home
7. Input Hotel Location
8. Select The Hotel
9. Set the Check in and Checkout Button
10. Click Book Now
11. Click Cart in Header
12. Click Delete Cart</t>
  </si>
  <si>
    <t xml:space="preserve">User see Summary Room &amp; Price</t>
  </si>
  <si>
    <t xml:space="preserve">User able to  confirm the order use Pay Pal as Payment Method</t>
  </si>
  <si>
    <t xml:space="preserve">1. User open the Aplikasi Booking Room Hotel
2. click Sign In link
3. Input valid Email Address
4. Input valid Password
5. Click Sign in
6. Search Hotel
7. Click Search Now
8. Set Quantity
9. Click Book Now
10. Click Proceed Check Out
11. Set Guest Information
12. Click Proceed
13. Click Agree
14. Select Pay by Pay Pal
15. Click I want to Confirm my order
</t>
  </si>
  <si>
    <t xml:space="preserve">User able to see Order Confirmation</t>
  </si>
  <si>
    <t xml:space="preserve">1. User open the Aplikasi Booking Room Hotel
2. click Sign In link
3. Input valid Email Address
4. Input valid Password
5. Click Sign in
6. Search Hotel
7. Click Search Now
8. Set Quantity
9. Click Book Now
10. Click Proceed Check Out
11. Set Guest Information
12. Click Proceed
13. Click Agree
14. Select Pay by Pay Pal
15. Click I want to Confirm my order
16. Check Order Confirmation
</t>
  </si>
  <si>
    <t xml:space="preserve">User  logged in Aplikasi Booking Room Hotel</t>
  </si>
  <si>
    <t xml:space="preserve">1. User open the Aplikasi Booking Room Hotel
2. click Sign In link
3. Input valid Email Address
4. Input valid Password
5. Click Sign in
6. Click Order History and details
7. Check Order History</t>
  </si>
  <si>
    <t xml:space="preserve">User open Rooms &amp; Price Summary Page</t>
  </si>
  <si>
    <t xml:space="preserve">User should Register Guest Information</t>
  </si>
  <si>
    <t xml:space="preserve">1. User open the Aplikasi Booking Room Hotel
2. Click Book Now at Deluxe Room
3. set Date CheckIn &amp; Date Checkout
4. Set Quantity Rooms
5. Check Stok Room
6. Click Book Now
7. Click Proceed
8. Input all Mandatory fields
9. Click Save.</t>
  </si>
  <si>
    <t xml:space="preserve">User able to Checkout order Room Hotel  as a Guest</t>
  </si>
  <si>
    <t xml:space="preserve">Firstname is required in Guest Information</t>
  </si>
  <si>
    <t xml:space="preserve">1. User open the Aplikasi Booking Room Hotel
2. Click Book Now at Deluxe Room
3. set Date CheckIn &amp; Date Checkout
4. Set Quantity Rooms
5. Check Stok Room
6. Click Book Now
7. Click Proceed
8. Input all Mandatory fields
9. Set Firstname empty
9. Click Save.</t>
  </si>
  <si>
    <t xml:space="preserve">Lastname  is required in Guest Information</t>
  </si>
  <si>
    <t xml:space="preserve">1. User open the Aplikasi Booking Room Hotel
2. Click Book Now at Deluxe Room
3. set Date CheckIn &amp; Date Checkout
4. Set Quantity Rooms
5. Check Stok Room
6. Click Book Now
7. Click Proceed
8. Input all Mandatory fields
9. Set Lastname empty
9. Click Save.</t>
  </si>
  <si>
    <t xml:space="preserve">Email is required in Guest Information</t>
  </si>
  <si>
    <t xml:space="preserve">1. User open the Aplikasi Booking Room Hotel
2. Click Book Now at Deluxe Room
3. set Date CheckIn &amp; Date Checkout
4. Set Quantity Rooms
5. Check Stok Room
6. Click Book Now
7. Click Proceed
8. Input all Mandatory fields
9. Set Email empty
9. Click Save.</t>
  </si>
  <si>
    <t xml:space="preserve">Password is required in Guest Information</t>
  </si>
  <si>
    <t xml:space="preserve">1. User open the Aplikasi Booking Room Hotel
2. Click Book Now at Deluxe Room
3. set Date CheckIn &amp; Date Checkout
4. Set Quantity Rooms
5. Check Stok Room
6. Click Book Now
7. Click Proceed
8. Input all Mandatory fields
9. Set Password empty
9. Click Save.</t>
  </si>
  <si>
    <t xml:space="preserve">Mobile is required in Guest Information</t>
  </si>
  <si>
    <t xml:space="preserve">1. User open the Aplikasi Booking Room Hotel
2. Click Book Now at Deluxe Room
3. set Date CheckIn &amp; Date Checkout
4. Set Quantity Rooms
5. Check Stok Room
6. Click Book Now
7. Click Proceed
8. Input all Mandatory fields
9. Set Mobile empty
9. Click Save.</t>
  </si>
  <si>
    <t xml:space="preserve">1. User open the Aplikasi Booking Room Hotel
2. Click Book Now at Deluxe Room
3. set Date CheckIn &amp; Date Checkout
4. Set Quantity Rooms
5. Check Stok Room
6. Click Book Now
7. Click Proceed
8. Input all Mandatory fields
9. Set Email registered
9. Click Save.</t>
  </si>
  <si>
    <t xml:space="preserve">Password is minimal 5 Characters</t>
  </si>
  <si>
    <t xml:space="preserve">1. User open the Aplikasi Booking Room Hotel
2. Click Book Now at Deluxe Room
3. set Date CheckIn &amp; Date Checkout
4. Set Quantity Rooms
5. Check Stok Room
6. Click Book Now
7. Click Proceed
8. Input all Mandatory fields
9. Set Password &lt; 5 Chars
9. Click Save.</t>
  </si>
  <si>
    <t xml:space="preserve">User able to sending message via Contact Us</t>
  </si>
  <si>
    <t xml:space="preserve">1. User open the Aplikasi Booking Room Hotel
2. Click Burger Menu
3. Select Contact Us
4. Select Subject
5. Put the Message.Query
6. Attach File
7. Click Send Message</t>
  </si>
  <si>
    <t xml:space="preserve">User able to Logout Aplikasi Booking Room Hotel</t>
  </si>
  <si>
    <t xml:space="preserve">1. User open the Aplikasi Booking Room Hotel
2. click Sign In link
3. Input valid Email Address
4. Input valid Password
5. Click Sign in
6. Click Logout Button</t>
  </si>
  <si>
    <t xml:space="preserve">Total Scenario</t>
  </si>
  <si>
    <t xml:space="preserve">Total Scenario Passed</t>
  </si>
  <si>
    <t xml:space="preserve">Total Scenario Failed</t>
  </si>
  <si>
    <t xml:space="preserve">Total Scenario Automated</t>
  </si>
  <si>
    <t xml:space="preserve">Total Scenario Running Manual</t>
  </si>
  <si>
    <t xml:space="preserve">Total Scenario Positive</t>
  </si>
  <si>
    <t xml:space="preserve">Total Scenario Negative </t>
  </si>
  <si>
    <t xml:space="preserve">Two Wheelers EFP</t>
  </si>
  <si>
    <t xml:space="preserve">OK</t>
  </si>
  <si>
    <t xml:space="preserve">UAT</t>
  </si>
  <si>
    <t xml:space="preserve">C1</t>
  </si>
  <si>
    <t xml:space="preserve">Product Code</t>
  </si>
  <si>
    <t xml:space="preserve">Pre Condition</t>
  </si>
  <si>
    <t xml:space="preserve">Test Cycle</t>
  </si>
  <si>
    <t xml:space="preserve">Test Env</t>
  </si>
  <si>
    <t xml:space="preserve">Progress / Result</t>
  </si>
  <si>
    <t xml:space="preserve">Test Priority</t>
  </si>
  <si>
    <t xml:space="preserve">Defect / Issue</t>
  </si>
  <si>
    <t xml:space="preserve">Defect Status</t>
  </si>
  <si>
    <t xml:space="preserve">SIT</t>
  </si>
  <si>
    <t xml:space="preserve">High</t>
  </si>
  <si>
    <t xml:space="preserve">DEFECT</t>
  </si>
  <si>
    <t xml:space="preserve">Open</t>
  </si>
  <si>
    <t xml:space="preserve">PreProd</t>
  </si>
  <si>
    <t xml:space="preserve">C2</t>
  </si>
  <si>
    <t xml:space="preserve">NOT OK</t>
  </si>
  <si>
    <t xml:space="preserve">Medium</t>
  </si>
  <si>
    <t xml:space="preserve">ISSUE</t>
  </si>
  <si>
    <t xml:space="preserve">In Progress</t>
  </si>
  <si>
    <t xml:space="preserve">C3</t>
  </si>
  <si>
    <t xml:space="preserve">Low</t>
  </si>
  <si>
    <t xml:space="preserve">Regression</t>
  </si>
  <si>
    <t xml:space="preserve">Not Tested</t>
  </si>
  <si>
    <t xml:space="preserve">Closed</t>
  </si>
  <si>
    <t xml:space="preserve">Critical</t>
  </si>
  <si>
    <t xml:space="preserve">N/A</t>
  </si>
  <si>
    <t xml:space="preserve">Production</t>
  </si>
  <si>
    <t xml:space="preserve">Jira ID (#)</t>
  </si>
  <si>
    <t xml:space="preserve">Title</t>
  </si>
  <si>
    <t xml:space="preserve">Priority </t>
  </si>
  <si>
    <t xml:space="preserve">Step to Reproduce</t>
  </si>
  <si>
    <t xml:space="preserve">Expected Result</t>
  </si>
  <si>
    <t xml:space="preserve">Actual Result</t>
  </si>
  <si>
    <t xml:space="preserve">Remarks</t>
  </si>
  <si>
    <t xml:space="preserve">Bug001</t>
  </si>
  <si>
    <t xml:space="preserve">Error When User sending Email Forgot Password</t>
  </si>
  <si>
    <t xml:space="preserve">1. Click SignIn
2. Click link Forgot Password
3. Set Valid Email Address
4. Click Retrieve Password</t>
  </si>
  <si>
    <t xml:space="preserve">An error occurred while sending the email.</t>
  </si>
  <si>
    <t xml:space="preserve">Bug002</t>
  </si>
  <si>
    <t xml:space="preserve">Write a review not clickable</t>
  </si>
  <si>
    <t xml:space="preserve">Normal</t>
  </si>
  <si>
    <t xml:space="preserve">1. Click Booking Now from Homepage
2. Click Write a review in Room Detail Page
</t>
  </si>
  <si>
    <t xml:space="preserve">User able to review Room Hotel</t>
  </si>
  <si>
    <t xml:space="preserve">Bug003</t>
  </si>
  <si>
    <t xml:space="preserve">Sorting not Sortable</t>
  </si>
  <si>
    <t xml:space="preserve">User able to Searching room based on Rating Ascending or Vice Versa</t>
  </si>
</sst>
</file>

<file path=xl/styles.xml><?xml version="1.0" encoding="utf-8"?>
<styleSheet xmlns="http://schemas.openxmlformats.org/spreadsheetml/2006/main">
  <numFmts count="9">
    <numFmt numFmtId="164" formatCode="General"/>
    <numFmt numFmtId="165" formatCode="[$-409]d\-mmm\-yyyy;@"/>
    <numFmt numFmtId="166" formatCode="[$-409]d\-mmm\-yy;@"/>
    <numFmt numFmtId="167" formatCode="General"/>
    <numFmt numFmtId="168" formatCode="0.00%"/>
    <numFmt numFmtId="169" formatCode="0%"/>
    <numFmt numFmtId="170" formatCode="mm/dd/yyyy"/>
    <numFmt numFmtId="171" formatCode="mmm\ d&quot;, &quot;yy"/>
    <numFmt numFmtId="172" formatCode="0.00"/>
  </numFmts>
  <fonts count="38">
    <font>
      <sz val="11"/>
      <color rgb="FF000000"/>
      <name val="Calibri"/>
      <family val="2"/>
      <charset val="1"/>
    </font>
    <font>
      <sz val="10"/>
      <name val="Arial"/>
      <family val="0"/>
    </font>
    <font>
      <sz val="10"/>
      <name val="Arial"/>
      <family val="0"/>
    </font>
    <font>
      <sz val="10"/>
      <name val="Arial"/>
      <family val="0"/>
    </font>
    <font>
      <u val="single"/>
      <sz val="11"/>
      <color rgb="FF0563C1"/>
      <name val="Calibri"/>
      <family val="2"/>
      <charset val="1"/>
    </font>
    <font>
      <u val="single"/>
      <sz val="10"/>
      <color rgb="FF0563C1"/>
      <name val="Arial CE"/>
      <family val="0"/>
      <charset val="238"/>
    </font>
    <font>
      <sz val="10"/>
      <name val="Arial CE"/>
      <family val="0"/>
      <charset val="238"/>
    </font>
    <font>
      <sz val="10"/>
      <name val="Arial CE"/>
      <family val="2"/>
      <charset val="238"/>
    </font>
    <font>
      <sz val="8"/>
      <color rgb="FF000000"/>
      <name val="Gadugi"/>
      <family val="2"/>
      <charset val="1"/>
    </font>
    <font>
      <sz val="8"/>
      <color rgb="FF595959"/>
      <name val="Gadugi"/>
      <family val="2"/>
      <charset val="1"/>
    </font>
    <font>
      <b val="true"/>
      <sz val="20"/>
      <color rgb="FFFFFFFF"/>
      <name val="Gadugi"/>
      <family val="2"/>
      <charset val="1"/>
    </font>
    <font>
      <b val="true"/>
      <sz val="8"/>
      <color rgb="FFFFFFFF"/>
      <name val="Gadugi"/>
      <family val="2"/>
      <charset val="1"/>
    </font>
    <font>
      <sz val="8"/>
      <name val="Gadugi"/>
      <family val="2"/>
      <charset val="1"/>
    </font>
    <font>
      <b val="true"/>
      <sz val="8"/>
      <color rgb="FF000000"/>
      <name val="Gadugi"/>
      <family val="2"/>
      <charset val="1"/>
    </font>
    <font>
      <sz val="8"/>
      <color rgb="FF000000"/>
      <name val="Arial"/>
      <family val="2"/>
      <charset val="1"/>
    </font>
    <font>
      <b val="true"/>
      <sz val="8"/>
      <color rgb="FF262626"/>
      <name val="Gadugi"/>
      <family val="2"/>
      <charset val="1"/>
    </font>
    <font>
      <b val="true"/>
      <sz val="8"/>
      <color rgb="FF000000"/>
      <name val="Gadugi"/>
      <family val="2"/>
    </font>
    <font>
      <b val="true"/>
      <sz val="8"/>
      <name val="Gadugi"/>
      <family val="2"/>
      <charset val="1"/>
    </font>
    <font>
      <sz val="9"/>
      <color rgb="FF172B4D"/>
      <name val="Gadugi"/>
      <family val="2"/>
      <charset val="1"/>
    </font>
    <font>
      <sz val="8"/>
      <color rgb="FFFF0000"/>
      <name val="Gadugi"/>
      <family val="2"/>
      <charset val="1"/>
    </font>
    <font>
      <b val="true"/>
      <sz val="8"/>
      <color rgb="FF000000"/>
      <name val="Arial"/>
      <family val="2"/>
      <charset val="1"/>
    </font>
    <font>
      <sz val="8"/>
      <color rgb="FF000000"/>
      <name val="Arial"/>
      <family val="2"/>
    </font>
    <font>
      <sz val="14"/>
      <color rgb="FF595959"/>
      <name val="Calibri"/>
      <family val="2"/>
    </font>
    <font>
      <sz val="9"/>
      <color rgb="FF595959"/>
      <name val="Calibri"/>
      <family val="2"/>
    </font>
    <font>
      <sz val="8"/>
      <color rgb="FFFFFFFF"/>
      <name val="Arial"/>
      <family val="2"/>
      <charset val="1"/>
    </font>
    <font>
      <sz val="8"/>
      <name val="Arial"/>
      <family val="2"/>
      <charset val="1"/>
    </font>
    <font>
      <b val="true"/>
      <sz val="11"/>
      <name val="Calibri"/>
      <family val="2"/>
      <charset val="1"/>
    </font>
    <font>
      <sz val="11"/>
      <name val="Calibri"/>
      <family val="2"/>
      <charset val="1"/>
    </font>
    <font>
      <b val="true"/>
      <sz val="8"/>
      <color rgb="FFFFFFFF"/>
      <name val="Arial"/>
      <family val="2"/>
      <charset val="1"/>
    </font>
    <font>
      <b val="true"/>
      <sz val="13"/>
      <name val="Arial"/>
      <family val="2"/>
    </font>
    <font>
      <sz val="10"/>
      <name val="Arial"/>
      <family val="2"/>
    </font>
    <font>
      <b val="true"/>
      <sz val="8"/>
      <color rgb="FF00B050"/>
      <name val="Gadugi"/>
      <family val="2"/>
      <charset val="1"/>
    </font>
    <font>
      <sz val="9"/>
      <color rgb="FFFFFFFF"/>
      <name val="Gadugi"/>
      <family val="2"/>
      <charset val="1"/>
    </font>
    <font>
      <u val="single"/>
      <sz val="10"/>
      <color rgb="FF0563C1"/>
      <name val="Arial CE"/>
      <family val="2"/>
      <charset val="238"/>
    </font>
    <font>
      <sz val="10"/>
      <color rgb="FF000000"/>
      <name val="Calibri"/>
      <family val="2"/>
      <charset val="1"/>
    </font>
    <font>
      <b val="true"/>
      <sz val="10"/>
      <color rgb="FFFFFFFF"/>
      <name val="Calibri"/>
      <family val="2"/>
      <charset val="1"/>
    </font>
    <font>
      <sz val="10"/>
      <name val="Calibri"/>
      <family val="2"/>
      <charset val="1"/>
    </font>
    <font>
      <sz val="8"/>
      <color rgb="FF172B4D"/>
      <name val="Arial"/>
      <family val="2"/>
      <charset val="1"/>
    </font>
  </fonts>
  <fills count="16">
    <fill>
      <patternFill patternType="none"/>
    </fill>
    <fill>
      <patternFill patternType="gray125"/>
    </fill>
    <fill>
      <patternFill patternType="solid">
        <fgColor rgb="FF333F50"/>
        <bgColor rgb="FF404040"/>
      </patternFill>
    </fill>
    <fill>
      <patternFill patternType="solid">
        <fgColor rgb="FFFFFFFF"/>
        <bgColor rgb="FFF2F2F2"/>
      </patternFill>
    </fill>
    <fill>
      <patternFill patternType="solid">
        <fgColor rgb="FF203864"/>
        <bgColor rgb="FF333F50"/>
      </patternFill>
    </fill>
    <fill>
      <patternFill patternType="solid">
        <fgColor rgb="FF222A35"/>
        <bgColor rgb="FF262626"/>
      </patternFill>
    </fill>
    <fill>
      <patternFill patternType="solid">
        <fgColor rgb="FFEDEDED"/>
        <bgColor rgb="FFF2F2F2"/>
      </patternFill>
    </fill>
    <fill>
      <patternFill patternType="solid">
        <fgColor rgb="FFF2F2F2"/>
        <bgColor rgb="FFEDEDED"/>
      </patternFill>
    </fill>
    <fill>
      <patternFill patternType="solid">
        <fgColor rgb="FF262626"/>
        <bgColor rgb="FF222A35"/>
      </patternFill>
    </fill>
    <fill>
      <patternFill patternType="solid">
        <fgColor rgb="FFDDE8CB"/>
        <bgColor rgb="FFE7E6E6"/>
      </patternFill>
    </fill>
    <fill>
      <patternFill patternType="solid">
        <fgColor rgb="FFFFA6A6"/>
        <bgColor rgb="FFFFC7CE"/>
      </patternFill>
    </fill>
    <fill>
      <patternFill patternType="solid">
        <fgColor rgb="FF2F5597"/>
        <bgColor rgb="FF3465A4"/>
      </patternFill>
    </fill>
    <fill>
      <patternFill patternType="solid">
        <fgColor rgb="FFE7E6E6"/>
        <bgColor rgb="FFDEE6EF"/>
      </patternFill>
    </fill>
    <fill>
      <patternFill patternType="solid">
        <fgColor rgb="FF3465A4"/>
        <bgColor rgb="FF2F5597"/>
      </patternFill>
    </fill>
    <fill>
      <patternFill patternType="solid">
        <fgColor rgb="FFDEE6EF"/>
        <bgColor rgb="FFE7E6E6"/>
      </patternFill>
    </fill>
    <fill>
      <patternFill patternType="solid">
        <fgColor rgb="FFFFFFD7"/>
        <bgColor rgb="FFFFFFFF"/>
      </patternFill>
    </fill>
  </fills>
  <borders count="28">
    <border diagonalUp="false" diagonalDown="false">
      <left/>
      <right/>
      <top/>
      <bottom/>
      <diagonal/>
    </border>
    <border diagonalUp="false" diagonalDown="false">
      <left style="thin">
        <color rgb="FF404040"/>
      </left>
      <right style="thin">
        <color rgb="FF404040"/>
      </right>
      <top style="thin">
        <color rgb="FF404040"/>
      </top>
      <bottom/>
      <diagonal/>
    </border>
    <border diagonalUp="false" diagonalDown="false">
      <left/>
      <right style="mediumDashed">
        <color rgb="FF7F7F7F"/>
      </right>
      <top style="mediumDashed">
        <color rgb="FF7F7F7F"/>
      </top>
      <bottom style="mediumDashed">
        <color rgb="FF7F7F7F"/>
      </bottom>
      <diagonal/>
    </border>
    <border diagonalUp="false" diagonalDown="false">
      <left style="thin">
        <color rgb="FF404040"/>
      </left>
      <right/>
      <top/>
      <bottom/>
      <diagonal/>
    </border>
    <border diagonalUp="false" diagonalDown="false">
      <left/>
      <right style="thin">
        <color rgb="FF404040"/>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style="thin">
        <color rgb="FF7F7F7F"/>
      </left>
      <right/>
      <top style="thin">
        <color rgb="FF7F7F7F"/>
      </top>
      <bottom style="thin">
        <color rgb="FF7F7F7F"/>
      </bottom>
      <diagonal/>
    </border>
    <border diagonalUp="false" diagonalDown="false">
      <left style="thin">
        <color rgb="FF7F7F7F"/>
      </left>
      <right/>
      <top/>
      <bottom style="thin">
        <color rgb="FF7F7F7F"/>
      </bottom>
      <diagonal/>
    </border>
    <border diagonalUp="false" diagonalDown="false">
      <left/>
      <right/>
      <top style="thin">
        <color rgb="FF7F7F7F"/>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thin">
        <color rgb="FF7F7F7F"/>
      </top>
      <bottom style="thin"/>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n">
        <color rgb="FF404040"/>
      </left>
      <right/>
      <top/>
      <bottom style="thin">
        <color rgb="FF404040"/>
      </bottom>
      <diagonal/>
    </border>
    <border diagonalUp="false" diagonalDown="false">
      <left/>
      <right style="thin">
        <color rgb="FF404040"/>
      </right>
      <top/>
      <bottom style="thin">
        <color rgb="FF404040"/>
      </bottom>
      <diagonal/>
    </border>
    <border diagonalUp="false" diagonalDown="false">
      <left/>
      <right style="thin"/>
      <top style="thin"/>
      <bottom style="thin"/>
      <diagonal/>
    </border>
    <border diagonalUp="false" diagonalDown="false">
      <left style="thin">
        <color rgb="FF404040"/>
      </left>
      <right style="thin">
        <color rgb="FF404040"/>
      </right>
      <top style="thin">
        <color rgb="FF404040"/>
      </top>
      <bottom style="thin">
        <color rgb="FF404040"/>
      </bottom>
      <diagonal/>
    </border>
    <border diagonalUp="false" diagonalDown="false">
      <left/>
      <right/>
      <top/>
      <bottom style="thin">
        <color rgb="FF404040"/>
      </bottom>
      <diagonal/>
    </border>
    <border diagonalUp="false" diagonalDown="false">
      <left style="thin">
        <color rgb="FFAFABAB"/>
      </left>
      <right style="thin">
        <color rgb="FFBFBFBF"/>
      </right>
      <top style="thin">
        <color rgb="FFBFBFBF"/>
      </top>
      <bottom style="thin">
        <color rgb="FFAFABAB"/>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diagonal/>
    </border>
    <border diagonalUp="false" diagonalDown="false">
      <left style="thin"/>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style="thin">
        <color rgb="FFBFBFBF"/>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true" applyProtection="false">
      <alignment horizontal="general" vertical="bottom" textRotation="0" wrapText="false" indent="0" shrinkToFit="false"/>
    </xf>
    <xf numFmtId="164" fontId="33"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159">
    <xf numFmtId="164" fontId="0" fillId="0" borderId="0" xfId="0" applyFont="fals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true">
      <alignment horizontal="center" vertical="center" textRotation="0" wrapText="false" indent="0" shrinkToFit="false"/>
      <protection locked="false" hidden="false"/>
    </xf>
    <xf numFmtId="164" fontId="9" fillId="0" borderId="2" xfId="0" applyFont="true" applyBorder="true" applyAlignment="true" applyProtection="false">
      <alignment horizontal="center" vertical="top" textRotation="180" wrapText="false" indent="0" shrinkToFit="false"/>
      <protection locked="true" hidden="false"/>
    </xf>
    <xf numFmtId="164" fontId="8" fillId="0" borderId="3" xfId="0" applyFont="true" applyBorder="true" applyAlignment="true" applyProtection="true">
      <alignment horizontal="general" vertical="center" textRotation="0" wrapText="false" indent="0" shrinkToFit="false"/>
      <protection locked="false" hidden="false"/>
    </xf>
    <xf numFmtId="164" fontId="10" fillId="2" borderId="0" xfId="0" applyFont="true" applyBorder="true" applyAlignment="true" applyProtection="true">
      <alignment horizontal="center" vertical="center" textRotation="0" wrapText="false" indent="0" shrinkToFit="false"/>
      <protection locked="false" hidden="false"/>
    </xf>
    <xf numFmtId="164" fontId="8" fillId="0" borderId="4" xfId="0" applyFont="true" applyBorder="true" applyAlignment="true" applyProtection="true">
      <alignment horizontal="general" vertical="center" textRotation="0" wrapText="false" indent="0" shrinkToFit="false"/>
      <protection locked="false" hidden="false"/>
    </xf>
    <xf numFmtId="164" fontId="8" fillId="3" borderId="0" xfId="0" applyFont="true" applyBorder="true" applyAlignment="true" applyProtection="true">
      <alignment horizontal="left" vertical="center" textRotation="0" wrapText="false" indent="0" shrinkToFit="false"/>
      <protection locked="false" hidden="false"/>
    </xf>
    <xf numFmtId="164" fontId="8" fillId="3" borderId="0" xfId="0" applyFont="true" applyBorder="true" applyAlignment="true" applyProtection="true">
      <alignment horizontal="center" vertical="center" textRotation="0" wrapText="false" indent="0" shrinkToFit="false"/>
      <protection locked="false" hidden="false"/>
    </xf>
    <xf numFmtId="164" fontId="11" fillId="4" borderId="5" xfId="0" applyFont="true" applyBorder="true" applyAlignment="true" applyProtection="true">
      <alignment horizontal="center" vertical="center" textRotation="0" wrapText="false" indent="0" shrinkToFit="false"/>
      <protection locked="false" hidden="false"/>
    </xf>
    <xf numFmtId="164" fontId="11" fillId="4" borderId="6" xfId="0" applyFont="true" applyBorder="true" applyAlignment="true" applyProtection="true">
      <alignment horizontal="center" vertical="center" textRotation="0" wrapText="false" indent="0" shrinkToFit="false"/>
      <protection locked="fals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5" borderId="5" xfId="0" applyFont="true" applyBorder="true" applyAlignment="true" applyProtection="true">
      <alignment horizontal="left" vertical="center" textRotation="0" wrapText="false" indent="0" shrinkToFit="false"/>
      <protection locked="false" hidden="false"/>
    </xf>
    <xf numFmtId="165" fontId="12" fillId="6" borderId="7" xfId="0" applyFont="true" applyBorder="true" applyAlignment="true" applyProtection="true">
      <alignment horizontal="left" vertical="center" textRotation="0" wrapText="true" indent="0" shrinkToFit="false"/>
      <protection locked="true" hidden="false"/>
    </xf>
    <xf numFmtId="164" fontId="11" fillId="5" borderId="0" xfId="0" applyFont="true" applyBorder="true" applyAlignment="true" applyProtection="true">
      <alignment horizontal="left" vertical="center" textRotation="0" wrapText="false" indent="0" shrinkToFit="false"/>
      <protection locked="false" hidden="false"/>
    </xf>
    <xf numFmtId="164" fontId="0" fillId="0" borderId="8" xfId="0" applyFont="false" applyBorder="true" applyAlignment="true" applyProtection="false">
      <alignment horizontal="center" vertical="center" textRotation="0" wrapText="false" indent="0" shrinkToFit="false"/>
      <protection locked="true" hidden="false"/>
    </xf>
    <xf numFmtId="165" fontId="12" fillId="6" borderId="7" xfId="0" applyFont="true" applyBorder="true" applyAlignment="true" applyProtection="true">
      <alignment horizontal="center" vertical="center" textRotation="0" wrapText="true" indent="0" shrinkToFit="false"/>
      <protection locked="true" hidden="false"/>
    </xf>
    <xf numFmtId="164" fontId="13" fillId="0" borderId="5" xfId="0" applyFont="true" applyBorder="true" applyAlignment="true" applyProtection="true">
      <alignment horizontal="left" vertical="center" textRotation="0" wrapText="false" indent="0" shrinkToFit="false"/>
      <protection locked="false" hidden="false"/>
    </xf>
    <xf numFmtId="164" fontId="11" fillId="5" borderId="9" xfId="0" applyFont="true" applyBorder="true" applyAlignment="true" applyProtection="true">
      <alignment horizontal="left" vertical="center" textRotation="0" wrapText="false" indent="0" shrinkToFit="false"/>
      <protection locked="false" hidden="false"/>
    </xf>
    <xf numFmtId="164" fontId="13" fillId="0" borderId="7" xfId="0" applyFont="true" applyBorder="true" applyAlignment="true" applyProtection="true">
      <alignment horizontal="left" vertical="center" textRotation="0" wrapText="true" indent="0" shrinkToFit="false"/>
      <protection locked="false" hidden="false"/>
    </xf>
    <xf numFmtId="164" fontId="11" fillId="5" borderId="10" xfId="0" applyFont="true" applyBorder="true" applyAlignment="true" applyProtection="true">
      <alignment horizontal="left" vertical="center" textRotation="0" wrapText="false" indent="0" shrinkToFit="false"/>
      <protection locked="fals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true" applyAlignment="true" applyProtection="true">
      <alignment horizontal="left" vertical="center" textRotation="0" wrapText="false" indent="0" shrinkToFit="false"/>
      <protection locked="false" hidden="false"/>
    </xf>
    <xf numFmtId="166" fontId="8" fillId="0" borderId="0" xfId="0" applyFont="true" applyBorder="true" applyAlignment="true" applyProtection="true">
      <alignment horizontal="left" vertical="center" textRotation="0" wrapText="false" indent="0" shrinkToFit="false"/>
      <protection locked="false" hidden="false"/>
    </xf>
    <xf numFmtId="164" fontId="8" fillId="0" borderId="0" xfId="0" applyFont="true" applyBorder="true" applyAlignment="true" applyProtection="true">
      <alignment horizontal="general" vertical="center" textRotation="0" wrapText="false" indent="0" shrinkToFit="false"/>
      <protection locked="false" hidden="false"/>
    </xf>
    <xf numFmtId="164" fontId="11" fillId="4" borderId="5" xfId="0" applyFont="true" applyBorder="true" applyAlignment="true" applyProtection="true">
      <alignment horizontal="center" vertical="center" textRotation="0" wrapText="false" indent="0" shrinkToFit="false"/>
      <protection locked="true" hidden="false"/>
    </xf>
    <xf numFmtId="164" fontId="11" fillId="5" borderId="5" xfId="0" applyFont="true" applyBorder="true" applyAlignment="true" applyProtection="true">
      <alignment horizontal="center" vertical="center" textRotation="0" wrapText="false" indent="0" shrinkToFit="false"/>
      <protection locked="true" hidden="false"/>
    </xf>
    <xf numFmtId="164" fontId="11" fillId="5" borderId="5" xfId="0" applyFont="true" applyBorder="true" applyAlignment="true" applyProtection="true">
      <alignment horizontal="center" vertical="center" textRotation="0" wrapText="true" indent="0" shrinkToFit="false"/>
      <protection locked="true" hidden="false"/>
    </xf>
    <xf numFmtId="164" fontId="13" fillId="7" borderId="5" xfId="0" applyFont="true" applyBorder="true" applyAlignment="true" applyProtection="true">
      <alignment horizontal="left" vertical="center" textRotation="0" wrapText="true" indent="0" shrinkToFit="false"/>
      <protection locked="true" hidden="false"/>
    </xf>
    <xf numFmtId="167" fontId="15" fillId="3" borderId="5" xfId="0" applyFont="true" applyBorder="true" applyAlignment="true" applyProtection="true">
      <alignment horizontal="center" vertical="center"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7" fontId="8" fillId="0" borderId="5" xfId="0" applyFont="true" applyBorder="true" applyAlignment="true" applyProtection="false">
      <alignment horizontal="general" vertical="center" textRotation="0" wrapText="true" indent="0" shrinkToFit="false"/>
      <protection locked="true" hidden="false"/>
    </xf>
    <xf numFmtId="167" fontId="15" fillId="8" borderId="5" xfId="0" applyFont="true" applyBorder="true" applyAlignment="true" applyProtection="true">
      <alignment horizontal="center" vertical="center" textRotation="0" wrapText="false" indent="0" shrinkToFit="false"/>
      <protection locked="true" hidden="false"/>
    </xf>
    <xf numFmtId="169" fontId="15" fillId="8" borderId="5" xfId="19" applyFont="true" applyBorder="true" applyAlignment="true" applyProtection="true">
      <alignment horizontal="center" vertical="center" textRotation="0" wrapText="false" indent="0" shrinkToFit="false"/>
      <protection locked="true" hidden="false"/>
    </xf>
    <xf numFmtId="167" fontId="13" fillId="3" borderId="8" xfId="0" applyFont="true" applyBorder="true" applyAlignment="true" applyProtection="true">
      <alignment horizontal="center" vertical="center" textRotation="0" wrapText="false" indent="0" shrinkToFit="false"/>
      <protection locked="true" hidden="false"/>
    </xf>
    <xf numFmtId="168" fontId="0" fillId="0" borderId="8" xfId="0" applyFont="false" applyBorder="true" applyAlignment="false" applyProtection="false">
      <alignment horizontal="general" vertical="bottom" textRotation="0" wrapText="false" indent="0" shrinkToFit="false"/>
      <protection locked="true" hidden="false"/>
    </xf>
    <xf numFmtId="164" fontId="15" fillId="8" borderId="5" xfId="0" applyFont="true" applyBorder="true" applyAlignment="true" applyProtection="true">
      <alignment horizontal="left" vertical="center" textRotation="0" wrapText="false" indent="0" shrinkToFit="false"/>
      <protection locked="true" hidden="false"/>
    </xf>
    <xf numFmtId="167" fontId="16" fillId="3" borderId="8" xfId="0" applyFont="true" applyBorder="true" applyAlignment="true" applyProtection="true">
      <alignment horizontal="center" vertical="center" textRotation="0" wrapText="false" indent="0" shrinkToFit="false"/>
      <protection locked="true" hidden="false"/>
    </xf>
    <xf numFmtId="164" fontId="13" fillId="0" borderId="0" xfId="0" applyFont="true" applyBorder="true" applyAlignment="true" applyProtection="true">
      <alignment horizontal="center" vertical="center" textRotation="0" wrapText="false" indent="0" shrinkToFit="false"/>
      <protection locked="true" hidden="false"/>
    </xf>
    <xf numFmtId="164" fontId="17" fillId="0" borderId="0" xfId="0" applyFont="true" applyBorder="true" applyAlignment="true" applyProtection="true">
      <alignment horizontal="center" vertical="center" textRotation="0" wrapText="false" indent="0" shrinkToFit="false"/>
      <protection locked="true" hidden="false"/>
    </xf>
    <xf numFmtId="164" fontId="8" fillId="0" borderId="4" xfId="0" applyFont="true" applyBorder="true" applyAlignment="true" applyProtection="false">
      <alignment horizontal="general" vertical="bottom" textRotation="0" wrapText="false" indent="0" shrinkToFit="false"/>
      <protection locked="true" hidden="false"/>
    </xf>
    <xf numFmtId="164" fontId="11" fillId="4" borderId="9" xfId="0" applyFont="true" applyBorder="true" applyAlignment="true" applyProtection="true">
      <alignment horizontal="general" vertical="center" textRotation="0" wrapText="false" indent="0" shrinkToFit="false"/>
      <protection locked="false" hidden="false"/>
    </xf>
    <xf numFmtId="164" fontId="11" fillId="4" borderId="11" xfId="0" applyFont="true" applyBorder="true" applyAlignment="true" applyProtection="true">
      <alignment horizontal="general" vertical="center" textRotation="0" wrapText="false" indent="0" shrinkToFit="false"/>
      <protection locked="false" hidden="false"/>
    </xf>
    <xf numFmtId="164" fontId="11" fillId="8" borderId="5" xfId="0" applyFont="true" applyBorder="true" applyAlignment="true" applyProtection="false">
      <alignment horizontal="center" vertical="center" textRotation="0" wrapText="true" indent="0" shrinkToFit="false"/>
      <protection locked="true" hidden="false"/>
    </xf>
    <xf numFmtId="164" fontId="8" fillId="0" borderId="12"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left"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true" indent="0" shrinkToFit="false"/>
      <protection locked="true" hidden="false"/>
    </xf>
    <xf numFmtId="164" fontId="8" fillId="0" borderId="5" xfId="0" applyFont="true" applyBorder="true" applyAlignment="true" applyProtection="false">
      <alignment horizontal="center" vertical="center" textRotation="0" wrapText="false" indent="0" shrinkToFit="false"/>
      <protection locked="true" hidden="false"/>
    </xf>
    <xf numFmtId="165" fontId="8" fillId="0" borderId="5" xfId="0" applyFont="true" applyBorder="true" applyAlignment="true" applyProtection="false">
      <alignment horizontal="center" vertical="center" textRotation="0" wrapText="false" indent="0" shrinkToFit="false"/>
      <protection locked="true" hidden="false"/>
    </xf>
    <xf numFmtId="164" fontId="8" fillId="0" borderId="13" xfId="0" applyFont="true" applyBorder="true" applyAlignment="true" applyProtection="false">
      <alignment horizontal="center" vertical="center" textRotation="0" wrapText="false" indent="0" shrinkToFit="false"/>
      <protection locked="true" hidden="false"/>
    </xf>
    <xf numFmtId="164" fontId="8" fillId="6" borderId="14" xfId="0" applyFont="true" applyBorder="true" applyAlignment="true" applyProtection="false">
      <alignment horizontal="left" vertical="center" textRotation="0" wrapText="true" indent="0" shrinkToFit="false"/>
      <protection locked="true" hidden="false"/>
    </xf>
    <xf numFmtId="164" fontId="13" fillId="0" borderId="3" xfId="0" applyFont="true" applyBorder="true" applyAlignment="true" applyProtection="true">
      <alignment horizontal="general" vertical="center" textRotation="0" wrapText="false" indent="0" shrinkToFit="false"/>
      <protection locked="false" hidden="false"/>
    </xf>
    <xf numFmtId="164" fontId="8" fillId="3" borderId="0" xfId="0" applyFont="true" applyBorder="true" applyAlignment="true" applyProtection="true">
      <alignment horizontal="general" vertical="center" textRotation="0" wrapText="false" indent="0" shrinkToFit="false"/>
      <protection locked="false" hidden="false"/>
    </xf>
    <xf numFmtId="168" fontId="12" fillId="3" borderId="0" xfId="0" applyFont="true" applyBorder="true" applyAlignment="true" applyProtection="true">
      <alignment horizontal="right" vertical="center" textRotation="0" wrapText="false" indent="0" shrinkToFit="false"/>
      <protection locked="false" hidden="false"/>
    </xf>
    <xf numFmtId="164" fontId="19" fillId="3" borderId="0" xfId="0" applyFont="true" applyBorder="true" applyAlignment="true" applyProtection="true">
      <alignment horizontal="left" vertical="center" textRotation="0" wrapText="false" indent="0" shrinkToFit="false"/>
      <protection locked="false" hidden="false"/>
    </xf>
    <xf numFmtId="164" fontId="13" fillId="0" borderId="4" xfId="0" applyFont="true" applyBorder="true" applyAlignment="true" applyProtection="true">
      <alignment horizontal="general" vertical="center" textRotation="0" wrapText="false" indent="0" shrinkToFit="false"/>
      <protection locked="false" hidden="false"/>
    </xf>
    <xf numFmtId="164" fontId="11" fillId="5" borderId="5" xfId="0" applyFont="true" applyBorder="true" applyAlignment="true" applyProtection="true">
      <alignment horizontal="center" vertical="center" textRotation="0" wrapText="false" indent="0" shrinkToFit="false"/>
      <protection locked="false" hidden="false"/>
    </xf>
    <xf numFmtId="164" fontId="11" fillId="5" borderId="9" xfId="0" applyFont="true" applyBorder="true" applyAlignment="true" applyProtection="true">
      <alignment horizontal="center" vertical="center" textRotation="0" wrapText="true" indent="0" shrinkToFit="false"/>
      <protection locked="false" hidden="false"/>
    </xf>
    <xf numFmtId="164" fontId="11" fillId="5" borderId="5" xfId="0" applyFont="true" applyBorder="true" applyAlignment="true" applyProtection="true">
      <alignment horizontal="center" vertical="center" textRotation="0" wrapText="true" indent="0" shrinkToFit="false"/>
      <protection locked="false" hidden="false"/>
    </xf>
    <xf numFmtId="167" fontId="12" fillId="0" borderId="5" xfId="0" applyFont="true" applyBorder="true" applyAlignment="true" applyProtection="true">
      <alignment horizontal="center" vertical="center" textRotation="0" wrapText="false" indent="0" shrinkToFit="false"/>
      <protection locked="false" hidden="false"/>
    </xf>
    <xf numFmtId="164" fontId="14" fillId="0" borderId="7" xfId="0" applyFont="true" applyBorder="true" applyAlignment="true" applyProtection="false">
      <alignment horizontal="center" vertical="bottom" textRotation="0" wrapText="false" indent="0" shrinkToFit="false"/>
      <protection locked="true" hidden="false"/>
    </xf>
    <xf numFmtId="164" fontId="14" fillId="0" borderId="7" xfId="0" applyFont="true" applyBorder="true" applyAlignment="true" applyProtection="false">
      <alignment horizontal="center" vertical="center" textRotation="0" wrapText="false" indent="0" shrinkToFit="false"/>
      <protection locked="true" hidden="false"/>
    </xf>
    <xf numFmtId="164" fontId="14" fillId="0" borderId="7" xfId="0" applyFont="true" applyBorder="true" applyAlignment="true" applyProtection="false">
      <alignment horizontal="left" vertical="center" textRotation="0" wrapText="true" indent="0" shrinkToFit="false"/>
      <protection locked="true" hidden="false"/>
    </xf>
    <xf numFmtId="164" fontId="20" fillId="9" borderId="7" xfId="0" applyFont="true" applyBorder="true" applyAlignment="true" applyProtection="false">
      <alignment horizontal="center" vertical="center" textRotation="0" wrapText="false" indent="0" shrinkToFit="false"/>
      <protection locked="true" hidden="false"/>
    </xf>
    <xf numFmtId="166" fontId="12" fillId="0" borderId="5" xfId="0" applyFont="true" applyBorder="true" applyAlignment="true" applyProtection="true">
      <alignment horizontal="center" vertical="center" textRotation="0" wrapText="false" indent="0" shrinkToFit="false"/>
      <protection locked="false" hidden="false"/>
    </xf>
    <xf numFmtId="166" fontId="12" fillId="3" borderId="5" xfId="0" applyFont="true" applyBorder="true" applyAlignment="true" applyProtection="true">
      <alignment horizontal="center" vertical="center" textRotation="0" wrapText="false" indent="0" shrinkToFit="false"/>
      <protection locked="false" hidden="false"/>
    </xf>
    <xf numFmtId="164" fontId="8" fillId="0" borderId="15" xfId="0" applyFont="true" applyBorder="true" applyAlignment="true" applyProtection="true">
      <alignment horizontal="general" vertical="center" textRotation="0" wrapText="false" indent="0" shrinkToFit="false"/>
      <protection locked="false" hidden="false"/>
    </xf>
    <xf numFmtId="164" fontId="8" fillId="0" borderId="16" xfId="0" applyFont="true" applyBorder="true" applyAlignment="true" applyProtection="true">
      <alignment horizontal="center" vertical="center" textRotation="0" wrapText="false" indent="0" shrinkToFit="false"/>
      <protection locked="false" hidden="false"/>
    </xf>
    <xf numFmtId="164" fontId="8" fillId="0" borderId="5" xfId="0" applyFont="true" applyBorder="true" applyAlignment="true" applyProtection="true">
      <alignment horizontal="general" vertical="center" textRotation="0" wrapText="false" indent="0" shrinkToFit="false"/>
      <protection locked="false" hidden="false"/>
    </xf>
    <xf numFmtId="164" fontId="8" fillId="0" borderId="5" xfId="0" applyFont="true" applyBorder="true" applyAlignment="true" applyProtection="false">
      <alignment horizontal="general" vertical="bottom" textRotation="0" wrapText="false" indent="0" shrinkToFit="false"/>
      <protection locked="true" hidden="false"/>
    </xf>
    <xf numFmtId="164" fontId="0" fillId="0" borderId="5" xfId="0" applyFont="fals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center" vertical="center" textRotation="180" wrapText="false" indent="0" shrinkToFit="false"/>
      <protection locked="true" hidden="false"/>
    </xf>
    <xf numFmtId="164" fontId="14" fillId="0" borderId="7" xfId="0" applyFont="true" applyBorder="true" applyAlignment="true" applyProtection="false">
      <alignment horizontal="left" vertical="center" textRotation="0" wrapText="false" indent="0" shrinkToFit="false"/>
      <protection locked="true" hidden="false"/>
    </xf>
    <xf numFmtId="164" fontId="21" fillId="0" borderId="7" xfId="0" applyFont="true" applyBorder="true" applyAlignment="true" applyProtection="false">
      <alignment horizontal="left" vertical="center" textRotation="0" wrapText="true" indent="0" shrinkToFit="false"/>
      <protection locked="true" hidden="false"/>
    </xf>
    <xf numFmtId="164" fontId="20" fillId="10" borderId="7" xfId="0" applyFont="true" applyBorder="true" applyAlignment="true" applyProtection="false">
      <alignment horizontal="center" vertical="center" textRotation="0" wrapText="false" indent="0" shrinkToFit="false"/>
      <protection locked="true" hidden="false"/>
    </xf>
    <xf numFmtId="164" fontId="14" fillId="0" borderId="8" xfId="0" applyFont="true" applyBorder="true" applyAlignment="true" applyProtection="false">
      <alignment horizontal="left"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24" fillId="11" borderId="7" xfId="0" applyFont="true" applyBorder="true" applyAlignment="true" applyProtection="false">
      <alignment horizontal="center" vertical="center" textRotation="0" wrapText="true" indent="0" shrinkToFit="false"/>
      <protection locked="true" hidden="false"/>
    </xf>
    <xf numFmtId="170" fontId="24" fillId="11" borderId="7" xfId="0" applyFont="true" applyBorder="true" applyAlignment="true" applyProtection="false">
      <alignment horizontal="center" vertical="center" textRotation="0" wrapText="true" indent="0" shrinkToFit="false"/>
      <protection locked="true" hidden="false"/>
    </xf>
    <xf numFmtId="164" fontId="25" fillId="12" borderId="7" xfId="0" applyFont="true" applyBorder="true" applyAlignment="true" applyProtection="false">
      <alignment horizontal="center" vertical="center" textRotation="0" wrapText="true" indent="0" shrinkToFit="false"/>
      <protection locked="true" hidden="false"/>
    </xf>
    <xf numFmtId="164" fontId="14" fillId="0" borderId="17"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fals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14" fillId="0" borderId="8" xfId="0" applyFont="true" applyBorder="true" applyAlignment="tru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general" vertical="center" textRotation="0" wrapText="false" indent="0" shrinkToFit="false"/>
      <protection locked="true" hidden="false"/>
    </xf>
    <xf numFmtId="164" fontId="14" fillId="0" borderId="7"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26" fillId="0" borderId="7" xfId="0" applyFont="true" applyBorder="true" applyAlignment="true" applyProtection="false">
      <alignment horizontal="center" vertical="center" textRotation="0" wrapText="false" indent="0" shrinkToFit="false"/>
      <protection locked="true" hidden="false"/>
    </xf>
    <xf numFmtId="164" fontId="26" fillId="0" borderId="7" xfId="0" applyFont="true" applyBorder="true" applyAlignment="true" applyProtection="false">
      <alignment horizontal="center" vertical="center" textRotation="0" wrapText="true" indent="0" shrinkToFit="false"/>
      <protection locked="true" hidden="false"/>
    </xf>
    <xf numFmtId="164" fontId="27" fillId="0" borderId="0" xfId="0" applyFont="true" applyBorder="false" applyAlignment="true" applyProtection="false">
      <alignment horizontal="general" vertical="center" textRotation="0" wrapText="false" indent="0" shrinkToFit="false"/>
      <protection locked="true" hidden="false"/>
    </xf>
    <xf numFmtId="164" fontId="28" fillId="13" borderId="7" xfId="0" applyFont="true" applyBorder="true" applyAlignment="true" applyProtection="false">
      <alignment horizontal="center" vertical="center" textRotation="0" wrapText="false" indent="0" shrinkToFit="false"/>
      <protection locked="true" hidden="false"/>
    </xf>
    <xf numFmtId="164" fontId="28" fillId="13" borderId="7" xfId="0" applyFont="true" applyBorder="true" applyAlignment="true" applyProtection="false">
      <alignment horizontal="center" vertical="center" textRotation="0" wrapText="true" indent="0" shrinkToFit="false"/>
      <protection locked="true" hidden="false"/>
    </xf>
    <xf numFmtId="164" fontId="20" fillId="0" borderId="7" xfId="0" applyFont="true" applyBorder="true" applyAlignment="true" applyProtection="false">
      <alignment horizontal="center" vertical="center" textRotation="0" wrapText="false" indent="0" shrinkToFit="false"/>
      <protection locked="true" hidden="false"/>
    </xf>
    <xf numFmtId="164" fontId="0" fillId="0" borderId="7" xfId="0" applyFont="true" applyBorder="true" applyAlignment="true" applyProtection="false">
      <alignment horizontal="general" vertical="center" textRotation="0" wrapText="false" indent="0" shrinkToFit="false"/>
      <protection locked="true" hidden="false"/>
    </xf>
    <xf numFmtId="164" fontId="0" fillId="0" borderId="7" xfId="0" applyFont="false" applyBorder="true" applyAlignment="true" applyProtection="false">
      <alignment horizontal="general" vertical="center" textRotation="0" wrapText="false" indent="0" shrinkToFit="false"/>
      <protection locked="true" hidden="false"/>
    </xf>
    <xf numFmtId="164" fontId="20" fillId="14" borderId="8" xfId="0" applyFont="true" applyBorder="true" applyAlignment="true" applyProtection="false">
      <alignment horizontal="general" vertical="center" textRotation="0" wrapText="true" indent="0" shrinkToFit="false"/>
      <protection locked="true" hidden="false"/>
    </xf>
    <xf numFmtId="167" fontId="20" fillId="15" borderId="8"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7" fontId="20" fillId="15" borderId="8" xfId="0" applyFont="true" applyBorder="true" applyAlignment="true" applyProtection="false">
      <alignment horizontal="center" vertical="center" textRotation="0" wrapText="false" indent="0" shrinkToFit="false"/>
      <protection locked="true" hidden="false"/>
    </xf>
    <xf numFmtId="164" fontId="0" fillId="0" borderId="8" xfId="0" applyFont="false" applyBorder="true" applyAlignment="true" applyProtection="false">
      <alignment horizontal="general" vertical="center" textRotation="0" wrapText="false" indent="0" shrinkToFit="false"/>
      <protection locked="true" hidden="false"/>
    </xf>
    <xf numFmtId="166" fontId="13" fillId="0" borderId="5" xfId="0" applyFont="true" applyBorder="true" applyAlignment="true" applyProtection="true">
      <alignment horizontal="left" vertical="center" textRotation="0" wrapText="false" indent="0" shrinkToFit="false"/>
      <protection locked="false" hidden="false"/>
    </xf>
    <xf numFmtId="170" fontId="31" fillId="0" borderId="7" xfId="0" applyFont="true" applyBorder="true" applyAlignment="true" applyProtection="true">
      <alignment horizontal="left" vertical="center" textRotation="0" wrapText="false" indent="0" shrinkToFit="false"/>
      <protection locked="false" hidden="false"/>
    </xf>
    <xf numFmtId="171" fontId="8" fillId="3" borderId="5" xfId="0" applyFont="true" applyBorder="true" applyAlignment="true" applyProtection="true">
      <alignment horizontal="center" vertical="center" textRotation="0" wrapText="false" indent="0" shrinkToFit="false"/>
      <protection locked="false" hidden="false"/>
    </xf>
    <xf numFmtId="167" fontId="13" fillId="0" borderId="7" xfId="0" applyFont="true" applyBorder="true" applyAlignment="true" applyProtection="true">
      <alignment horizontal="left" vertical="center" textRotation="0" wrapText="false" indent="0" shrinkToFit="false"/>
      <protection locked="false" hidden="false"/>
    </xf>
    <xf numFmtId="169" fontId="15" fillId="3" borderId="5" xfId="0" applyFont="true" applyBorder="true" applyAlignment="true" applyProtection="true">
      <alignment horizontal="center" vertical="center" textRotation="0" wrapText="false" indent="0" shrinkToFit="false"/>
      <protection locked="true" hidden="false"/>
    </xf>
    <xf numFmtId="169" fontId="15" fillId="3" borderId="5" xfId="19" applyFont="true" applyBorder="true" applyAlignment="true" applyProtection="true">
      <alignment horizontal="center" vertical="center" textRotation="0" wrapText="false" indent="0" shrinkToFit="false"/>
      <protection locked="true" hidden="false"/>
    </xf>
    <xf numFmtId="167" fontId="13" fillId="3" borderId="5" xfId="0" applyFont="true" applyBorder="true" applyAlignment="true" applyProtection="true">
      <alignment horizontal="center" vertical="center" textRotation="0" wrapText="false" indent="0" shrinkToFit="false"/>
      <protection locked="true" hidden="false"/>
    </xf>
    <xf numFmtId="169" fontId="13" fillId="3" borderId="5" xfId="19" applyFont="true" applyBorder="true" applyAlignment="true" applyProtection="true">
      <alignment horizontal="center" vertical="center" textRotation="0" wrapText="false" indent="0" shrinkToFit="false"/>
      <protection locked="true" hidden="false"/>
    </xf>
    <xf numFmtId="167" fontId="8" fillId="0" borderId="5" xfId="0" applyFont="true" applyBorder="true" applyAlignment="true" applyProtection="false">
      <alignment horizontal="left" vertical="center" textRotation="0" wrapText="true" indent="0" shrinkToFit="false"/>
      <protection locked="true" hidden="false"/>
    </xf>
    <xf numFmtId="164" fontId="8" fillId="0" borderId="4" xfId="0" applyFont="true" applyBorder="true" applyAlignment="true" applyProtection="false">
      <alignment horizontal="center" vertical="center" textRotation="0" wrapText="false" indent="0" shrinkToFit="false"/>
      <protection locked="true" hidden="false"/>
    </xf>
    <xf numFmtId="164" fontId="11" fillId="5" borderId="9" xfId="0" applyFont="true" applyBorder="true" applyAlignment="true" applyProtection="true">
      <alignment horizontal="center" vertical="center" textRotation="0" wrapText="false" indent="0" shrinkToFit="false"/>
      <protection locked="false" hidden="false"/>
    </xf>
    <xf numFmtId="164" fontId="11" fillId="5" borderId="18" xfId="0" applyFont="true" applyBorder="true" applyAlignment="true" applyProtection="true">
      <alignment horizontal="center" vertical="center" textRotation="0" wrapText="false" indent="0" shrinkToFit="false"/>
      <protection locked="false" hidden="false"/>
    </xf>
    <xf numFmtId="167" fontId="12" fillId="0" borderId="5" xfId="0" applyFont="true" applyBorder="true" applyAlignment="true" applyProtection="true">
      <alignment horizontal="center" vertical="center" textRotation="0" wrapText="false" indent="0" shrinkToFit="false"/>
      <protection locked="true" hidden="false"/>
    </xf>
    <xf numFmtId="167" fontId="12" fillId="0" borderId="5" xfId="0" applyFont="true" applyBorder="true" applyAlignment="true" applyProtection="true">
      <alignment horizontal="center" vertical="center" textRotation="0" wrapText="true" indent="0" shrinkToFit="false"/>
      <protection locked="false" hidden="false"/>
    </xf>
    <xf numFmtId="167" fontId="12" fillId="0" borderId="9" xfId="0" applyFont="true" applyBorder="true" applyAlignment="true" applyProtection="true">
      <alignment horizontal="left" vertical="center" textRotation="0" wrapText="false" indent="0" shrinkToFit="false"/>
      <protection locked="false" hidden="false"/>
    </xf>
    <xf numFmtId="167" fontId="17" fillId="0" borderId="18" xfId="0" applyFont="true" applyBorder="true" applyAlignment="true" applyProtection="true">
      <alignment horizontal="center" vertical="center" textRotation="0" wrapText="true" indent="0" shrinkToFit="false"/>
      <protection locked="true" hidden="false"/>
    </xf>
    <xf numFmtId="167" fontId="12" fillId="0" borderId="5" xfId="0" applyFont="true" applyBorder="true" applyAlignment="true" applyProtection="true">
      <alignment horizontal="left" vertical="center" textRotation="0" wrapText="false" indent="0" shrinkToFit="false"/>
      <protection locked="false" hidden="false"/>
    </xf>
    <xf numFmtId="167" fontId="17" fillId="0" borderId="18"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false" indent="0" shrinkToFit="false"/>
      <protection locked="false" hidden="false"/>
    </xf>
    <xf numFmtId="164" fontId="12" fillId="0" borderId="0" xfId="0" applyFont="true" applyBorder="true" applyAlignment="true" applyProtection="true">
      <alignment horizontal="center" vertical="center" textRotation="0" wrapText="fals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false" hidden="false"/>
    </xf>
    <xf numFmtId="164" fontId="12" fillId="0" borderId="0" xfId="0" applyFont="true" applyBorder="true" applyAlignment="true" applyProtection="true">
      <alignment horizontal="left" vertical="center" textRotation="0" wrapText="false" indent="0" shrinkToFit="false"/>
      <protection locked="false" hidden="false"/>
    </xf>
    <xf numFmtId="164" fontId="17" fillId="0" borderId="0" xfId="0" applyFont="true" applyBorder="true" applyAlignment="true" applyProtection="true">
      <alignment horizontal="center" vertical="center" textRotation="0" wrapText="true" indent="0" shrinkToFit="false"/>
      <protection locked="true" hidden="false"/>
    </xf>
    <xf numFmtId="164" fontId="8" fillId="0" borderId="19" xfId="0" applyFont="true" applyBorder="true" applyAlignment="true" applyProtection="true">
      <alignment horizontal="general" vertical="center" textRotation="0" wrapText="false" indent="0" shrinkToFit="false"/>
      <protection locked="false" hidden="false"/>
    </xf>
    <xf numFmtId="164" fontId="8" fillId="3" borderId="19" xfId="0" applyFont="true" applyBorder="true" applyAlignment="true" applyProtection="true">
      <alignment horizontal="general" vertical="center" textRotation="0" wrapText="false" indent="0" shrinkToFit="false"/>
      <protection locked="false" hidden="false"/>
    </xf>
    <xf numFmtId="164" fontId="8" fillId="0" borderId="16" xfId="0" applyFont="true" applyBorder="true" applyAlignment="true" applyProtection="true">
      <alignment horizontal="general" vertical="center" textRotation="0" wrapText="false" indent="0" shrinkToFit="false"/>
      <protection locked="false" hidden="false"/>
    </xf>
    <xf numFmtId="164" fontId="32" fillId="11" borderId="20" xfId="0" applyFont="true" applyBorder="true" applyAlignment="true" applyProtection="false">
      <alignment horizontal="center" vertical="center" textRotation="0" wrapText="true" indent="0" shrinkToFit="false"/>
      <protection locked="true" hidden="false"/>
    </xf>
    <xf numFmtId="164" fontId="32" fillId="11" borderId="21" xfId="0" applyFont="true" applyBorder="true" applyAlignment="true" applyProtection="false">
      <alignment horizontal="center" vertical="center" textRotation="0" wrapText="true" indent="0" shrinkToFit="false"/>
      <protection locked="true" hidden="false"/>
    </xf>
    <xf numFmtId="170" fontId="32" fillId="11" borderId="21" xfId="0" applyFont="true" applyBorder="true" applyAlignment="true" applyProtection="false">
      <alignment horizontal="center" vertical="center" textRotation="0" wrapText="true" indent="0" shrinkToFit="false"/>
      <protection locked="true" hidden="false"/>
    </xf>
    <xf numFmtId="164" fontId="32" fillId="11" borderId="22" xfId="0" applyFont="true" applyBorder="true" applyAlignment="true" applyProtection="false">
      <alignment horizontal="center" vertical="center" textRotation="0" wrapText="true" indent="0" shrinkToFit="false"/>
      <protection locked="true" hidden="false"/>
    </xf>
    <xf numFmtId="164" fontId="8" fillId="6" borderId="23" xfId="0" applyFont="true" applyBorder="true" applyAlignment="true" applyProtection="false">
      <alignment horizontal="center" vertical="center" textRotation="0" wrapText="true" indent="0" shrinkToFit="false"/>
      <protection locked="true" hidden="false"/>
    </xf>
    <xf numFmtId="164" fontId="33" fillId="6" borderId="14" xfId="20" applyFont="false" applyBorder="true" applyAlignment="true" applyProtection="true">
      <alignment horizontal="center" vertical="center" textRotation="0" wrapText="true" indent="0" shrinkToFit="false"/>
      <protection locked="true" hidden="false"/>
    </xf>
    <xf numFmtId="164" fontId="12" fillId="6" borderId="24" xfId="0" applyFont="true" applyBorder="true" applyAlignment="true" applyProtection="false">
      <alignment horizontal="left" vertical="center" textRotation="0" wrapText="true" indent="0" shrinkToFit="false"/>
      <protection locked="true" hidden="false"/>
    </xf>
    <xf numFmtId="164" fontId="12" fillId="6" borderId="14" xfId="0" applyFont="true" applyBorder="true" applyAlignment="true" applyProtection="false">
      <alignment horizontal="center" vertical="center" textRotation="0" wrapText="true" indent="0" shrinkToFit="false"/>
      <protection locked="true" hidden="false"/>
    </xf>
    <xf numFmtId="164" fontId="8" fillId="6" borderId="25" xfId="0" applyFont="true" applyBorder="true" applyAlignment="true" applyProtection="false">
      <alignment horizontal="left" vertical="center" textRotation="0" wrapText="true" indent="0" shrinkToFit="false"/>
      <protection locked="true" hidden="false"/>
    </xf>
    <xf numFmtId="164" fontId="8" fillId="6" borderId="26" xfId="0" applyFont="true" applyBorder="true" applyAlignment="true" applyProtection="false">
      <alignment horizontal="center" vertical="center" textRotation="0" wrapText="true" indent="0" shrinkToFit="false"/>
      <protection locked="true" hidden="false"/>
    </xf>
    <xf numFmtId="165" fontId="12" fillId="6" borderId="24" xfId="0" applyFont="true" applyBorder="true" applyAlignment="true" applyProtection="true">
      <alignment horizontal="center" vertical="center" textRotation="0" wrapText="true" indent="0" shrinkToFit="false"/>
      <protection locked="true" hidden="false"/>
    </xf>
    <xf numFmtId="164" fontId="8" fillId="6" borderId="24" xfId="0" applyFont="true" applyBorder="true" applyAlignment="true" applyProtection="false">
      <alignment horizontal="center" vertical="center" textRotation="0" wrapText="true" indent="0" shrinkToFit="false"/>
      <protection locked="true" hidden="false"/>
    </xf>
    <xf numFmtId="164" fontId="8" fillId="6" borderId="24" xfId="0" applyFont="true" applyBorder="true" applyAlignment="true" applyProtection="false">
      <alignment horizontal="left" vertical="center" textRotation="0" wrapText="true" indent="0" shrinkToFit="false"/>
      <protection locked="true" hidden="false"/>
    </xf>
    <xf numFmtId="164" fontId="8" fillId="6" borderId="14" xfId="0" applyFont="true" applyBorder="true" applyAlignment="true" applyProtection="false">
      <alignment horizontal="center" vertical="center" textRotation="0" wrapText="true" indent="0" shrinkToFit="false"/>
      <protection locked="true" hidden="false"/>
    </xf>
    <xf numFmtId="164" fontId="34" fillId="0" borderId="22" xfId="0" applyFont="true" applyBorder="true" applyAlignment="false" applyProtection="false">
      <alignment horizontal="general" vertical="bottom" textRotation="0" wrapText="false" indent="0" shrinkToFit="false"/>
      <protection locked="true" hidden="false"/>
    </xf>
    <xf numFmtId="164" fontId="34" fillId="0" borderId="27" xfId="0" applyFont="true" applyBorder="true" applyAlignment="false" applyProtection="false">
      <alignment horizontal="general" vertical="bottom" textRotation="0" wrapText="false" indent="0" shrinkToFit="false"/>
      <protection locked="true" hidden="false"/>
    </xf>
    <xf numFmtId="164" fontId="35" fillId="11" borderId="22" xfId="0" applyFont="true" applyBorder="true" applyAlignment="true" applyProtection="true">
      <alignment horizontal="center" vertical="bottom" textRotation="0" wrapText="false" indent="0" shrinkToFit="false"/>
      <protection locked="false" hidden="false"/>
    </xf>
    <xf numFmtId="164" fontId="35" fillId="11" borderId="27" xfId="0" applyFont="true" applyBorder="true" applyAlignment="true" applyProtection="true">
      <alignment horizontal="center" vertical="bottom" textRotation="0" wrapText="false" indent="0" shrinkToFit="false"/>
      <protection locked="false" hidden="false"/>
    </xf>
    <xf numFmtId="164" fontId="35" fillId="11" borderId="22" xfId="0" applyFont="true" applyBorder="true" applyAlignment="true" applyProtection="false">
      <alignment horizontal="center" vertical="bottom" textRotation="0" wrapText="false" indent="0" shrinkToFit="false"/>
      <protection locked="true" hidden="false"/>
    </xf>
    <xf numFmtId="164" fontId="34" fillId="0" borderId="22" xfId="0" applyFont="true" applyBorder="true" applyAlignment="false" applyProtection="true">
      <alignment horizontal="general" vertical="bottom" textRotation="0" wrapText="false" indent="0" shrinkToFit="false"/>
      <protection locked="false" hidden="false"/>
    </xf>
    <xf numFmtId="164" fontId="34" fillId="0" borderId="27" xfId="0" applyFont="true" applyBorder="true" applyAlignment="false" applyProtection="true">
      <alignment horizontal="general" vertical="bottom" textRotation="0" wrapText="false" indent="0" shrinkToFit="false"/>
      <protection locked="false" hidden="false"/>
    </xf>
    <xf numFmtId="172" fontId="0" fillId="0" borderId="22" xfId="0" applyFont="true" applyBorder="true" applyAlignment="true" applyProtection="true">
      <alignment horizontal="left" vertical="bottom" textRotation="0" wrapText="false" indent="0" shrinkToFit="false"/>
      <protection locked="false" hidden="false"/>
    </xf>
    <xf numFmtId="164" fontId="36" fillId="0" borderId="22" xfId="0" applyFont="true" applyBorder="true" applyAlignment="false" applyProtection="false">
      <alignment horizontal="general" vertical="bottom" textRotation="0" wrapText="false" indent="0" shrinkToFit="false"/>
      <protection locked="true" hidden="false"/>
    </xf>
    <xf numFmtId="164" fontId="14" fillId="0" borderId="8"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center" vertical="center" textRotation="0" wrapText="true" indent="0" shrinkToFit="false"/>
      <protection locked="true" hidden="false"/>
    </xf>
    <xf numFmtId="164" fontId="14" fillId="0" borderId="5" xfId="0" applyFont="true" applyBorder="true" applyAlignment="true" applyProtection="false">
      <alignment horizontal="left" vertical="center" textRotation="0" wrapText="true" indent="0" shrinkToFit="false"/>
      <protection locked="true" hidden="false"/>
    </xf>
    <xf numFmtId="164" fontId="14" fillId="0" borderId="7" xfId="0" applyFont="true" applyBorder="true" applyAlignment="true" applyProtection="false">
      <alignment horizontal="general" vertical="bottom" textRotation="0" wrapText="true" indent="0" shrinkToFit="false"/>
      <protection locked="true" hidden="false"/>
    </xf>
    <xf numFmtId="164" fontId="14" fillId="0" borderId="5" xfId="0" applyFont="true" applyBorder="true" applyAlignment="true" applyProtection="false">
      <alignment horizontal="center" vertical="center" textRotation="0" wrapText="false" indent="0" shrinkToFit="false"/>
      <protection locked="true" hidden="false"/>
    </xf>
    <xf numFmtId="164" fontId="8" fillId="0" borderId="5" xfId="0" applyFont="true" applyBorder="true" applyAlignment="true" applyProtection="false">
      <alignment horizontal="left" vertical="center" textRotation="0" wrapText="false" indent="0" shrinkToFit="false"/>
      <protection locked="true" hidden="false"/>
    </xf>
    <xf numFmtId="164" fontId="33" fillId="0" borderId="5" xfId="20" applyFont="false" applyBorder="true" applyAlignment="true" applyProtection="true">
      <alignment horizontal="center" vertical="center"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Hyperlink 2" xfId="21"/>
    <cellStyle name="Hyperlink 3" xfId="22"/>
    <cellStyle name="Normal 2" xfId="23"/>
    <cellStyle name="Normal 2 2 2" xfId="24"/>
    <cellStyle name="Normal 3" xfId="25"/>
    <cellStyle name="Normal 3 2" xfId="26"/>
    <cellStyle name="*unknown*" xfId="20" builtinId="8"/>
  </cellStyles>
  <dxfs count="10">
    <dxf>
      <font>
        <color rgb="FFFF0000"/>
      </font>
    </dxf>
    <dxf>
      <font>
        <color rgb="FF00B050"/>
      </font>
    </dxf>
    <dxf>
      <font>
        <color rgb="FFFF0000"/>
      </font>
    </dxf>
    <dxf>
      <font>
        <color rgb="FF00B050"/>
      </font>
    </dxf>
    <dxf>
      <font>
        <b val="1"/>
        <i val="0"/>
      </font>
      <fill>
        <patternFill>
          <bgColor rgb="FF00B0F0"/>
        </patternFill>
      </fill>
    </dxf>
    <dxf>
      <font>
        <b val="1"/>
        <i val="0"/>
        <color rgb="FFD0CECE"/>
      </font>
      <fill>
        <patternFill>
          <bgColor rgb="FF262626"/>
        </patternFill>
      </fill>
    </dxf>
    <dxf>
      <font>
        <b val="1"/>
        <i val="0"/>
        <color rgb="FF548235"/>
      </font>
      <fill>
        <patternFill>
          <bgColor rgb="FFFFD966"/>
        </patternFill>
      </fill>
    </dxf>
    <dxf>
      <font>
        <b val="1"/>
        <i val="0"/>
        <color rgb="FF9C6500"/>
      </font>
      <fill>
        <patternFill>
          <bgColor rgb="FFFFEB9C"/>
        </patternFill>
      </fill>
    </dxf>
    <dxf>
      <font>
        <b val="1"/>
        <i val="0"/>
        <color rgb="FF9C0006"/>
      </font>
      <fill>
        <patternFill>
          <bgColor rgb="FFFFC7CE"/>
        </patternFill>
      </fill>
    </dxf>
    <dxf>
      <font>
        <b val="1"/>
        <i val="0"/>
        <color rgb="FF006100"/>
      </font>
      <fill>
        <patternFill>
          <bgColor rgb="FFA9D18E"/>
        </patternFill>
      </fill>
    </dxf>
  </dxfs>
  <colors>
    <indexedColors>
      <rgbColor rgb="FF000000"/>
      <rgbColor rgb="FFFFFFFF"/>
      <rgbColor rgb="FFFF0000"/>
      <rgbColor rgb="FF00FF00"/>
      <rgbColor rgb="FF0000FF"/>
      <rgbColor rgb="FFE7E6E6"/>
      <rgbColor rgb="FFFF00FF"/>
      <rgbColor rgb="FF00FFFF"/>
      <rgbColor rgb="FF9C0006"/>
      <rgbColor rgb="FF006100"/>
      <rgbColor rgb="FF004586"/>
      <rgbColor rgb="FF9C6500"/>
      <rgbColor rgb="FF800080"/>
      <rgbColor rgb="FF00B050"/>
      <rgbColor rgb="FFBFBFBF"/>
      <rgbColor rgb="FF7F7F7F"/>
      <rgbColor rgb="FF5B9BD5"/>
      <rgbColor rgb="FF404040"/>
      <rgbColor rgb="FFFFFFD7"/>
      <rgbColor rgb="FFDEE6EF"/>
      <rgbColor rgb="FF660066"/>
      <rgbColor rgb="FFD9D9D9"/>
      <rgbColor rgb="FF0563C1"/>
      <rgbColor rgb="FFD0CECE"/>
      <rgbColor rgb="FF000080"/>
      <rgbColor rgb="FFFF00FF"/>
      <rgbColor rgb="FFEDEDED"/>
      <rgbColor rgb="FF00FFFF"/>
      <rgbColor rgb="FF800080"/>
      <rgbColor rgb="FF800000"/>
      <rgbColor rgb="FF2F5597"/>
      <rgbColor rgb="FF0000FF"/>
      <rgbColor rgb="FF00B0F0"/>
      <rgbColor rgb="FFF2F2F2"/>
      <rgbColor rgb="FFDDE8CB"/>
      <rgbColor rgb="FFFFEB9C"/>
      <rgbColor rgb="FFCCCCCC"/>
      <rgbColor rgb="FFFFA6A6"/>
      <rgbColor rgb="FFB3B3B3"/>
      <rgbColor rgb="FFFFC7CE"/>
      <rgbColor rgb="FF3465A4"/>
      <rgbColor rgb="FF33CCCC"/>
      <rgbColor rgb="FFA9D18E"/>
      <rgbColor rgb="FFFFD966"/>
      <rgbColor rgb="FFFF9900"/>
      <rgbColor rgb="FFFF6600"/>
      <rgbColor rgb="FF595959"/>
      <rgbColor rgb="FFAFABAB"/>
      <rgbColor rgb="FF172B4D"/>
      <rgbColor rgb="FF548235"/>
      <rgbColor rgb="FF333F50"/>
      <rgbColor rgb="FF262626"/>
      <rgbColor rgb="FF993300"/>
      <rgbColor rgb="FF993366"/>
      <rgbColor rgb="FF203864"/>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externalLink" Target="externalLinks/externalLink1.xml"/><Relationship Id="rId10" Type="http://schemas.openxmlformats.org/officeDocument/2006/relationships/externalLink" Target="externalLinks/externalLink2.xml"/><Relationship Id="rId11" Type="http://schemas.openxmlformats.org/officeDocument/2006/relationships/sharedStrings" Target="sharedStrings.xml"/>
</Relationships>
</file>

<file path=xl/charts/chart20.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Aplikasi Booking Room Hotel</a:t>
            </a:r>
          </a:p>
        </c:rich>
      </c:tx>
      <c:overlay val="0"/>
      <c:spPr>
        <a:noFill/>
        <a:ln>
          <a:noFill/>
        </a:ln>
      </c:spPr>
    </c:title>
    <c:autoTitleDeleted val="0"/>
    <c:plotArea>
      <c:barChart>
        <c:barDir val="bar"/>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'UAT Report'!$B$13:$B$18</c:f>
              <c:strCache>
                <c:ptCount val="6"/>
                <c:pt idx="0">
                  <c:v>Tested correctly</c:v>
                </c:pt>
                <c:pt idx="1">
                  <c:v>Tested with non Stopping Defect</c:v>
                </c:pt>
                <c:pt idx="2">
                  <c:v>Tested with Showstopper</c:v>
                </c:pt>
                <c:pt idx="3">
                  <c:v>In Progress</c:v>
                </c:pt>
                <c:pt idx="4">
                  <c:v>N/A</c:v>
                </c:pt>
                <c:pt idx="5">
                  <c:v>Not Tested</c:v>
                </c:pt>
              </c:strCache>
            </c:strRef>
          </c:cat>
          <c:val>
            <c:numRef>
              <c:f>'UAT Report'!$F$13:$F$18</c:f>
              <c:numCache>
                <c:formatCode>General</c:formatCode>
                <c:ptCount val="6"/>
                <c:pt idx="0">
                  <c:v>0.965909090909091</c:v>
                </c:pt>
                <c:pt idx="1">
                  <c:v>0.0227272727272727</c:v>
                </c:pt>
                <c:pt idx="2">
                  <c:v>0.0113636363636364</c:v>
                </c:pt>
                <c:pt idx="3">
                  <c:v>0</c:v>
                </c:pt>
                <c:pt idx="4">
                  <c:v>0</c:v>
                </c:pt>
                <c:pt idx="5">
                  <c:v>0</c:v>
                </c:pt>
              </c:numCache>
            </c:numRef>
          </c:val>
        </c:ser>
        <c:gapWidth val="182"/>
        <c:overlap val="0"/>
        <c:axId val="42594446"/>
        <c:axId val="12303140"/>
      </c:barChart>
      <c:catAx>
        <c:axId val="42594446"/>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12303140"/>
        <c:crosses val="autoZero"/>
        <c:auto val="1"/>
        <c:lblAlgn val="ctr"/>
        <c:lblOffset val="100"/>
        <c:noMultiLvlLbl val="0"/>
      </c:catAx>
      <c:valAx>
        <c:axId val="12303140"/>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42594446"/>
        <c:crosses val="autoZero"/>
        <c:crossBetween val="between"/>
      </c:valAx>
      <c:spPr>
        <a:noFill/>
        <a:ln>
          <a:noFill/>
        </a:ln>
      </c:spPr>
    </c:plotArea>
    <c:plotVisOnly val="1"/>
    <c:dispBlanksAs val="gap"/>
  </c:chart>
  <c:spPr>
    <a:solidFill>
      <a:srgbClr val="ffffff"/>
    </a:solidFill>
    <a:ln w="9360">
      <a:solidFill>
        <a:srgbClr val="d9d9d9"/>
      </a:solidFill>
      <a:round/>
    </a:ln>
  </c:spPr>
</c:chartSpace>
</file>

<file path=xl/charts/chart21.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1" sz="1300" spc="-1" strike="noStrike">
                <a:latin typeface="Arial"/>
              </a:defRPr>
            </a:pPr>
            <a:r>
              <a:rPr b="1" sz="1300" spc="-1" strike="noStrike">
                <a:latin typeface="Arial"/>
              </a:rPr>
              <a:t>Scenario Aplikasi Booking Room Hotel</a:t>
            </a:r>
          </a:p>
        </c:rich>
      </c:tx>
      <c:layout>
        <c:manualLayout>
          <c:xMode val="edge"/>
          <c:yMode val="edge"/>
          <c:x val="0.273491334307789"/>
          <c:y val="0.0287915652879157"/>
        </c:manualLayout>
      </c:layout>
      <c:overlay val="0"/>
      <c:spPr>
        <a:noFill/>
        <a:ln>
          <a:noFill/>
        </a:ln>
      </c:spPr>
    </c:title>
    <c:autoTitleDeleted val="0"/>
    <c:view3D>
      <c:rotX val="11"/>
      <c:rotY val="25"/>
      <c:rAngAx val="1"/>
      <c:perspective val="40"/>
    </c:view3D>
    <c:floor>
      <c:spPr>
        <a:solidFill>
          <a:srgbClr val="cccccc"/>
        </a:solidFill>
        <a:ln>
          <a:noFill/>
        </a:ln>
      </c:spPr>
    </c:floor>
    <c:sideWall>
      <c:spPr>
        <a:noFill/>
        <a:ln>
          <a:solidFill>
            <a:srgbClr val="b3b3b3"/>
          </a:solidFill>
        </a:ln>
      </c:spPr>
    </c:sideWall>
    <c:backWall>
      <c:spPr>
        <a:noFill/>
        <a:ln>
          <a:solidFill>
            <a:srgbClr val="b3b3b3"/>
          </a:solidFill>
        </a:ln>
      </c:spPr>
    </c:backWall>
    <c:plotArea>
      <c:bar3DChart>
        <c:barDir val="col"/>
        <c:grouping val="clustered"/>
        <c:varyColors val="0"/>
        <c:ser>
          <c:idx val="0"/>
          <c:order val="0"/>
          <c:spPr>
            <a:solidFill>
              <a:srgbClr val="004586"/>
            </a:solidFill>
            <a:ln>
              <a:noFill/>
            </a:ln>
          </c:spPr>
          <c:invertIfNegative val="0"/>
          <c:dLbls>
            <c:txPr>
              <a:bodyPr/>
              <a:lstStyle/>
              <a:p>
                <a:pPr>
                  <a:defRPr b="0" sz="1000" spc="-1" strike="noStrike">
                    <a:latin typeface="Arial"/>
                  </a:defRPr>
                </a:pPr>
              </a:p>
            </c:txPr>
            <c:showLegendKey val="0"/>
            <c:showVal val="0"/>
            <c:showCatName val="0"/>
            <c:showSerName val="0"/>
            <c:showPercent val="0"/>
            <c:separator> </c:separator>
            <c:showLeaderLines val="0"/>
          </c:dLbls>
          <c:cat>
            <c:strRef>
              <c:f>'Scenario Cases'!$J$92:$J$98</c:f>
              <c:strCache>
                <c:ptCount val="7"/>
                <c:pt idx="0">
                  <c:v>Total Scenario</c:v>
                </c:pt>
                <c:pt idx="1">
                  <c:v>Total Scenario Passed</c:v>
                </c:pt>
                <c:pt idx="2">
                  <c:v>Total Scenario Failed</c:v>
                </c:pt>
                <c:pt idx="3">
                  <c:v>Total Scenario Automated</c:v>
                </c:pt>
                <c:pt idx="4">
                  <c:v>Total Scenario Running Manual</c:v>
                </c:pt>
                <c:pt idx="5">
                  <c:v>Total Scenario Positive</c:v>
                </c:pt>
                <c:pt idx="6">
                  <c:v>Total Scenario Negative </c:v>
                </c:pt>
              </c:strCache>
            </c:strRef>
          </c:cat>
          <c:val>
            <c:numRef>
              <c:f>'Scenario Cases'!$K$92:$K$98</c:f>
              <c:numCache>
                <c:formatCode>General</c:formatCode>
                <c:ptCount val="7"/>
                <c:pt idx="0">
                  <c:v>88</c:v>
                </c:pt>
                <c:pt idx="1">
                  <c:v>87</c:v>
                </c:pt>
                <c:pt idx="2">
                  <c:v>1</c:v>
                </c:pt>
                <c:pt idx="3">
                  <c:v>7</c:v>
                </c:pt>
                <c:pt idx="4">
                  <c:v>81</c:v>
                </c:pt>
                <c:pt idx="5">
                  <c:v>52</c:v>
                </c:pt>
                <c:pt idx="6">
                  <c:v>36</c:v>
                </c:pt>
              </c:numCache>
            </c:numRef>
          </c:val>
        </c:ser>
        <c:gapWidth val="100"/>
        <c:shape val="cylinder"/>
        <c:axId val="42770777"/>
        <c:axId val="1857651"/>
        <c:axId val="0"/>
      </c:bar3DChart>
      <c:catAx>
        <c:axId val="42770777"/>
        <c:scaling>
          <c:orientation val="minMax"/>
        </c:scaling>
        <c:delete val="0"/>
        <c:axPos val="b"/>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1857651"/>
        <c:crosses val="autoZero"/>
        <c:auto val="1"/>
        <c:lblAlgn val="ctr"/>
        <c:lblOffset val="100"/>
        <c:noMultiLvlLbl val="0"/>
      </c:catAx>
      <c:valAx>
        <c:axId val="1857651"/>
        <c:scaling>
          <c:orientation val="minMax"/>
        </c:scaling>
        <c:delete val="0"/>
        <c:axPos val="l"/>
        <c:majorGridlines>
          <c:spPr>
            <a:ln>
              <a:solidFill>
                <a:srgbClr val="b3b3b3"/>
              </a:solidFill>
            </a:ln>
          </c:spPr>
        </c:majorGridlines>
        <c:numFmt formatCode="General" sourceLinked="1"/>
        <c:majorTickMark val="out"/>
        <c:minorTickMark val="none"/>
        <c:tickLblPos val="nextTo"/>
        <c:spPr>
          <a:ln>
            <a:solidFill>
              <a:srgbClr val="b3b3b3"/>
            </a:solidFill>
          </a:ln>
        </c:spPr>
        <c:txPr>
          <a:bodyPr/>
          <a:lstStyle/>
          <a:p>
            <a:pPr>
              <a:defRPr b="0" sz="1000" spc="-1" strike="noStrike">
                <a:latin typeface="Arial"/>
              </a:defRPr>
            </a:pPr>
          </a:p>
        </c:txPr>
        <c:crossAx val="42770777"/>
        <c:crosses val="autoZero"/>
        <c:crossBetween val="between"/>
      </c:valAx>
    </c:plotArea>
    <c:legend>
      <c:legendPos val="r"/>
      <c:overlay val="0"/>
      <c:spPr>
        <a:noFill/>
        <a:ln>
          <a:noFill/>
        </a:ln>
      </c:spPr>
      <c:txPr>
        <a:bodyPr/>
        <a:lstStyle/>
        <a:p>
          <a:pPr>
            <a:defRPr b="0" sz="1000" spc="-1" strike="noStrike">
              <a:latin typeface="Arial"/>
            </a:defRPr>
          </a:pPr>
        </a:p>
      </c:txPr>
    </c:legend>
    <c:plotVisOnly val="1"/>
    <c:dispBlanksAs val="gap"/>
  </c:chart>
  <c:spPr>
    <a:solidFill>
      <a:srgbClr val="ffffff"/>
    </a:solidFill>
    <a:ln>
      <a:noFill/>
    </a:ln>
  </c:spPr>
</c:chartSpace>
</file>

<file path=xl/charts/chart22.xml><?xml version="1.0" encoding="utf-8"?>
<c:chartSpace xmlns:c="http://schemas.openxmlformats.org/drawingml/2006/chart" xmlns:a="http://schemas.openxmlformats.org/drawingml/2006/main" xmlns:r="http://schemas.openxmlformats.org/officeDocument/2006/relationships">
  <c:lang val="en-US"/>
  <c:roundedCorners val="0"/>
  <c:chart>
    <c:title>
      <c:tx>
        <c:rich>
          <a:bodyPr rot="0"/>
          <a:lstStyle/>
          <a:p>
            <a:pPr>
              <a:defRPr b="0" lang="en-US" sz="1400" spc="-1" strike="noStrike">
                <a:solidFill>
                  <a:srgbClr val="595959"/>
                </a:solidFill>
                <a:latin typeface="Calibri"/>
              </a:defRPr>
            </a:pPr>
            <a:r>
              <a:rPr b="0" lang="en-US" sz="1400" spc="-1" strike="noStrike">
                <a:solidFill>
                  <a:srgbClr val="595959"/>
                </a:solidFill>
                <a:latin typeface="Calibri"/>
              </a:rPr>
              <a:t>Two Wheelers EFP</a:t>
            </a:r>
          </a:p>
        </c:rich>
      </c:tx>
      <c:overlay val="0"/>
      <c:spPr>
        <a:noFill/>
        <a:ln>
          <a:noFill/>
        </a:ln>
      </c:spPr>
    </c:title>
    <c:autoTitleDeleted val="0"/>
    <c:plotArea>
      <c:barChart>
        <c:barDir val="bar"/>
        <c:grouping val="clustered"/>
        <c:varyColors val="0"/>
        <c:ser>
          <c:idx val="0"/>
          <c:order val="0"/>
          <c:spPr>
            <a:solidFill>
              <a:srgbClr val="5b9bd5"/>
            </a:solidFill>
            <a:ln>
              <a:noFill/>
            </a:ln>
          </c:spPr>
          <c:invertIfNegative val="0"/>
          <c:dLbls>
            <c:txPr>
              <a:bodyPr/>
              <a:lstStyle/>
              <a:p>
                <a:pPr>
                  <a:defRPr b="0" sz="1000" spc="-1" strike="noStrike">
                    <a:solidFill>
                      <a:srgbClr val="000000"/>
                    </a:solidFill>
                    <a:latin typeface="Calibri"/>
                  </a:defRPr>
                </a:pPr>
              </a:p>
            </c:txPr>
            <c:dLblPos val="outEnd"/>
            <c:showLegendKey val="0"/>
            <c:showVal val="0"/>
            <c:showCatName val="0"/>
            <c:showSerName val="0"/>
            <c:showPercent val="0"/>
            <c:separator>; </c:separator>
            <c:showLeaderLines val="0"/>
          </c:dLbls>
          <c:cat>
            <c:strRef>
              <c:f>'UAT Report '!$B$12:$B$17</c:f>
              <c:strCache>
                <c:ptCount val="6"/>
                <c:pt idx="0">
                  <c:v>Tested correctly</c:v>
                </c:pt>
                <c:pt idx="1">
                  <c:v>Tested with non Stopping Defect</c:v>
                </c:pt>
                <c:pt idx="2">
                  <c:v>Tested with Showstopper</c:v>
                </c:pt>
                <c:pt idx="3">
                  <c:v>In Progress</c:v>
                </c:pt>
                <c:pt idx="4">
                  <c:v>N/A</c:v>
                </c:pt>
                <c:pt idx="5">
                  <c:v>Not Tested</c:v>
                </c:pt>
              </c:strCache>
            </c:strRef>
          </c:cat>
          <c:val>
            <c:numRef>
              <c:f>'UAT Report '!$F$12:$F$17</c:f>
              <c:numCache>
                <c:formatCode>General</c:formatCode>
                <c:ptCount val="6"/>
                <c:pt idx="0">
                  <c:v>0</c:v>
                </c:pt>
                <c:pt idx="1">
                  <c:v>0</c:v>
                </c:pt>
                <c:pt idx="2">
                  <c:v>0</c:v>
                </c:pt>
                <c:pt idx="3">
                  <c:v>0</c:v>
                </c:pt>
                <c:pt idx="4">
                  <c:v>0</c:v>
                </c:pt>
                <c:pt idx="5">
                  <c:v>0</c:v>
                </c:pt>
              </c:numCache>
            </c:numRef>
          </c:val>
        </c:ser>
        <c:gapWidth val="182"/>
        <c:overlap val="0"/>
        <c:axId val="22231129"/>
        <c:axId val="623231"/>
      </c:barChart>
      <c:catAx>
        <c:axId val="22231129"/>
        <c:scaling>
          <c:orientation val="minMax"/>
        </c:scaling>
        <c:delete val="0"/>
        <c:axPos val="b"/>
        <c:numFmt formatCode="General" sourceLinked="1"/>
        <c:majorTickMark val="none"/>
        <c:minorTickMark val="none"/>
        <c:tickLblPos val="nextTo"/>
        <c:spPr>
          <a:ln w="9360">
            <a:solidFill>
              <a:srgbClr val="d9d9d9"/>
            </a:solidFill>
            <a:round/>
          </a:ln>
        </c:spPr>
        <c:txPr>
          <a:bodyPr/>
          <a:lstStyle/>
          <a:p>
            <a:pPr>
              <a:defRPr b="0" sz="900" spc="-1" strike="noStrike">
                <a:solidFill>
                  <a:srgbClr val="595959"/>
                </a:solidFill>
                <a:latin typeface="Calibri"/>
              </a:defRPr>
            </a:pPr>
          </a:p>
        </c:txPr>
        <c:crossAx val="623231"/>
        <c:crosses val="autoZero"/>
        <c:auto val="1"/>
        <c:lblAlgn val="ctr"/>
        <c:lblOffset val="100"/>
        <c:noMultiLvlLbl val="0"/>
      </c:catAx>
      <c:valAx>
        <c:axId val="623231"/>
        <c:scaling>
          <c:orientation val="minMax"/>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22231129"/>
        <c:crosses val="autoZero"/>
        <c:crossBetween val="between"/>
      </c:valAx>
      <c:spPr>
        <a:noFill/>
        <a:ln>
          <a:noFill/>
        </a:ln>
      </c:spPr>
    </c:plotArea>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20.xml"/>
</Relationships>
</file>

<file path=xl/drawings/_rels/drawing3.xml.rels><?xml version="1.0" encoding="UTF-8"?>
<Relationships xmlns="http://schemas.openxmlformats.org/package/2006/relationships"><Relationship Id="rId1" Type="http://schemas.openxmlformats.org/officeDocument/2006/relationships/chart" Target="../charts/chart21.xml"/>
</Relationships>
</file>

<file path=xl/drawings/_rels/drawing4.xml.rels><?xml version="1.0" encoding="UTF-8"?>
<Relationships xmlns="http://schemas.openxmlformats.org/package/2006/relationships"><Relationship Id="rId1" Type="http://schemas.openxmlformats.org/officeDocument/2006/relationships/chart" Target="../charts/chart22.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544320</xdr:colOff>
      <xdr:row>8</xdr:row>
      <xdr:rowOff>147240</xdr:rowOff>
    </xdr:from>
    <xdr:to>
      <xdr:col>11</xdr:col>
      <xdr:colOff>333720</xdr:colOff>
      <xdr:row>17</xdr:row>
      <xdr:rowOff>106200</xdr:rowOff>
    </xdr:to>
    <xdr:graphicFrame>
      <xdr:nvGraphicFramePr>
        <xdr:cNvPr id="0" name="Chart 1"/>
        <xdr:cNvGraphicFramePr/>
      </xdr:nvGraphicFramePr>
      <xdr:xfrm>
        <a:off x="7971120" y="1785240"/>
        <a:ext cx="4709880" cy="1762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785160</xdr:colOff>
      <xdr:row>2</xdr:row>
      <xdr:rowOff>1440</xdr:rowOff>
    </xdr:from>
    <xdr:to>
      <xdr:col>21</xdr:col>
      <xdr:colOff>308520</xdr:colOff>
      <xdr:row>7</xdr:row>
      <xdr:rowOff>695160</xdr:rowOff>
    </xdr:to>
    <xdr:graphicFrame>
      <xdr:nvGraphicFramePr>
        <xdr:cNvPr id="1" name=""/>
        <xdr:cNvGraphicFramePr/>
      </xdr:nvGraphicFramePr>
      <xdr:xfrm>
        <a:off x="24815880" y="351720"/>
        <a:ext cx="6895800" cy="35506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295200</xdr:colOff>
      <xdr:row>7</xdr:row>
      <xdr:rowOff>152280</xdr:rowOff>
    </xdr:from>
    <xdr:to>
      <xdr:col>11</xdr:col>
      <xdr:colOff>425880</xdr:colOff>
      <xdr:row>16</xdr:row>
      <xdr:rowOff>178200</xdr:rowOff>
    </xdr:to>
    <xdr:graphicFrame>
      <xdr:nvGraphicFramePr>
        <xdr:cNvPr id="2" name="Chart 2"/>
        <xdr:cNvGraphicFramePr/>
      </xdr:nvGraphicFramePr>
      <xdr:xfrm>
        <a:off x="5303880" y="1618920"/>
        <a:ext cx="4605480" cy="235008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https://dbs1bank-my.sharepoint.com/Users/fransiskar/Documents/_DIGI%20Indo%20(after%20Lantern)/JULY%20Release/DIGIStore/DIGISTORE_MB_edit.xlsx" TargetMode="External"/>
</Relationships>
</file>

<file path=xl/externalLinks/_rels/externalLink2.xml.rels><?xml version="1.0" encoding="UTF-8"?>
<Relationships xmlns="http://schemas.openxmlformats.org/package/2006/relationships"><Relationship Id="rId1" Type="http://schemas.openxmlformats.org/officeDocument/2006/relationships/externalLinkPath" Target="C:/Users/arisa.hazriaty/Downloads/UAT%20-%20TwoWheelers%20Product%20with%20Subvention%20v0.1.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Biller Matrix"/>
      <sheetName val="test case list"/>
      <sheetName val="TC DigiStore Landing screen"/>
      <sheetName val="TC_Bill Payment"/>
      <sheetName val="TC_BP_R-1 Regression"/>
      <sheetName val="TC_RC_Mobile Phone"/>
      <sheetName val="TC_RC_Data Package"/>
      <sheetName val="TC_RC_Online Transport"/>
      <sheetName val="TC_RC_Electricity"/>
      <sheetName val="TC_RC_Game Voucher"/>
      <sheetName val="TC_RC_Internet Voucher"/>
      <sheetName val="TC_RC_eWallet"/>
      <sheetName val="TC_RC_Cinema"/>
      <sheetName val="Lis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UAT Report "/>
      <sheetName val="SIT Scenario"/>
      <sheetName val="UAT Scenario"/>
      <sheetName val="Reff Table"/>
      <sheetName val="Findings"/>
      <sheetName val="TW001"/>
      <sheetName val="TW002"/>
      <sheetName val="TW003"/>
      <sheetName val="TW004"/>
      <sheetName val="TW005"/>
      <sheetName val="TW006"/>
      <sheetName val="TW007"/>
      <sheetName val="TW008"/>
      <sheetName val="TW009"/>
      <sheetName val="TW010"/>
      <sheetName val="TW011"/>
      <sheetName val="TW012"/>
      <sheetName val="TW013"/>
    </sheetNames>
    <sheetDataSet>
      <sheetData sheetId="0"/>
      <sheetData sheetId="1"/>
      <sheetData sheetId="2"/>
      <sheetData sheetId="3">
        <row r="2">
          <cell r="F2" t="str">
            <v>Tested correctly</v>
          </cell>
        </row>
        <row r="3">
          <cell r="F3" t="str">
            <v>Tested with non Stopping Defect</v>
          </cell>
        </row>
        <row r="4">
          <cell r="F4" t="str">
            <v>Not Tested</v>
          </cell>
        </row>
        <row r="5">
          <cell r="F5" t="str">
            <v>N/A</v>
          </cell>
        </row>
        <row r="6">
          <cell r="F6" t="str">
            <v>In Progress</v>
          </cell>
        </row>
        <row r="7">
          <cell r="F7" t="str">
            <v>Tested with Showstopper</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114"/>
  <sheetViews>
    <sheetView showFormulas="false" showGridLines="false" showRowColHeaders="true" showZeros="true" rightToLeft="false" tabSelected="true" showOutlineSymbols="true" defaultGridColor="true" view="normal" topLeftCell="D1" colorId="64" zoomScale="84" zoomScaleNormal="84" zoomScalePageLayoutView="100" workbookViewId="0">
      <selection pane="topLeft" activeCell="P7" activeCellId="0" sqref="P7"/>
    </sheetView>
  </sheetViews>
  <sheetFormatPr defaultColWidth="9.2265625" defaultRowHeight="13.8" zeroHeight="false" outlineLevelRow="0" outlineLevelCol="0"/>
  <cols>
    <col collapsed="false" customWidth="true" hidden="false" outlineLevel="0" max="1" min="1" style="0" width="4.57"/>
    <col collapsed="false" customWidth="true" hidden="false" outlineLevel="0" max="2" min="2" style="0" width="11.86"/>
    <col collapsed="false" customWidth="true" hidden="false" outlineLevel="0" max="3" min="3" style="0" width="48.28"/>
    <col collapsed="false" customWidth="true" hidden="false" outlineLevel="0" max="4" min="4" style="0" width="12.42"/>
    <col collapsed="false" customWidth="true" hidden="false" outlineLevel="0" max="5" min="5" style="0" width="16.14"/>
    <col collapsed="false" customWidth="true" hidden="false" outlineLevel="0" max="6" min="6" style="0" width="11.99"/>
    <col collapsed="false" customWidth="true" hidden="false" outlineLevel="0" max="7" min="7" style="0" width="11.14"/>
    <col collapsed="false" customWidth="true" hidden="false" outlineLevel="0" max="8" min="8" style="0" width="11.3"/>
    <col collapsed="false" customWidth="true" hidden="false" outlineLevel="0" max="9" min="9" style="0" width="12.29"/>
    <col collapsed="false" customWidth="true" hidden="false" outlineLevel="0" max="10" min="10" style="0" width="20.36"/>
    <col collapsed="false" customWidth="true" hidden="false" outlineLevel="0" max="11" min="11" style="0" width="14.64"/>
    <col collapsed="false" customWidth="true" hidden="false" outlineLevel="0" max="12" min="12" style="0" width="16.87"/>
    <col collapsed="false" customWidth="true" hidden="false" outlineLevel="0" max="13" min="13" style="0" width="3.14"/>
  </cols>
  <sheetData>
    <row r="1" customFormat="false" ht="13.8" hidden="false" customHeight="false" outlineLevel="0" collapsed="false">
      <c r="A1" s="1"/>
      <c r="B1" s="1"/>
      <c r="C1" s="1"/>
      <c r="D1" s="1"/>
      <c r="E1" s="1"/>
      <c r="F1" s="1"/>
      <c r="G1" s="1"/>
      <c r="H1" s="1"/>
      <c r="I1" s="1"/>
      <c r="J1" s="1"/>
      <c r="K1" s="1"/>
      <c r="L1" s="1"/>
      <c r="M1" s="2" t="s">
        <v>0</v>
      </c>
    </row>
    <row r="2" customFormat="false" ht="24.45" hidden="false" customHeight="false" outlineLevel="0" collapsed="false">
      <c r="A2" s="3"/>
      <c r="B2" s="4" t="s">
        <v>1</v>
      </c>
      <c r="C2" s="4"/>
      <c r="D2" s="4"/>
      <c r="E2" s="4"/>
      <c r="F2" s="4"/>
      <c r="G2" s="4"/>
      <c r="H2" s="4"/>
      <c r="I2" s="4"/>
      <c r="J2" s="4"/>
      <c r="K2" s="4"/>
      <c r="L2" s="5"/>
      <c r="M2" s="2"/>
    </row>
    <row r="3" customFormat="false" ht="13.8" hidden="false" customHeight="false" outlineLevel="0" collapsed="false">
      <c r="A3" s="3"/>
      <c r="B3" s="6"/>
      <c r="C3" s="7"/>
      <c r="D3" s="6"/>
      <c r="E3" s="6"/>
      <c r="F3" s="6"/>
      <c r="G3" s="6"/>
      <c r="H3" s="6"/>
      <c r="I3" s="6"/>
      <c r="J3" s="6"/>
      <c r="K3" s="6"/>
      <c r="L3" s="5"/>
      <c r="M3" s="2"/>
    </row>
    <row r="4" customFormat="false" ht="13.8" hidden="false" customHeight="false" outlineLevel="0" collapsed="false">
      <c r="A4" s="3"/>
      <c r="B4" s="8" t="s">
        <v>2</v>
      </c>
      <c r="C4" s="8"/>
      <c r="D4" s="9" t="s">
        <v>3</v>
      </c>
      <c r="E4" s="9"/>
      <c r="F4" s="9"/>
      <c r="G4" s="10"/>
      <c r="H4" s="8" t="s">
        <v>4</v>
      </c>
      <c r="I4" s="8"/>
      <c r="J4" s="8" t="s">
        <v>5</v>
      </c>
      <c r="K4" s="8"/>
      <c r="L4" s="5"/>
      <c r="M4" s="2"/>
    </row>
    <row r="5" customFormat="false" ht="13.8" hidden="false" customHeight="false" outlineLevel="0" collapsed="false">
      <c r="A5" s="3"/>
      <c r="B5" s="11" t="s">
        <v>6</v>
      </c>
      <c r="C5" s="12" t="n">
        <v>44452</v>
      </c>
      <c r="D5" s="13" t="s">
        <v>7</v>
      </c>
      <c r="E5" s="14"/>
      <c r="F5" s="14"/>
      <c r="G5" s="10"/>
      <c r="H5" s="11" t="s">
        <v>8</v>
      </c>
      <c r="I5" s="15" t="n">
        <v>44449</v>
      </c>
      <c r="J5" s="11" t="s">
        <v>8</v>
      </c>
      <c r="K5" s="15" t="n">
        <v>44449</v>
      </c>
      <c r="L5" s="5"/>
      <c r="M5" s="2"/>
    </row>
    <row r="6" customFormat="false" ht="21.75" hidden="false" customHeight="true" outlineLevel="0" collapsed="false">
      <c r="A6" s="3"/>
      <c r="B6" s="11" t="s">
        <v>9</v>
      </c>
      <c r="C6" s="16"/>
      <c r="D6" s="17" t="s">
        <v>10</v>
      </c>
      <c r="E6" s="18"/>
      <c r="F6" s="18"/>
      <c r="G6" s="10"/>
      <c r="H6" s="11" t="s">
        <v>11</v>
      </c>
      <c r="I6" s="15" t="n">
        <v>44454</v>
      </c>
      <c r="J6" s="11" t="s">
        <v>11</v>
      </c>
      <c r="K6" s="15" t="n">
        <v>44454</v>
      </c>
      <c r="L6" s="5"/>
      <c r="M6" s="2"/>
    </row>
    <row r="7" customFormat="false" ht="13.8" hidden="false" customHeight="false" outlineLevel="0" collapsed="false">
      <c r="A7" s="3"/>
      <c r="B7" s="11" t="s">
        <v>12</v>
      </c>
      <c r="C7" s="16"/>
      <c r="D7" s="19" t="s">
        <v>13</v>
      </c>
      <c r="E7" s="14" t="n">
        <f aca="false">C12</f>
        <v>88</v>
      </c>
      <c r="F7" s="14"/>
      <c r="G7" s="10"/>
      <c r="H7" s="10"/>
      <c r="I7" s="10"/>
      <c r="J7" s="10"/>
      <c r="K7" s="10"/>
      <c r="L7" s="5"/>
      <c r="M7" s="2"/>
    </row>
    <row r="8" customFormat="false" ht="13.8" hidden="false" customHeight="false" outlineLevel="0" collapsed="false">
      <c r="A8" s="3"/>
      <c r="B8" s="11" t="s">
        <v>14</v>
      </c>
      <c r="C8" s="20" t="s">
        <v>15</v>
      </c>
      <c r="D8" s="21"/>
      <c r="E8" s="22"/>
      <c r="F8" s="23"/>
      <c r="G8" s="10"/>
      <c r="H8" s="10"/>
      <c r="I8" s="10"/>
      <c r="J8" s="10"/>
      <c r="K8" s="10"/>
      <c r="L8" s="5"/>
      <c r="M8" s="2"/>
    </row>
    <row r="9" customFormat="false" ht="13.8" hidden="false" customHeight="false" outlineLevel="0" collapsed="false">
      <c r="A9" s="3"/>
      <c r="B9" s="10"/>
      <c r="C9" s="10"/>
      <c r="D9" s="10"/>
      <c r="E9" s="10"/>
      <c r="F9" s="24"/>
      <c r="G9" s="21"/>
      <c r="H9" s="21"/>
      <c r="I9" s="21"/>
      <c r="J9" s="21"/>
      <c r="K9" s="21"/>
      <c r="L9" s="5"/>
      <c r="M9" s="2"/>
    </row>
    <row r="10" customFormat="false" ht="13.8" hidden="false" customHeight="false" outlineLevel="0" collapsed="false">
      <c r="A10" s="3"/>
      <c r="B10" s="25" t="s">
        <v>16</v>
      </c>
      <c r="C10" s="25"/>
      <c r="D10" s="25"/>
      <c r="E10" s="25"/>
      <c r="F10" s="25"/>
      <c r="G10" s="21"/>
      <c r="H10" s="21"/>
      <c r="I10" s="21"/>
      <c r="J10" s="21"/>
      <c r="K10" s="21"/>
      <c r="L10" s="5"/>
      <c r="M10" s="2"/>
    </row>
    <row r="11" customFormat="false" ht="19.1" hidden="false" customHeight="false" outlineLevel="0" collapsed="false">
      <c r="A11" s="3"/>
      <c r="B11" s="26" t="s">
        <v>7</v>
      </c>
      <c r="C11" s="26" t="s">
        <v>17</v>
      </c>
      <c r="D11" s="26" t="s">
        <v>18</v>
      </c>
      <c r="E11" s="26" t="s">
        <v>19</v>
      </c>
      <c r="F11" s="27" t="s">
        <v>20</v>
      </c>
      <c r="G11" s="21"/>
      <c r="H11" s="21"/>
      <c r="I11" s="21"/>
      <c r="J11" s="21"/>
      <c r="K11" s="21"/>
      <c r="L11" s="5"/>
      <c r="M11" s="2"/>
    </row>
    <row r="12" customFormat="false" ht="13.8" hidden="false" customHeight="false" outlineLevel="0" collapsed="false">
      <c r="A12" s="3"/>
      <c r="B12" s="28" t="s">
        <v>21</v>
      </c>
      <c r="C12" s="29" t="n">
        <f aca="false">COUNTA(D27:D114)</f>
        <v>88</v>
      </c>
      <c r="D12" s="30" t="n">
        <v>1</v>
      </c>
      <c r="E12" s="31"/>
      <c r="F12" s="31"/>
      <c r="G12" s="21"/>
      <c r="H12" s="21"/>
      <c r="I12" s="21"/>
      <c r="J12" s="21"/>
      <c r="K12" s="21"/>
      <c r="L12" s="5"/>
      <c r="M12" s="2"/>
    </row>
    <row r="13" customFormat="false" ht="13.8" hidden="false" customHeight="false" outlineLevel="0" collapsed="false">
      <c r="A13" s="3"/>
      <c r="B13" s="32" t="str">
        <f aca="false">'[2]Reff Table'!F2</f>
        <v>Tested correctly</v>
      </c>
      <c r="C13" s="33" t="n">
        <f aca="false">C12</f>
        <v>88</v>
      </c>
      <c r="D13" s="34" t="n">
        <v>1</v>
      </c>
      <c r="E13" s="35" t="n">
        <f aca="false">COUNTIF(J27:J114, "Tested correctly")</f>
        <v>85</v>
      </c>
      <c r="F13" s="36" t="n">
        <f aca="false">(E13/C12)*100%</f>
        <v>0.965909090909091</v>
      </c>
      <c r="G13" s="21"/>
      <c r="H13" s="21"/>
      <c r="I13" s="21"/>
      <c r="J13" s="21"/>
      <c r="K13" s="21"/>
      <c r="L13" s="5"/>
      <c r="M13" s="2"/>
    </row>
    <row r="14" customFormat="false" ht="20.05" hidden="false" customHeight="false" outlineLevel="0" collapsed="false">
      <c r="A14" s="3"/>
      <c r="B14" s="32" t="str">
        <f aca="false">'[2]Reff Table'!F3</f>
        <v>Tested with non Stopping Defect</v>
      </c>
      <c r="C14" s="37"/>
      <c r="D14" s="37"/>
      <c r="E14" s="35" t="n">
        <f aca="false">COUNTIF(J27:J114, "Tested with non Stopping Defect")</f>
        <v>2</v>
      </c>
      <c r="F14" s="36" t="n">
        <f aca="false">(E14/C12)*100%</f>
        <v>0.0227272727272727</v>
      </c>
      <c r="G14" s="21"/>
      <c r="H14" s="21"/>
      <c r="I14" s="21"/>
      <c r="J14" s="21"/>
      <c r="K14" s="21"/>
      <c r="L14" s="5"/>
      <c r="M14" s="2"/>
    </row>
    <row r="15" customFormat="false" ht="20.05" hidden="false" customHeight="false" outlineLevel="0" collapsed="false">
      <c r="A15" s="3"/>
      <c r="B15" s="32" t="str">
        <f aca="false">'[2]Reff Table'!F7</f>
        <v>Tested with Showstopper</v>
      </c>
      <c r="C15" s="37"/>
      <c r="D15" s="37"/>
      <c r="E15" s="35" t="n">
        <f aca="false">COUNTIF(J27:J114, "Tested with Showstopper")</f>
        <v>1</v>
      </c>
      <c r="F15" s="36" t="n">
        <f aca="false">(E15/C12)*100%</f>
        <v>0.0113636363636364</v>
      </c>
      <c r="G15" s="21"/>
      <c r="H15" s="21"/>
      <c r="I15" s="21"/>
      <c r="J15" s="21"/>
      <c r="K15" s="21"/>
      <c r="L15" s="5"/>
      <c r="M15" s="2"/>
    </row>
    <row r="16" customFormat="false" ht="13.8" hidden="false" customHeight="false" outlineLevel="0" collapsed="false">
      <c r="A16" s="3"/>
      <c r="B16" s="32" t="str">
        <f aca="false">'[2]Reff Table'!F6</f>
        <v>In Progress</v>
      </c>
      <c r="C16" s="37"/>
      <c r="D16" s="37"/>
      <c r="E16" s="35" t="n">
        <f aca="false">COUNTIF(J27:J114, "In ProgrD16ess")</f>
        <v>0</v>
      </c>
      <c r="F16" s="36" t="n">
        <f aca="false">(C16/C12)*100%</f>
        <v>0</v>
      </c>
      <c r="G16" s="21"/>
      <c r="H16" s="21"/>
      <c r="I16" s="21"/>
      <c r="J16" s="21"/>
      <c r="K16" s="21"/>
      <c r="L16" s="5"/>
      <c r="M16" s="2"/>
    </row>
    <row r="17" customFormat="false" ht="13.8" hidden="false" customHeight="false" outlineLevel="0" collapsed="false">
      <c r="A17" s="3"/>
      <c r="B17" s="32" t="str">
        <f aca="false">'[2]Reff Table'!F5</f>
        <v>N/A</v>
      </c>
      <c r="C17" s="37"/>
      <c r="D17" s="37"/>
      <c r="E17" s="35" t="n">
        <f aca="false">COUNTIF(J28:J115, "N/A")</f>
        <v>0</v>
      </c>
      <c r="F17" s="36" t="n">
        <f aca="false">(E17/C12)*100%</f>
        <v>0</v>
      </c>
      <c r="G17" s="21"/>
      <c r="H17" s="21"/>
      <c r="I17" s="21"/>
      <c r="J17" s="21"/>
      <c r="K17" s="21"/>
      <c r="L17" s="5"/>
      <c r="M17" s="2"/>
    </row>
    <row r="18" customFormat="false" ht="13.8" hidden="false" customHeight="false" outlineLevel="0" collapsed="false">
      <c r="A18" s="3"/>
      <c r="B18" s="32" t="str">
        <f aca="false">'[2]Reff Table'!F4</f>
        <v>Not Tested</v>
      </c>
      <c r="C18" s="37"/>
      <c r="D18" s="37"/>
      <c r="E18" s="38" t="n">
        <f aca="false">COUNTIF(J27:J114, "Not Tested")</f>
        <v>0</v>
      </c>
      <c r="F18" s="36" t="n">
        <f aca="false">(C18/C12)*100%</f>
        <v>0</v>
      </c>
      <c r="G18" s="21"/>
      <c r="H18" s="21"/>
      <c r="I18" s="21"/>
      <c r="J18" s="21"/>
      <c r="K18" s="21"/>
      <c r="L18" s="5"/>
      <c r="M18" s="2"/>
    </row>
    <row r="19" customFormat="false" ht="13.8" hidden="false" customHeight="false" outlineLevel="0" collapsed="false">
      <c r="A19" s="3"/>
      <c r="B19" s="10"/>
      <c r="C19" s="10"/>
      <c r="D19" s="10"/>
      <c r="E19" s="10"/>
      <c r="F19" s="24"/>
      <c r="G19" s="21"/>
      <c r="H19" s="21"/>
      <c r="I19" s="21"/>
      <c r="J19" s="21"/>
      <c r="K19" s="21"/>
      <c r="L19" s="5"/>
      <c r="M19" s="2"/>
    </row>
    <row r="20" customFormat="false" ht="13.8" hidden="false" customHeight="false" outlineLevel="0" collapsed="false">
      <c r="A20" s="3"/>
      <c r="B20" s="21"/>
      <c r="C20" s="21"/>
      <c r="D20" s="21"/>
      <c r="E20" s="21"/>
      <c r="F20" s="21"/>
      <c r="G20" s="39"/>
      <c r="H20" s="40"/>
      <c r="I20" s="39"/>
      <c r="J20" s="39"/>
      <c r="K20" s="21"/>
      <c r="L20" s="41"/>
      <c r="M20" s="2"/>
    </row>
    <row r="21" customFormat="false" ht="13.8" hidden="false" customHeight="false" outlineLevel="0" collapsed="false">
      <c r="A21" s="3"/>
      <c r="B21" s="42" t="s">
        <v>22</v>
      </c>
      <c r="C21" s="43"/>
      <c r="D21" s="43"/>
      <c r="E21" s="43"/>
      <c r="F21" s="43"/>
      <c r="G21" s="43"/>
      <c r="H21" s="43"/>
      <c r="I21" s="43"/>
      <c r="J21" s="43"/>
      <c r="K21" s="43"/>
      <c r="L21" s="41"/>
      <c r="M21" s="2"/>
    </row>
    <row r="22" customFormat="false" ht="24" hidden="false" customHeight="true" outlineLevel="0" collapsed="false">
      <c r="A22" s="3"/>
      <c r="B22" s="44" t="s">
        <v>23</v>
      </c>
      <c r="C22" s="44" t="s">
        <v>24</v>
      </c>
      <c r="D22" s="44" t="s">
        <v>25</v>
      </c>
      <c r="E22" s="44"/>
      <c r="F22" s="44" t="s">
        <v>26</v>
      </c>
      <c r="G22" s="44" t="s">
        <v>27</v>
      </c>
      <c r="H22" s="44" t="s">
        <v>28</v>
      </c>
      <c r="I22" s="44" t="s">
        <v>29</v>
      </c>
      <c r="J22" s="44" t="s">
        <v>30</v>
      </c>
      <c r="K22" s="44" t="s">
        <v>31</v>
      </c>
      <c r="L22" s="41"/>
      <c r="M22" s="2"/>
    </row>
    <row r="23" customFormat="false" ht="25.5" hidden="false" customHeight="true" outlineLevel="0" collapsed="false">
      <c r="A23" s="3"/>
      <c r="B23" s="45"/>
      <c r="C23" s="46"/>
      <c r="D23" s="47"/>
      <c r="E23" s="47"/>
      <c r="F23" s="48"/>
      <c r="G23" s="49"/>
      <c r="H23" s="50"/>
      <c r="I23" s="50"/>
      <c r="J23" s="49"/>
      <c r="K23" s="49"/>
      <c r="L23" s="41"/>
      <c r="M23" s="2"/>
    </row>
    <row r="24" customFormat="false" ht="25.5" hidden="false" customHeight="true" outlineLevel="0" collapsed="false">
      <c r="A24" s="3"/>
      <c r="B24" s="51"/>
      <c r="C24" s="52"/>
      <c r="D24" s="47"/>
      <c r="E24" s="47"/>
      <c r="F24" s="49"/>
      <c r="G24" s="49"/>
      <c r="H24" s="50"/>
      <c r="I24" s="50"/>
      <c r="J24" s="49"/>
      <c r="K24" s="49"/>
      <c r="L24" s="5"/>
      <c r="M24" s="2"/>
    </row>
    <row r="25" customFormat="false" ht="13.8" hidden="false" customHeight="false" outlineLevel="0" collapsed="false">
      <c r="A25" s="53"/>
      <c r="B25" s="6"/>
      <c r="C25" s="7"/>
      <c r="D25" s="54"/>
      <c r="E25" s="6"/>
      <c r="F25" s="55"/>
      <c r="G25" s="56"/>
      <c r="H25" s="6"/>
      <c r="I25" s="6"/>
      <c r="J25" s="6"/>
      <c r="K25" s="6"/>
      <c r="L25" s="57"/>
      <c r="M25" s="2"/>
    </row>
    <row r="26" customFormat="false" ht="38.25" hidden="false" customHeight="true" outlineLevel="0" collapsed="false">
      <c r="A26" s="3"/>
      <c r="B26" s="58" t="s">
        <v>32</v>
      </c>
      <c r="C26" s="58" t="s">
        <v>33</v>
      </c>
      <c r="D26" s="59" t="s">
        <v>34</v>
      </c>
      <c r="E26" s="58" t="s">
        <v>35</v>
      </c>
      <c r="F26" s="58"/>
      <c r="G26" s="58"/>
      <c r="H26" s="58"/>
      <c r="I26" s="58"/>
      <c r="J26" s="58" t="s">
        <v>36</v>
      </c>
      <c r="K26" s="60" t="s">
        <v>37</v>
      </c>
      <c r="L26" s="5"/>
      <c r="M26" s="2"/>
    </row>
    <row r="27" customFormat="false" ht="26.25" hidden="false" customHeight="true" outlineLevel="0" collapsed="false">
      <c r="A27" s="3"/>
      <c r="B27" s="61" t="n">
        <f aca="false">'UAT Scenario'!B2</f>
        <v>1</v>
      </c>
      <c r="C27" s="62" t="s">
        <v>38</v>
      </c>
      <c r="D27" s="63" t="s">
        <v>39</v>
      </c>
      <c r="E27" s="64" t="s">
        <v>40</v>
      </c>
      <c r="F27" s="64"/>
      <c r="G27" s="64"/>
      <c r="H27" s="64"/>
      <c r="I27" s="64"/>
      <c r="J27" s="65" t="s">
        <v>41</v>
      </c>
      <c r="K27" s="66"/>
      <c r="L27" s="5"/>
      <c r="M27" s="2"/>
    </row>
    <row r="28" customFormat="false" ht="26.25" hidden="false" customHeight="true" outlineLevel="0" collapsed="false">
      <c r="A28" s="3"/>
      <c r="B28" s="61" t="n">
        <f aca="false">'UAT Scenario'!B3</f>
        <v>2</v>
      </c>
      <c r="C28" s="62" t="s">
        <v>38</v>
      </c>
      <c r="D28" s="63" t="s">
        <v>42</v>
      </c>
      <c r="E28" s="64" t="s">
        <v>43</v>
      </c>
      <c r="F28" s="64"/>
      <c r="G28" s="64"/>
      <c r="H28" s="64"/>
      <c r="I28" s="64"/>
      <c r="J28" s="65" t="s">
        <v>41</v>
      </c>
      <c r="K28" s="66"/>
      <c r="L28" s="5"/>
      <c r="M28" s="2"/>
    </row>
    <row r="29" customFormat="false" ht="26.25" hidden="false" customHeight="true" outlineLevel="0" collapsed="false">
      <c r="A29" s="3"/>
      <c r="B29" s="61" t="n">
        <f aca="false">'UAT Scenario'!B4</f>
        <v>3</v>
      </c>
      <c r="C29" s="62" t="s">
        <v>38</v>
      </c>
      <c r="D29" s="63" t="s">
        <v>44</v>
      </c>
      <c r="E29" s="64" t="s">
        <v>45</v>
      </c>
      <c r="F29" s="64"/>
      <c r="G29" s="64"/>
      <c r="H29" s="64"/>
      <c r="I29" s="64"/>
      <c r="J29" s="65" t="s">
        <v>41</v>
      </c>
      <c r="K29" s="67"/>
      <c r="L29" s="5"/>
      <c r="M29" s="2"/>
    </row>
    <row r="30" customFormat="false" ht="26.25" hidden="false" customHeight="true" outlineLevel="0" collapsed="false">
      <c r="A30" s="3"/>
      <c r="B30" s="61" t="n">
        <f aca="false">'UAT Scenario'!B5</f>
        <v>4</v>
      </c>
      <c r="C30" s="62" t="s">
        <v>38</v>
      </c>
      <c r="D30" s="63" t="s">
        <v>46</v>
      </c>
      <c r="E30" s="64" t="s">
        <v>47</v>
      </c>
      <c r="F30" s="64"/>
      <c r="G30" s="64"/>
      <c r="H30" s="64"/>
      <c r="I30" s="64"/>
      <c r="J30" s="65" t="s">
        <v>41</v>
      </c>
      <c r="K30" s="67"/>
      <c r="L30" s="5"/>
      <c r="M30" s="2"/>
    </row>
    <row r="31" customFormat="false" ht="26.25" hidden="false" customHeight="true" outlineLevel="0" collapsed="false">
      <c r="A31" s="3"/>
      <c r="B31" s="61" t="n">
        <f aca="false">'UAT Scenario'!B6</f>
        <v>5</v>
      </c>
      <c r="C31" s="62" t="s">
        <v>38</v>
      </c>
      <c r="D31" s="63" t="s">
        <v>48</v>
      </c>
      <c r="E31" s="64" t="s">
        <v>49</v>
      </c>
      <c r="F31" s="64"/>
      <c r="G31" s="64"/>
      <c r="H31" s="64"/>
      <c r="I31" s="64"/>
      <c r="J31" s="65" t="s">
        <v>41</v>
      </c>
      <c r="K31" s="67"/>
      <c r="L31" s="5"/>
      <c r="M31" s="2"/>
    </row>
    <row r="32" customFormat="false" ht="13.8" hidden="false" customHeight="true" outlineLevel="0" collapsed="false">
      <c r="A32" s="68"/>
      <c r="B32" s="61" t="n">
        <f aca="false">'UAT Scenario'!B7</f>
        <v>6</v>
      </c>
      <c r="C32" s="62" t="s">
        <v>38</v>
      </c>
      <c r="D32" s="63" t="s">
        <v>50</v>
      </c>
      <c r="E32" s="64" t="s">
        <v>51</v>
      </c>
      <c r="F32" s="64"/>
      <c r="G32" s="64"/>
      <c r="H32" s="64"/>
      <c r="I32" s="64"/>
      <c r="J32" s="65" t="s">
        <v>41</v>
      </c>
      <c r="K32" s="67"/>
      <c r="L32" s="69"/>
      <c r="M32" s="2"/>
    </row>
    <row r="33" customFormat="false" ht="13.8" hidden="false" customHeight="true" outlineLevel="0" collapsed="false">
      <c r="A33" s="10"/>
      <c r="B33" s="61" t="n">
        <f aca="false">'UAT Scenario'!B8</f>
        <v>7</v>
      </c>
      <c r="C33" s="62" t="s">
        <v>38</v>
      </c>
      <c r="D33" s="63" t="s">
        <v>52</v>
      </c>
      <c r="E33" s="64" t="s">
        <v>53</v>
      </c>
      <c r="F33" s="64"/>
      <c r="G33" s="64"/>
      <c r="H33" s="64"/>
      <c r="I33" s="64"/>
      <c r="J33" s="65" t="s">
        <v>41</v>
      </c>
      <c r="K33" s="70"/>
      <c r="L33" s="69"/>
      <c r="M33" s="2"/>
    </row>
    <row r="34" customFormat="false" ht="13.8" hidden="false" customHeight="true" outlineLevel="0" collapsed="false">
      <c r="A34" s="10"/>
      <c r="B34" s="61" t="n">
        <f aca="false">'UAT Scenario'!B9</f>
        <v>8</v>
      </c>
      <c r="C34" s="62" t="s">
        <v>38</v>
      </c>
      <c r="D34" s="63" t="s">
        <v>54</v>
      </c>
      <c r="E34" s="64" t="s">
        <v>55</v>
      </c>
      <c r="F34" s="64"/>
      <c r="G34" s="64"/>
      <c r="H34" s="64"/>
      <c r="I34" s="64"/>
      <c r="J34" s="65" t="s">
        <v>41</v>
      </c>
      <c r="K34" s="71"/>
      <c r="L34" s="69"/>
      <c r="M34" s="2"/>
    </row>
    <row r="35" customFormat="false" ht="13.8" hidden="false" customHeight="true" outlineLevel="0" collapsed="false">
      <c r="B35" s="61" t="n">
        <f aca="false">'UAT Scenario'!B10</f>
        <v>9</v>
      </c>
      <c r="C35" s="62" t="s">
        <v>38</v>
      </c>
      <c r="D35" s="63" t="s">
        <v>56</v>
      </c>
      <c r="E35" s="64" t="s">
        <v>57</v>
      </c>
      <c r="F35" s="64"/>
      <c r="G35" s="64"/>
      <c r="H35" s="64"/>
      <c r="I35" s="64"/>
      <c r="J35" s="65" t="s">
        <v>41</v>
      </c>
      <c r="K35" s="71"/>
      <c r="L35" s="69"/>
    </row>
    <row r="36" customFormat="false" ht="18.7" hidden="false" customHeight="true" outlineLevel="0" collapsed="false">
      <c r="B36" s="61" t="n">
        <f aca="false">'UAT Scenario'!B11</f>
        <v>10</v>
      </c>
      <c r="C36" s="62" t="s">
        <v>38</v>
      </c>
      <c r="D36" s="63" t="s">
        <v>58</v>
      </c>
      <c r="E36" s="64" t="str">
        <f aca="false">'UAT Scenario'!D26</f>
        <v>User update the Address but phone number is Empty</v>
      </c>
      <c r="F36" s="64"/>
      <c r="G36" s="64"/>
      <c r="H36" s="64"/>
      <c r="I36" s="64"/>
      <c r="J36" s="65" t="s">
        <v>41</v>
      </c>
      <c r="K36" s="72"/>
      <c r="L36" s="69"/>
      <c r="M36" s="2" t="s">
        <v>0</v>
      </c>
    </row>
    <row r="37" customFormat="false" ht="13.8" hidden="false" customHeight="true" outlineLevel="0" collapsed="false">
      <c r="B37" s="61" t="n">
        <f aca="false">'UAT Scenario'!B12</f>
        <v>11</v>
      </c>
      <c r="C37" s="62" t="s">
        <v>38</v>
      </c>
      <c r="D37" s="63" t="s">
        <v>59</v>
      </c>
      <c r="E37" s="64" t="s">
        <v>60</v>
      </c>
      <c r="F37" s="64"/>
      <c r="G37" s="64"/>
      <c r="H37" s="64"/>
      <c r="I37" s="64"/>
      <c r="J37" s="65" t="s">
        <v>41</v>
      </c>
      <c r="K37" s="72"/>
      <c r="L37" s="69"/>
      <c r="M37" s="73"/>
    </row>
    <row r="38" customFormat="false" ht="13.8" hidden="false" customHeight="false" outlineLevel="0" collapsed="false">
      <c r="B38" s="61" t="n">
        <f aca="false">'UAT Scenario'!B13</f>
        <v>12</v>
      </c>
      <c r="C38" s="62" t="s">
        <v>38</v>
      </c>
      <c r="D38" s="63" t="s">
        <v>61</v>
      </c>
      <c r="E38" s="74" t="s">
        <v>62</v>
      </c>
      <c r="F38" s="74"/>
      <c r="G38" s="74"/>
      <c r="H38" s="74"/>
      <c r="I38" s="74"/>
      <c r="J38" s="65" t="s">
        <v>41</v>
      </c>
      <c r="K38" s="72"/>
      <c r="L38" s="69"/>
      <c r="M38" s="73"/>
    </row>
    <row r="39" customFormat="false" ht="13.8" hidden="false" customHeight="true" outlineLevel="0" collapsed="false">
      <c r="B39" s="61" t="n">
        <f aca="false">'UAT Scenario'!B14</f>
        <v>13</v>
      </c>
      <c r="C39" s="62" t="s">
        <v>38</v>
      </c>
      <c r="D39" s="63" t="s">
        <v>63</v>
      </c>
      <c r="E39" s="75" t="s">
        <v>64</v>
      </c>
      <c r="F39" s="75"/>
      <c r="G39" s="75"/>
      <c r="H39" s="75"/>
      <c r="I39" s="75"/>
      <c r="J39" s="76" t="s">
        <v>65</v>
      </c>
      <c r="K39" s="72"/>
      <c r="L39" s="69"/>
      <c r="M39" s="73"/>
    </row>
    <row r="40" customFormat="false" ht="13.8" hidden="false" customHeight="true" outlineLevel="0" collapsed="false">
      <c r="B40" s="61" t="n">
        <f aca="false">'UAT Scenario'!B15</f>
        <v>14</v>
      </c>
      <c r="C40" s="62" t="s">
        <v>38</v>
      </c>
      <c r="D40" s="63" t="s">
        <v>66</v>
      </c>
      <c r="E40" s="64" t="s">
        <v>67</v>
      </c>
      <c r="F40" s="64"/>
      <c r="G40" s="64"/>
      <c r="H40" s="64"/>
      <c r="I40" s="64"/>
      <c r="J40" s="65" t="s">
        <v>41</v>
      </c>
      <c r="K40" s="72"/>
      <c r="L40" s="69"/>
      <c r="M40" s="73"/>
    </row>
    <row r="41" customFormat="false" ht="13.8" hidden="false" customHeight="true" outlineLevel="0" collapsed="false">
      <c r="B41" s="61" t="n">
        <f aca="false">'UAT Scenario'!B16</f>
        <v>15</v>
      </c>
      <c r="C41" s="62" t="s">
        <v>38</v>
      </c>
      <c r="D41" s="63" t="s">
        <v>68</v>
      </c>
      <c r="E41" s="64" t="s">
        <v>69</v>
      </c>
      <c r="F41" s="64"/>
      <c r="G41" s="64"/>
      <c r="H41" s="64"/>
      <c r="I41" s="64"/>
      <c r="J41" s="65" t="s">
        <v>41</v>
      </c>
      <c r="K41" s="72"/>
      <c r="L41" s="69"/>
      <c r="M41" s="73"/>
    </row>
    <row r="42" customFormat="false" ht="13.8" hidden="false" customHeight="true" outlineLevel="0" collapsed="false">
      <c r="B42" s="61" t="n">
        <f aca="false">'UAT Scenario'!B17</f>
        <v>16</v>
      </c>
      <c r="C42" s="62" t="s">
        <v>38</v>
      </c>
      <c r="D42" s="63" t="s">
        <v>70</v>
      </c>
      <c r="E42" s="64" t="s">
        <v>71</v>
      </c>
      <c r="F42" s="64"/>
      <c r="G42" s="64"/>
      <c r="H42" s="64"/>
      <c r="I42" s="64"/>
      <c r="J42" s="65" t="s">
        <v>41</v>
      </c>
      <c r="K42" s="72"/>
      <c r="L42" s="69"/>
      <c r="M42" s="73"/>
    </row>
    <row r="43" customFormat="false" ht="13.8" hidden="false" customHeight="true" outlineLevel="0" collapsed="false">
      <c r="B43" s="61" t="n">
        <f aca="false">'UAT Scenario'!B18</f>
        <v>17</v>
      </c>
      <c r="C43" s="62" t="s">
        <v>38</v>
      </c>
      <c r="D43" s="63" t="s">
        <v>72</v>
      </c>
      <c r="E43" s="64" t="s">
        <v>73</v>
      </c>
      <c r="F43" s="64"/>
      <c r="G43" s="64"/>
      <c r="H43" s="64"/>
      <c r="I43" s="64"/>
      <c r="J43" s="65" t="s">
        <v>41</v>
      </c>
      <c r="K43" s="72"/>
      <c r="L43" s="69"/>
      <c r="M43" s="73"/>
    </row>
    <row r="44" customFormat="false" ht="13.8" hidden="false" customHeight="true" outlineLevel="0" collapsed="false">
      <c r="B44" s="61" t="n">
        <f aca="false">'UAT Scenario'!B19</f>
        <v>18</v>
      </c>
      <c r="C44" s="62" t="s">
        <v>38</v>
      </c>
      <c r="D44" s="63" t="s">
        <v>74</v>
      </c>
      <c r="E44" s="64" t="s">
        <v>75</v>
      </c>
      <c r="F44" s="64"/>
      <c r="G44" s="64"/>
      <c r="H44" s="64"/>
      <c r="I44" s="64"/>
      <c r="J44" s="65" t="s">
        <v>41</v>
      </c>
      <c r="K44" s="72"/>
      <c r="L44" s="69"/>
      <c r="M44" s="73"/>
    </row>
    <row r="45" customFormat="false" ht="13.8" hidden="false" customHeight="true" outlineLevel="0" collapsed="false">
      <c r="B45" s="61" t="n">
        <f aca="false">'UAT Scenario'!B20</f>
        <v>19</v>
      </c>
      <c r="C45" s="62" t="s">
        <v>38</v>
      </c>
      <c r="D45" s="63" t="s">
        <v>76</v>
      </c>
      <c r="E45" s="64" t="s">
        <v>77</v>
      </c>
      <c r="F45" s="64"/>
      <c r="G45" s="64"/>
      <c r="H45" s="64"/>
      <c r="I45" s="64"/>
      <c r="J45" s="65" t="s">
        <v>41</v>
      </c>
      <c r="K45" s="72"/>
      <c r="L45" s="69"/>
      <c r="M45" s="73"/>
    </row>
    <row r="46" customFormat="false" ht="13.8" hidden="false" customHeight="true" outlineLevel="0" collapsed="false">
      <c r="B46" s="61" t="n">
        <f aca="false">'UAT Scenario'!B21</f>
        <v>20</v>
      </c>
      <c r="C46" s="62" t="s">
        <v>38</v>
      </c>
      <c r="D46" s="63" t="s">
        <v>78</v>
      </c>
      <c r="E46" s="64" t="s">
        <v>79</v>
      </c>
      <c r="F46" s="64"/>
      <c r="G46" s="64"/>
      <c r="H46" s="64"/>
      <c r="I46" s="64"/>
      <c r="J46" s="65" t="s">
        <v>41</v>
      </c>
      <c r="K46" s="72"/>
      <c r="L46" s="69"/>
      <c r="M46" s="73"/>
    </row>
    <row r="47" customFormat="false" ht="13.8" hidden="false" customHeight="true" outlineLevel="0" collapsed="false">
      <c r="B47" s="61" t="n">
        <f aca="false">'UAT Scenario'!B22</f>
        <v>21</v>
      </c>
      <c r="C47" s="62" t="s">
        <v>38</v>
      </c>
      <c r="D47" s="63" t="s">
        <v>80</v>
      </c>
      <c r="E47" s="64" t="s">
        <v>81</v>
      </c>
      <c r="F47" s="64"/>
      <c r="G47" s="64"/>
      <c r="H47" s="64"/>
      <c r="I47" s="64"/>
      <c r="J47" s="65" t="s">
        <v>41</v>
      </c>
      <c r="K47" s="72"/>
      <c r="L47" s="69"/>
      <c r="M47" s="73"/>
    </row>
    <row r="48" customFormat="false" ht="13.8" hidden="false" customHeight="true" outlineLevel="0" collapsed="false">
      <c r="B48" s="61" t="n">
        <f aca="false">'UAT Scenario'!B23</f>
        <v>22</v>
      </c>
      <c r="C48" s="62" t="s">
        <v>38</v>
      </c>
      <c r="D48" s="63" t="s">
        <v>82</v>
      </c>
      <c r="E48" s="64" t="s">
        <v>83</v>
      </c>
      <c r="F48" s="64"/>
      <c r="G48" s="64"/>
      <c r="H48" s="64"/>
      <c r="I48" s="64"/>
      <c r="J48" s="65" t="s">
        <v>41</v>
      </c>
      <c r="K48" s="72"/>
      <c r="L48" s="69"/>
      <c r="M48" s="73"/>
    </row>
    <row r="49" customFormat="false" ht="13.8" hidden="false" customHeight="true" outlineLevel="0" collapsed="false">
      <c r="B49" s="61" t="n">
        <f aca="false">'UAT Scenario'!B24</f>
        <v>23</v>
      </c>
      <c r="C49" s="62" t="s">
        <v>38</v>
      </c>
      <c r="D49" s="63" t="s">
        <v>84</v>
      </c>
      <c r="E49" s="64" t="s">
        <v>85</v>
      </c>
      <c r="F49" s="64"/>
      <c r="G49" s="64"/>
      <c r="H49" s="64"/>
      <c r="I49" s="64"/>
      <c r="J49" s="65" t="s">
        <v>41</v>
      </c>
      <c r="K49" s="72"/>
      <c r="L49" s="69"/>
      <c r="M49" s="73"/>
    </row>
    <row r="50" customFormat="false" ht="13.8" hidden="false" customHeight="true" outlineLevel="0" collapsed="false">
      <c r="B50" s="61" t="n">
        <f aca="false">'UAT Scenario'!B25</f>
        <v>24</v>
      </c>
      <c r="C50" s="62" t="s">
        <v>38</v>
      </c>
      <c r="D50" s="63" t="s">
        <v>86</v>
      </c>
      <c r="E50" s="64" t="s">
        <v>87</v>
      </c>
      <c r="F50" s="64"/>
      <c r="G50" s="64"/>
      <c r="H50" s="64"/>
      <c r="I50" s="64"/>
      <c r="J50" s="65" t="s">
        <v>41</v>
      </c>
      <c r="K50" s="72"/>
      <c r="L50" s="69"/>
      <c r="M50" s="73"/>
    </row>
    <row r="51" customFormat="false" ht="13.8" hidden="false" customHeight="true" outlineLevel="0" collapsed="false">
      <c r="B51" s="61" t="n">
        <f aca="false">'UAT Scenario'!B26</f>
        <v>25</v>
      </c>
      <c r="C51" s="62" t="s">
        <v>38</v>
      </c>
      <c r="D51" s="63" t="s">
        <v>88</v>
      </c>
      <c r="E51" s="64" t="s">
        <v>89</v>
      </c>
      <c r="F51" s="64"/>
      <c r="G51" s="64"/>
      <c r="H51" s="64"/>
      <c r="I51" s="64"/>
      <c r="J51" s="65" t="s">
        <v>41</v>
      </c>
      <c r="K51" s="72"/>
      <c r="L51" s="69"/>
      <c r="M51" s="73"/>
    </row>
    <row r="52" customFormat="false" ht="13.8" hidden="false" customHeight="true" outlineLevel="0" collapsed="false">
      <c r="B52" s="61" t="n">
        <f aca="false">'UAT Scenario'!B27</f>
        <v>26</v>
      </c>
      <c r="C52" s="62" t="s">
        <v>38</v>
      </c>
      <c r="D52" s="63" t="s">
        <v>90</v>
      </c>
      <c r="E52" s="64" t="s">
        <v>91</v>
      </c>
      <c r="F52" s="64"/>
      <c r="G52" s="64"/>
      <c r="H52" s="64"/>
      <c r="I52" s="64"/>
      <c r="J52" s="65" t="s">
        <v>41</v>
      </c>
      <c r="K52" s="72"/>
      <c r="L52" s="69"/>
      <c r="M52" s="73"/>
    </row>
    <row r="53" customFormat="false" ht="13.8" hidden="false" customHeight="true" outlineLevel="0" collapsed="false">
      <c r="B53" s="61" t="n">
        <f aca="false">'UAT Scenario'!B28</f>
        <v>27</v>
      </c>
      <c r="C53" s="62" t="s">
        <v>38</v>
      </c>
      <c r="D53" s="63" t="s">
        <v>92</v>
      </c>
      <c r="E53" s="64" t="s">
        <v>93</v>
      </c>
      <c r="F53" s="64"/>
      <c r="G53" s="64"/>
      <c r="H53" s="64"/>
      <c r="I53" s="64"/>
      <c r="J53" s="65" t="s">
        <v>41</v>
      </c>
      <c r="K53" s="72"/>
      <c r="L53" s="69"/>
      <c r="M53" s="73"/>
    </row>
    <row r="54" customFormat="false" ht="13.8" hidden="false" customHeight="true" outlineLevel="0" collapsed="false">
      <c r="B54" s="61" t="n">
        <f aca="false">'UAT Scenario'!B29</f>
        <v>28</v>
      </c>
      <c r="C54" s="62" t="s">
        <v>38</v>
      </c>
      <c r="D54" s="63" t="s">
        <v>94</v>
      </c>
      <c r="E54" s="64" t="s">
        <v>95</v>
      </c>
      <c r="F54" s="64"/>
      <c r="G54" s="64"/>
      <c r="H54" s="64"/>
      <c r="I54" s="64"/>
      <c r="J54" s="65" t="s">
        <v>41</v>
      </c>
      <c r="K54" s="72"/>
      <c r="L54" s="69"/>
      <c r="M54" s="73"/>
    </row>
    <row r="55" customFormat="false" ht="13.8" hidden="false" customHeight="true" outlineLevel="0" collapsed="false">
      <c r="B55" s="61" t="n">
        <f aca="false">'UAT Scenario'!B30</f>
        <v>29</v>
      </c>
      <c r="C55" s="62" t="s">
        <v>38</v>
      </c>
      <c r="D55" s="63" t="s">
        <v>96</v>
      </c>
      <c r="E55" s="77" t="s">
        <v>97</v>
      </c>
      <c r="F55" s="77"/>
      <c r="G55" s="77"/>
      <c r="H55" s="77"/>
      <c r="I55" s="77"/>
      <c r="J55" s="65" t="s">
        <v>41</v>
      </c>
      <c r="K55" s="72"/>
      <c r="L55" s="69"/>
      <c r="M55" s="73"/>
    </row>
    <row r="56" customFormat="false" ht="13.8" hidden="false" customHeight="true" outlineLevel="0" collapsed="false">
      <c r="B56" s="61" t="n">
        <f aca="false">'UAT Scenario'!B31</f>
        <v>30</v>
      </c>
      <c r="C56" s="62" t="s">
        <v>38</v>
      </c>
      <c r="D56" s="63" t="s">
        <v>98</v>
      </c>
      <c r="E56" s="64" t="s">
        <v>99</v>
      </c>
      <c r="F56" s="64"/>
      <c r="G56" s="64"/>
      <c r="H56" s="64"/>
      <c r="I56" s="64"/>
      <c r="J56" s="65" t="s">
        <v>41</v>
      </c>
      <c r="K56" s="72"/>
      <c r="L56" s="69"/>
      <c r="M56" s="73"/>
    </row>
    <row r="57" customFormat="false" ht="13.8" hidden="false" customHeight="true" outlineLevel="0" collapsed="false">
      <c r="B57" s="61" t="n">
        <f aca="false">'UAT Scenario'!B32</f>
        <v>31</v>
      </c>
      <c r="C57" s="62" t="s">
        <v>38</v>
      </c>
      <c r="D57" s="63" t="s">
        <v>100</v>
      </c>
      <c r="E57" s="64" t="s">
        <v>101</v>
      </c>
      <c r="F57" s="64"/>
      <c r="G57" s="64"/>
      <c r="H57" s="64"/>
      <c r="I57" s="64"/>
      <c r="J57" s="65" t="s">
        <v>41</v>
      </c>
      <c r="K57" s="72"/>
      <c r="L57" s="69"/>
      <c r="M57" s="73"/>
    </row>
    <row r="58" customFormat="false" ht="13.8" hidden="false" customHeight="true" outlineLevel="0" collapsed="false">
      <c r="B58" s="61" t="n">
        <f aca="false">'UAT Scenario'!B33</f>
        <v>32</v>
      </c>
      <c r="C58" s="62" t="s">
        <v>38</v>
      </c>
      <c r="D58" s="63" t="s">
        <v>102</v>
      </c>
      <c r="E58" s="64" t="s">
        <v>103</v>
      </c>
      <c r="F58" s="64"/>
      <c r="G58" s="64"/>
      <c r="H58" s="64"/>
      <c r="I58" s="64"/>
      <c r="J58" s="65" t="s">
        <v>41</v>
      </c>
      <c r="K58" s="72"/>
      <c r="L58" s="69"/>
      <c r="M58" s="73"/>
    </row>
    <row r="59" customFormat="false" ht="13.8" hidden="false" customHeight="true" outlineLevel="0" collapsed="false">
      <c r="B59" s="61" t="n">
        <f aca="false">'UAT Scenario'!B34</f>
        <v>33</v>
      </c>
      <c r="C59" s="62" t="s">
        <v>38</v>
      </c>
      <c r="D59" s="63" t="s">
        <v>104</v>
      </c>
      <c r="E59" s="64" t="s">
        <v>105</v>
      </c>
      <c r="F59" s="64"/>
      <c r="G59" s="64"/>
      <c r="H59" s="64"/>
      <c r="I59" s="64"/>
      <c r="J59" s="65" t="s">
        <v>41</v>
      </c>
      <c r="K59" s="72"/>
      <c r="L59" s="69"/>
      <c r="M59" s="73"/>
    </row>
    <row r="60" customFormat="false" ht="13.8" hidden="false" customHeight="true" outlineLevel="0" collapsed="false">
      <c r="B60" s="61" t="n">
        <f aca="false">'UAT Scenario'!B35</f>
        <v>34</v>
      </c>
      <c r="C60" s="62" t="s">
        <v>38</v>
      </c>
      <c r="D60" s="63" t="s">
        <v>106</v>
      </c>
      <c r="E60" s="64" t="s">
        <v>107</v>
      </c>
      <c r="F60" s="64"/>
      <c r="G60" s="64"/>
      <c r="H60" s="64"/>
      <c r="I60" s="64"/>
      <c r="J60" s="65" t="s">
        <v>41</v>
      </c>
      <c r="K60" s="72"/>
      <c r="L60" s="69"/>
      <c r="M60" s="73"/>
    </row>
    <row r="61" customFormat="false" ht="13.8" hidden="false" customHeight="true" outlineLevel="0" collapsed="false">
      <c r="B61" s="61" t="n">
        <f aca="false">'UAT Scenario'!B36</f>
        <v>35</v>
      </c>
      <c r="C61" s="62" t="s">
        <v>38</v>
      </c>
      <c r="D61" s="63" t="s">
        <v>108</v>
      </c>
      <c r="E61" s="64" t="s">
        <v>109</v>
      </c>
      <c r="F61" s="64"/>
      <c r="G61" s="64"/>
      <c r="H61" s="64"/>
      <c r="I61" s="64"/>
      <c r="J61" s="65" t="s">
        <v>41</v>
      </c>
      <c r="K61" s="72"/>
      <c r="L61" s="69"/>
      <c r="M61" s="73"/>
    </row>
    <row r="62" customFormat="false" ht="13.8" hidden="false" customHeight="true" outlineLevel="0" collapsed="false">
      <c r="B62" s="61" t="n">
        <f aca="false">'UAT Scenario'!B37</f>
        <v>36</v>
      </c>
      <c r="C62" s="62" t="s">
        <v>38</v>
      </c>
      <c r="D62" s="63" t="s">
        <v>110</v>
      </c>
      <c r="E62" s="64" t="s">
        <v>111</v>
      </c>
      <c r="F62" s="64"/>
      <c r="G62" s="64"/>
      <c r="H62" s="64"/>
      <c r="I62" s="64"/>
      <c r="J62" s="65" t="s">
        <v>41</v>
      </c>
      <c r="K62" s="72"/>
      <c r="L62" s="69"/>
      <c r="M62" s="73"/>
    </row>
    <row r="63" customFormat="false" ht="13.8" hidden="false" customHeight="true" outlineLevel="0" collapsed="false">
      <c r="B63" s="61" t="n">
        <f aca="false">'UAT Scenario'!B38</f>
        <v>37</v>
      </c>
      <c r="C63" s="62" t="s">
        <v>38</v>
      </c>
      <c r="D63" s="63" t="s">
        <v>112</v>
      </c>
      <c r="E63" s="64" t="s">
        <v>113</v>
      </c>
      <c r="F63" s="64"/>
      <c r="G63" s="64"/>
      <c r="H63" s="64"/>
      <c r="I63" s="64"/>
      <c r="J63" s="65" t="s">
        <v>41</v>
      </c>
      <c r="K63" s="72"/>
      <c r="L63" s="69"/>
      <c r="M63" s="73"/>
    </row>
    <row r="64" customFormat="false" ht="13.8" hidden="false" customHeight="true" outlineLevel="0" collapsed="false">
      <c r="B64" s="61" t="n">
        <f aca="false">'UAT Scenario'!B39</f>
        <v>38</v>
      </c>
      <c r="C64" s="62" t="s">
        <v>38</v>
      </c>
      <c r="D64" s="63" t="s">
        <v>114</v>
      </c>
      <c r="E64" s="64" t="s">
        <v>115</v>
      </c>
      <c r="F64" s="64"/>
      <c r="G64" s="64"/>
      <c r="H64" s="64"/>
      <c r="I64" s="64"/>
      <c r="J64" s="65" t="s">
        <v>41</v>
      </c>
      <c r="K64" s="72"/>
      <c r="L64" s="69"/>
      <c r="M64" s="73"/>
    </row>
    <row r="65" customFormat="false" ht="13.8" hidden="false" customHeight="true" outlineLevel="0" collapsed="false">
      <c r="B65" s="61" t="n">
        <f aca="false">'UAT Scenario'!B40</f>
        <v>39</v>
      </c>
      <c r="C65" s="62" t="s">
        <v>38</v>
      </c>
      <c r="D65" s="63" t="s">
        <v>116</v>
      </c>
      <c r="E65" s="64" t="s">
        <v>117</v>
      </c>
      <c r="F65" s="64"/>
      <c r="G65" s="64"/>
      <c r="H65" s="64"/>
      <c r="I65" s="64"/>
      <c r="J65" s="65" t="s">
        <v>41</v>
      </c>
      <c r="K65" s="72"/>
      <c r="L65" s="69"/>
      <c r="M65" s="73"/>
    </row>
    <row r="66" customFormat="false" ht="13.8" hidden="false" customHeight="true" outlineLevel="0" collapsed="false">
      <c r="B66" s="61" t="n">
        <f aca="false">'UAT Scenario'!B41</f>
        <v>40</v>
      </c>
      <c r="C66" s="62" t="s">
        <v>38</v>
      </c>
      <c r="D66" s="63" t="s">
        <v>118</v>
      </c>
      <c r="E66" s="64" t="s">
        <v>119</v>
      </c>
      <c r="F66" s="64"/>
      <c r="G66" s="64"/>
      <c r="H66" s="64"/>
      <c r="I66" s="64"/>
      <c r="J66" s="65" t="s">
        <v>41</v>
      </c>
      <c r="K66" s="72"/>
      <c r="L66" s="69"/>
      <c r="M66" s="73"/>
    </row>
    <row r="67" customFormat="false" ht="13.8" hidden="false" customHeight="true" outlineLevel="0" collapsed="false">
      <c r="B67" s="61" t="n">
        <f aca="false">'UAT Scenario'!B42</f>
        <v>41</v>
      </c>
      <c r="C67" s="62" t="s">
        <v>38</v>
      </c>
      <c r="D67" s="63" t="s">
        <v>120</v>
      </c>
      <c r="E67" s="64" t="s">
        <v>121</v>
      </c>
      <c r="F67" s="64"/>
      <c r="G67" s="64"/>
      <c r="H67" s="64"/>
      <c r="I67" s="64"/>
      <c r="J67" s="65" t="s">
        <v>41</v>
      </c>
      <c r="K67" s="72"/>
      <c r="L67" s="69"/>
      <c r="M67" s="73"/>
    </row>
    <row r="68" customFormat="false" ht="13.8" hidden="false" customHeight="true" outlineLevel="0" collapsed="false">
      <c r="B68" s="61" t="n">
        <f aca="false">'UAT Scenario'!B43</f>
        <v>42</v>
      </c>
      <c r="C68" s="62" t="s">
        <v>38</v>
      </c>
      <c r="D68" s="63" t="s">
        <v>122</v>
      </c>
      <c r="E68" s="64" t="s">
        <v>123</v>
      </c>
      <c r="F68" s="64"/>
      <c r="G68" s="64"/>
      <c r="H68" s="64"/>
      <c r="I68" s="64"/>
      <c r="J68" s="65" t="s">
        <v>41</v>
      </c>
      <c r="K68" s="72"/>
      <c r="L68" s="69"/>
      <c r="M68" s="73"/>
    </row>
    <row r="69" customFormat="false" ht="13.8" hidden="false" customHeight="true" outlineLevel="0" collapsed="false">
      <c r="B69" s="61" t="n">
        <f aca="false">'UAT Scenario'!B44</f>
        <v>43</v>
      </c>
      <c r="C69" s="62" t="s">
        <v>38</v>
      </c>
      <c r="D69" s="63" t="s">
        <v>124</v>
      </c>
      <c r="E69" s="64" t="s">
        <v>125</v>
      </c>
      <c r="F69" s="64"/>
      <c r="G69" s="64"/>
      <c r="H69" s="64"/>
      <c r="I69" s="64"/>
      <c r="J69" s="65" t="s">
        <v>41</v>
      </c>
      <c r="K69" s="72"/>
      <c r="L69" s="69"/>
      <c r="M69" s="73"/>
    </row>
    <row r="70" customFormat="false" ht="13.8" hidden="false" customHeight="true" outlineLevel="0" collapsed="false">
      <c r="B70" s="61" t="n">
        <f aca="false">'UAT Scenario'!B45</f>
        <v>44</v>
      </c>
      <c r="C70" s="62" t="s">
        <v>38</v>
      </c>
      <c r="D70" s="63" t="s">
        <v>126</v>
      </c>
      <c r="E70" s="64" t="s">
        <v>127</v>
      </c>
      <c r="F70" s="64"/>
      <c r="G70" s="64"/>
      <c r="H70" s="64"/>
      <c r="I70" s="64"/>
      <c r="J70" s="65" t="s">
        <v>41</v>
      </c>
      <c r="K70" s="72"/>
      <c r="L70" s="69"/>
      <c r="M70" s="73"/>
    </row>
    <row r="71" customFormat="false" ht="13.8" hidden="false" customHeight="true" outlineLevel="0" collapsed="false">
      <c r="B71" s="61" t="n">
        <f aca="false">'UAT Scenario'!B46</f>
        <v>45</v>
      </c>
      <c r="C71" s="62" t="s">
        <v>38</v>
      </c>
      <c r="D71" s="63" t="s">
        <v>128</v>
      </c>
      <c r="E71" s="64" t="s">
        <v>129</v>
      </c>
      <c r="F71" s="64"/>
      <c r="G71" s="64"/>
      <c r="H71" s="64"/>
      <c r="I71" s="64"/>
      <c r="J71" s="65" t="s">
        <v>41</v>
      </c>
      <c r="K71" s="72"/>
      <c r="L71" s="69"/>
      <c r="M71" s="73"/>
    </row>
    <row r="72" customFormat="false" ht="13.8" hidden="false" customHeight="true" outlineLevel="0" collapsed="false">
      <c r="B72" s="61" t="n">
        <f aca="false">'UAT Scenario'!B47</f>
        <v>46</v>
      </c>
      <c r="C72" s="62" t="s">
        <v>38</v>
      </c>
      <c r="D72" s="63" t="s">
        <v>130</v>
      </c>
      <c r="E72" s="64" t="s">
        <v>131</v>
      </c>
      <c r="F72" s="64"/>
      <c r="G72" s="64"/>
      <c r="H72" s="64"/>
      <c r="I72" s="64"/>
      <c r="J72" s="65" t="s">
        <v>41</v>
      </c>
      <c r="K72" s="72"/>
      <c r="L72" s="69"/>
      <c r="M72" s="73"/>
    </row>
    <row r="73" customFormat="false" ht="13.8" hidden="false" customHeight="true" outlineLevel="0" collapsed="false">
      <c r="B73" s="61" t="n">
        <f aca="false">'UAT Scenario'!B48</f>
        <v>47</v>
      </c>
      <c r="C73" s="62" t="s">
        <v>38</v>
      </c>
      <c r="D73" s="63" t="s">
        <v>132</v>
      </c>
      <c r="E73" s="64" t="s">
        <v>133</v>
      </c>
      <c r="F73" s="64"/>
      <c r="G73" s="64"/>
      <c r="H73" s="64"/>
      <c r="I73" s="64"/>
      <c r="J73" s="65" t="s">
        <v>41</v>
      </c>
      <c r="K73" s="72"/>
      <c r="L73" s="69"/>
      <c r="M73" s="73"/>
    </row>
    <row r="74" customFormat="false" ht="13.8" hidden="false" customHeight="true" outlineLevel="0" collapsed="false">
      <c r="B74" s="61" t="n">
        <f aca="false">'UAT Scenario'!B49</f>
        <v>48</v>
      </c>
      <c r="C74" s="62" t="s">
        <v>38</v>
      </c>
      <c r="D74" s="63" t="s">
        <v>134</v>
      </c>
      <c r="E74" s="64" t="s">
        <v>135</v>
      </c>
      <c r="F74" s="64"/>
      <c r="G74" s="64"/>
      <c r="H74" s="64"/>
      <c r="I74" s="64"/>
      <c r="J74" s="65" t="s">
        <v>41</v>
      </c>
      <c r="K74" s="72"/>
      <c r="L74" s="69"/>
      <c r="M74" s="73"/>
    </row>
    <row r="75" customFormat="false" ht="13.8" hidden="false" customHeight="true" outlineLevel="0" collapsed="false">
      <c r="B75" s="61" t="n">
        <f aca="false">'UAT Scenario'!B50</f>
        <v>49</v>
      </c>
      <c r="C75" s="62" t="s">
        <v>38</v>
      </c>
      <c r="D75" s="63" t="s">
        <v>136</v>
      </c>
      <c r="E75" s="64" t="s">
        <v>137</v>
      </c>
      <c r="F75" s="64"/>
      <c r="G75" s="64"/>
      <c r="H75" s="64"/>
      <c r="I75" s="64"/>
      <c r="J75" s="65" t="s">
        <v>41</v>
      </c>
      <c r="K75" s="72"/>
      <c r="L75" s="69"/>
      <c r="M75" s="73"/>
    </row>
    <row r="76" customFormat="false" ht="13.8" hidden="false" customHeight="true" outlineLevel="0" collapsed="false">
      <c r="B76" s="61" t="n">
        <f aca="false">'UAT Scenario'!B51</f>
        <v>50</v>
      </c>
      <c r="C76" s="62" t="s">
        <v>38</v>
      </c>
      <c r="D76" s="63" t="s">
        <v>138</v>
      </c>
      <c r="E76" s="64" t="s">
        <v>139</v>
      </c>
      <c r="F76" s="64"/>
      <c r="G76" s="64"/>
      <c r="H76" s="64"/>
      <c r="I76" s="64"/>
      <c r="J76" s="65" t="s">
        <v>41</v>
      </c>
      <c r="K76" s="72"/>
      <c r="L76" s="69"/>
      <c r="M76" s="73"/>
    </row>
    <row r="77" customFormat="false" ht="13.8" hidden="false" customHeight="true" outlineLevel="0" collapsed="false">
      <c r="B77" s="61" t="n">
        <f aca="false">'UAT Scenario'!B52</f>
        <v>51</v>
      </c>
      <c r="C77" s="62" t="s">
        <v>38</v>
      </c>
      <c r="D77" s="63" t="s">
        <v>140</v>
      </c>
      <c r="E77" s="64" t="s">
        <v>141</v>
      </c>
      <c r="F77" s="64"/>
      <c r="G77" s="64"/>
      <c r="H77" s="64"/>
      <c r="I77" s="64"/>
      <c r="J77" s="65" t="s">
        <v>41</v>
      </c>
      <c r="K77" s="72"/>
      <c r="L77" s="69"/>
      <c r="M77" s="73"/>
    </row>
    <row r="78" customFormat="false" ht="13.8" hidden="false" customHeight="true" outlineLevel="0" collapsed="false">
      <c r="B78" s="61" t="n">
        <f aca="false">'UAT Scenario'!B53</f>
        <v>52</v>
      </c>
      <c r="C78" s="62" t="s">
        <v>38</v>
      </c>
      <c r="D78" s="63" t="s">
        <v>142</v>
      </c>
      <c r="E78" s="64" t="s">
        <v>143</v>
      </c>
      <c r="F78" s="64"/>
      <c r="G78" s="64"/>
      <c r="H78" s="64"/>
      <c r="I78" s="64"/>
      <c r="J78" s="65" t="s">
        <v>41</v>
      </c>
      <c r="K78" s="72"/>
      <c r="L78" s="69"/>
      <c r="M78" s="73"/>
    </row>
    <row r="79" customFormat="false" ht="13.8" hidden="false" customHeight="true" outlineLevel="0" collapsed="false">
      <c r="B79" s="61" t="n">
        <f aca="false">'UAT Scenario'!B54</f>
        <v>53</v>
      </c>
      <c r="C79" s="62" t="s">
        <v>38</v>
      </c>
      <c r="D79" s="63" t="s">
        <v>144</v>
      </c>
      <c r="E79" s="64" t="s">
        <v>145</v>
      </c>
      <c r="F79" s="64"/>
      <c r="G79" s="64"/>
      <c r="H79" s="64"/>
      <c r="I79" s="64"/>
      <c r="J79" s="65" t="s">
        <v>41</v>
      </c>
      <c r="K79" s="72"/>
      <c r="L79" s="69"/>
      <c r="M79" s="73"/>
    </row>
    <row r="80" customFormat="false" ht="13.8" hidden="false" customHeight="true" outlineLevel="0" collapsed="false">
      <c r="B80" s="61" t="n">
        <f aca="false">'UAT Scenario'!B55</f>
        <v>54</v>
      </c>
      <c r="C80" s="62" t="s">
        <v>38</v>
      </c>
      <c r="D80" s="63" t="s">
        <v>146</v>
      </c>
      <c r="E80" s="64" t="s">
        <v>147</v>
      </c>
      <c r="F80" s="64"/>
      <c r="G80" s="64"/>
      <c r="H80" s="64"/>
      <c r="I80" s="64"/>
      <c r="J80" s="65" t="s">
        <v>41</v>
      </c>
      <c r="K80" s="72"/>
      <c r="L80" s="69"/>
      <c r="M80" s="73"/>
    </row>
    <row r="81" customFormat="false" ht="13.8" hidden="false" customHeight="true" outlineLevel="0" collapsed="false">
      <c r="B81" s="61" t="n">
        <f aca="false">'UAT Scenario'!B56</f>
        <v>55</v>
      </c>
      <c r="C81" s="62" t="s">
        <v>38</v>
      </c>
      <c r="D81" s="63" t="s">
        <v>148</v>
      </c>
      <c r="E81" s="64" t="s">
        <v>149</v>
      </c>
      <c r="F81" s="64"/>
      <c r="G81" s="64"/>
      <c r="H81" s="64"/>
      <c r="I81" s="64"/>
      <c r="J81" s="65" t="s">
        <v>41</v>
      </c>
      <c r="K81" s="72"/>
      <c r="L81" s="69"/>
      <c r="M81" s="73"/>
    </row>
    <row r="82" customFormat="false" ht="13.8" hidden="false" customHeight="true" outlineLevel="0" collapsed="false">
      <c r="B82" s="61" t="n">
        <f aca="false">'UAT Scenario'!B57</f>
        <v>56</v>
      </c>
      <c r="C82" s="62" t="s">
        <v>38</v>
      </c>
      <c r="D82" s="63" t="s">
        <v>150</v>
      </c>
      <c r="E82" s="64" t="s">
        <v>151</v>
      </c>
      <c r="F82" s="64"/>
      <c r="G82" s="64"/>
      <c r="H82" s="64"/>
      <c r="I82" s="64"/>
      <c r="J82" s="65" t="s">
        <v>41</v>
      </c>
      <c r="K82" s="72"/>
      <c r="L82" s="69"/>
      <c r="M82" s="73"/>
    </row>
    <row r="83" customFormat="false" ht="13.8" hidden="false" customHeight="true" outlineLevel="0" collapsed="false">
      <c r="B83" s="61" t="n">
        <f aca="false">'UAT Scenario'!B58</f>
        <v>57</v>
      </c>
      <c r="C83" s="62" t="s">
        <v>38</v>
      </c>
      <c r="D83" s="63" t="s">
        <v>152</v>
      </c>
      <c r="E83" s="64" t="s">
        <v>153</v>
      </c>
      <c r="F83" s="64"/>
      <c r="G83" s="64"/>
      <c r="H83" s="64"/>
      <c r="I83" s="64"/>
      <c r="J83" s="65" t="s">
        <v>41</v>
      </c>
      <c r="K83" s="72"/>
      <c r="L83" s="69"/>
      <c r="M83" s="73"/>
    </row>
    <row r="84" customFormat="false" ht="13.8" hidden="false" customHeight="true" outlineLevel="0" collapsed="false">
      <c r="B84" s="61" t="n">
        <f aca="false">'UAT Scenario'!B59</f>
        <v>58</v>
      </c>
      <c r="C84" s="62" t="s">
        <v>38</v>
      </c>
      <c r="D84" s="63" t="s">
        <v>154</v>
      </c>
      <c r="E84" s="64" t="s">
        <v>155</v>
      </c>
      <c r="F84" s="64"/>
      <c r="G84" s="64"/>
      <c r="H84" s="64"/>
      <c r="I84" s="64"/>
      <c r="J84" s="65" t="s">
        <v>41</v>
      </c>
      <c r="K84" s="72"/>
      <c r="L84" s="69"/>
      <c r="M84" s="73"/>
    </row>
    <row r="85" customFormat="false" ht="13.8" hidden="false" customHeight="true" outlineLevel="0" collapsed="false">
      <c r="B85" s="61" t="n">
        <f aca="false">'UAT Scenario'!B60</f>
        <v>59</v>
      </c>
      <c r="C85" s="62" t="s">
        <v>38</v>
      </c>
      <c r="D85" s="63" t="s">
        <v>156</v>
      </c>
      <c r="E85" s="64" t="s">
        <v>157</v>
      </c>
      <c r="F85" s="64"/>
      <c r="G85" s="64"/>
      <c r="H85" s="64"/>
      <c r="I85" s="64"/>
      <c r="J85" s="65" t="s">
        <v>41</v>
      </c>
      <c r="K85" s="72"/>
      <c r="L85" s="69"/>
      <c r="M85" s="73"/>
    </row>
    <row r="86" customFormat="false" ht="13.8" hidden="false" customHeight="true" outlineLevel="0" collapsed="false">
      <c r="B86" s="61" t="n">
        <f aca="false">'UAT Scenario'!B61</f>
        <v>60</v>
      </c>
      <c r="C86" s="62" t="s">
        <v>38</v>
      </c>
      <c r="D86" s="63" t="s">
        <v>158</v>
      </c>
      <c r="E86" s="64" t="s">
        <v>159</v>
      </c>
      <c r="F86" s="64"/>
      <c r="G86" s="64"/>
      <c r="H86" s="64"/>
      <c r="I86" s="64"/>
      <c r="J86" s="65" t="s">
        <v>41</v>
      </c>
      <c r="K86" s="72"/>
      <c r="L86" s="69"/>
      <c r="M86" s="73"/>
    </row>
    <row r="87" customFormat="false" ht="13.8" hidden="false" customHeight="true" outlineLevel="0" collapsed="false">
      <c r="B87" s="61" t="n">
        <f aca="false">'UAT Scenario'!B62</f>
        <v>61</v>
      </c>
      <c r="C87" s="62" t="s">
        <v>38</v>
      </c>
      <c r="D87" s="63" t="s">
        <v>160</v>
      </c>
      <c r="E87" s="64" t="s">
        <v>161</v>
      </c>
      <c r="F87" s="64"/>
      <c r="G87" s="64"/>
      <c r="H87" s="64"/>
      <c r="I87" s="64"/>
      <c r="J87" s="65" t="s">
        <v>41</v>
      </c>
      <c r="K87" s="72"/>
      <c r="L87" s="69"/>
      <c r="M87" s="73"/>
    </row>
    <row r="88" customFormat="false" ht="13.8" hidden="false" customHeight="true" outlineLevel="0" collapsed="false">
      <c r="B88" s="61" t="n">
        <f aca="false">'UAT Scenario'!B63</f>
        <v>62</v>
      </c>
      <c r="C88" s="62" t="s">
        <v>38</v>
      </c>
      <c r="D88" s="63" t="s">
        <v>162</v>
      </c>
      <c r="E88" s="64" t="s">
        <v>163</v>
      </c>
      <c r="F88" s="64"/>
      <c r="G88" s="64"/>
      <c r="H88" s="64"/>
      <c r="I88" s="64"/>
      <c r="J88" s="65" t="s">
        <v>41</v>
      </c>
      <c r="K88" s="72"/>
      <c r="L88" s="69"/>
      <c r="M88" s="73"/>
    </row>
    <row r="89" customFormat="false" ht="13.8" hidden="false" customHeight="true" outlineLevel="0" collapsed="false">
      <c r="B89" s="61" t="n">
        <f aca="false">'UAT Scenario'!B64</f>
        <v>63</v>
      </c>
      <c r="C89" s="62" t="s">
        <v>38</v>
      </c>
      <c r="D89" s="63" t="s">
        <v>164</v>
      </c>
      <c r="E89" s="64" t="s">
        <v>165</v>
      </c>
      <c r="F89" s="64"/>
      <c r="G89" s="64"/>
      <c r="H89" s="64"/>
      <c r="I89" s="64"/>
      <c r="J89" s="65" t="s">
        <v>41</v>
      </c>
      <c r="K89" s="72"/>
      <c r="L89" s="69"/>
      <c r="M89" s="73"/>
    </row>
    <row r="90" customFormat="false" ht="13.8" hidden="false" customHeight="true" outlineLevel="0" collapsed="false">
      <c r="B90" s="61" t="n">
        <f aca="false">'UAT Scenario'!B65</f>
        <v>64</v>
      </c>
      <c r="C90" s="62" t="s">
        <v>38</v>
      </c>
      <c r="D90" s="63" t="s">
        <v>166</v>
      </c>
      <c r="E90" s="64" t="s">
        <v>167</v>
      </c>
      <c r="F90" s="64"/>
      <c r="G90" s="64"/>
      <c r="H90" s="64"/>
      <c r="I90" s="64"/>
      <c r="J90" s="76" t="s">
        <v>168</v>
      </c>
      <c r="K90" s="72"/>
      <c r="L90" s="69"/>
      <c r="M90" s="73"/>
    </row>
    <row r="91" customFormat="false" ht="13.8" hidden="false" customHeight="true" outlineLevel="0" collapsed="false">
      <c r="B91" s="61" t="n">
        <f aca="false">'UAT Scenario'!B66</f>
        <v>65</v>
      </c>
      <c r="C91" s="62" t="s">
        <v>38</v>
      </c>
      <c r="D91" s="63" t="s">
        <v>169</v>
      </c>
      <c r="E91" s="64" t="s">
        <v>170</v>
      </c>
      <c r="F91" s="64"/>
      <c r="G91" s="64"/>
      <c r="H91" s="64"/>
      <c r="I91" s="64"/>
      <c r="J91" s="76" t="s">
        <v>168</v>
      </c>
      <c r="K91" s="72"/>
      <c r="L91" s="69"/>
      <c r="M91" s="73"/>
    </row>
    <row r="92" customFormat="false" ht="13.8" hidden="false" customHeight="true" outlineLevel="0" collapsed="false">
      <c r="B92" s="61" t="n">
        <f aca="false">'UAT Scenario'!B67</f>
        <v>66</v>
      </c>
      <c r="C92" s="62" t="s">
        <v>38</v>
      </c>
      <c r="D92" s="63" t="s">
        <v>171</v>
      </c>
      <c r="E92" s="64" t="s">
        <v>172</v>
      </c>
      <c r="F92" s="64"/>
      <c r="G92" s="64"/>
      <c r="H92" s="64"/>
      <c r="I92" s="64"/>
      <c r="J92" s="65" t="s">
        <v>41</v>
      </c>
      <c r="K92" s="72"/>
      <c r="L92" s="69"/>
      <c r="M92" s="73"/>
    </row>
    <row r="93" customFormat="false" ht="13.8" hidden="false" customHeight="true" outlineLevel="0" collapsed="false">
      <c r="B93" s="61" t="n">
        <f aca="false">'UAT Scenario'!B68</f>
        <v>67</v>
      </c>
      <c r="C93" s="62" t="s">
        <v>38</v>
      </c>
      <c r="D93" s="63" t="s">
        <v>173</v>
      </c>
      <c r="E93" s="64" t="s">
        <v>174</v>
      </c>
      <c r="F93" s="64"/>
      <c r="G93" s="64"/>
      <c r="H93" s="64"/>
      <c r="I93" s="64"/>
      <c r="J93" s="65" t="s">
        <v>41</v>
      </c>
      <c r="K93" s="72"/>
      <c r="L93" s="69"/>
      <c r="M93" s="73"/>
    </row>
    <row r="94" customFormat="false" ht="13.8" hidden="false" customHeight="true" outlineLevel="0" collapsed="false">
      <c r="B94" s="61" t="n">
        <f aca="false">'UAT Scenario'!B69</f>
        <v>68</v>
      </c>
      <c r="C94" s="62" t="s">
        <v>38</v>
      </c>
      <c r="D94" s="63" t="s">
        <v>175</v>
      </c>
      <c r="E94" s="64" t="s">
        <v>176</v>
      </c>
      <c r="F94" s="64"/>
      <c r="G94" s="64"/>
      <c r="H94" s="64"/>
      <c r="I94" s="64"/>
      <c r="J94" s="65" t="s">
        <v>41</v>
      </c>
      <c r="K94" s="72"/>
      <c r="L94" s="69"/>
      <c r="M94" s="73"/>
    </row>
    <row r="95" customFormat="false" ht="13.8" hidden="false" customHeight="true" outlineLevel="0" collapsed="false">
      <c r="B95" s="61" t="n">
        <f aca="false">'UAT Scenario'!B70</f>
        <v>69</v>
      </c>
      <c r="C95" s="62" t="s">
        <v>38</v>
      </c>
      <c r="D95" s="63" t="s">
        <v>177</v>
      </c>
      <c r="E95" s="64" t="s">
        <v>178</v>
      </c>
      <c r="F95" s="64"/>
      <c r="G95" s="64"/>
      <c r="H95" s="64"/>
      <c r="I95" s="64"/>
      <c r="J95" s="65" t="s">
        <v>41</v>
      </c>
      <c r="K95" s="72"/>
      <c r="L95" s="69"/>
      <c r="M95" s="73"/>
    </row>
    <row r="96" customFormat="false" ht="13.8" hidden="false" customHeight="true" outlineLevel="0" collapsed="false">
      <c r="B96" s="61" t="n">
        <f aca="false">'UAT Scenario'!B71</f>
        <v>70</v>
      </c>
      <c r="C96" s="62" t="s">
        <v>38</v>
      </c>
      <c r="D96" s="63" t="s">
        <v>179</v>
      </c>
      <c r="E96" s="64" t="s">
        <v>180</v>
      </c>
      <c r="F96" s="64"/>
      <c r="G96" s="64"/>
      <c r="H96" s="64"/>
      <c r="I96" s="64"/>
      <c r="J96" s="65" t="s">
        <v>41</v>
      </c>
      <c r="K96" s="72"/>
      <c r="L96" s="69"/>
      <c r="M96" s="73"/>
    </row>
    <row r="97" customFormat="false" ht="13.8" hidden="false" customHeight="true" outlineLevel="0" collapsed="false">
      <c r="B97" s="61" t="n">
        <f aca="false">'UAT Scenario'!B72</f>
        <v>71</v>
      </c>
      <c r="C97" s="62" t="s">
        <v>38</v>
      </c>
      <c r="D97" s="63" t="s">
        <v>181</v>
      </c>
      <c r="E97" s="64" t="s">
        <v>182</v>
      </c>
      <c r="F97" s="64"/>
      <c r="G97" s="64"/>
      <c r="H97" s="64"/>
      <c r="I97" s="64"/>
      <c r="J97" s="65" t="s">
        <v>41</v>
      </c>
      <c r="K97" s="72"/>
      <c r="L97" s="69"/>
      <c r="M97" s="73"/>
    </row>
    <row r="98" customFormat="false" ht="13.8" hidden="false" customHeight="true" outlineLevel="0" collapsed="false">
      <c r="B98" s="61" t="n">
        <f aca="false">'UAT Scenario'!B73</f>
        <v>72</v>
      </c>
      <c r="C98" s="62" t="s">
        <v>38</v>
      </c>
      <c r="D98" s="63" t="s">
        <v>183</v>
      </c>
      <c r="E98" s="64" t="s">
        <v>184</v>
      </c>
      <c r="F98" s="64"/>
      <c r="G98" s="64"/>
      <c r="H98" s="64"/>
      <c r="I98" s="64"/>
      <c r="J98" s="65" t="s">
        <v>41</v>
      </c>
      <c r="K98" s="72"/>
      <c r="L98" s="69"/>
      <c r="M98" s="73"/>
    </row>
    <row r="99" customFormat="false" ht="13.8" hidden="false" customHeight="true" outlineLevel="0" collapsed="false">
      <c r="B99" s="61" t="n">
        <f aca="false">'UAT Scenario'!B74</f>
        <v>73</v>
      </c>
      <c r="C99" s="62" t="s">
        <v>38</v>
      </c>
      <c r="D99" s="63" t="s">
        <v>185</v>
      </c>
      <c r="E99" s="64" t="s">
        <v>186</v>
      </c>
      <c r="F99" s="64"/>
      <c r="G99" s="64"/>
      <c r="H99" s="64"/>
      <c r="I99" s="64"/>
      <c r="J99" s="65" t="s">
        <v>41</v>
      </c>
      <c r="K99" s="72"/>
      <c r="L99" s="69"/>
      <c r="M99" s="73"/>
    </row>
    <row r="100" customFormat="false" ht="13.8" hidden="false" customHeight="true" outlineLevel="0" collapsed="false">
      <c r="B100" s="61" t="n">
        <f aca="false">'UAT Scenario'!B75</f>
        <v>74</v>
      </c>
      <c r="C100" s="62" t="s">
        <v>38</v>
      </c>
      <c r="D100" s="63" t="s">
        <v>187</v>
      </c>
      <c r="E100" s="64" t="s">
        <v>188</v>
      </c>
      <c r="F100" s="64"/>
      <c r="G100" s="64"/>
      <c r="H100" s="64"/>
      <c r="I100" s="64"/>
      <c r="J100" s="65" t="s">
        <v>41</v>
      </c>
      <c r="K100" s="72"/>
      <c r="L100" s="69"/>
      <c r="M100" s="73"/>
    </row>
    <row r="101" customFormat="false" ht="13.8" hidden="false" customHeight="true" outlineLevel="0" collapsed="false">
      <c r="B101" s="61" t="n">
        <f aca="false">'UAT Scenario'!B76</f>
        <v>75</v>
      </c>
      <c r="C101" s="62" t="s">
        <v>38</v>
      </c>
      <c r="D101" s="63" t="s">
        <v>189</v>
      </c>
      <c r="E101" s="64" t="s">
        <v>190</v>
      </c>
      <c r="F101" s="64"/>
      <c r="G101" s="64"/>
      <c r="H101" s="64"/>
      <c r="I101" s="64"/>
      <c r="J101" s="65" t="s">
        <v>41</v>
      </c>
      <c r="K101" s="72"/>
      <c r="L101" s="69"/>
      <c r="M101" s="73"/>
    </row>
    <row r="102" customFormat="false" ht="13.8" hidden="false" customHeight="true" outlineLevel="0" collapsed="false">
      <c r="B102" s="61" t="n">
        <f aca="false">'UAT Scenario'!B77</f>
        <v>76</v>
      </c>
      <c r="C102" s="62" t="s">
        <v>38</v>
      </c>
      <c r="D102" s="63" t="s">
        <v>191</v>
      </c>
      <c r="E102" s="64" t="s">
        <v>192</v>
      </c>
      <c r="F102" s="64"/>
      <c r="G102" s="64"/>
      <c r="H102" s="64"/>
      <c r="I102" s="64"/>
      <c r="J102" s="65" t="s">
        <v>41</v>
      </c>
      <c r="K102" s="72"/>
      <c r="L102" s="69"/>
      <c r="M102" s="73"/>
    </row>
    <row r="103" customFormat="false" ht="13.8" hidden="false" customHeight="true" outlineLevel="0" collapsed="false">
      <c r="B103" s="61" t="n">
        <f aca="false">'UAT Scenario'!B78</f>
        <v>77</v>
      </c>
      <c r="C103" s="62" t="s">
        <v>38</v>
      </c>
      <c r="D103" s="63" t="s">
        <v>193</v>
      </c>
      <c r="E103" s="64" t="s">
        <v>194</v>
      </c>
      <c r="F103" s="64"/>
      <c r="G103" s="64"/>
      <c r="H103" s="64"/>
      <c r="I103" s="64"/>
      <c r="J103" s="65" t="s">
        <v>41</v>
      </c>
      <c r="K103" s="72"/>
      <c r="L103" s="69"/>
      <c r="M103" s="73"/>
    </row>
    <row r="104" customFormat="false" ht="13.8" hidden="false" customHeight="true" outlineLevel="0" collapsed="false">
      <c r="B104" s="61" t="n">
        <f aca="false">'UAT Scenario'!B79</f>
        <v>78</v>
      </c>
      <c r="C104" s="62" t="s">
        <v>38</v>
      </c>
      <c r="D104" s="63" t="s">
        <v>195</v>
      </c>
      <c r="E104" s="64" t="s">
        <v>101</v>
      </c>
      <c r="F104" s="64"/>
      <c r="G104" s="64"/>
      <c r="H104" s="64"/>
      <c r="I104" s="64"/>
      <c r="J104" s="65" t="s">
        <v>41</v>
      </c>
      <c r="K104" s="72"/>
      <c r="L104" s="69"/>
      <c r="M104" s="73"/>
    </row>
    <row r="105" customFormat="false" ht="13.8" hidden="false" customHeight="true" outlineLevel="0" collapsed="false">
      <c r="B105" s="61" t="n">
        <f aca="false">'UAT Scenario'!B80</f>
        <v>79</v>
      </c>
      <c r="C105" s="62" t="s">
        <v>38</v>
      </c>
      <c r="D105" s="63" t="s">
        <v>196</v>
      </c>
      <c r="E105" s="64" t="s">
        <v>197</v>
      </c>
      <c r="F105" s="64"/>
      <c r="G105" s="64"/>
      <c r="H105" s="64"/>
      <c r="I105" s="64"/>
      <c r="J105" s="65" t="s">
        <v>41</v>
      </c>
      <c r="K105" s="72"/>
      <c r="L105" s="69"/>
      <c r="M105" s="73"/>
    </row>
    <row r="106" customFormat="false" ht="13.8" hidden="false" customHeight="true" outlineLevel="0" collapsed="false">
      <c r="B106" s="61" t="n">
        <f aca="false">'UAT Scenario'!B81</f>
        <v>80</v>
      </c>
      <c r="C106" s="62" t="s">
        <v>38</v>
      </c>
      <c r="D106" s="63" t="s">
        <v>198</v>
      </c>
      <c r="E106" s="64" t="s">
        <v>199</v>
      </c>
      <c r="F106" s="64"/>
      <c r="G106" s="64"/>
      <c r="H106" s="64"/>
      <c r="I106" s="64"/>
      <c r="J106" s="65" t="s">
        <v>41</v>
      </c>
      <c r="K106" s="72"/>
      <c r="L106" s="69"/>
      <c r="M106" s="73"/>
    </row>
    <row r="107" customFormat="false" ht="13.8" hidden="false" customHeight="true" outlineLevel="0" collapsed="false">
      <c r="B107" s="61" t="n">
        <f aca="false">'UAT Scenario'!B82</f>
        <v>81</v>
      </c>
      <c r="C107" s="62" t="s">
        <v>38</v>
      </c>
      <c r="D107" s="63" t="s">
        <v>200</v>
      </c>
      <c r="E107" s="64" t="s">
        <v>201</v>
      </c>
      <c r="F107" s="64"/>
      <c r="G107" s="64"/>
      <c r="H107" s="64"/>
      <c r="I107" s="64"/>
      <c r="J107" s="65" t="s">
        <v>41</v>
      </c>
      <c r="K107" s="72"/>
      <c r="L107" s="69"/>
      <c r="M107" s="73"/>
    </row>
    <row r="108" customFormat="false" ht="13.8" hidden="false" customHeight="true" outlineLevel="0" collapsed="false">
      <c r="B108" s="61" t="n">
        <f aca="false">'UAT Scenario'!B83</f>
        <v>82</v>
      </c>
      <c r="C108" s="62" t="s">
        <v>38</v>
      </c>
      <c r="D108" s="63" t="s">
        <v>202</v>
      </c>
      <c r="E108" s="64" t="s">
        <v>203</v>
      </c>
      <c r="F108" s="64"/>
      <c r="G108" s="64"/>
      <c r="H108" s="64"/>
      <c r="I108" s="64"/>
      <c r="J108" s="65" t="s">
        <v>41</v>
      </c>
      <c r="K108" s="72"/>
      <c r="L108" s="69"/>
      <c r="M108" s="73"/>
    </row>
    <row r="109" customFormat="false" ht="13.8" hidden="false" customHeight="true" outlineLevel="0" collapsed="false">
      <c r="B109" s="61" t="n">
        <f aca="false">'UAT Scenario'!B84</f>
        <v>83</v>
      </c>
      <c r="C109" s="62" t="s">
        <v>38</v>
      </c>
      <c r="D109" s="63" t="s">
        <v>204</v>
      </c>
      <c r="E109" s="64" t="s">
        <v>205</v>
      </c>
      <c r="F109" s="64"/>
      <c r="G109" s="64"/>
      <c r="H109" s="64"/>
      <c r="I109" s="64"/>
      <c r="J109" s="65" t="s">
        <v>41</v>
      </c>
      <c r="K109" s="72"/>
      <c r="L109" s="69"/>
      <c r="M109" s="73"/>
    </row>
    <row r="110" customFormat="false" ht="13.8" hidden="false" customHeight="true" outlineLevel="0" collapsed="false">
      <c r="B110" s="61" t="n">
        <f aca="false">'UAT Scenario'!B85</f>
        <v>84</v>
      </c>
      <c r="C110" s="62" t="s">
        <v>38</v>
      </c>
      <c r="D110" s="63" t="s">
        <v>206</v>
      </c>
      <c r="E110" s="64" t="s">
        <v>207</v>
      </c>
      <c r="F110" s="64"/>
      <c r="G110" s="64"/>
      <c r="H110" s="64"/>
      <c r="I110" s="64"/>
      <c r="J110" s="65" t="s">
        <v>41</v>
      </c>
      <c r="K110" s="72"/>
      <c r="L110" s="69"/>
      <c r="M110" s="73"/>
    </row>
    <row r="111" customFormat="false" ht="13.8" hidden="false" customHeight="true" outlineLevel="0" collapsed="false">
      <c r="B111" s="61" t="n">
        <f aca="false">'UAT Scenario'!B86</f>
        <v>85</v>
      </c>
      <c r="C111" s="62" t="s">
        <v>38</v>
      </c>
      <c r="D111" s="63" t="s">
        <v>208</v>
      </c>
      <c r="E111" s="64" t="s">
        <v>209</v>
      </c>
      <c r="F111" s="64"/>
      <c r="G111" s="64"/>
      <c r="H111" s="64"/>
      <c r="I111" s="64"/>
      <c r="J111" s="65" t="s">
        <v>41</v>
      </c>
      <c r="K111" s="72"/>
      <c r="L111" s="69"/>
      <c r="M111" s="73"/>
    </row>
    <row r="112" customFormat="false" ht="13.8" hidden="false" customHeight="true" outlineLevel="0" collapsed="false">
      <c r="B112" s="61" t="n">
        <f aca="false">'UAT Scenario'!B87</f>
        <v>86</v>
      </c>
      <c r="C112" s="62" t="s">
        <v>38</v>
      </c>
      <c r="D112" s="63" t="s">
        <v>210</v>
      </c>
      <c r="E112" s="64" t="s">
        <v>211</v>
      </c>
      <c r="F112" s="64"/>
      <c r="G112" s="64"/>
      <c r="H112" s="64"/>
      <c r="I112" s="64"/>
      <c r="J112" s="65" t="s">
        <v>41</v>
      </c>
      <c r="K112" s="72"/>
      <c r="L112" s="69"/>
      <c r="M112" s="73"/>
    </row>
    <row r="113" customFormat="false" ht="13.8" hidden="false" customHeight="true" outlineLevel="0" collapsed="false">
      <c r="B113" s="61" t="n">
        <f aca="false">'UAT Scenario'!B88</f>
        <v>87</v>
      </c>
      <c r="C113" s="62" t="s">
        <v>38</v>
      </c>
      <c r="D113" s="63" t="s">
        <v>212</v>
      </c>
      <c r="E113" s="64" t="s">
        <v>213</v>
      </c>
      <c r="F113" s="64"/>
      <c r="G113" s="64"/>
      <c r="H113" s="64"/>
      <c r="I113" s="64"/>
      <c r="J113" s="65" t="s">
        <v>41</v>
      </c>
      <c r="K113" s="72"/>
      <c r="L113" s="69"/>
      <c r="M113" s="73"/>
    </row>
    <row r="114" customFormat="false" ht="13.8" hidden="false" customHeight="true" outlineLevel="0" collapsed="false">
      <c r="B114" s="61" t="n">
        <f aca="false">'UAT Scenario'!B89</f>
        <v>88</v>
      </c>
      <c r="C114" s="62" t="s">
        <v>38</v>
      </c>
      <c r="D114" s="63" t="s">
        <v>214</v>
      </c>
      <c r="E114" s="64" t="s">
        <v>215</v>
      </c>
      <c r="F114" s="64"/>
      <c r="G114" s="64"/>
      <c r="H114" s="64"/>
      <c r="I114" s="64"/>
      <c r="J114" s="65" t="s">
        <v>41</v>
      </c>
      <c r="K114" s="72"/>
      <c r="L114" s="69"/>
      <c r="M114" s="73"/>
    </row>
  </sheetData>
  <mergeCells count="103">
    <mergeCell ref="A1:L1"/>
    <mergeCell ref="M1:M34"/>
    <mergeCell ref="B2:K2"/>
    <mergeCell ref="B4:C4"/>
    <mergeCell ref="D4:F4"/>
    <mergeCell ref="E5:F5"/>
    <mergeCell ref="E6:F6"/>
    <mergeCell ref="E7:F7"/>
    <mergeCell ref="B10:F10"/>
    <mergeCell ref="D22:E22"/>
    <mergeCell ref="D23:E23"/>
    <mergeCell ref="D24:E24"/>
    <mergeCell ref="E26:I26"/>
    <mergeCell ref="E27:I27"/>
    <mergeCell ref="E28:I28"/>
    <mergeCell ref="E29:I29"/>
    <mergeCell ref="E30:I30"/>
    <mergeCell ref="E31:I31"/>
    <mergeCell ref="E32:I32"/>
    <mergeCell ref="L32:L114"/>
    <mergeCell ref="E33:I33"/>
    <mergeCell ref="E34:I34"/>
    <mergeCell ref="E35:I35"/>
    <mergeCell ref="E36:I36"/>
    <mergeCell ref="E37:I37"/>
    <mergeCell ref="M37:M114"/>
    <mergeCell ref="E38:I38"/>
    <mergeCell ref="E39:I39"/>
    <mergeCell ref="E40:I40"/>
    <mergeCell ref="E41:I41"/>
    <mergeCell ref="E42:I42"/>
    <mergeCell ref="E43:I43"/>
    <mergeCell ref="E44:I44"/>
    <mergeCell ref="E45:I45"/>
    <mergeCell ref="E46:I46"/>
    <mergeCell ref="E47:I47"/>
    <mergeCell ref="E48:I48"/>
    <mergeCell ref="E49:I49"/>
    <mergeCell ref="E50:I50"/>
    <mergeCell ref="E51:I51"/>
    <mergeCell ref="E52:I52"/>
    <mergeCell ref="E53:I53"/>
    <mergeCell ref="E54:I54"/>
    <mergeCell ref="E55:I55"/>
    <mergeCell ref="E56:I56"/>
    <mergeCell ref="E57:I57"/>
    <mergeCell ref="E58:I58"/>
    <mergeCell ref="E59:I59"/>
    <mergeCell ref="E60:I60"/>
    <mergeCell ref="E61:I61"/>
    <mergeCell ref="E62:I62"/>
    <mergeCell ref="E63:I63"/>
    <mergeCell ref="E64:I64"/>
    <mergeCell ref="E65:I65"/>
    <mergeCell ref="E66:I66"/>
    <mergeCell ref="E67:I67"/>
    <mergeCell ref="E68:I68"/>
    <mergeCell ref="E69:I69"/>
    <mergeCell ref="E70:I70"/>
    <mergeCell ref="E71:I71"/>
    <mergeCell ref="E72:I72"/>
    <mergeCell ref="E73:I73"/>
    <mergeCell ref="E74:I74"/>
    <mergeCell ref="E75:I75"/>
    <mergeCell ref="E76:I76"/>
    <mergeCell ref="E77:I77"/>
    <mergeCell ref="E78:I78"/>
    <mergeCell ref="E79:I79"/>
    <mergeCell ref="E80:I80"/>
    <mergeCell ref="E81:I81"/>
    <mergeCell ref="E82:I82"/>
    <mergeCell ref="E83:I83"/>
    <mergeCell ref="E84:I84"/>
    <mergeCell ref="E85:I85"/>
    <mergeCell ref="E86:I86"/>
    <mergeCell ref="E87:I87"/>
    <mergeCell ref="E88:I88"/>
    <mergeCell ref="E89:I89"/>
    <mergeCell ref="E90:I90"/>
    <mergeCell ref="E91:I91"/>
    <mergeCell ref="E92:I92"/>
    <mergeCell ref="E93:I93"/>
    <mergeCell ref="E94:I94"/>
    <mergeCell ref="E95:I95"/>
    <mergeCell ref="E96:I96"/>
    <mergeCell ref="E97:I97"/>
    <mergeCell ref="E98:I98"/>
    <mergeCell ref="E99:I99"/>
    <mergeCell ref="E100:I100"/>
    <mergeCell ref="E101:I101"/>
    <mergeCell ref="E102:I102"/>
    <mergeCell ref="E103:I103"/>
    <mergeCell ref="E104:I104"/>
    <mergeCell ref="E105:I105"/>
    <mergeCell ref="E106:I106"/>
    <mergeCell ref="E107:I107"/>
    <mergeCell ref="E108:I108"/>
    <mergeCell ref="E109:I109"/>
    <mergeCell ref="E110:I110"/>
    <mergeCell ref="E111:I111"/>
    <mergeCell ref="E112:I112"/>
    <mergeCell ref="E113:I113"/>
    <mergeCell ref="E114:I114"/>
  </mergeCells>
  <conditionalFormatting sqref="H20">
    <cfRule type="cellIs" priority="2" operator="greaterThan" aboveAverage="0" equalAverage="0" bottom="0" percent="0" rank="0" text="" dxfId="0">
      <formula>0</formula>
    </cfRule>
  </conditionalFormatting>
  <conditionalFormatting sqref="I20">
    <cfRule type="cellIs" priority="3" operator="greaterThanOrEqual" aboveAverage="0" equalAverage="0" bottom="0" percent="0" rank="0" text="" dxfId="1">
      <formula>1</formula>
    </cfRule>
  </conditionalFormatting>
  <dataValidations count="4">
    <dataValidation allowBlank="true" operator="between" showDropDown="false" showErrorMessage="true" showInputMessage="true" sqref="F5 C7" type="list">
      <formula1>'[2]reff table'!#ref!</formula1>
      <formula2>0</formula2>
    </dataValidation>
    <dataValidation allowBlank="true" operator="between" showDropDown="false" showErrorMessage="true" showInputMessage="true" sqref="C6" type="list">
      <formula1>'[2]reff table'!#ref!</formula1>
      <formula2>0</formula2>
    </dataValidation>
    <dataValidation allowBlank="true" operator="between" showDropDown="false" showErrorMessage="true" showInputMessage="true" sqref="G23:G24" type="list">
      <formula1>'Reff Table'!$H$2:$H$5</formula1>
      <formula2>0</formula2>
    </dataValidation>
    <dataValidation allowBlank="true" operator="between" showDropDown="false" showErrorMessage="true" showInputMessage="true" sqref="J23:J24" type="list">
      <formula1>'Reff Table'!$G$2:$G$4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true">
    <pageSetUpPr fitToPage="false"/>
  </sheetPr>
  <dimension ref="B1:M89"/>
  <sheetViews>
    <sheetView showFormulas="false" showGridLines="false" showRowColHeaders="true" showZeros="true" rightToLeft="false" tabSelected="false" showOutlineSymbols="true" defaultGridColor="true" view="normal" topLeftCell="A53" colorId="64" zoomScale="84" zoomScaleNormal="84" zoomScalePageLayoutView="100" workbookViewId="0">
      <selection pane="topLeft" activeCell="G2" activeCellId="0" sqref="G2"/>
    </sheetView>
  </sheetViews>
  <sheetFormatPr defaultColWidth="8.5703125" defaultRowHeight="12.8" zeroHeight="false" outlineLevelRow="0" outlineLevelCol="0"/>
  <cols>
    <col collapsed="false" customWidth="true" hidden="false" outlineLevel="0" max="1" min="1" style="78" width="9.13"/>
    <col collapsed="false" customWidth="true" hidden="false" outlineLevel="0" max="2" min="2" style="78" width="6.71"/>
    <col collapsed="false" customWidth="true" hidden="false" outlineLevel="0" max="3" min="3" style="78" width="15"/>
    <col collapsed="false" customWidth="true" hidden="false" outlineLevel="0" max="4" min="4" style="78" width="46.71"/>
    <col collapsed="false" customWidth="true" hidden="false" outlineLevel="0" max="5" min="5" style="78" width="17.74"/>
    <col collapsed="false" customWidth="true" hidden="false" outlineLevel="0" max="6" min="6" style="78" width="14.64"/>
    <col collapsed="false" customWidth="true" hidden="false" outlineLevel="0" max="7" min="7" style="78" width="10.85"/>
    <col collapsed="false" customWidth="true" hidden="false" outlineLevel="0" max="9" min="8" style="78" width="10.29"/>
    <col collapsed="false" customWidth="true" hidden="false" outlineLevel="0" max="10" min="10" style="78" width="17.13"/>
    <col collapsed="false" customWidth="true" hidden="false" outlineLevel="0" max="11" min="11" style="78" width="16.14"/>
    <col collapsed="false" customWidth="true" hidden="false" outlineLevel="0" max="12" min="12" style="78" width="25"/>
    <col collapsed="false" customWidth="false" hidden="false" outlineLevel="0" max="1024" min="13" style="78" width="8.56"/>
  </cols>
  <sheetData>
    <row r="1" customFormat="false" ht="20.05" hidden="false" customHeight="false" outlineLevel="0" collapsed="false">
      <c r="B1" s="79" t="s">
        <v>216</v>
      </c>
      <c r="C1" s="79" t="s">
        <v>34</v>
      </c>
      <c r="D1" s="79" t="s">
        <v>217</v>
      </c>
      <c r="E1" s="79" t="s">
        <v>218</v>
      </c>
      <c r="F1" s="79" t="s">
        <v>219</v>
      </c>
      <c r="G1" s="79" t="s">
        <v>220</v>
      </c>
      <c r="H1" s="80" t="s">
        <v>221</v>
      </c>
      <c r="I1" s="80" t="s">
        <v>222</v>
      </c>
      <c r="J1" s="79" t="s">
        <v>27</v>
      </c>
      <c r="K1" s="79" t="s">
        <v>223</v>
      </c>
      <c r="L1" s="79" t="s">
        <v>224</v>
      </c>
    </row>
    <row r="2" customFormat="false" ht="18.05" hidden="false" customHeight="true" outlineLevel="0" collapsed="false">
      <c r="B2" s="81" t="n">
        <v>1</v>
      </c>
      <c r="C2" s="20" t="s">
        <v>39</v>
      </c>
      <c r="D2" s="64" t="s">
        <v>40</v>
      </c>
      <c r="E2" s="63" t="s">
        <v>225</v>
      </c>
      <c r="F2" s="82" t="s">
        <v>226</v>
      </c>
      <c r="G2" s="20" t="s">
        <v>38</v>
      </c>
      <c r="H2" s="20" t="s">
        <v>227</v>
      </c>
      <c r="I2" s="20"/>
      <c r="J2" s="20"/>
      <c r="K2" s="62" t="s">
        <v>228</v>
      </c>
      <c r="L2" s="20"/>
    </row>
    <row r="3" customFormat="false" ht="12.8" hidden="false" customHeight="false" outlineLevel="0" collapsed="false">
      <c r="B3" s="81" t="n">
        <v>2</v>
      </c>
      <c r="C3" s="20" t="s">
        <v>42</v>
      </c>
      <c r="D3" s="64" t="s">
        <v>43</v>
      </c>
      <c r="E3" s="63" t="s">
        <v>225</v>
      </c>
      <c r="F3" s="82" t="s">
        <v>226</v>
      </c>
      <c r="G3" s="20" t="s">
        <v>38</v>
      </c>
      <c r="H3" s="20" t="s">
        <v>227</v>
      </c>
      <c r="I3" s="20"/>
      <c r="J3" s="20"/>
      <c r="K3" s="62" t="s">
        <v>228</v>
      </c>
      <c r="L3" s="20"/>
    </row>
    <row r="4" customFormat="false" ht="12.8" hidden="false" customHeight="false" outlineLevel="0" collapsed="false">
      <c r="B4" s="81" t="n">
        <v>3</v>
      </c>
      <c r="C4" s="20" t="s">
        <v>44</v>
      </c>
      <c r="D4" s="64" t="s">
        <v>45</v>
      </c>
      <c r="E4" s="63" t="s">
        <v>225</v>
      </c>
      <c r="F4" s="82" t="s">
        <v>226</v>
      </c>
      <c r="G4" s="20" t="s">
        <v>38</v>
      </c>
      <c r="H4" s="20" t="s">
        <v>227</v>
      </c>
      <c r="I4" s="20"/>
      <c r="J4" s="20"/>
      <c r="K4" s="62" t="s">
        <v>228</v>
      </c>
      <c r="L4" s="20"/>
    </row>
    <row r="5" customFormat="false" ht="12.8" hidden="false" customHeight="false" outlineLevel="0" collapsed="false">
      <c r="B5" s="81" t="n">
        <v>4</v>
      </c>
      <c r="C5" s="20" t="s">
        <v>46</v>
      </c>
      <c r="D5" s="64" t="s">
        <v>47</v>
      </c>
      <c r="E5" s="63" t="s">
        <v>225</v>
      </c>
      <c r="F5" s="82" t="s">
        <v>226</v>
      </c>
      <c r="G5" s="20" t="s">
        <v>38</v>
      </c>
      <c r="H5" s="20" t="s">
        <v>227</v>
      </c>
      <c r="I5" s="20"/>
      <c r="J5" s="20"/>
      <c r="K5" s="62" t="s">
        <v>228</v>
      </c>
      <c r="L5" s="20"/>
    </row>
    <row r="6" customFormat="false" ht="12.8" hidden="false" customHeight="false" outlineLevel="0" collapsed="false">
      <c r="B6" s="81" t="n">
        <v>5</v>
      </c>
      <c r="C6" s="20" t="s">
        <v>48</v>
      </c>
      <c r="D6" s="64" t="s">
        <v>49</v>
      </c>
      <c r="E6" s="63" t="s">
        <v>225</v>
      </c>
      <c r="F6" s="82" t="s">
        <v>226</v>
      </c>
      <c r="G6" s="20" t="s">
        <v>38</v>
      </c>
      <c r="H6" s="20" t="s">
        <v>227</v>
      </c>
      <c r="I6" s="20"/>
      <c r="J6" s="20"/>
      <c r="K6" s="62" t="s">
        <v>228</v>
      </c>
      <c r="L6" s="20"/>
    </row>
    <row r="7" customFormat="false" ht="16.05" hidden="false" customHeight="true" outlineLevel="0" collapsed="false">
      <c r="B7" s="81" t="n">
        <v>6</v>
      </c>
      <c r="C7" s="20" t="s">
        <v>50</v>
      </c>
      <c r="D7" s="64" t="s">
        <v>51</v>
      </c>
      <c r="E7" s="63" t="s">
        <v>225</v>
      </c>
      <c r="F7" s="82" t="s">
        <v>226</v>
      </c>
      <c r="G7" s="20" t="s">
        <v>38</v>
      </c>
      <c r="H7" s="20" t="s">
        <v>227</v>
      </c>
      <c r="I7" s="20"/>
      <c r="J7" s="20"/>
      <c r="K7" s="62" t="s">
        <v>228</v>
      </c>
      <c r="L7" s="20"/>
    </row>
    <row r="8" customFormat="false" ht="16.05" hidden="false" customHeight="true" outlineLevel="0" collapsed="false">
      <c r="B8" s="81" t="n">
        <v>7</v>
      </c>
      <c r="C8" s="20" t="s">
        <v>52</v>
      </c>
      <c r="D8" s="64" t="s">
        <v>53</v>
      </c>
      <c r="E8" s="63" t="s">
        <v>225</v>
      </c>
      <c r="F8" s="82" t="s">
        <v>226</v>
      </c>
      <c r="G8" s="20" t="s">
        <v>38</v>
      </c>
      <c r="H8" s="20" t="s">
        <v>227</v>
      </c>
      <c r="I8" s="20"/>
      <c r="J8" s="20"/>
      <c r="K8" s="62" t="s">
        <v>228</v>
      </c>
      <c r="L8" s="20"/>
    </row>
    <row r="9" customFormat="false" ht="16.05" hidden="false" customHeight="true" outlineLevel="0" collapsed="false">
      <c r="B9" s="81" t="n">
        <v>8</v>
      </c>
      <c r="C9" s="20" t="s">
        <v>54</v>
      </c>
      <c r="D9" s="64" t="s">
        <v>55</v>
      </c>
      <c r="E9" s="63" t="s">
        <v>225</v>
      </c>
      <c r="F9" s="82" t="s">
        <v>226</v>
      </c>
      <c r="G9" s="20" t="s">
        <v>38</v>
      </c>
      <c r="H9" s="20" t="s">
        <v>227</v>
      </c>
      <c r="I9" s="20"/>
      <c r="J9" s="20"/>
      <c r="K9" s="62" t="s">
        <v>228</v>
      </c>
      <c r="L9" s="20"/>
    </row>
    <row r="10" customFormat="false" ht="16.05" hidden="false" customHeight="true" outlineLevel="0" collapsed="false">
      <c r="B10" s="81" t="n">
        <v>9</v>
      </c>
      <c r="C10" s="20" t="s">
        <v>56</v>
      </c>
      <c r="D10" s="64" t="s">
        <v>57</v>
      </c>
      <c r="E10" s="63" t="s">
        <v>225</v>
      </c>
      <c r="F10" s="82" t="s">
        <v>226</v>
      </c>
      <c r="G10" s="20" t="s">
        <v>38</v>
      </c>
      <c r="H10" s="20" t="s">
        <v>227</v>
      </c>
      <c r="I10" s="20"/>
      <c r="J10" s="20"/>
      <c r="K10" s="62" t="s">
        <v>228</v>
      </c>
      <c r="L10" s="20"/>
    </row>
    <row r="11" s="83" customFormat="true" ht="14" hidden="false" customHeight="true" outlineLevel="0" collapsed="false">
      <c r="B11" s="81" t="n">
        <v>10</v>
      </c>
      <c r="C11" s="20" t="s">
        <v>58</v>
      </c>
      <c r="D11" s="64" t="str">
        <f aca="false">'UAT Scenario'!C1</f>
        <v>Scenario ID</v>
      </c>
      <c r="E11" s="63" t="s">
        <v>225</v>
      </c>
      <c r="F11" s="82" t="s">
        <v>226</v>
      </c>
      <c r="G11" s="20" t="s">
        <v>38</v>
      </c>
      <c r="H11" s="20" t="s">
        <v>227</v>
      </c>
      <c r="I11" s="20"/>
      <c r="J11" s="20"/>
      <c r="K11" s="62" t="s">
        <v>228</v>
      </c>
      <c r="L11" s="20"/>
    </row>
    <row r="12" customFormat="false" ht="14.7" hidden="false" customHeight="true" outlineLevel="0" collapsed="false">
      <c r="B12" s="81" t="n">
        <v>11</v>
      </c>
      <c r="C12" s="20" t="s">
        <v>59</v>
      </c>
      <c r="D12" s="64" t="s">
        <v>60</v>
      </c>
      <c r="E12" s="63" t="s">
        <v>229</v>
      </c>
      <c r="F12" s="82" t="s">
        <v>226</v>
      </c>
      <c r="G12" s="20" t="s">
        <v>38</v>
      </c>
      <c r="H12" s="20" t="s">
        <v>227</v>
      </c>
      <c r="I12" s="20"/>
      <c r="J12" s="20"/>
      <c r="K12" s="62" t="s">
        <v>228</v>
      </c>
      <c r="L12" s="20"/>
    </row>
    <row r="13" customFormat="false" ht="12.8" hidden="false" customHeight="false" outlineLevel="0" collapsed="false">
      <c r="B13" s="81" t="n">
        <v>12</v>
      </c>
      <c r="C13" s="20" t="s">
        <v>61</v>
      </c>
      <c r="D13" s="64" t="s">
        <v>62</v>
      </c>
      <c r="E13" s="63" t="s">
        <v>229</v>
      </c>
      <c r="F13" s="82" t="s">
        <v>226</v>
      </c>
      <c r="G13" s="20" t="s">
        <v>38</v>
      </c>
      <c r="H13" s="20" t="s">
        <v>227</v>
      </c>
      <c r="I13" s="20"/>
      <c r="J13" s="20"/>
      <c r="K13" s="62" t="s">
        <v>228</v>
      </c>
      <c r="L13" s="20"/>
    </row>
    <row r="14" customFormat="false" ht="12.8" hidden="false" customHeight="false" outlineLevel="0" collapsed="false">
      <c r="B14" s="81" t="n">
        <v>13</v>
      </c>
      <c r="C14" s="20" t="s">
        <v>63</v>
      </c>
      <c r="D14" s="64" t="s">
        <v>230</v>
      </c>
      <c r="E14" s="63" t="s">
        <v>231</v>
      </c>
      <c r="F14" s="82" t="s">
        <v>226</v>
      </c>
      <c r="G14" s="20" t="s">
        <v>38</v>
      </c>
      <c r="H14" s="20" t="s">
        <v>227</v>
      </c>
      <c r="I14" s="20"/>
      <c r="J14" s="20"/>
      <c r="K14" s="62" t="s">
        <v>228</v>
      </c>
      <c r="L14" s="20"/>
      <c r="M14" s="84"/>
    </row>
    <row r="15" customFormat="false" ht="12.8" hidden="false" customHeight="false" outlineLevel="0" collapsed="false">
      <c r="B15" s="81" t="n">
        <v>14</v>
      </c>
      <c r="C15" s="20" t="s">
        <v>66</v>
      </c>
      <c r="D15" s="64" t="s">
        <v>67</v>
      </c>
      <c r="E15" s="63" t="s">
        <v>232</v>
      </c>
      <c r="F15" s="82" t="s">
        <v>226</v>
      </c>
      <c r="G15" s="20" t="s">
        <v>38</v>
      </c>
      <c r="H15" s="20" t="s">
        <v>227</v>
      </c>
      <c r="I15" s="20"/>
      <c r="J15" s="20"/>
      <c r="K15" s="62" t="s">
        <v>228</v>
      </c>
      <c r="L15" s="20"/>
    </row>
    <row r="16" customFormat="false" ht="12.8" hidden="false" customHeight="false" outlineLevel="0" collapsed="false">
      <c r="B16" s="81" t="n">
        <v>15</v>
      </c>
      <c r="C16" s="20" t="s">
        <v>68</v>
      </c>
      <c r="D16" s="64" t="s">
        <v>69</v>
      </c>
      <c r="E16" s="63" t="s">
        <v>232</v>
      </c>
      <c r="F16" s="82" t="s">
        <v>226</v>
      </c>
      <c r="G16" s="20" t="s">
        <v>38</v>
      </c>
      <c r="H16" s="20" t="s">
        <v>227</v>
      </c>
      <c r="I16" s="20"/>
      <c r="J16" s="20"/>
      <c r="K16" s="62" t="s">
        <v>228</v>
      </c>
      <c r="L16" s="20"/>
    </row>
    <row r="17" customFormat="false" ht="12.8" hidden="false" customHeight="false" outlineLevel="0" collapsed="false">
      <c r="B17" s="81" t="n">
        <v>16</v>
      </c>
      <c r="C17" s="20" t="s">
        <v>70</v>
      </c>
      <c r="D17" s="64" t="s">
        <v>71</v>
      </c>
      <c r="E17" s="63" t="s">
        <v>232</v>
      </c>
      <c r="F17" s="82" t="s">
        <v>226</v>
      </c>
      <c r="G17" s="20" t="s">
        <v>38</v>
      </c>
      <c r="H17" s="20" t="s">
        <v>227</v>
      </c>
      <c r="I17" s="20"/>
      <c r="J17" s="20"/>
      <c r="K17" s="62" t="s">
        <v>228</v>
      </c>
      <c r="L17" s="20"/>
    </row>
    <row r="18" customFormat="false" ht="12.8" hidden="false" customHeight="false" outlineLevel="0" collapsed="false">
      <c r="B18" s="81" t="n">
        <v>17</v>
      </c>
      <c r="C18" s="20" t="s">
        <v>72</v>
      </c>
      <c r="D18" s="64" t="s">
        <v>73</v>
      </c>
      <c r="E18" s="63" t="s">
        <v>232</v>
      </c>
      <c r="F18" s="82" t="s">
        <v>226</v>
      </c>
      <c r="G18" s="20" t="s">
        <v>38</v>
      </c>
      <c r="H18" s="20" t="s">
        <v>227</v>
      </c>
      <c r="I18" s="20"/>
      <c r="J18" s="20"/>
      <c r="K18" s="62" t="s">
        <v>228</v>
      </c>
      <c r="L18" s="20"/>
    </row>
    <row r="19" customFormat="false" ht="12.8" hidden="false" customHeight="false" outlineLevel="0" collapsed="false">
      <c r="B19" s="81" t="n">
        <v>18</v>
      </c>
      <c r="C19" s="20" t="s">
        <v>74</v>
      </c>
      <c r="D19" s="64" t="s">
        <v>75</v>
      </c>
      <c r="E19" s="63" t="s">
        <v>232</v>
      </c>
      <c r="F19" s="82" t="s">
        <v>226</v>
      </c>
      <c r="G19" s="20" t="s">
        <v>38</v>
      </c>
      <c r="H19" s="20" t="s">
        <v>227</v>
      </c>
      <c r="I19" s="20"/>
      <c r="J19" s="20"/>
      <c r="K19" s="62" t="s">
        <v>228</v>
      </c>
      <c r="L19" s="20"/>
    </row>
    <row r="20" customFormat="false" ht="12.8" hidden="false" customHeight="false" outlineLevel="0" collapsed="false">
      <c r="B20" s="81" t="n">
        <v>19</v>
      </c>
      <c r="C20" s="20" t="s">
        <v>76</v>
      </c>
      <c r="D20" s="64" t="s">
        <v>77</v>
      </c>
      <c r="E20" s="63" t="s">
        <v>232</v>
      </c>
      <c r="F20" s="82" t="s">
        <v>226</v>
      </c>
      <c r="G20" s="20" t="s">
        <v>38</v>
      </c>
      <c r="H20" s="20" t="s">
        <v>227</v>
      </c>
      <c r="I20" s="20"/>
      <c r="J20" s="20"/>
      <c r="K20" s="62" t="s">
        <v>228</v>
      </c>
      <c r="L20" s="20"/>
    </row>
    <row r="21" customFormat="false" ht="12.8" hidden="false" customHeight="false" outlineLevel="0" collapsed="false">
      <c r="B21" s="81" t="n">
        <v>20</v>
      </c>
      <c r="C21" s="20" t="s">
        <v>78</v>
      </c>
      <c r="D21" s="64" t="s">
        <v>79</v>
      </c>
      <c r="E21" s="63" t="s">
        <v>232</v>
      </c>
      <c r="F21" s="82" t="s">
        <v>226</v>
      </c>
      <c r="G21" s="20" t="s">
        <v>38</v>
      </c>
      <c r="H21" s="20" t="s">
        <v>227</v>
      </c>
      <c r="I21" s="20"/>
      <c r="J21" s="20"/>
      <c r="K21" s="62" t="s">
        <v>228</v>
      </c>
      <c r="L21" s="20"/>
    </row>
    <row r="22" customFormat="false" ht="12.8" hidden="false" customHeight="false" outlineLevel="0" collapsed="false">
      <c r="B22" s="81" t="n">
        <v>21</v>
      </c>
      <c r="C22" s="20" t="s">
        <v>80</v>
      </c>
      <c r="D22" s="64" t="s">
        <v>81</v>
      </c>
      <c r="E22" s="63" t="s">
        <v>232</v>
      </c>
      <c r="F22" s="82" t="s">
        <v>226</v>
      </c>
      <c r="G22" s="20" t="s">
        <v>38</v>
      </c>
      <c r="H22" s="20" t="s">
        <v>227</v>
      </c>
      <c r="I22" s="20"/>
      <c r="J22" s="20"/>
      <c r="K22" s="62" t="s">
        <v>228</v>
      </c>
      <c r="L22" s="20"/>
    </row>
    <row r="23" customFormat="false" ht="12.8" hidden="false" customHeight="false" outlineLevel="0" collapsed="false">
      <c r="B23" s="81" t="n">
        <v>22</v>
      </c>
      <c r="C23" s="20" t="s">
        <v>82</v>
      </c>
      <c r="D23" s="64" t="s">
        <v>83</v>
      </c>
      <c r="E23" s="63" t="s">
        <v>232</v>
      </c>
      <c r="F23" s="82" t="s">
        <v>226</v>
      </c>
      <c r="G23" s="20" t="s">
        <v>38</v>
      </c>
      <c r="H23" s="20" t="s">
        <v>227</v>
      </c>
      <c r="I23" s="20"/>
      <c r="J23" s="20"/>
      <c r="K23" s="62" t="s">
        <v>228</v>
      </c>
      <c r="L23" s="20"/>
    </row>
    <row r="24" customFormat="false" ht="12.8" hidden="false" customHeight="false" outlineLevel="0" collapsed="false">
      <c r="B24" s="81" t="n">
        <v>23</v>
      </c>
      <c r="C24" s="20" t="s">
        <v>84</v>
      </c>
      <c r="D24" s="64" t="s">
        <v>85</v>
      </c>
      <c r="E24" s="63" t="s">
        <v>232</v>
      </c>
      <c r="F24" s="82" t="s">
        <v>226</v>
      </c>
      <c r="G24" s="20" t="s">
        <v>38</v>
      </c>
      <c r="H24" s="20" t="s">
        <v>227</v>
      </c>
      <c r="I24" s="20"/>
      <c r="J24" s="20"/>
      <c r="K24" s="62" t="s">
        <v>228</v>
      </c>
      <c r="L24" s="20"/>
    </row>
    <row r="25" customFormat="false" ht="12.8" hidden="false" customHeight="false" outlineLevel="0" collapsed="false">
      <c r="B25" s="81" t="n">
        <v>24</v>
      </c>
      <c r="C25" s="20" t="s">
        <v>86</v>
      </c>
      <c r="D25" s="64" t="s">
        <v>87</v>
      </c>
      <c r="E25" s="63" t="s">
        <v>232</v>
      </c>
      <c r="F25" s="82" t="s">
        <v>226</v>
      </c>
      <c r="G25" s="20" t="s">
        <v>38</v>
      </c>
      <c r="H25" s="20" t="s">
        <v>227</v>
      </c>
      <c r="I25" s="20"/>
      <c r="J25" s="20"/>
      <c r="K25" s="62" t="s">
        <v>228</v>
      </c>
      <c r="L25" s="20"/>
    </row>
    <row r="26" customFormat="false" ht="12.8" hidden="false" customHeight="false" outlineLevel="0" collapsed="false">
      <c r="B26" s="81" t="n">
        <v>25</v>
      </c>
      <c r="C26" s="20" t="s">
        <v>88</v>
      </c>
      <c r="D26" s="64" t="s">
        <v>89</v>
      </c>
      <c r="E26" s="63" t="s">
        <v>232</v>
      </c>
      <c r="F26" s="82" t="s">
        <v>226</v>
      </c>
      <c r="G26" s="20" t="s">
        <v>38</v>
      </c>
      <c r="H26" s="20" t="s">
        <v>227</v>
      </c>
      <c r="I26" s="20"/>
      <c r="J26" s="20"/>
      <c r="K26" s="62" t="s">
        <v>228</v>
      </c>
      <c r="L26" s="20"/>
    </row>
    <row r="27" customFormat="false" ht="12.8" hidden="false" customHeight="false" outlineLevel="0" collapsed="false">
      <c r="B27" s="81" t="n">
        <v>26</v>
      </c>
      <c r="C27" s="20" t="s">
        <v>90</v>
      </c>
      <c r="D27" s="64" t="s">
        <v>91</v>
      </c>
      <c r="E27" s="63" t="s">
        <v>232</v>
      </c>
      <c r="F27" s="82" t="s">
        <v>226</v>
      </c>
      <c r="G27" s="20" t="s">
        <v>38</v>
      </c>
      <c r="H27" s="20" t="s">
        <v>227</v>
      </c>
      <c r="I27" s="20"/>
      <c r="J27" s="20"/>
      <c r="K27" s="62" t="s">
        <v>228</v>
      </c>
      <c r="L27" s="20"/>
    </row>
    <row r="28" customFormat="false" ht="12.8" hidden="false" customHeight="false" outlineLevel="0" collapsed="false">
      <c r="B28" s="81" t="n">
        <v>27</v>
      </c>
      <c r="C28" s="20" t="s">
        <v>92</v>
      </c>
      <c r="D28" s="64" t="s">
        <v>93</v>
      </c>
      <c r="E28" s="63" t="s">
        <v>232</v>
      </c>
      <c r="F28" s="82" t="s">
        <v>226</v>
      </c>
      <c r="G28" s="20" t="s">
        <v>38</v>
      </c>
      <c r="H28" s="20" t="s">
        <v>227</v>
      </c>
      <c r="I28" s="20"/>
      <c r="J28" s="20"/>
      <c r="K28" s="62" t="s">
        <v>228</v>
      </c>
      <c r="L28" s="20"/>
    </row>
    <row r="29" customFormat="false" ht="12.8" hidden="false" customHeight="false" outlineLevel="0" collapsed="false">
      <c r="B29" s="81" t="n">
        <v>28</v>
      </c>
      <c r="C29" s="20" t="s">
        <v>94</v>
      </c>
      <c r="D29" s="64" t="s">
        <v>95</v>
      </c>
      <c r="E29" s="63" t="s">
        <v>232</v>
      </c>
      <c r="F29" s="82" t="s">
        <v>226</v>
      </c>
      <c r="G29" s="20" t="s">
        <v>38</v>
      </c>
      <c r="H29" s="20" t="s">
        <v>227</v>
      </c>
      <c r="I29" s="20"/>
      <c r="J29" s="20"/>
      <c r="K29" s="62" t="s">
        <v>228</v>
      </c>
      <c r="L29" s="20"/>
    </row>
    <row r="30" customFormat="false" ht="12.8" hidden="false" customHeight="false" outlineLevel="0" collapsed="false">
      <c r="B30" s="81" t="n">
        <v>29</v>
      </c>
      <c r="C30" s="20" t="s">
        <v>96</v>
      </c>
      <c r="D30" s="85" t="s">
        <v>97</v>
      </c>
      <c r="E30" s="63" t="s">
        <v>232</v>
      </c>
      <c r="F30" s="82" t="s">
        <v>226</v>
      </c>
      <c r="G30" s="20" t="s">
        <v>38</v>
      </c>
      <c r="H30" s="20" t="s">
        <v>227</v>
      </c>
      <c r="I30" s="20"/>
      <c r="J30" s="20"/>
      <c r="K30" s="62" t="s">
        <v>228</v>
      </c>
      <c r="L30" s="20"/>
    </row>
    <row r="31" customFormat="false" ht="12.8" hidden="false" customHeight="false" outlineLevel="0" collapsed="false">
      <c r="B31" s="81" t="n">
        <v>30</v>
      </c>
      <c r="C31" s="20" t="s">
        <v>98</v>
      </c>
      <c r="D31" s="64" t="s">
        <v>99</v>
      </c>
      <c r="E31" s="63" t="s">
        <v>233</v>
      </c>
      <c r="F31" s="82" t="s">
        <v>226</v>
      </c>
      <c r="G31" s="20" t="s">
        <v>38</v>
      </c>
      <c r="H31" s="20" t="s">
        <v>227</v>
      </c>
      <c r="I31" s="20"/>
      <c r="J31" s="20"/>
      <c r="K31" s="62" t="s">
        <v>228</v>
      </c>
      <c r="L31" s="20"/>
    </row>
    <row r="32" customFormat="false" ht="12.8" hidden="false" customHeight="false" outlineLevel="0" collapsed="false">
      <c r="B32" s="81" t="n">
        <v>31</v>
      </c>
      <c r="C32" s="20" t="s">
        <v>100</v>
      </c>
      <c r="D32" s="64" t="s">
        <v>101</v>
      </c>
      <c r="E32" s="63" t="s">
        <v>234</v>
      </c>
      <c r="F32" s="82" t="s">
        <v>226</v>
      </c>
      <c r="G32" s="20" t="s">
        <v>38</v>
      </c>
      <c r="H32" s="20" t="s">
        <v>227</v>
      </c>
      <c r="I32" s="20"/>
      <c r="J32" s="20"/>
      <c r="K32" s="62" t="s">
        <v>228</v>
      </c>
      <c r="L32" s="20"/>
    </row>
    <row r="33" customFormat="false" ht="12.8" hidden="false" customHeight="false" outlineLevel="0" collapsed="false">
      <c r="B33" s="81" t="n">
        <v>32</v>
      </c>
      <c r="C33" s="20" t="s">
        <v>102</v>
      </c>
      <c r="D33" s="64" t="s">
        <v>103</v>
      </c>
      <c r="E33" s="63" t="s">
        <v>235</v>
      </c>
      <c r="F33" s="82" t="s">
        <v>226</v>
      </c>
      <c r="G33" s="20" t="s">
        <v>38</v>
      </c>
      <c r="H33" s="20" t="s">
        <v>227</v>
      </c>
      <c r="I33" s="20"/>
      <c r="J33" s="20"/>
      <c r="K33" s="62" t="s">
        <v>228</v>
      </c>
      <c r="L33" s="20"/>
    </row>
    <row r="34" customFormat="false" ht="12.8" hidden="false" customHeight="false" outlineLevel="0" collapsed="false">
      <c r="B34" s="81" t="n">
        <v>33</v>
      </c>
      <c r="C34" s="20" t="s">
        <v>104</v>
      </c>
      <c r="D34" s="86" t="s">
        <v>105</v>
      </c>
      <c r="E34" s="63" t="s">
        <v>236</v>
      </c>
      <c r="F34" s="82" t="s">
        <v>226</v>
      </c>
      <c r="G34" s="20" t="s">
        <v>38</v>
      </c>
      <c r="H34" s="20" t="s">
        <v>227</v>
      </c>
      <c r="I34" s="20"/>
      <c r="J34" s="20"/>
      <c r="K34" s="62" t="s">
        <v>228</v>
      </c>
      <c r="L34" s="20"/>
    </row>
    <row r="35" customFormat="false" ht="12.8" hidden="false" customHeight="false" outlineLevel="0" collapsed="false">
      <c r="B35" s="81" t="n">
        <v>34</v>
      </c>
      <c r="C35" s="20" t="s">
        <v>106</v>
      </c>
      <c r="D35" s="87" t="s">
        <v>107</v>
      </c>
      <c r="E35" s="63" t="s">
        <v>236</v>
      </c>
      <c r="F35" s="82" t="s">
        <v>226</v>
      </c>
      <c r="G35" s="20" t="s">
        <v>38</v>
      </c>
      <c r="H35" s="20" t="s">
        <v>227</v>
      </c>
      <c r="I35" s="20"/>
      <c r="J35" s="20"/>
      <c r="K35" s="62" t="s">
        <v>228</v>
      </c>
      <c r="L35" s="20"/>
    </row>
    <row r="36" customFormat="false" ht="12.8" hidden="false" customHeight="false" outlineLevel="0" collapsed="false">
      <c r="B36" s="81" t="n">
        <v>35</v>
      </c>
      <c r="C36" s="20" t="s">
        <v>108</v>
      </c>
      <c r="D36" s="86" t="s">
        <v>109</v>
      </c>
      <c r="E36" s="63" t="s">
        <v>236</v>
      </c>
      <c r="F36" s="82" t="s">
        <v>226</v>
      </c>
      <c r="G36" s="20" t="s">
        <v>38</v>
      </c>
      <c r="H36" s="20" t="s">
        <v>227</v>
      </c>
      <c r="I36" s="20"/>
      <c r="J36" s="20"/>
      <c r="K36" s="62" t="s">
        <v>228</v>
      </c>
      <c r="L36" s="20"/>
    </row>
    <row r="37" customFormat="false" ht="12.8" hidden="false" customHeight="false" outlineLevel="0" collapsed="false">
      <c r="B37" s="81" t="n">
        <v>36</v>
      </c>
      <c r="C37" s="20" t="s">
        <v>110</v>
      </c>
      <c r="D37" s="87" t="s">
        <v>111</v>
      </c>
      <c r="E37" s="63" t="s">
        <v>236</v>
      </c>
      <c r="F37" s="82" t="s">
        <v>226</v>
      </c>
      <c r="G37" s="20" t="s">
        <v>38</v>
      </c>
      <c r="H37" s="20" t="s">
        <v>227</v>
      </c>
      <c r="I37" s="20"/>
      <c r="J37" s="20"/>
      <c r="K37" s="62" t="s">
        <v>228</v>
      </c>
      <c r="L37" s="20"/>
    </row>
    <row r="38" customFormat="false" ht="12.8" hidden="false" customHeight="false" outlineLevel="0" collapsed="false">
      <c r="B38" s="81" t="n">
        <v>37</v>
      </c>
      <c r="C38" s="20" t="s">
        <v>112</v>
      </c>
      <c r="D38" s="87" t="s">
        <v>113</v>
      </c>
      <c r="E38" s="63" t="s">
        <v>236</v>
      </c>
      <c r="F38" s="82" t="s">
        <v>226</v>
      </c>
      <c r="G38" s="20" t="s">
        <v>38</v>
      </c>
      <c r="H38" s="20" t="s">
        <v>227</v>
      </c>
      <c r="I38" s="20"/>
      <c r="J38" s="20"/>
      <c r="K38" s="62" t="s">
        <v>228</v>
      </c>
      <c r="L38" s="20"/>
    </row>
    <row r="39" customFormat="false" ht="12.8" hidden="false" customHeight="false" outlineLevel="0" collapsed="false">
      <c r="B39" s="81" t="n">
        <v>38</v>
      </c>
      <c r="C39" s="20" t="s">
        <v>114</v>
      </c>
      <c r="D39" s="87" t="s">
        <v>115</v>
      </c>
      <c r="E39" s="63" t="s">
        <v>236</v>
      </c>
      <c r="F39" s="82" t="s">
        <v>226</v>
      </c>
      <c r="G39" s="20" t="s">
        <v>38</v>
      </c>
      <c r="H39" s="20" t="s">
        <v>227</v>
      </c>
      <c r="I39" s="20"/>
      <c r="J39" s="20"/>
      <c r="K39" s="62" t="s">
        <v>228</v>
      </c>
      <c r="L39" s="20"/>
    </row>
    <row r="40" customFormat="false" ht="12.8" hidden="false" customHeight="false" outlineLevel="0" collapsed="false">
      <c r="B40" s="81" t="n">
        <v>39</v>
      </c>
      <c r="C40" s="20" t="s">
        <v>116</v>
      </c>
      <c r="D40" s="87" t="s">
        <v>117</v>
      </c>
      <c r="E40" s="63" t="s">
        <v>236</v>
      </c>
      <c r="F40" s="82" t="s">
        <v>226</v>
      </c>
      <c r="G40" s="20" t="s">
        <v>38</v>
      </c>
      <c r="H40" s="20" t="s">
        <v>227</v>
      </c>
      <c r="I40" s="20"/>
      <c r="J40" s="20"/>
      <c r="K40" s="62" t="s">
        <v>228</v>
      </c>
      <c r="L40" s="20"/>
    </row>
    <row r="41" customFormat="false" ht="12.8" hidden="false" customHeight="false" outlineLevel="0" collapsed="false">
      <c r="B41" s="81" t="n">
        <v>40</v>
      </c>
      <c r="C41" s="20" t="s">
        <v>118</v>
      </c>
      <c r="D41" s="87" t="s">
        <v>119</v>
      </c>
      <c r="E41" s="63" t="s">
        <v>236</v>
      </c>
      <c r="F41" s="82" t="s">
        <v>226</v>
      </c>
      <c r="G41" s="20" t="s">
        <v>38</v>
      </c>
      <c r="H41" s="20" t="s">
        <v>227</v>
      </c>
      <c r="I41" s="20"/>
      <c r="J41" s="20"/>
      <c r="K41" s="62" t="s">
        <v>228</v>
      </c>
      <c r="L41" s="20"/>
    </row>
    <row r="42" customFormat="false" ht="12.8" hidden="false" customHeight="false" outlineLevel="0" collapsed="false">
      <c r="B42" s="81" t="n">
        <v>41</v>
      </c>
      <c r="C42" s="20" t="s">
        <v>120</v>
      </c>
      <c r="D42" s="87" t="s">
        <v>121</v>
      </c>
      <c r="E42" s="63" t="s">
        <v>236</v>
      </c>
      <c r="F42" s="82" t="s">
        <v>226</v>
      </c>
      <c r="G42" s="20" t="s">
        <v>38</v>
      </c>
      <c r="H42" s="20" t="s">
        <v>227</v>
      </c>
      <c r="I42" s="20"/>
      <c r="J42" s="20"/>
      <c r="K42" s="62" t="s">
        <v>228</v>
      </c>
      <c r="L42" s="20"/>
    </row>
    <row r="43" customFormat="false" ht="12.8" hidden="false" customHeight="false" outlineLevel="0" collapsed="false">
      <c r="B43" s="81" t="n">
        <v>42</v>
      </c>
      <c r="C43" s="20" t="s">
        <v>122</v>
      </c>
      <c r="D43" s="87" t="s">
        <v>123</v>
      </c>
      <c r="E43" s="63" t="s">
        <v>237</v>
      </c>
      <c r="F43" s="82" t="s">
        <v>226</v>
      </c>
      <c r="G43" s="20" t="s">
        <v>38</v>
      </c>
      <c r="H43" s="20" t="s">
        <v>227</v>
      </c>
      <c r="I43" s="20"/>
      <c r="J43" s="20"/>
      <c r="K43" s="62" t="s">
        <v>228</v>
      </c>
      <c r="L43" s="20"/>
    </row>
    <row r="44" customFormat="false" ht="12.8" hidden="false" customHeight="false" outlineLevel="0" collapsed="false">
      <c r="B44" s="81" t="n">
        <v>43</v>
      </c>
      <c r="C44" s="20" t="s">
        <v>124</v>
      </c>
      <c r="D44" s="87" t="s">
        <v>125</v>
      </c>
      <c r="E44" s="63" t="s">
        <v>237</v>
      </c>
      <c r="F44" s="82" t="s">
        <v>226</v>
      </c>
      <c r="G44" s="20" t="s">
        <v>38</v>
      </c>
      <c r="H44" s="20" t="s">
        <v>227</v>
      </c>
      <c r="I44" s="20"/>
      <c r="J44" s="20"/>
      <c r="K44" s="62" t="s">
        <v>228</v>
      </c>
      <c r="L44" s="20"/>
    </row>
    <row r="45" customFormat="false" ht="12.8" hidden="false" customHeight="false" outlineLevel="0" collapsed="false">
      <c r="B45" s="81" t="n">
        <v>44</v>
      </c>
      <c r="C45" s="20" t="s">
        <v>126</v>
      </c>
      <c r="D45" s="64" t="s">
        <v>127</v>
      </c>
      <c r="E45" s="63" t="s">
        <v>237</v>
      </c>
      <c r="F45" s="82" t="s">
        <v>226</v>
      </c>
      <c r="G45" s="20" t="s">
        <v>38</v>
      </c>
      <c r="H45" s="20" t="s">
        <v>227</v>
      </c>
      <c r="I45" s="20"/>
      <c r="J45" s="20"/>
      <c r="K45" s="62" t="s">
        <v>228</v>
      </c>
      <c r="L45" s="20"/>
    </row>
    <row r="46" customFormat="false" ht="12.8" hidden="false" customHeight="false" outlineLevel="0" collapsed="false">
      <c r="B46" s="81" t="n">
        <v>45</v>
      </c>
      <c r="C46" s="20" t="s">
        <v>128</v>
      </c>
      <c r="D46" s="86" t="s">
        <v>129</v>
      </c>
      <c r="E46" s="63" t="s">
        <v>237</v>
      </c>
      <c r="F46" s="82" t="s">
        <v>226</v>
      </c>
      <c r="G46" s="20" t="s">
        <v>38</v>
      </c>
      <c r="H46" s="20" t="s">
        <v>227</v>
      </c>
      <c r="I46" s="20"/>
      <c r="J46" s="20"/>
      <c r="K46" s="62" t="s">
        <v>228</v>
      </c>
      <c r="L46" s="20"/>
    </row>
    <row r="47" customFormat="false" ht="12.8" hidden="false" customHeight="false" outlineLevel="0" collapsed="false">
      <c r="B47" s="81" t="n">
        <v>46</v>
      </c>
      <c r="C47" s="20" t="s">
        <v>130</v>
      </c>
      <c r="D47" s="86" t="s">
        <v>131</v>
      </c>
      <c r="E47" s="63" t="s">
        <v>237</v>
      </c>
      <c r="F47" s="82" t="s">
        <v>226</v>
      </c>
      <c r="G47" s="20" t="s">
        <v>38</v>
      </c>
      <c r="H47" s="20" t="s">
        <v>227</v>
      </c>
      <c r="I47" s="20"/>
      <c r="J47" s="20"/>
      <c r="K47" s="62" t="s">
        <v>228</v>
      </c>
      <c r="L47" s="20"/>
    </row>
    <row r="48" customFormat="false" ht="12.8" hidden="false" customHeight="false" outlineLevel="0" collapsed="false">
      <c r="B48" s="81" t="n">
        <v>47</v>
      </c>
      <c r="C48" s="20" t="s">
        <v>132</v>
      </c>
      <c r="D48" s="86" t="s">
        <v>133</v>
      </c>
      <c r="E48" s="63" t="s">
        <v>238</v>
      </c>
      <c r="F48" s="82" t="s">
        <v>226</v>
      </c>
      <c r="G48" s="20" t="s">
        <v>38</v>
      </c>
      <c r="H48" s="20" t="s">
        <v>227</v>
      </c>
      <c r="I48" s="20"/>
      <c r="J48" s="20"/>
      <c r="K48" s="62" t="s">
        <v>228</v>
      </c>
      <c r="L48" s="20"/>
    </row>
    <row r="49" customFormat="false" ht="12.8" hidden="false" customHeight="false" outlineLevel="0" collapsed="false">
      <c r="B49" s="81" t="n">
        <v>48</v>
      </c>
      <c r="C49" s="20" t="s">
        <v>134</v>
      </c>
      <c r="D49" s="86" t="s">
        <v>135</v>
      </c>
      <c r="E49" s="63" t="s">
        <v>238</v>
      </c>
      <c r="F49" s="82" t="s">
        <v>226</v>
      </c>
      <c r="G49" s="20" t="s">
        <v>38</v>
      </c>
      <c r="H49" s="20" t="s">
        <v>227</v>
      </c>
      <c r="I49" s="20"/>
      <c r="J49" s="20"/>
      <c r="K49" s="62" t="s">
        <v>228</v>
      </c>
      <c r="L49" s="20"/>
    </row>
    <row r="50" customFormat="false" ht="12.8" hidden="false" customHeight="false" outlineLevel="0" collapsed="false">
      <c r="B50" s="81" t="n">
        <v>49</v>
      </c>
      <c r="C50" s="20" t="s">
        <v>136</v>
      </c>
      <c r="D50" s="74" t="s">
        <v>137</v>
      </c>
      <c r="E50" s="63" t="s">
        <v>238</v>
      </c>
      <c r="F50" s="82" t="s">
        <v>226</v>
      </c>
      <c r="G50" s="20" t="s">
        <v>38</v>
      </c>
      <c r="H50" s="20" t="s">
        <v>227</v>
      </c>
      <c r="I50" s="20"/>
      <c r="J50" s="20"/>
      <c r="K50" s="62" t="s">
        <v>228</v>
      </c>
      <c r="L50" s="20"/>
    </row>
    <row r="51" customFormat="false" ht="12.8" hidden="false" customHeight="false" outlineLevel="0" collapsed="false">
      <c r="B51" s="81" t="n">
        <v>50</v>
      </c>
      <c r="C51" s="20" t="s">
        <v>138</v>
      </c>
      <c r="D51" s="86" t="s">
        <v>139</v>
      </c>
      <c r="E51" s="63" t="s">
        <v>238</v>
      </c>
      <c r="F51" s="82" t="s">
        <v>226</v>
      </c>
      <c r="G51" s="20" t="s">
        <v>38</v>
      </c>
      <c r="H51" s="20" t="s">
        <v>227</v>
      </c>
      <c r="I51" s="20"/>
      <c r="J51" s="20"/>
      <c r="K51" s="62" t="s">
        <v>228</v>
      </c>
      <c r="L51" s="20"/>
    </row>
    <row r="52" customFormat="false" ht="12.8" hidden="false" customHeight="false" outlineLevel="0" collapsed="false">
      <c r="B52" s="81" t="n">
        <v>51</v>
      </c>
      <c r="C52" s="20" t="s">
        <v>140</v>
      </c>
      <c r="D52" s="86" t="s">
        <v>141</v>
      </c>
      <c r="E52" s="63" t="s">
        <v>239</v>
      </c>
      <c r="F52" s="82" t="s">
        <v>226</v>
      </c>
      <c r="G52" s="20" t="s">
        <v>38</v>
      </c>
      <c r="H52" s="20" t="s">
        <v>227</v>
      </c>
      <c r="I52" s="20"/>
      <c r="J52" s="20"/>
      <c r="K52" s="62" t="s">
        <v>228</v>
      </c>
      <c r="L52" s="20"/>
    </row>
    <row r="53" customFormat="false" ht="12.8" hidden="false" customHeight="false" outlineLevel="0" collapsed="false">
      <c r="B53" s="81" t="n">
        <v>52</v>
      </c>
      <c r="C53" s="20" t="s">
        <v>142</v>
      </c>
      <c r="D53" s="86" t="s">
        <v>143</v>
      </c>
      <c r="E53" s="63" t="s">
        <v>239</v>
      </c>
      <c r="F53" s="82" t="s">
        <v>226</v>
      </c>
      <c r="G53" s="20" t="s">
        <v>38</v>
      </c>
      <c r="H53" s="20" t="s">
        <v>227</v>
      </c>
      <c r="I53" s="20"/>
      <c r="J53" s="20"/>
      <c r="K53" s="62" t="s">
        <v>228</v>
      </c>
      <c r="L53" s="20"/>
    </row>
    <row r="54" customFormat="false" ht="12.8" hidden="false" customHeight="false" outlineLevel="0" collapsed="false">
      <c r="B54" s="81" t="n">
        <v>53</v>
      </c>
      <c r="C54" s="20" t="s">
        <v>144</v>
      </c>
      <c r="D54" s="86" t="s">
        <v>145</v>
      </c>
      <c r="E54" s="63" t="s">
        <v>239</v>
      </c>
      <c r="F54" s="82" t="s">
        <v>226</v>
      </c>
      <c r="G54" s="20" t="s">
        <v>38</v>
      </c>
      <c r="H54" s="20" t="s">
        <v>227</v>
      </c>
      <c r="I54" s="20"/>
      <c r="J54" s="20"/>
      <c r="K54" s="62" t="s">
        <v>228</v>
      </c>
      <c r="L54" s="20"/>
    </row>
    <row r="55" customFormat="false" ht="12.8" hidden="false" customHeight="false" outlineLevel="0" collapsed="false">
      <c r="B55" s="81" t="n">
        <v>54</v>
      </c>
      <c r="C55" s="20" t="s">
        <v>146</v>
      </c>
      <c r="D55" s="86" t="s">
        <v>147</v>
      </c>
      <c r="E55" s="63" t="s">
        <v>239</v>
      </c>
      <c r="F55" s="82" t="s">
        <v>226</v>
      </c>
      <c r="G55" s="20" t="s">
        <v>38</v>
      </c>
      <c r="H55" s="20" t="s">
        <v>227</v>
      </c>
      <c r="I55" s="20"/>
      <c r="J55" s="20"/>
      <c r="K55" s="62" t="s">
        <v>228</v>
      </c>
      <c r="L55" s="20"/>
    </row>
    <row r="56" customFormat="false" ht="12.8" hidden="false" customHeight="false" outlineLevel="0" collapsed="false">
      <c r="B56" s="81" t="n">
        <v>55</v>
      </c>
      <c r="C56" s="20" t="s">
        <v>148</v>
      </c>
      <c r="D56" s="86" t="s">
        <v>149</v>
      </c>
      <c r="E56" s="63" t="s">
        <v>239</v>
      </c>
      <c r="F56" s="82" t="s">
        <v>226</v>
      </c>
      <c r="G56" s="20" t="s">
        <v>38</v>
      </c>
      <c r="H56" s="20" t="s">
        <v>227</v>
      </c>
      <c r="I56" s="20"/>
      <c r="J56" s="20"/>
      <c r="K56" s="62" t="s">
        <v>228</v>
      </c>
      <c r="L56" s="20"/>
    </row>
    <row r="57" customFormat="false" ht="12.8" hidden="false" customHeight="false" outlineLevel="0" collapsed="false">
      <c r="B57" s="81" t="n">
        <v>56</v>
      </c>
      <c r="C57" s="20" t="s">
        <v>150</v>
      </c>
      <c r="D57" s="86" t="s">
        <v>151</v>
      </c>
      <c r="E57" s="63" t="s">
        <v>239</v>
      </c>
      <c r="F57" s="82" t="s">
        <v>226</v>
      </c>
      <c r="G57" s="20" t="s">
        <v>38</v>
      </c>
      <c r="H57" s="20" t="s">
        <v>227</v>
      </c>
      <c r="I57" s="20"/>
      <c r="J57" s="20"/>
      <c r="K57" s="62" t="s">
        <v>228</v>
      </c>
      <c r="L57" s="20"/>
    </row>
    <row r="58" customFormat="false" ht="12.8" hidden="false" customHeight="false" outlineLevel="0" collapsed="false">
      <c r="B58" s="81" t="n">
        <v>57</v>
      </c>
      <c r="C58" s="20" t="s">
        <v>152</v>
      </c>
      <c r="D58" s="86" t="s">
        <v>153</v>
      </c>
      <c r="E58" s="63" t="s">
        <v>239</v>
      </c>
      <c r="F58" s="82" t="s">
        <v>226</v>
      </c>
      <c r="G58" s="20" t="s">
        <v>38</v>
      </c>
      <c r="H58" s="20" t="s">
        <v>227</v>
      </c>
      <c r="I58" s="20"/>
      <c r="J58" s="20"/>
      <c r="K58" s="62" t="s">
        <v>228</v>
      </c>
      <c r="L58" s="20"/>
    </row>
    <row r="59" customFormat="false" ht="12.8" hidden="false" customHeight="false" outlineLevel="0" collapsed="false">
      <c r="B59" s="81" t="n">
        <v>58</v>
      </c>
      <c r="C59" s="20" t="s">
        <v>154</v>
      </c>
      <c r="D59" s="86" t="s">
        <v>155</v>
      </c>
      <c r="E59" s="63" t="s">
        <v>240</v>
      </c>
      <c r="F59" s="82" t="s">
        <v>226</v>
      </c>
      <c r="G59" s="20" t="s">
        <v>38</v>
      </c>
      <c r="H59" s="20" t="s">
        <v>227</v>
      </c>
      <c r="I59" s="20"/>
      <c r="J59" s="20"/>
      <c r="K59" s="62" t="s">
        <v>228</v>
      </c>
      <c r="L59" s="20"/>
    </row>
    <row r="60" customFormat="false" ht="12.8" hidden="false" customHeight="false" outlineLevel="0" collapsed="false">
      <c r="B60" s="81" t="n">
        <v>59</v>
      </c>
      <c r="C60" s="20" t="s">
        <v>156</v>
      </c>
      <c r="D60" s="86" t="s">
        <v>157</v>
      </c>
      <c r="E60" s="63" t="s">
        <v>240</v>
      </c>
      <c r="F60" s="82" t="s">
        <v>226</v>
      </c>
      <c r="G60" s="20" t="s">
        <v>38</v>
      </c>
      <c r="H60" s="20" t="s">
        <v>227</v>
      </c>
      <c r="I60" s="20"/>
      <c r="J60" s="20"/>
      <c r="K60" s="62" t="s">
        <v>228</v>
      </c>
      <c r="L60" s="20"/>
    </row>
    <row r="61" customFormat="false" ht="12.8" hidden="false" customHeight="false" outlineLevel="0" collapsed="false">
      <c r="B61" s="81" t="n">
        <v>60</v>
      </c>
      <c r="C61" s="20" t="s">
        <v>158</v>
      </c>
      <c r="D61" s="86" t="s">
        <v>159</v>
      </c>
      <c r="E61" s="63" t="s">
        <v>240</v>
      </c>
      <c r="F61" s="82" t="s">
        <v>226</v>
      </c>
      <c r="G61" s="20" t="s">
        <v>38</v>
      </c>
      <c r="H61" s="20" t="s">
        <v>227</v>
      </c>
      <c r="I61" s="20"/>
      <c r="J61" s="20"/>
      <c r="K61" s="62" t="s">
        <v>228</v>
      </c>
      <c r="L61" s="20"/>
    </row>
    <row r="62" customFormat="false" ht="12.8" hidden="false" customHeight="false" outlineLevel="0" collapsed="false">
      <c r="B62" s="81" t="n">
        <v>61</v>
      </c>
      <c r="C62" s="20" t="s">
        <v>160</v>
      </c>
      <c r="D62" s="86" t="s">
        <v>161</v>
      </c>
      <c r="E62" s="63" t="s">
        <v>240</v>
      </c>
      <c r="F62" s="82" t="s">
        <v>226</v>
      </c>
      <c r="G62" s="20" t="s">
        <v>38</v>
      </c>
      <c r="H62" s="20" t="s">
        <v>227</v>
      </c>
      <c r="I62" s="20"/>
      <c r="J62" s="20"/>
      <c r="K62" s="62" t="s">
        <v>228</v>
      </c>
      <c r="L62" s="20"/>
    </row>
    <row r="63" customFormat="false" ht="12.8" hidden="false" customHeight="false" outlineLevel="0" collapsed="false">
      <c r="B63" s="81" t="n">
        <v>62</v>
      </c>
      <c r="C63" s="20" t="s">
        <v>162</v>
      </c>
      <c r="D63" s="86" t="s">
        <v>163</v>
      </c>
      <c r="E63" s="63" t="s">
        <v>240</v>
      </c>
      <c r="F63" s="82" t="s">
        <v>226</v>
      </c>
      <c r="G63" s="20" t="s">
        <v>38</v>
      </c>
      <c r="H63" s="20" t="s">
        <v>227</v>
      </c>
      <c r="I63" s="20"/>
      <c r="J63" s="20"/>
      <c r="K63" s="62" t="s">
        <v>228</v>
      </c>
      <c r="L63" s="20"/>
    </row>
    <row r="64" customFormat="false" ht="12.8" hidden="false" customHeight="false" outlineLevel="0" collapsed="false">
      <c r="B64" s="81" t="n">
        <v>63</v>
      </c>
      <c r="C64" s="20" t="s">
        <v>164</v>
      </c>
      <c r="D64" s="86" t="s">
        <v>165</v>
      </c>
      <c r="E64" s="63" t="s">
        <v>240</v>
      </c>
      <c r="F64" s="82" t="s">
        <v>226</v>
      </c>
      <c r="G64" s="20" t="s">
        <v>38</v>
      </c>
      <c r="H64" s="20" t="s">
        <v>227</v>
      </c>
      <c r="I64" s="20"/>
      <c r="J64" s="20"/>
      <c r="K64" s="62" t="s">
        <v>228</v>
      </c>
      <c r="L64" s="20"/>
    </row>
    <row r="65" customFormat="false" ht="12.8" hidden="false" customHeight="false" outlineLevel="0" collapsed="false">
      <c r="B65" s="81" t="n">
        <v>64</v>
      </c>
      <c r="C65" s="20" t="s">
        <v>166</v>
      </c>
      <c r="D65" s="86" t="s">
        <v>167</v>
      </c>
      <c r="E65" s="63" t="s">
        <v>241</v>
      </c>
      <c r="F65" s="82" t="s">
        <v>226</v>
      </c>
      <c r="G65" s="20" t="s">
        <v>38</v>
      </c>
      <c r="H65" s="20" t="s">
        <v>227</v>
      </c>
      <c r="I65" s="20"/>
      <c r="J65" s="20"/>
      <c r="K65" s="62" t="s">
        <v>228</v>
      </c>
      <c r="L65" s="20"/>
    </row>
    <row r="66" customFormat="false" ht="12.8" hidden="false" customHeight="false" outlineLevel="0" collapsed="false">
      <c r="B66" s="81" t="n">
        <v>65</v>
      </c>
      <c r="C66" s="20" t="s">
        <v>169</v>
      </c>
      <c r="D66" s="86" t="s">
        <v>170</v>
      </c>
      <c r="E66" s="63" t="s">
        <v>241</v>
      </c>
      <c r="F66" s="82" t="s">
        <v>226</v>
      </c>
      <c r="G66" s="20" t="s">
        <v>38</v>
      </c>
      <c r="H66" s="20" t="s">
        <v>227</v>
      </c>
      <c r="I66" s="20"/>
      <c r="J66" s="20"/>
      <c r="K66" s="62" t="s">
        <v>228</v>
      </c>
      <c r="L66" s="20"/>
    </row>
    <row r="67" customFormat="false" ht="12.8" hidden="false" customHeight="false" outlineLevel="0" collapsed="false">
      <c r="B67" s="81" t="n">
        <v>66</v>
      </c>
      <c r="C67" s="20" t="s">
        <v>171</v>
      </c>
      <c r="D67" s="86" t="s">
        <v>172</v>
      </c>
      <c r="E67" s="63" t="s">
        <v>241</v>
      </c>
      <c r="F67" s="82" t="s">
        <v>226</v>
      </c>
      <c r="G67" s="20" t="s">
        <v>38</v>
      </c>
      <c r="H67" s="20" t="s">
        <v>227</v>
      </c>
      <c r="I67" s="20"/>
      <c r="J67" s="20"/>
      <c r="K67" s="62" t="s">
        <v>228</v>
      </c>
      <c r="L67" s="20"/>
    </row>
    <row r="68" customFormat="false" ht="12.8" hidden="false" customHeight="false" outlineLevel="0" collapsed="false">
      <c r="B68" s="81" t="n">
        <v>67</v>
      </c>
      <c r="C68" s="20" t="s">
        <v>173</v>
      </c>
      <c r="D68" s="86" t="s">
        <v>174</v>
      </c>
      <c r="E68" s="63" t="s">
        <v>241</v>
      </c>
      <c r="F68" s="82" t="s">
        <v>226</v>
      </c>
      <c r="G68" s="20" t="s">
        <v>38</v>
      </c>
      <c r="H68" s="20" t="s">
        <v>227</v>
      </c>
      <c r="I68" s="20"/>
      <c r="J68" s="20"/>
      <c r="K68" s="62" t="s">
        <v>228</v>
      </c>
      <c r="L68" s="20"/>
    </row>
    <row r="69" customFormat="false" ht="12.8" hidden="false" customHeight="false" outlineLevel="0" collapsed="false">
      <c r="B69" s="81" t="n">
        <v>68</v>
      </c>
      <c r="C69" s="20" t="s">
        <v>175</v>
      </c>
      <c r="D69" s="86" t="s">
        <v>176</v>
      </c>
      <c r="E69" s="63" t="s">
        <v>241</v>
      </c>
      <c r="F69" s="82" t="s">
        <v>226</v>
      </c>
      <c r="G69" s="20" t="s">
        <v>38</v>
      </c>
      <c r="H69" s="20" t="s">
        <v>227</v>
      </c>
      <c r="I69" s="20"/>
      <c r="J69" s="20"/>
      <c r="K69" s="62" t="s">
        <v>228</v>
      </c>
      <c r="L69" s="20"/>
    </row>
    <row r="70" customFormat="false" ht="12.8" hidden="false" customHeight="false" outlineLevel="0" collapsed="false">
      <c r="B70" s="81" t="n">
        <v>69</v>
      </c>
      <c r="C70" s="20" t="s">
        <v>177</v>
      </c>
      <c r="D70" s="86" t="s">
        <v>178</v>
      </c>
      <c r="E70" s="63" t="s">
        <v>241</v>
      </c>
      <c r="F70" s="82" t="s">
        <v>226</v>
      </c>
      <c r="G70" s="20" t="s">
        <v>38</v>
      </c>
      <c r="H70" s="20" t="s">
        <v>227</v>
      </c>
      <c r="I70" s="20"/>
      <c r="J70" s="20"/>
      <c r="K70" s="62" t="s">
        <v>228</v>
      </c>
      <c r="L70" s="20"/>
    </row>
    <row r="71" customFormat="false" ht="12.8" hidden="false" customHeight="false" outlineLevel="0" collapsed="false">
      <c r="B71" s="81" t="n">
        <v>70</v>
      </c>
      <c r="C71" s="20" t="s">
        <v>179</v>
      </c>
      <c r="D71" s="86" t="s">
        <v>180</v>
      </c>
      <c r="E71" s="63" t="s">
        <v>242</v>
      </c>
      <c r="F71" s="82" t="s">
        <v>226</v>
      </c>
      <c r="G71" s="20" t="s">
        <v>38</v>
      </c>
      <c r="H71" s="20" t="s">
        <v>227</v>
      </c>
      <c r="I71" s="20"/>
      <c r="J71" s="20"/>
      <c r="K71" s="62" t="s">
        <v>228</v>
      </c>
      <c r="L71" s="20"/>
    </row>
    <row r="72" customFormat="false" ht="12.8" hidden="false" customHeight="false" outlineLevel="0" collapsed="false">
      <c r="B72" s="81" t="n">
        <v>71</v>
      </c>
      <c r="C72" s="20" t="s">
        <v>181</v>
      </c>
      <c r="D72" s="86" t="s">
        <v>182</v>
      </c>
      <c r="E72" s="63" t="s">
        <v>242</v>
      </c>
      <c r="F72" s="82" t="s">
        <v>226</v>
      </c>
      <c r="G72" s="20" t="s">
        <v>38</v>
      </c>
      <c r="H72" s="20" t="s">
        <v>227</v>
      </c>
      <c r="I72" s="20"/>
      <c r="J72" s="20"/>
      <c r="K72" s="62" t="s">
        <v>228</v>
      </c>
      <c r="L72" s="20"/>
    </row>
    <row r="73" customFormat="false" ht="12.8" hidden="false" customHeight="false" outlineLevel="0" collapsed="false">
      <c r="B73" s="81" t="n">
        <v>72</v>
      </c>
      <c r="C73" s="20" t="s">
        <v>183</v>
      </c>
      <c r="D73" s="86" t="s">
        <v>184</v>
      </c>
      <c r="E73" s="63" t="s">
        <v>242</v>
      </c>
      <c r="F73" s="82" t="s">
        <v>226</v>
      </c>
      <c r="G73" s="20" t="s">
        <v>38</v>
      </c>
      <c r="H73" s="20" t="s">
        <v>227</v>
      </c>
      <c r="I73" s="20"/>
      <c r="J73" s="20"/>
      <c r="K73" s="62" t="s">
        <v>228</v>
      </c>
      <c r="L73" s="20"/>
    </row>
    <row r="74" customFormat="false" ht="12.8" hidden="false" customHeight="false" outlineLevel="0" collapsed="false">
      <c r="B74" s="81" t="n">
        <v>73</v>
      </c>
      <c r="C74" s="20" t="s">
        <v>185</v>
      </c>
      <c r="D74" s="86" t="s">
        <v>186</v>
      </c>
      <c r="E74" s="63" t="s">
        <v>242</v>
      </c>
      <c r="F74" s="82" t="s">
        <v>226</v>
      </c>
      <c r="G74" s="20" t="s">
        <v>38</v>
      </c>
      <c r="H74" s="20" t="s">
        <v>227</v>
      </c>
      <c r="I74" s="20"/>
      <c r="J74" s="20"/>
      <c r="K74" s="62" t="s">
        <v>228</v>
      </c>
      <c r="L74" s="20"/>
    </row>
    <row r="75" customFormat="false" ht="12.8" hidden="false" customHeight="false" outlineLevel="0" collapsed="false">
      <c r="B75" s="81" t="n">
        <v>74</v>
      </c>
      <c r="C75" s="20" t="s">
        <v>187</v>
      </c>
      <c r="D75" s="86" t="s">
        <v>188</v>
      </c>
      <c r="E75" s="63" t="s">
        <v>243</v>
      </c>
      <c r="F75" s="82" t="s">
        <v>226</v>
      </c>
      <c r="G75" s="20" t="s">
        <v>38</v>
      </c>
      <c r="H75" s="20" t="s">
        <v>227</v>
      </c>
      <c r="I75" s="20"/>
      <c r="J75" s="20"/>
      <c r="K75" s="62" t="s">
        <v>228</v>
      </c>
      <c r="L75" s="20"/>
    </row>
    <row r="76" customFormat="false" ht="12.8" hidden="false" customHeight="false" outlineLevel="0" collapsed="false">
      <c r="B76" s="81" t="n">
        <v>75</v>
      </c>
      <c r="C76" s="20" t="s">
        <v>189</v>
      </c>
      <c r="D76" s="86" t="s">
        <v>190</v>
      </c>
      <c r="E76" s="63" t="s">
        <v>243</v>
      </c>
      <c r="F76" s="82" t="s">
        <v>226</v>
      </c>
      <c r="G76" s="20" t="s">
        <v>38</v>
      </c>
      <c r="H76" s="20" t="s">
        <v>227</v>
      </c>
      <c r="I76" s="20"/>
      <c r="J76" s="20"/>
      <c r="K76" s="62" t="s">
        <v>228</v>
      </c>
      <c r="L76" s="20"/>
    </row>
    <row r="77" customFormat="false" ht="12.8" hidden="false" customHeight="false" outlineLevel="0" collapsed="false">
      <c r="B77" s="81" t="n">
        <v>76</v>
      </c>
      <c r="C77" s="20" t="s">
        <v>191</v>
      </c>
      <c r="D77" s="86" t="s">
        <v>192</v>
      </c>
      <c r="E77" s="63" t="s">
        <v>244</v>
      </c>
      <c r="F77" s="82" t="s">
        <v>226</v>
      </c>
      <c r="G77" s="20" t="s">
        <v>38</v>
      </c>
      <c r="H77" s="20" t="s">
        <v>227</v>
      </c>
      <c r="I77" s="20"/>
      <c r="J77" s="20"/>
      <c r="K77" s="62" t="s">
        <v>228</v>
      </c>
      <c r="L77" s="20"/>
    </row>
    <row r="78" customFormat="false" ht="12.8" hidden="false" customHeight="false" outlineLevel="0" collapsed="false">
      <c r="B78" s="81" t="n">
        <v>77</v>
      </c>
      <c r="C78" s="20" t="s">
        <v>193</v>
      </c>
      <c r="D78" s="86" t="s">
        <v>194</v>
      </c>
      <c r="E78" s="63" t="s">
        <v>244</v>
      </c>
      <c r="F78" s="82" t="s">
        <v>226</v>
      </c>
      <c r="G78" s="20" t="s">
        <v>38</v>
      </c>
      <c r="H78" s="20" t="s">
        <v>227</v>
      </c>
      <c r="I78" s="20"/>
      <c r="J78" s="20"/>
      <c r="K78" s="62" t="s">
        <v>228</v>
      </c>
      <c r="L78" s="20"/>
    </row>
    <row r="79" customFormat="false" ht="12.8" hidden="false" customHeight="false" outlineLevel="0" collapsed="false">
      <c r="B79" s="81" t="n">
        <v>78</v>
      </c>
      <c r="C79" s="20" t="s">
        <v>195</v>
      </c>
      <c r="D79" s="86" t="s">
        <v>101</v>
      </c>
      <c r="E79" s="63" t="s">
        <v>234</v>
      </c>
      <c r="F79" s="82" t="s">
        <v>226</v>
      </c>
      <c r="G79" s="20" t="s">
        <v>38</v>
      </c>
      <c r="H79" s="20" t="s">
        <v>227</v>
      </c>
      <c r="I79" s="20"/>
      <c r="J79" s="20"/>
      <c r="K79" s="62" t="s">
        <v>228</v>
      </c>
      <c r="L79" s="20"/>
    </row>
    <row r="80" customFormat="false" ht="12.8" hidden="false" customHeight="false" outlineLevel="0" collapsed="false">
      <c r="B80" s="81" t="n">
        <v>79</v>
      </c>
      <c r="C80" s="20" t="s">
        <v>196</v>
      </c>
      <c r="D80" s="74" t="s">
        <v>197</v>
      </c>
      <c r="E80" s="63" t="s">
        <v>245</v>
      </c>
      <c r="F80" s="82" t="s">
        <v>226</v>
      </c>
      <c r="G80" s="20" t="s">
        <v>38</v>
      </c>
      <c r="H80" s="20" t="s">
        <v>227</v>
      </c>
      <c r="I80" s="20"/>
      <c r="J80" s="20"/>
      <c r="K80" s="62" t="s">
        <v>228</v>
      </c>
      <c r="L80" s="20"/>
    </row>
    <row r="81" customFormat="false" ht="12.8" hidden="false" customHeight="false" outlineLevel="0" collapsed="false">
      <c r="B81" s="81" t="n">
        <v>80</v>
      </c>
      <c r="C81" s="20" t="s">
        <v>198</v>
      </c>
      <c r="D81" s="74" t="s">
        <v>199</v>
      </c>
      <c r="E81" s="63" t="s">
        <v>245</v>
      </c>
      <c r="F81" s="82" t="s">
        <v>226</v>
      </c>
      <c r="G81" s="20" t="s">
        <v>38</v>
      </c>
      <c r="H81" s="20" t="s">
        <v>227</v>
      </c>
      <c r="I81" s="20"/>
      <c r="J81" s="20"/>
      <c r="K81" s="62" t="s">
        <v>228</v>
      </c>
      <c r="L81" s="20"/>
    </row>
    <row r="82" customFormat="false" ht="12.8" hidden="false" customHeight="false" outlineLevel="0" collapsed="false">
      <c r="B82" s="81" t="n">
        <v>81</v>
      </c>
      <c r="C82" s="20" t="s">
        <v>200</v>
      </c>
      <c r="D82" s="74" t="s">
        <v>201</v>
      </c>
      <c r="E82" s="63" t="s">
        <v>245</v>
      </c>
      <c r="F82" s="82" t="s">
        <v>226</v>
      </c>
      <c r="G82" s="20" t="s">
        <v>38</v>
      </c>
      <c r="H82" s="20" t="s">
        <v>227</v>
      </c>
      <c r="I82" s="20"/>
      <c r="J82" s="20"/>
      <c r="K82" s="62" t="s">
        <v>228</v>
      </c>
      <c r="L82" s="20"/>
    </row>
    <row r="83" customFormat="false" ht="12.8" hidden="false" customHeight="false" outlineLevel="0" collapsed="false">
      <c r="B83" s="81" t="n">
        <v>82</v>
      </c>
      <c r="C83" s="20" t="s">
        <v>202</v>
      </c>
      <c r="D83" s="74" t="s">
        <v>203</v>
      </c>
      <c r="E83" s="63" t="s">
        <v>245</v>
      </c>
      <c r="F83" s="82" t="s">
        <v>226</v>
      </c>
      <c r="G83" s="20" t="s">
        <v>38</v>
      </c>
      <c r="H83" s="20" t="s">
        <v>227</v>
      </c>
      <c r="I83" s="20"/>
      <c r="J83" s="20"/>
      <c r="K83" s="62" t="s">
        <v>228</v>
      </c>
      <c r="L83" s="20"/>
    </row>
    <row r="84" customFormat="false" ht="12.8" hidden="false" customHeight="false" outlineLevel="0" collapsed="false">
      <c r="B84" s="81" t="n">
        <v>83</v>
      </c>
      <c r="C84" s="20" t="s">
        <v>204</v>
      </c>
      <c r="D84" s="74" t="s">
        <v>205</v>
      </c>
      <c r="E84" s="63" t="s">
        <v>245</v>
      </c>
      <c r="F84" s="82" t="s">
        <v>226</v>
      </c>
      <c r="G84" s="20" t="s">
        <v>38</v>
      </c>
      <c r="H84" s="20" t="s">
        <v>227</v>
      </c>
      <c r="I84" s="20"/>
      <c r="J84" s="20"/>
      <c r="K84" s="62" t="s">
        <v>228</v>
      </c>
      <c r="L84" s="20"/>
    </row>
    <row r="85" customFormat="false" ht="12.8" hidden="false" customHeight="false" outlineLevel="0" collapsed="false">
      <c r="B85" s="81" t="n">
        <v>84</v>
      </c>
      <c r="C85" s="20" t="s">
        <v>206</v>
      </c>
      <c r="D85" s="74" t="s">
        <v>207</v>
      </c>
      <c r="E85" s="63" t="s">
        <v>245</v>
      </c>
      <c r="F85" s="82" t="s">
        <v>226</v>
      </c>
      <c r="G85" s="20" t="s">
        <v>38</v>
      </c>
      <c r="H85" s="20" t="s">
        <v>227</v>
      </c>
      <c r="I85" s="20"/>
      <c r="J85" s="20"/>
      <c r="K85" s="62" t="s">
        <v>228</v>
      </c>
      <c r="L85" s="20"/>
    </row>
    <row r="86" customFormat="false" ht="12.8" hidden="false" customHeight="false" outlineLevel="0" collapsed="false">
      <c r="B86" s="81" t="n">
        <v>85</v>
      </c>
      <c r="C86" s="20" t="s">
        <v>208</v>
      </c>
      <c r="D86" s="74" t="s">
        <v>209</v>
      </c>
      <c r="E86" s="63" t="s">
        <v>245</v>
      </c>
      <c r="F86" s="82" t="s">
        <v>226</v>
      </c>
      <c r="G86" s="20" t="s">
        <v>38</v>
      </c>
      <c r="H86" s="20" t="s">
        <v>227</v>
      </c>
      <c r="I86" s="20"/>
      <c r="J86" s="20"/>
      <c r="K86" s="62" t="s">
        <v>228</v>
      </c>
      <c r="L86" s="20"/>
    </row>
    <row r="87" customFormat="false" ht="12.8" hidden="false" customHeight="false" outlineLevel="0" collapsed="false">
      <c r="B87" s="81" t="n">
        <v>86</v>
      </c>
      <c r="C87" s="20" t="s">
        <v>210</v>
      </c>
      <c r="D87" s="64" t="s">
        <v>211</v>
      </c>
      <c r="E87" s="63" t="s">
        <v>245</v>
      </c>
      <c r="F87" s="82" t="s">
        <v>226</v>
      </c>
      <c r="G87" s="20" t="s">
        <v>38</v>
      </c>
      <c r="H87" s="20" t="s">
        <v>227</v>
      </c>
      <c r="I87" s="20"/>
      <c r="J87" s="20"/>
      <c r="K87" s="62" t="s">
        <v>228</v>
      </c>
      <c r="L87" s="20"/>
    </row>
    <row r="88" customFormat="false" ht="12.8" hidden="false" customHeight="false" outlineLevel="0" collapsed="false">
      <c r="B88" s="81" t="n">
        <v>87</v>
      </c>
      <c r="C88" s="20" t="s">
        <v>212</v>
      </c>
      <c r="D88" s="86" t="s">
        <v>213</v>
      </c>
      <c r="E88" s="63" t="s">
        <v>246</v>
      </c>
      <c r="F88" s="82" t="s">
        <v>226</v>
      </c>
      <c r="G88" s="20" t="s">
        <v>38</v>
      </c>
      <c r="H88" s="20" t="s">
        <v>227</v>
      </c>
      <c r="I88" s="20"/>
      <c r="J88" s="20"/>
      <c r="K88" s="62" t="s">
        <v>228</v>
      </c>
      <c r="L88" s="20"/>
    </row>
    <row r="89" customFormat="false" ht="12.8" hidden="false" customHeight="false" outlineLevel="0" collapsed="false">
      <c r="B89" s="81" t="n">
        <v>88</v>
      </c>
      <c r="C89" s="20" t="s">
        <v>214</v>
      </c>
      <c r="D89" s="86" t="s">
        <v>215</v>
      </c>
      <c r="E89" s="63" t="s">
        <v>247</v>
      </c>
      <c r="F89" s="82" t="s">
        <v>226</v>
      </c>
      <c r="G89" s="20" t="s">
        <v>38</v>
      </c>
      <c r="H89" s="20" t="s">
        <v>227</v>
      </c>
      <c r="I89" s="20"/>
      <c r="J89" s="20"/>
      <c r="K89" s="62" t="s">
        <v>228</v>
      </c>
      <c r="L89" s="20"/>
    </row>
  </sheetData>
  <autoFilter ref="B1:L13">
    <filterColumn colId="8">
      <customFilters and="true">
        <customFilter operator="notEqual" val="*Tested correctly*"/>
      </customFilters>
    </filterColumn>
  </autoFilter>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L98"/>
  <sheetViews>
    <sheetView showFormulas="false" showGridLines="true" showRowColHeaders="true" showZeros="true" rightToLeft="false" tabSelected="false" showOutlineSymbols="true" defaultGridColor="true" view="normal" topLeftCell="E76" colorId="64" zoomScale="84" zoomScaleNormal="84" zoomScalePageLayoutView="100" workbookViewId="0">
      <selection pane="topLeft" activeCell="H67" activeCellId="0" sqref="H67"/>
    </sheetView>
  </sheetViews>
  <sheetFormatPr defaultColWidth="11.625" defaultRowHeight="13.8" zeroHeight="false" outlineLevelRow="0" outlineLevelCol="0"/>
  <cols>
    <col collapsed="false" customWidth="true" hidden="false" outlineLevel="0" max="1" min="1" style="88" width="19.41"/>
    <col collapsed="false" customWidth="true" hidden="false" outlineLevel="0" max="2" min="2" style="88" width="18.81"/>
    <col collapsed="false" customWidth="true" hidden="false" outlineLevel="0" max="3" min="3" style="88" width="30.94"/>
    <col collapsed="false" customWidth="true" hidden="false" outlineLevel="0" max="4" min="4" style="88" width="14.69"/>
    <col collapsed="false" customWidth="true" hidden="false" outlineLevel="0" max="5" min="5" style="88" width="39.16"/>
    <col collapsed="false" customWidth="true" hidden="false" outlineLevel="0" max="6" min="6" style="88" width="44.39"/>
    <col collapsed="false" customWidth="true" hidden="false" outlineLevel="0" max="7" min="7" style="88" width="31.78"/>
    <col collapsed="false" customWidth="true" hidden="false" outlineLevel="0" max="8" min="8" style="88" width="43.92"/>
    <col collapsed="false" customWidth="true" hidden="false" outlineLevel="0" max="9" min="9" style="88" width="44.39"/>
    <col collapsed="false" customWidth="true" hidden="false" outlineLevel="0" max="10" min="10" style="88" width="29.89"/>
    <col collapsed="false" customWidth="false" hidden="false" outlineLevel="0" max="1024" min="11" style="88" width="11.61"/>
  </cols>
  <sheetData>
    <row r="1" s="91" customFormat="true" ht="13.8" hidden="false" customHeight="false" outlineLevel="0" collapsed="false">
      <c r="A1" s="89"/>
      <c r="B1" s="89"/>
      <c r="C1" s="89"/>
      <c r="D1" s="89"/>
      <c r="E1" s="89"/>
      <c r="F1" s="89"/>
      <c r="G1" s="89"/>
      <c r="H1" s="89"/>
      <c r="I1" s="90"/>
      <c r="J1" s="89"/>
      <c r="K1" s="89"/>
      <c r="L1" s="89"/>
    </row>
    <row r="2" s="91" customFormat="true" ht="13.8" hidden="false" customHeight="false" outlineLevel="0" collapsed="false">
      <c r="A2" s="89"/>
      <c r="B2" s="89"/>
      <c r="C2" s="89"/>
      <c r="D2" s="89"/>
      <c r="E2" s="89"/>
      <c r="F2" s="89"/>
      <c r="G2" s="89"/>
      <c r="H2" s="89"/>
      <c r="I2" s="90"/>
      <c r="J2" s="89"/>
      <c r="K2" s="89"/>
      <c r="L2" s="89"/>
    </row>
    <row r="3" customFormat="false" ht="13.8" hidden="false" customHeight="false" outlineLevel="0" collapsed="false">
      <c r="A3" s="92" t="s">
        <v>248</v>
      </c>
      <c r="B3" s="92" t="s">
        <v>218</v>
      </c>
      <c r="C3" s="92" t="s">
        <v>249</v>
      </c>
      <c r="D3" s="92" t="s">
        <v>250</v>
      </c>
      <c r="E3" s="92" t="s">
        <v>251</v>
      </c>
      <c r="F3" s="92" t="s">
        <v>252</v>
      </c>
      <c r="G3" s="92" t="s">
        <v>253</v>
      </c>
      <c r="H3" s="92" t="s">
        <v>254</v>
      </c>
      <c r="I3" s="93" t="s">
        <v>255</v>
      </c>
      <c r="J3" s="92" t="s">
        <v>256</v>
      </c>
      <c r="K3" s="92" t="s">
        <v>257</v>
      </c>
      <c r="L3" s="92" t="s">
        <v>258</v>
      </c>
    </row>
    <row r="4" customFormat="false" ht="64" hidden="false" customHeight="false" outlineLevel="0" collapsed="false">
      <c r="A4" s="63" t="s">
        <v>39</v>
      </c>
      <c r="B4" s="63" t="s">
        <v>225</v>
      </c>
      <c r="C4" s="63" t="s">
        <v>259</v>
      </c>
      <c r="D4" s="63" t="s">
        <v>260</v>
      </c>
      <c r="E4" s="64" t="s">
        <v>40</v>
      </c>
      <c r="F4" s="86" t="s">
        <v>261</v>
      </c>
      <c r="G4" s="87" t="s">
        <v>262</v>
      </c>
      <c r="H4" s="86" t="s">
        <v>261</v>
      </c>
      <c r="I4" s="86" t="s">
        <v>261</v>
      </c>
      <c r="J4" s="65" t="s">
        <v>263</v>
      </c>
      <c r="K4" s="94" t="s">
        <v>264</v>
      </c>
      <c r="L4" s="95"/>
    </row>
    <row r="5" customFormat="false" ht="37.05" hidden="false" customHeight="false" outlineLevel="0" collapsed="false">
      <c r="A5" s="63" t="s">
        <v>42</v>
      </c>
      <c r="B5" s="63" t="s">
        <v>225</v>
      </c>
      <c r="C5" s="63" t="s">
        <v>259</v>
      </c>
      <c r="D5" s="63" t="s">
        <v>265</v>
      </c>
      <c r="E5" s="64" t="s">
        <v>43</v>
      </c>
      <c r="F5" s="86" t="s">
        <v>266</v>
      </c>
      <c r="G5" s="87" t="s">
        <v>267</v>
      </c>
      <c r="H5" s="86" t="s">
        <v>266</v>
      </c>
      <c r="I5" s="86" t="s">
        <v>266</v>
      </c>
      <c r="J5" s="65" t="s">
        <v>263</v>
      </c>
      <c r="K5" s="94" t="s">
        <v>264</v>
      </c>
      <c r="L5" s="95"/>
    </row>
    <row r="6" customFormat="false" ht="55.05" hidden="false" customHeight="false" outlineLevel="0" collapsed="false">
      <c r="A6" s="63" t="s">
        <v>44</v>
      </c>
      <c r="B6" s="63" t="s">
        <v>225</v>
      </c>
      <c r="C6" s="63" t="s">
        <v>259</v>
      </c>
      <c r="D6" s="63" t="s">
        <v>265</v>
      </c>
      <c r="E6" s="64" t="s">
        <v>45</v>
      </c>
      <c r="F6" s="86" t="s">
        <v>268</v>
      </c>
      <c r="G6" s="87" t="s">
        <v>269</v>
      </c>
      <c r="H6" s="86" t="s">
        <v>268</v>
      </c>
      <c r="I6" s="86" t="s">
        <v>268</v>
      </c>
      <c r="J6" s="65" t="s">
        <v>263</v>
      </c>
      <c r="K6" s="94" t="s">
        <v>216</v>
      </c>
      <c r="L6" s="95"/>
    </row>
    <row r="7" customFormat="false" ht="55.05" hidden="false" customHeight="false" outlineLevel="0" collapsed="false">
      <c r="A7" s="63" t="s">
        <v>46</v>
      </c>
      <c r="B7" s="63" t="s">
        <v>225</v>
      </c>
      <c r="C7" s="63" t="s">
        <v>259</v>
      </c>
      <c r="D7" s="63" t="s">
        <v>265</v>
      </c>
      <c r="E7" s="64" t="s">
        <v>47</v>
      </c>
      <c r="F7" s="86" t="s">
        <v>270</v>
      </c>
      <c r="G7" s="87" t="s">
        <v>271</v>
      </c>
      <c r="H7" s="86" t="s">
        <v>270</v>
      </c>
      <c r="I7" s="86" t="s">
        <v>270</v>
      </c>
      <c r="J7" s="65" t="s">
        <v>263</v>
      </c>
      <c r="K7" s="94" t="s">
        <v>216</v>
      </c>
      <c r="L7" s="95"/>
    </row>
    <row r="8" customFormat="false" ht="81.55" hidden="false" customHeight="true" outlineLevel="0" collapsed="false">
      <c r="A8" s="63" t="s">
        <v>48</v>
      </c>
      <c r="B8" s="63" t="s">
        <v>225</v>
      </c>
      <c r="C8" s="63" t="s">
        <v>259</v>
      </c>
      <c r="D8" s="63" t="s">
        <v>265</v>
      </c>
      <c r="E8" s="64" t="s">
        <v>49</v>
      </c>
      <c r="F8" s="86" t="s">
        <v>268</v>
      </c>
      <c r="G8" s="87" t="s">
        <v>272</v>
      </c>
      <c r="H8" s="86" t="s">
        <v>268</v>
      </c>
      <c r="I8" s="86" t="s">
        <v>268</v>
      </c>
      <c r="J8" s="65" t="s">
        <v>263</v>
      </c>
      <c r="K8" s="94" t="s">
        <v>216</v>
      </c>
      <c r="L8" s="95"/>
    </row>
    <row r="9" customFormat="false" ht="79.55" hidden="false" customHeight="true" outlineLevel="0" collapsed="false">
      <c r="A9" s="63" t="s">
        <v>50</v>
      </c>
      <c r="B9" s="63" t="s">
        <v>225</v>
      </c>
      <c r="C9" s="63" t="s">
        <v>259</v>
      </c>
      <c r="D9" s="63" t="s">
        <v>265</v>
      </c>
      <c r="E9" s="64" t="s">
        <v>51</v>
      </c>
      <c r="F9" s="86" t="s">
        <v>270</v>
      </c>
      <c r="G9" s="87" t="s">
        <v>273</v>
      </c>
      <c r="H9" s="86" t="s">
        <v>270</v>
      </c>
      <c r="I9" s="86" t="s">
        <v>270</v>
      </c>
      <c r="J9" s="65" t="s">
        <v>263</v>
      </c>
      <c r="K9" s="94" t="s">
        <v>216</v>
      </c>
      <c r="L9" s="95"/>
    </row>
    <row r="10" customFormat="false" ht="79.55" hidden="false" customHeight="true" outlineLevel="0" collapsed="false">
      <c r="A10" s="63" t="s">
        <v>52</v>
      </c>
      <c r="B10" s="63" t="s">
        <v>225</v>
      </c>
      <c r="C10" s="63" t="s">
        <v>259</v>
      </c>
      <c r="D10" s="63" t="s">
        <v>265</v>
      </c>
      <c r="E10" s="64" t="s">
        <v>53</v>
      </c>
      <c r="F10" s="86" t="s">
        <v>274</v>
      </c>
      <c r="G10" s="87" t="s">
        <v>275</v>
      </c>
      <c r="H10" s="86" t="s">
        <v>274</v>
      </c>
      <c r="I10" s="86" t="s">
        <v>274</v>
      </c>
      <c r="J10" s="65" t="s">
        <v>263</v>
      </c>
      <c r="K10" s="94" t="s">
        <v>216</v>
      </c>
      <c r="L10" s="95"/>
    </row>
    <row r="11" customFormat="false" ht="55.05" hidden="false" customHeight="false" outlineLevel="0" collapsed="false">
      <c r="A11" s="63" t="s">
        <v>54</v>
      </c>
      <c r="B11" s="63" t="s">
        <v>225</v>
      </c>
      <c r="C11" s="63" t="s">
        <v>259</v>
      </c>
      <c r="D11" s="63" t="s">
        <v>260</v>
      </c>
      <c r="E11" s="64" t="s">
        <v>55</v>
      </c>
      <c r="F11" s="86" t="s">
        <v>276</v>
      </c>
      <c r="G11" s="87" t="s">
        <v>277</v>
      </c>
      <c r="H11" s="86" t="s">
        <v>276</v>
      </c>
      <c r="I11" s="86" t="s">
        <v>276</v>
      </c>
      <c r="J11" s="65" t="s">
        <v>263</v>
      </c>
      <c r="K11" s="94" t="s">
        <v>216</v>
      </c>
      <c r="L11" s="95"/>
    </row>
    <row r="12" customFormat="false" ht="55.05" hidden="false" customHeight="false" outlineLevel="0" collapsed="false">
      <c r="A12" s="63" t="s">
        <v>56</v>
      </c>
      <c r="B12" s="63" t="s">
        <v>225</v>
      </c>
      <c r="C12" s="63" t="s">
        <v>259</v>
      </c>
      <c r="D12" s="63" t="s">
        <v>260</v>
      </c>
      <c r="E12" s="64" t="s">
        <v>57</v>
      </c>
      <c r="F12" s="86" t="s">
        <v>278</v>
      </c>
      <c r="G12" s="87" t="s">
        <v>279</v>
      </c>
      <c r="H12" s="86" t="s">
        <v>278</v>
      </c>
      <c r="I12" s="86" t="s">
        <v>278</v>
      </c>
      <c r="J12" s="65" t="s">
        <v>263</v>
      </c>
      <c r="K12" s="94" t="s">
        <v>216</v>
      </c>
      <c r="L12" s="95"/>
    </row>
    <row r="13" customFormat="false" ht="37.05" hidden="false" customHeight="false" outlineLevel="0" collapsed="false">
      <c r="A13" s="63" t="s">
        <v>58</v>
      </c>
      <c r="B13" s="63" t="s">
        <v>225</v>
      </c>
      <c r="C13" s="63" t="s">
        <v>259</v>
      </c>
      <c r="D13" s="63" t="s">
        <v>265</v>
      </c>
      <c r="E13" s="64" t="str">
        <f aca="false">'UAT Scenario'!D3</f>
        <v>User Create Account with Email Registered</v>
      </c>
      <c r="F13" s="86" t="s">
        <v>280</v>
      </c>
      <c r="G13" s="87" t="s">
        <v>281</v>
      </c>
      <c r="H13" s="86" t="s">
        <v>280</v>
      </c>
      <c r="I13" s="86" t="s">
        <v>280</v>
      </c>
      <c r="J13" s="65" t="s">
        <v>263</v>
      </c>
      <c r="K13" s="94" t="s">
        <v>264</v>
      </c>
      <c r="L13" s="95"/>
    </row>
    <row r="14" customFormat="false" ht="46.05" hidden="false" customHeight="false" outlineLevel="0" collapsed="false">
      <c r="A14" s="63" t="s">
        <v>59</v>
      </c>
      <c r="B14" s="63" t="s">
        <v>229</v>
      </c>
      <c r="C14" s="63" t="s">
        <v>259</v>
      </c>
      <c r="D14" s="63" t="s">
        <v>260</v>
      </c>
      <c r="E14" s="64" t="s">
        <v>60</v>
      </c>
      <c r="F14" s="86" t="s">
        <v>282</v>
      </c>
      <c r="G14" s="87" t="s">
        <v>283</v>
      </c>
      <c r="H14" s="86" t="s">
        <v>282</v>
      </c>
      <c r="I14" s="86" t="s">
        <v>282</v>
      </c>
      <c r="J14" s="65" t="s">
        <v>263</v>
      </c>
      <c r="K14" s="94" t="s">
        <v>264</v>
      </c>
      <c r="L14" s="95"/>
    </row>
    <row r="15" customFormat="false" ht="46.05" hidden="false" customHeight="false" outlineLevel="0" collapsed="false">
      <c r="A15" s="63" t="s">
        <v>61</v>
      </c>
      <c r="B15" s="63" t="s">
        <v>229</v>
      </c>
      <c r="C15" s="63" t="s">
        <v>259</v>
      </c>
      <c r="D15" s="63" t="s">
        <v>265</v>
      </c>
      <c r="E15" s="64" t="s">
        <v>62</v>
      </c>
      <c r="F15" s="86" t="s">
        <v>284</v>
      </c>
      <c r="G15" s="87" t="s">
        <v>285</v>
      </c>
      <c r="H15" s="86" t="s">
        <v>284</v>
      </c>
      <c r="I15" s="86" t="s">
        <v>284</v>
      </c>
      <c r="J15" s="65" t="s">
        <v>263</v>
      </c>
      <c r="K15" s="94" t="s">
        <v>264</v>
      </c>
      <c r="L15" s="95"/>
    </row>
    <row r="16" customFormat="false" ht="46.05" hidden="false" customHeight="false" outlineLevel="0" collapsed="false">
      <c r="A16" s="63" t="s">
        <v>63</v>
      </c>
      <c r="B16" s="63" t="s">
        <v>231</v>
      </c>
      <c r="C16" s="63" t="s">
        <v>259</v>
      </c>
      <c r="D16" s="63" t="s">
        <v>260</v>
      </c>
      <c r="E16" s="64" t="s">
        <v>230</v>
      </c>
      <c r="F16" s="86" t="s">
        <v>286</v>
      </c>
      <c r="G16" s="87" t="s">
        <v>287</v>
      </c>
      <c r="H16" s="86" t="s">
        <v>286</v>
      </c>
      <c r="I16" s="95" t="s">
        <v>288</v>
      </c>
      <c r="J16" s="76" t="s">
        <v>289</v>
      </c>
      <c r="K16" s="94" t="s">
        <v>216</v>
      </c>
      <c r="L16" s="63" t="s">
        <v>290</v>
      </c>
    </row>
    <row r="17" customFormat="false" ht="82" hidden="false" customHeight="false" outlineLevel="0" collapsed="false">
      <c r="A17" s="63" t="s">
        <v>66</v>
      </c>
      <c r="B17" s="63" t="s">
        <v>232</v>
      </c>
      <c r="C17" s="63" t="s">
        <v>291</v>
      </c>
      <c r="D17" s="63" t="s">
        <v>260</v>
      </c>
      <c r="E17" s="64" t="s">
        <v>67</v>
      </c>
      <c r="F17" s="86" t="s">
        <v>292</v>
      </c>
      <c r="G17" s="87" t="s">
        <v>293</v>
      </c>
      <c r="H17" s="86" t="s">
        <v>292</v>
      </c>
      <c r="I17" s="86" t="s">
        <v>292</v>
      </c>
      <c r="J17" s="65" t="s">
        <v>263</v>
      </c>
      <c r="K17" s="94" t="s">
        <v>216</v>
      </c>
      <c r="L17" s="95"/>
    </row>
    <row r="18" customFormat="false" ht="91" hidden="false" customHeight="false" outlineLevel="0" collapsed="false">
      <c r="A18" s="63" t="s">
        <v>68</v>
      </c>
      <c r="B18" s="63" t="s">
        <v>232</v>
      </c>
      <c r="C18" s="63" t="s">
        <v>291</v>
      </c>
      <c r="D18" s="63" t="s">
        <v>265</v>
      </c>
      <c r="E18" s="64" t="s">
        <v>69</v>
      </c>
      <c r="F18" s="86" t="s">
        <v>294</v>
      </c>
      <c r="G18" s="87" t="s">
        <v>295</v>
      </c>
      <c r="H18" s="86" t="s">
        <v>294</v>
      </c>
      <c r="I18" s="86" t="s">
        <v>294</v>
      </c>
      <c r="J18" s="65" t="s">
        <v>263</v>
      </c>
      <c r="K18" s="94" t="s">
        <v>216</v>
      </c>
      <c r="L18" s="95"/>
    </row>
    <row r="19" customFormat="false" ht="91" hidden="false" customHeight="false" outlineLevel="0" collapsed="false">
      <c r="A19" s="63" t="s">
        <v>70</v>
      </c>
      <c r="B19" s="63" t="s">
        <v>232</v>
      </c>
      <c r="C19" s="63" t="s">
        <v>291</v>
      </c>
      <c r="D19" s="63" t="s">
        <v>265</v>
      </c>
      <c r="E19" s="64" t="s">
        <v>71</v>
      </c>
      <c r="F19" s="86" t="s">
        <v>296</v>
      </c>
      <c r="G19" s="87" t="s">
        <v>297</v>
      </c>
      <c r="H19" s="86" t="s">
        <v>296</v>
      </c>
      <c r="I19" s="86" t="s">
        <v>296</v>
      </c>
      <c r="J19" s="65" t="s">
        <v>263</v>
      </c>
      <c r="K19" s="94" t="s">
        <v>216</v>
      </c>
      <c r="L19" s="95"/>
    </row>
    <row r="20" customFormat="false" ht="91" hidden="false" customHeight="false" outlineLevel="0" collapsed="false">
      <c r="A20" s="63" t="s">
        <v>72</v>
      </c>
      <c r="B20" s="63" t="s">
        <v>232</v>
      </c>
      <c r="C20" s="63" t="s">
        <v>291</v>
      </c>
      <c r="D20" s="63" t="s">
        <v>265</v>
      </c>
      <c r="E20" s="64" t="s">
        <v>73</v>
      </c>
      <c r="F20" s="86" t="s">
        <v>298</v>
      </c>
      <c r="G20" s="87" t="s">
        <v>299</v>
      </c>
      <c r="H20" s="86" t="s">
        <v>298</v>
      </c>
      <c r="I20" s="86" t="s">
        <v>298</v>
      </c>
      <c r="J20" s="65" t="s">
        <v>263</v>
      </c>
      <c r="K20" s="94" t="s">
        <v>216</v>
      </c>
      <c r="L20" s="95"/>
    </row>
    <row r="21" customFormat="false" ht="91" hidden="false" customHeight="false" outlineLevel="0" collapsed="false">
      <c r="A21" s="63" t="s">
        <v>74</v>
      </c>
      <c r="B21" s="63" t="s">
        <v>232</v>
      </c>
      <c r="C21" s="63" t="s">
        <v>291</v>
      </c>
      <c r="D21" s="63" t="s">
        <v>265</v>
      </c>
      <c r="E21" s="64" t="s">
        <v>75</v>
      </c>
      <c r="F21" s="86" t="s">
        <v>300</v>
      </c>
      <c r="G21" s="87" t="s">
        <v>301</v>
      </c>
      <c r="H21" s="86" t="s">
        <v>300</v>
      </c>
      <c r="I21" s="86" t="s">
        <v>300</v>
      </c>
      <c r="J21" s="65" t="s">
        <v>263</v>
      </c>
      <c r="K21" s="94" t="s">
        <v>216</v>
      </c>
      <c r="L21" s="95"/>
    </row>
    <row r="22" customFormat="false" ht="91" hidden="false" customHeight="false" outlineLevel="0" collapsed="false">
      <c r="A22" s="63" t="s">
        <v>76</v>
      </c>
      <c r="B22" s="63" t="s">
        <v>232</v>
      </c>
      <c r="C22" s="63" t="s">
        <v>291</v>
      </c>
      <c r="D22" s="63" t="s">
        <v>265</v>
      </c>
      <c r="E22" s="64" t="s">
        <v>77</v>
      </c>
      <c r="F22" s="86" t="s">
        <v>302</v>
      </c>
      <c r="G22" s="87" t="s">
        <v>303</v>
      </c>
      <c r="H22" s="86" t="s">
        <v>302</v>
      </c>
      <c r="I22" s="86" t="s">
        <v>302</v>
      </c>
      <c r="J22" s="65" t="s">
        <v>263</v>
      </c>
      <c r="K22" s="94" t="s">
        <v>216</v>
      </c>
      <c r="L22" s="95"/>
    </row>
    <row r="23" customFormat="false" ht="82" hidden="false" customHeight="false" outlineLevel="0" collapsed="false">
      <c r="A23" s="63" t="s">
        <v>78</v>
      </c>
      <c r="B23" s="63" t="s">
        <v>232</v>
      </c>
      <c r="C23" s="63" t="s">
        <v>304</v>
      </c>
      <c r="D23" s="63" t="s">
        <v>260</v>
      </c>
      <c r="E23" s="64" t="s">
        <v>79</v>
      </c>
      <c r="F23" s="86" t="s">
        <v>305</v>
      </c>
      <c r="G23" s="87" t="s">
        <v>306</v>
      </c>
      <c r="H23" s="86" t="s">
        <v>305</v>
      </c>
      <c r="I23" s="86" t="s">
        <v>305</v>
      </c>
      <c r="J23" s="65" t="s">
        <v>263</v>
      </c>
      <c r="K23" s="94" t="s">
        <v>216</v>
      </c>
      <c r="L23" s="95"/>
    </row>
    <row r="24" customFormat="false" ht="82" hidden="false" customHeight="false" outlineLevel="0" collapsed="false">
      <c r="A24" s="63" t="s">
        <v>80</v>
      </c>
      <c r="B24" s="63" t="s">
        <v>232</v>
      </c>
      <c r="C24" s="63" t="s">
        <v>304</v>
      </c>
      <c r="D24" s="63" t="s">
        <v>265</v>
      </c>
      <c r="E24" s="64" t="s">
        <v>81</v>
      </c>
      <c r="F24" s="86" t="s">
        <v>307</v>
      </c>
      <c r="G24" s="87" t="s">
        <v>308</v>
      </c>
      <c r="H24" s="86" t="s">
        <v>307</v>
      </c>
      <c r="I24" s="86" t="s">
        <v>307</v>
      </c>
      <c r="J24" s="65" t="s">
        <v>263</v>
      </c>
      <c r="K24" s="94" t="s">
        <v>216</v>
      </c>
      <c r="L24" s="95"/>
    </row>
    <row r="25" customFormat="false" ht="82" hidden="false" customHeight="false" outlineLevel="0" collapsed="false">
      <c r="A25" s="63" t="s">
        <v>82</v>
      </c>
      <c r="B25" s="63" t="s">
        <v>232</v>
      </c>
      <c r="C25" s="63" t="s">
        <v>304</v>
      </c>
      <c r="D25" s="63" t="s">
        <v>265</v>
      </c>
      <c r="E25" s="64" t="s">
        <v>83</v>
      </c>
      <c r="F25" s="86" t="s">
        <v>309</v>
      </c>
      <c r="G25" s="87" t="s">
        <v>310</v>
      </c>
      <c r="H25" s="86" t="s">
        <v>309</v>
      </c>
      <c r="I25" s="86" t="s">
        <v>309</v>
      </c>
      <c r="J25" s="65" t="s">
        <v>263</v>
      </c>
      <c r="K25" s="94" t="s">
        <v>216</v>
      </c>
      <c r="L25" s="95"/>
    </row>
    <row r="26" customFormat="false" ht="82" hidden="false" customHeight="false" outlineLevel="0" collapsed="false">
      <c r="A26" s="63" t="s">
        <v>84</v>
      </c>
      <c r="B26" s="63" t="s">
        <v>232</v>
      </c>
      <c r="C26" s="63" t="s">
        <v>304</v>
      </c>
      <c r="D26" s="63" t="s">
        <v>265</v>
      </c>
      <c r="E26" s="64" t="s">
        <v>85</v>
      </c>
      <c r="F26" s="86" t="s">
        <v>294</v>
      </c>
      <c r="G26" s="87" t="s">
        <v>311</v>
      </c>
      <c r="H26" s="86" t="s">
        <v>294</v>
      </c>
      <c r="I26" s="86" t="s">
        <v>294</v>
      </c>
      <c r="J26" s="65" t="s">
        <v>263</v>
      </c>
      <c r="K26" s="94" t="s">
        <v>216</v>
      </c>
      <c r="L26" s="95"/>
    </row>
    <row r="27" customFormat="false" ht="82" hidden="false" customHeight="false" outlineLevel="0" collapsed="false">
      <c r="A27" s="63" t="s">
        <v>86</v>
      </c>
      <c r="B27" s="63" t="s">
        <v>232</v>
      </c>
      <c r="C27" s="63" t="s">
        <v>304</v>
      </c>
      <c r="D27" s="63" t="s">
        <v>265</v>
      </c>
      <c r="E27" s="64" t="s">
        <v>87</v>
      </c>
      <c r="F27" s="86" t="s">
        <v>296</v>
      </c>
      <c r="G27" s="87" t="s">
        <v>312</v>
      </c>
      <c r="H27" s="86" t="s">
        <v>296</v>
      </c>
      <c r="I27" s="86" t="s">
        <v>296</v>
      </c>
      <c r="J27" s="65" t="s">
        <v>263</v>
      </c>
      <c r="K27" s="94" t="s">
        <v>216</v>
      </c>
      <c r="L27" s="95"/>
    </row>
    <row r="28" customFormat="false" ht="82" hidden="false" customHeight="false" outlineLevel="0" collapsed="false">
      <c r="A28" s="63" t="s">
        <v>88</v>
      </c>
      <c r="B28" s="63" t="s">
        <v>232</v>
      </c>
      <c r="C28" s="63" t="s">
        <v>304</v>
      </c>
      <c r="D28" s="63" t="s">
        <v>265</v>
      </c>
      <c r="E28" s="64" t="s">
        <v>89</v>
      </c>
      <c r="F28" s="88" t="s">
        <v>313</v>
      </c>
      <c r="G28" s="87" t="s">
        <v>314</v>
      </c>
      <c r="H28" s="88" t="s">
        <v>313</v>
      </c>
      <c r="I28" s="88" t="s">
        <v>313</v>
      </c>
      <c r="J28" s="65" t="s">
        <v>263</v>
      </c>
      <c r="K28" s="94" t="s">
        <v>216</v>
      </c>
      <c r="L28" s="95"/>
    </row>
    <row r="29" customFormat="false" ht="82" hidden="false" customHeight="false" outlineLevel="0" collapsed="false">
      <c r="A29" s="63" t="s">
        <v>90</v>
      </c>
      <c r="B29" s="63" t="s">
        <v>232</v>
      </c>
      <c r="C29" s="63" t="s">
        <v>304</v>
      </c>
      <c r="D29" s="63" t="s">
        <v>265</v>
      </c>
      <c r="E29" s="64" t="s">
        <v>91</v>
      </c>
      <c r="F29" s="86" t="s">
        <v>302</v>
      </c>
      <c r="G29" s="87" t="s">
        <v>315</v>
      </c>
      <c r="H29" s="86" t="s">
        <v>302</v>
      </c>
      <c r="I29" s="86" t="s">
        <v>302</v>
      </c>
      <c r="J29" s="65" t="s">
        <v>263</v>
      </c>
      <c r="K29" s="94" t="s">
        <v>216</v>
      </c>
      <c r="L29" s="95"/>
    </row>
    <row r="30" customFormat="false" ht="82" hidden="false" customHeight="false" outlineLevel="0" collapsed="false">
      <c r="A30" s="63" t="s">
        <v>92</v>
      </c>
      <c r="B30" s="63" t="s">
        <v>232</v>
      </c>
      <c r="C30" s="63" t="s">
        <v>304</v>
      </c>
      <c r="D30" s="63" t="s">
        <v>265</v>
      </c>
      <c r="E30" s="64" t="s">
        <v>93</v>
      </c>
      <c r="F30" s="86" t="s">
        <v>316</v>
      </c>
      <c r="G30" s="87" t="s">
        <v>317</v>
      </c>
      <c r="H30" s="86" t="s">
        <v>316</v>
      </c>
      <c r="I30" s="86" t="s">
        <v>316</v>
      </c>
      <c r="J30" s="65" t="s">
        <v>263</v>
      </c>
      <c r="K30" s="94" t="s">
        <v>216</v>
      </c>
      <c r="L30" s="95"/>
    </row>
    <row r="31" customFormat="false" ht="82" hidden="false" customHeight="false" outlineLevel="0" collapsed="false">
      <c r="A31" s="63" t="s">
        <v>94</v>
      </c>
      <c r="B31" s="63" t="s">
        <v>232</v>
      </c>
      <c r="C31" s="63" t="s">
        <v>318</v>
      </c>
      <c r="D31" s="63" t="s">
        <v>260</v>
      </c>
      <c r="E31" s="64" t="s">
        <v>95</v>
      </c>
      <c r="F31" s="86" t="s">
        <v>319</v>
      </c>
      <c r="G31" s="87" t="s">
        <v>320</v>
      </c>
      <c r="H31" s="86" t="s">
        <v>319</v>
      </c>
      <c r="I31" s="86" t="s">
        <v>319</v>
      </c>
      <c r="J31" s="65" t="s">
        <v>263</v>
      </c>
      <c r="K31" s="94" t="s">
        <v>216</v>
      </c>
      <c r="L31" s="95"/>
    </row>
    <row r="32" customFormat="false" ht="64" hidden="false" customHeight="false" outlineLevel="0" collapsed="false">
      <c r="A32" s="63" t="s">
        <v>96</v>
      </c>
      <c r="B32" s="63" t="s">
        <v>232</v>
      </c>
      <c r="C32" s="63" t="s">
        <v>318</v>
      </c>
      <c r="D32" s="63" t="s">
        <v>260</v>
      </c>
      <c r="E32" s="85" t="s">
        <v>97</v>
      </c>
      <c r="F32" s="83" t="s">
        <v>321</v>
      </c>
      <c r="G32" s="87" t="s">
        <v>322</v>
      </c>
      <c r="H32" s="83" t="s">
        <v>321</v>
      </c>
      <c r="I32" s="83" t="s">
        <v>321</v>
      </c>
      <c r="J32" s="65" t="s">
        <v>263</v>
      </c>
      <c r="K32" s="94" t="s">
        <v>216</v>
      </c>
      <c r="L32" s="95"/>
    </row>
    <row r="33" customFormat="false" ht="64" hidden="false" customHeight="false" outlineLevel="0" collapsed="false">
      <c r="A33" s="63" t="s">
        <v>98</v>
      </c>
      <c r="B33" s="63" t="s">
        <v>233</v>
      </c>
      <c r="C33" s="63" t="s">
        <v>323</v>
      </c>
      <c r="D33" s="63" t="s">
        <v>260</v>
      </c>
      <c r="E33" s="64" t="s">
        <v>99</v>
      </c>
      <c r="F33" s="64" t="s">
        <v>324</v>
      </c>
      <c r="G33" s="87" t="s">
        <v>325</v>
      </c>
      <c r="H33" s="64" t="s">
        <v>324</v>
      </c>
      <c r="I33" s="64" t="s">
        <v>324</v>
      </c>
      <c r="J33" s="65" t="s">
        <v>263</v>
      </c>
      <c r="K33" s="94" t="s">
        <v>216</v>
      </c>
      <c r="L33" s="95"/>
    </row>
    <row r="34" customFormat="false" ht="64" hidden="false" customHeight="false" outlineLevel="0" collapsed="false">
      <c r="A34" s="63" t="s">
        <v>100</v>
      </c>
      <c r="B34" s="63" t="s">
        <v>234</v>
      </c>
      <c r="C34" s="63" t="s">
        <v>323</v>
      </c>
      <c r="D34" s="63" t="s">
        <v>260</v>
      </c>
      <c r="E34" s="64" t="s">
        <v>101</v>
      </c>
      <c r="F34" s="64" t="s">
        <v>326</v>
      </c>
      <c r="G34" s="87" t="s">
        <v>327</v>
      </c>
      <c r="H34" s="64" t="s">
        <v>326</v>
      </c>
      <c r="I34" s="64" t="s">
        <v>326</v>
      </c>
      <c r="J34" s="65" t="s">
        <v>263</v>
      </c>
      <c r="K34" s="94" t="s">
        <v>216</v>
      </c>
      <c r="L34" s="95"/>
    </row>
    <row r="35" customFormat="false" ht="64" hidden="false" customHeight="false" outlineLevel="0" collapsed="false">
      <c r="A35" s="63" t="s">
        <v>102</v>
      </c>
      <c r="B35" s="63" t="s">
        <v>235</v>
      </c>
      <c r="C35" s="63" t="s">
        <v>323</v>
      </c>
      <c r="D35" s="63" t="s">
        <v>260</v>
      </c>
      <c r="E35" s="64" t="s">
        <v>103</v>
      </c>
      <c r="F35" s="64" t="s">
        <v>328</v>
      </c>
      <c r="G35" s="87" t="s">
        <v>329</v>
      </c>
      <c r="H35" s="64" t="s">
        <v>328</v>
      </c>
      <c r="I35" s="64" t="s">
        <v>328</v>
      </c>
      <c r="J35" s="65" t="s">
        <v>263</v>
      </c>
      <c r="K35" s="94" t="s">
        <v>216</v>
      </c>
      <c r="L35" s="95"/>
    </row>
    <row r="36" customFormat="false" ht="82" hidden="false" customHeight="false" outlineLevel="0" collapsed="false">
      <c r="A36" s="63" t="s">
        <v>104</v>
      </c>
      <c r="B36" s="63" t="s">
        <v>236</v>
      </c>
      <c r="C36" s="63" t="s">
        <v>323</v>
      </c>
      <c r="D36" s="63" t="s">
        <v>265</v>
      </c>
      <c r="E36" s="86" t="s">
        <v>105</v>
      </c>
      <c r="F36" s="86" t="s">
        <v>330</v>
      </c>
      <c r="G36" s="87" t="s">
        <v>331</v>
      </c>
      <c r="H36" s="86" t="s">
        <v>330</v>
      </c>
      <c r="I36" s="86" t="s">
        <v>330</v>
      </c>
      <c r="J36" s="65" t="s">
        <v>263</v>
      </c>
      <c r="K36" s="94" t="s">
        <v>216</v>
      </c>
      <c r="L36" s="95"/>
    </row>
    <row r="37" customFormat="false" ht="82" hidden="false" customHeight="false" outlineLevel="0" collapsed="false">
      <c r="A37" s="63" t="s">
        <v>106</v>
      </c>
      <c r="B37" s="63" t="s">
        <v>236</v>
      </c>
      <c r="C37" s="63" t="s">
        <v>323</v>
      </c>
      <c r="D37" s="63" t="s">
        <v>265</v>
      </c>
      <c r="E37" s="87" t="s">
        <v>107</v>
      </c>
      <c r="F37" s="87" t="s">
        <v>332</v>
      </c>
      <c r="G37" s="87" t="s">
        <v>333</v>
      </c>
      <c r="H37" s="87" t="s">
        <v>332</v>
      </c>
      <c r="I37" s="87" t="s">
        <v>332</v>
      </c>
      <c r="J37" s="65" t="s">
        <v>263</v>
      </c>
      <c r="K37" s="94" t="s">
        <v>216</v>
      </c>
      <c r="L37" s="95"/>
    </row>
    <row r="38" customFormat="false" ht="82" hidden="false" customHeight="false" outlineLevel="0" collapsed="false">
      <c r="A38" s="63" t="s">
        <v>108</v>
      </c>
      <c r="B38" s="63" t="s">
        <v>236</v>
      </c>
      <c r="C38" s="63" t="s">
        <v>323</v>
      </c>
      <c r="D38" s="63" t="s">
        <v>265</v>
      </c>
      <c r="E38" s="86" t="s">
        <v>109</v>
      </c>
      <c r="F38" s="86" t="s">
        <v>334</v>
      </c>
      <c r="G38" s="87" t="s">
        <v>335</v>
      </c>
      <c r="H38" s="86" t="s">
        <v>334</v>
      </c>
      <c r="I38" s="86" t="s">
        <v>334</v>
      </c>
      <c r="J38" s="65" t="s">
        <v>263</v>
      </c>
      <c r="K38" s="94" t="s">
        <v>216</v>
      </c>
      <c r="L38" s="95"/>
    </row>
    <row r="39" customFormat="false" ht="64" hidden="false" customHeight="false" outlineLevel="0" collapsed="false">
      <c r="A39" s="63" t="s">
        <v>110</v>
      </c>
      <c r="B39" s="63" t="s">
        <v>236</v>
      </c>
      <c r="C39" s="63" t="s">
        <v>323</v>
      </c>
      <c r="D39" s="63" t="s">
        <v>265</v>
      </c>
      <c r="E39" s="87" t="s">
        <v>111</v>
      </c>
      <c r="F39" s="87" t="s">
        <v>336</v>
      </c>
      <c r="G39" s="87" t="s">
        <v>337</v>
      </c>
      <c r="H39" s="87" t="s">
        <v>336</v>
      </c>
      <c r="I39" s="87" t="s">
        <v>336</v>
      </c>
      <c r="J39" s="65" t="s">
        <v>263</v>
      </c>
      <c r="K39" s="94" t="s">
        <v>216</v>
      </c>
      <c r="L39" s="95"/>
    </row>
    <row r="40" customFormat="false" ht="73" hidden="false" customHeight="false" outlineLevel="0" collapsed="false">
      <c r="A40" s="63" t="s">
        <v>112</v>
      </c>
      <c r="B40" s="63" t="s">
        <v>236</v>
      </c>
      <c r="C40" s="63" t="s">
        <v>323</v>
      </c>
      <c r="D40" s="63" t="s">
        <v>265</v>
      </c>
      <c r="E40" s="87" t="s">
        <v>113</v>
      </c>
      <c r="F40" s="87" t="s">
        <v>338</v>
      </c>
      <c r="G40" s="87" t="s">
        <v>339</v>
      </c>
      <c r="H40" s="87" t="s">
        <v>338</v>
      </c>
      <c r="I40" s="87" t="s">
        <v>338</v>
      </c>
      <c r="J40" s="65" t="s">
        <v>263</v>
      </c>
      <c r="K40" s="94" t="s">
        <v>216</v>
      </c>
      <c r="L40" s="95"/>
    </row>
    <row r="41" customFormat="false" ht="73" hidden="false" customHeight="false" outlineLevel="0" collapsed="false">
      <c r="A41" s="63" t="s">
        <v>114</v>
      </c>
      <c r="B41" s="63" t="s">
        <v>236</v>
      </c>
      <c r="C41" s="63" t="s">
        <v>323</v>
      </c>
      <c r="D41" s="63" t="s">
        <v>265</v>
      </c>
      <c r="E41" s="87" t="s">
        <v>115</v>
      </c>
      <c r="F41" s="87" t="s">
        <v>340</v>
      </c>
      <c r="G41" s="87" t="s">
        <v>341</v>
      </c>
      <c r="H41" s="87" t="s">
        <v>340</v>
      </c>
      <c r="I41" s="87" t="s">
        <v>340</v>
      </c>
      <c r="J41" s="65" t="s">
        <v>263</v>
      </c>
      <c r="K41" s="94" t="s">
        <v>216</v>
      </c>
      <c r="L41" s="95"/>
    </row>
    <row r="42" customFormat="false" ht="73" hidden="false" customHeight="false" outlineLevel="0" collapsed="false">
      <c r="A42" s="63" t="s">
        <v>116</v>
      </c>
      <c r="B42" s="63" t="s">
        <v>236</v>
      </c>
      <c r="C42" s="63" t="s">
        <v>323</v>
      </c>
      <c r="D42" s="63" t="s">
        <v>265</v>
      </c>
      <c r="E42" s="87" t="s">
        <v>117</v>
      </c>
      <c r="F42" s="87" t="s">
        <v>342</v>
      </c>
      <c r="G42" s="87" t="s">
        <v>343</v>
      </c>
      <c r="H42" s="87" t="s">
        <v>342</v>
      </c>
      <c r="I42" s="87" t="s">
        <v>342</v>
      </c>
      <c r="J42" s="65" t="s">
        <v>263</v>
      </c>
      <c r="K42" s="94" t="s">
        <v>216</v>
      </c>
      <c r="L42" s="95"/>
    </row>
    <row r="43" customFormat="false" ht="73" hidden="false" customHeight="false" outlineLevel="0" collapsed="false">
      <c r="A43" s="63" t="s">
        <v>118</v>
      </c>
      <c r="B43" s="63" t="s">
        <v>236</v>
      </c>
      <c r="C43" s="63" t="s">
        <v>323</v>
      </c>
      <c r="D43" s="63" t="s">
        <v>265</v>
      </c>
      <c r="E43" s="87" t="s">
        <v>119</v>
      </c>
      <c r="F43" s="87" t="s">
        <v>344</v>
      </c>
      <c r="G43" s="87" t="s">
        <v>345</v>
      </c>
      <c r="H43" s="87" t="s">
        <v>344</v>
      </c>
      <c r="I43" s="87" t="s">
        <v>344</v>
      </c>
      <c r="J43" s="65" t="s">
        <v>263</v>
      </c>
      <c r="K43" s="94" t="s">
        <v>216</v>
      </c>
      <c r="L43" s="95"/>
    </row>
    <row r="44" customFormat="false" ht="73" hidden="false" customHeight="false" outlineLevel="0" collapsed="false">
      <c r="A44" s="63" t="s">
        <v>120</v>
      </c>
      <c r="B44" s="63" t="s">
        <v>236</v>
      </c>
      <c r="C44" s="63" t="s">
        <v>323</v>
      </c>
      <c r="D44" s="63" t="s">
        <v>265</v>
      </c>
      <c r="E44" s="87" t="s">
        <v>121</v>
      </c>
      <c r="F44" s="87" t="s">
        <v>346</v>
      </c>
      <c r="G44" s="87" t="s">
        <v>347</v>
      </c>
      <c r="H44" s="87" t="s">
        <v>346</v>
      </c>
      <c r="I44" s="87" t="s">
        <v>346</v>
      </c>
      <c r="J44" s="65" t="s">
        <v>263</v>
      </c>
      <c r="K44" s="94" t="s">
        <v>216</v>
      </c>
      <c r="L44" s="95"/>
    </row>
    <row r="45" customFormat="false" ht="108.95" hidden="false" customHeight="false" outlineLevel="0" collapsed="false">
      <c r="A45" s="63" t="s">
        <v>122</v>
      </c>
      <c r="B45" s="63" t="s">
        <v>237</v>
      </c>
      <c r="C45" s="63" t="s">
        <v>323</v>
      </c>
      <c r="D45" s="63" t="s">
        <v>260</v>
      </c>
      <c r="E45" s="87" t="s">
        <v>123</v>
      </c>
      <c r="F45" s="87" t="s">
        <v>348</v>
      </c>
      <c r="G45" s="87" t="s">
        <v>349</v>
      </c>
      <c r="H45" s="87" t="s">
        <v>348</v>
      </c>
      <c r="I45" s="87" t="s">
        <v>348</v>
      </c>
      <c r="J45" s="65" t="s">
        <v>263</v>
      </c>
      <c r="K45" s="94" t="s">
        <v>216</v>
      </c>
      <c r="L45" s="95"/>
    </row>
    <row r="46" customFormat="false" ht="73" hidden="false" customHeight="false" outlineLevel="0" collapsed="false">
      <c r="A46" s="63" t="s">
        <v>124</v>
      </c>
      <c r="B46" s="63" t="s">
        <v>237</v>
      </c>
      <c r="C46" s="63" t="s">
        <v>323</v>
      </c>
      <c r="D46" s="63" t="s">
        <v>260</v>
      </c>
      <c r="E46" s="87" t="s">
        <v>125</v>
      </c>
      <c r="F46" s="87" t="s">
        <v>350</v>
      </c>
      <c r="G46" s="87" t="s">
        <v>351</v>
      </c>
      <c r="H46" s="87" t="s">
        <v>350</v>
      </c>
      <c r="I46" s="87" t="s">
        <v>350</v>
      </c>
      <c r="J46" s="65" t="s">
        <v>263</v>
      </c>
      <c r="K46" s="94" t="s">
        <v>216</v>
      </c>
      <c r="L46" s="95"/>
    </row>
    <row r="47" customFormat="false" ht="19.1" hidden="false" customHeight="false" outlineLevel="0" collapsed="false">
      <c r="A47" s="63" t="s">
        <v>126</v>
      </c>
      <c r="B47" s="63" t="s">
        <v>237</v>
      </c>
      <c r="C47" s="63" t="s">
        <v>323</v>
      </c>
      <c r="D47" s="63" t="s">
        <v>260</v>
      </c>
      <c r="E47" s="64" t="s">
        <v>127</v>
      </c>
      <c r="F47" s="64" t="s">
        <v>352</v>
      </c>
      <c r="G47" s="87" t="s">
        <v>353</v>
      </c>
      <c r="H47" s="64" t="s">
        <v>352</v>
      </c>
      <c r="I47" s="64" t="s">
        <v>352</v>
      </c>
      <c r="J47" s="65" t="s">
        <v>263</v>
      </c>
      <c r="K47" s="94" t="s">
        <v>216</v>
      </c>
      <c r="L47" s="95"/>
    </row>
    <row r="48" customFormat="false" ht="19.1" hidden="false" customHeight="false" outlineLevel="0" collapsed="false">
      <c r="A48" s="63" t="s">
        <v>128</v>
      </c>
      <c r="B48" s="63" t="s">
        <v>237</v>
      </c>
      <c r="C48" s="63" t="s">
        <v>323</v>
      </c>
      <c r="D48" s="63" t="s">
        <v>260</v>
      </c>
      <c r="E48" s="86" t="s">
        <v>129</v>
      </c>
      <c r="F48" s="86" t="s">
        <v>354</v>
      </c>
      <c r="G48" s="87" t="s">
        <v>355</v>
      </c>
      <c r="H48" s="86" t="s">
        <v>354</v>
      </c>
      <c r="I48" s="86" t="s">
        <v>354</v>
      </c>
      <c r="J48" s="65" t="s">
        <v>263</v>
      </c>
      <c r="K48" s="94" t="s">
        <v>216</v>
      </c>
      <c r="L48" s="95"/>
    </row>
    <row r="49" customFormat="false" ht="19.1" hidden="false" customHeight="false" outlineLevel="0" collapsed="false">
      <c r="A49" s="63" t="s">
        <v>130</v>
      </c>
      <c r="B49" s="63" t="s">
        <v>237</v>
      </c>
      <c r="C49" s="63" t="s">
        <v>323</v>
      </c>
      <c r="D49" s="63" t="s">
        <v>260</v>
      </c>
      <c r="E49" s="86" t="s">
        <v>131</v>
      </c>
      <c r="F49" s="86" t="s">
        <v>356</v>
      </c>
      <c r="G49" s="87" t="s">
        <v>357</v>
      </c>
      <c r="H49" s="86" t="s">
        <v>356</v>
      </c>
      <c r="I49" s="86" t="s">
        <v>356</v>
      </c>
      <c r="J49" s="65" t="s">
        <v>263</v>
      </c>
      <c r="K49" s="94" t="s">
        <v>216</v>
      </c>
      <c r="L49" s="95"/>
    </row>
    <row r="50" customFormat="false" ht="19.1" hidden="false" customHeight="false" outlineLevel="0" collapsed="false">
      <c r="A50" s="63" t="s">
        <v>132</v>
      </c>
      <c r="B50" s="63" t="s">
        <v>238</v>
      </c>
      <c r="C50" s="63" t="s">
        <v>323</v>
      </c>
      <c r="D50" s="63" t="s">
        <v>260</v>
      </c>
      <c r="E50" s="86" t="s">
        <v>133</v>
      </c>
      <c r="F50" s="86" t="s">
        <v>358</v>
      </c>
      <c r="G50" s="87" t="s">
        <v>355</v>
      </c>
      <c r="H50" s="86" t="s">
        <v>358</v>
      </c>
      <c r="I50" s="86" t="s">
        <v>358</v>
      </c>
      <c r="J50" s="65" t="s">
        <v>263</v>
      </c>
      <c r="K50" s="94" t="s">
        <v>216</v>
      </c>
      <c r="L50" s="95"/>
    </row>
    <row r="51" customFormat="false" ht="55.05" hidden="false" customHeight="false" outlineLevel="0" collapsed="false">
      <c r="A51" s="63" t="s">
        <v>134</v>
      </c>
      <c r="B51" s="63" t="s">
        <v>238</v>
      </c>
      <c r="C51" s="63" t="s">
        <v>323</v>
      </c>
      <c r="D51" s="63" t="s">
        <v>260</v>
      </c>
      <c r="E51" s="86" t="s">
        <v>135</v>
      </c>
      <c r="F51" s="86" t="s">
        <v>359</v>
      </c>
      <c r="G51" s="87" t="s">
        <v>360</v>
      </c>
      <c r="H51" s="87" t="s">
        <v>361</v>
      </c>
      <c r="I51" s="87" t="s">
        <v>361</v>
      </c>
      <c r="J51" s="65" t="s">
        <v>263</v>
      </c>
      <c r="K51" s="94" t="s">
        <v>216</v>
      </c>
      <c r="L51" s="95"/>
    </row>
    <row r="52" customFormat="false" ht="55.05" hidden="false" customHeight="false" outlineLevel="0" collapsed="false">
      <c r="A52" s="63" t="s">
        <v>136</v>
      </c>
      <c r="B52" s="63" t="s">
        <v>238</v>
      </c>
      <c r="C52" s="63" t="s">
        <v>323</v>
      </c>
      <c r="D52" s="63" t="s">
        <v>260</v>
      </c>
      <c r="E52" s="74" t="s">
        <v>137</v>
      </c>
      <c r="F52" s="74" t="s">
        <v>362</v>
      </c>
      <c r="G52" s="87" t="s">
        <v>363</v>
      </c>
      <c r="H52" s="74" t="s">
        <v>362</v>
      </c>
      <c r="I52" s="74" t="s">
        <v>362</v>
      </c>
      <c r="J52" s="65" t="s">
        <v>263</v>
      </c>
      <c r="K52" s="94" t="s">
        <v>216</v>
      </c>
      <c r="L52" s="95"/>
    </row>
    <row r="53" customFormat="false" ht="55.05" hidden="false" customHeight="false" outlineLevel="0" collapsed="false">
      <c r="A53" s="63" t="s">
        <v>138</v>
      </c>
      <c r="B53" s="63" t="s">
        <v>238</v>
      </c>
      <c r="C53" s="63" t="s">
        <v>323</v>
      </c>
      <c r="D53" s="63" t="s">
        <v>260</v>
      </c>
      <c r="E53" s="86" t="s">
        <v>139</v>
      </c>
      <c r="F53" s="86" t="s">
        <v>364</v>
      </c>
      <c r="G53" s="87" t="s">
        <v>365</v>
      </c>
      <c r="H53" s="86" t="s">
        <v>364</v>
      </c>
      <c r="I53" s="86" t="s">
        <v>364</v>
      </c>
      <c r="J53" s="65" t="s">
        <v>263</v>
      </c>
      <c r="K53" s="94" t="s">
        <v>216</v>
      </c>
      <c r="L53" s="95"/>
    </row>
    <row r="54" customFormat="false" ht="55.05" hidden="false" customHeight="false" outlineLevel="0" collapsed="false">
      <c r="A54" s="63" t="s">
        <v>140</v>
      </c>
      <c r="B54" s="63" t="s">
        <v>239</v>
      </c>
      <c r="C54" s="63" t="s">
        <v>323</v>
      </c>
      <c r="D54" s="63" t="s">
        <v>260</v>
      </c>
      <c r="E54" s="86" t="s">
        <v>141</v>
      </c>
      <c r="F54" s="86" t="s">
        <v>366</v>
      </c>
      <c r="G54" s="87" t="s">
        <v>367</v>
      </c>
      <c r="H54" s="86" t="s">
        <v>366</v>
      </c>
      <c r="I54" s="86" t="s">
        <v>366</v>
      </c>
      <c r="J54" s="65" t="s">
        <v>263</v>
      </c>
      <c r="K54" s="94" t="s">
        <v>216</v>
      </c>
      <c r="L54" s="95"/>
    </row>
    <row r="55" customFormat="false" ht="46.05" hidden="false" customHeight="false" outlineLevel="0" collapsed="false">
      <c r="A55" s="63" t="s">
        <v>142</v>
      </c>
      <c r="B55" s="63" t="s">
        <v>239</v>
      </c>
      <c r="C55" s="63" t="s">
        <v>368</v>
      </c>
      <c r="D55" s="63" t="s">
        <v>260</v>
      </c>
      <c r="E55" s="86" t="s">
        <v>143</v>
      </c>
      <c r="F55" s="86" t="s">
        <v>369</v>
      </c>
      <c r="G55" s="87" t="s">
        <v>370</v>
      </c>
      <c r="H55" s="86" t="s">
        <v>369</v>
      </c>
      <c r="I55" s="86" t="s">
        <v>369</v>
      </c>
      <c r="J55" s="65" t="s">
        <v>263</v>
      </c>
      <c r="K55" s="94" t="s">
        <v>216</v>
      </c>
      <c r="L55" s="95"/>
    </row>
    <row r="56" customFormat="false" ht="28.05" hidden="false" customHeight="false" outlineLevel="0" collapsed="false">
      <c r="A56" s="63" t="s">
        <v>144</v>
      </c>
      <c r="B56" s="63" t="s">
        <v>239</v>
      </c>
      <c r="C56" s="63" t="s">
        <v>368</v>
      </c>
      <c r="D56" s="63" t="s">
        <v>260</v>
      </c>
      <c r="E56" s="86" t="s">
        <v>145</v>
      </c>
      <c r="F56" s="86" t="s">
        <v>371</v>
      </c>
      <c r="G56" s="87" t="s">
        <v>372</v>
      </c>
      <c r="H56" s="86" t="s">
        <v>371</v>
      </c>
      <c r="I56" s="86" t="s">
        <v>371</v>
      </c>
      <c r="J56" s="65" t="s">
        <v>263</v>
      </c>
      <c r="K56" s="94" t="s">
        <v>216</v>
      </c>
      <c r="L56" s="95"/>
    </row>
    <row r="57" customFormat="false" ht="28.05" hidden="false" customHeight="false" outlineLevel="0" collapsed="false">
      <c r="A57" s="63" t="s">
        <v>146</v>
      </c>
      <c r="B57" s="63" t="s">
        <v>239</v>
      </c>
      <c r="C57" s="63" t="s">
        <v>368</v>
      </c>
      <c r="D57" s="63" t="s">
        <v>260</v>
      </c>
      <c r="E57" s="86" t="s">
        <v>147</v>
      </c>
      <c r="F57" s="86" t="s">
        <v>373</v>
      </c>
      <c r="G57" s="87" t="s">
        <v>374</v>
      </c>
      <c r="H57" s="86" t="s">
        <v>373</v>
      </c>
      <c r="I57" s="86" t="s">
        <v>373</v>
      </c>
      <c r="J57" s="65" t="s">
        <v>263</v>
      </c>
      <c r="K57" s="94" t="s">
        <v>216</v>
      </c>
      <c r="L57" s="95"/>
    </row>
    <row r="58" customFormat="false" ht="28.05" hidden="false" customHeight="false" outlineLevel="0" collapsed="false">
      <c r="A58" s="63" t="s">
        <v>148</v>
      </c>
      <c r="B58" s="63" t="s">
        <v>239</v>
      </c>
      <c r="C58" s="63" t="s">
        <v>368</v>
      </c>
      <c r="D58" s="63" t="s">
        <v>260</v>
      </c>
      <c r="E58" s="86" t="s">
        <v>149</v>
      </c>
      <c r="F58" s="86" t="s">
        <v>375</v>
      </c>
      <c r="G58" s="87" t="s">
        <v>376</v>
      </c>
      <c r="H58" s="86" t="s">
        <v>375</v>
      </c>
      <c r="I58" s="86" t="s">
        <v>375</v>
      </c>
      <c r="J58" s="65" t="s">
        <v>263</v>
      </c>
      <c r="K58" s="94" t="s">
        <v>216</v>
      </c>
      <c r="L58" s="95"/>
    </row>
    <row r="59" customFormat="false" ht="28.05" hidden="false" customHeight="false" outlineLevel="0" collapsed="false">
      <c r="A59" s="63" t="s">
        <v>150</v>
      </c>
      <c r="B59" s="63" t="s">
        <v>239</v>
      </c>
      <c r="C59" s="63" t="s">
        <v>368</v>
      </c>
      <c r="D59" s="63" t="s">
        <v>260</v>
      </c>
      <c r="E59" s="86" t="s">
        <v>151</v>
      </c>
      <c r="F59" s="86" t="s">
        <v>377</v>
      </c>
      <c r="G59" s="87" t="s">
        <v>378</v>
      </c>
      <c r="H59" s="86" t="s">
        <v>377</v>
      </c>
      <c r="I59" s="86" t="s">
        <v>377</v>
      </c>
      <c r="J59" s="65" t="s">
        <v>263</v>
      </c>
      <c r="K59" s="94" t="s">
        <v>216</v>
      </c>
      <c r="L59" s="95"/>
    </row>
    <row r="60" customFormat="false" ht="28.05" hidden="false" customHeight="false" outlineLevel="0" collapsed="false">
      <c r="A60" s="63" t="s">
        <v>152</v>
      </c>
      <c r="B60" s="63" t="s">
        <v>239</v>
      </c>
      <c r="C60" s="63" t="s">
        <v>368</v>
      </c>
      <c r="D60" s="63" t="s">
        <v>260</v>
      </c>
      <c r="E60" s="86" t="s">
        <v>153</v>
      </c>
      <c r="F60" s="86" t="s">
        <v>379</v>
      </c>
      <c r="G60" s="87" t="s">
        <v>380</v>
      </c>
      <c r="H60" s="86" t="s">
        <v>379</v>
      </c>
      <c r="I60" s="86" t="s">
        <v>379</v>
      </c>
      <c r="J60" s="65" t="s">
        <v>263</v>
      </c>
      <c r="K60" s="94" t="s">
        <v>216</v>
      </c>
      <c r="L60" s="96"/>
    </row>
    <row r="61" customFormat="false" ht="28.05" hidden="false" customHeight="false" outlineLevel="0" collapsed="false">
      <c r="A61" s="63" t="s">
        <v>154</v>
      </c>
      <c r="B61" s="63" t="s">
        <v>240</v>
      </c>
      <c r="C61" s="63" t="s">
        <v>323</v>
      </c>
      <c r="D61" s="63" t="s">
        <v>260</v>
      </c>
      <c r="E61" s="86" t="s">
        <v>155</v>
      </c>
      <c r="F61" s="86" t="s">
        <v>381</v>
      </c>
      <c r="G61" s="87" t="s">
        <v>382</v>
      </c>
      <c r="H61" s="86" t="s">
        <v>381</v>
      </c>
      <c r="I61" s="86" t="s">
        <v>381</v>
      </c>
      <c r="J61" s="65" t="s">
        <v>263</v>
      </c>
      <c r="K61" s="94" t="s">
        <v>216</v>
      </c>
      <c r="L61" s="96"/>
    </row>
    <row r="62" customFormat="false" ht="28.05" hidden="false" customHeight="false" outlineLevel="0" collapsed="false">
      <c r="A62" s="63" t="s">
        <v>156</v>
      </c>
      <c r="B62" s="63" t="s">
        <v>240</v>
      </c>
      <c r="C62" s="63" t="s">
        <v>323</v>
      </c>
      <c r="D62" s="63" t="s">
        <v>260</v>
      </c>
      <c r="E62" s="86" t="s">
        <v>157</v>
      </c>
      <c r="F62" s="86" t="s">
        <v>383</v>
      </c>
      <c r="G62" s="87" t="s">
        <v>384</v>
      </c>
      <c r="H62" s="86" t="s">
        <v>383</v>
      </c>
      <c r="I62" s="86" t="s">
        <v>383</v>
      </c>
      <c r="J62" s="65" t="s">
        <v>263</v>
      </c>
      <c r="K62" s="94" t="s">
        <v>216</v>
      </c>
      <c r="L62" s="96"/>
    </row>
    <row r="63" customFormat="false" ht="28.05" hidden="false" customHeight="false" outlineLevel="0" collapsed="false">
      <c r="A63" s="63" t="s">
        <v>158</v>
      </c>
      <c r="B63" s="63" t="s">
        <v>240</v>
      </c>
      <c r="C63" s="63" t="s">
        <v>323</v>
      </c>
      <c r="D63" s="63" t="s">
        <v>260</v>
      </c>
      <c r="E63" s="86" t="s">
        <v>159</v>
      </c>
      <c r="F63" s="86" t="s">
        <v>385</v>
      </c>
      <c r="G63" s="87" t="s">
        <v>386</v>
      </c>
      <c r="H63" s="86" t="s">
        <v>385</v>
      </c>
      <c r="I63" s="86" t="s">
        <v>385</v>
      </c>
      <c r="J63" s="65" t="s">
        <v>263</v>
      </c>
      <c r="K63" s="94" t="s">
        <v>216</v>
      </c>
      <c r="L63" s="96"/>
    </row>
    <row r="64" customFormat="false" ht="37.05" hidden="false" customHeight="false" outlineLevel="0" collapsed="false">
      <c r="A64" s="63" t="s">
        <v>160</v>
      </c>
      <c r="B64" s="63" t="s">
        <v>240</v>
      </c>
      <c r="C64" s="63" t="s">
        <v>323</v>
      </c>
      <c r="D64" s="63" t="s">
        <v>260</v>
      </c>
      <c r="E64" s="86" t="s">
        <v>161</v>
      </c>
      <c r="F64" s="86" t="s">
        <v>387</v>
      </c>
      <c r="G64" s="87" t="s">
        <v>388</v>
      </c>
      <c r="H64" s="86" t="s">
        <v>387</v>
      </c>
      <c r="I64" s="86" t="s">
        <v>387</v>
      </c>
      <c r="J64" s="65" t="s">
        <v>263</v>
      </c>
      <c r="K64" s="94" t="s">
        <v>216</v>
      </c>
      <c r="L64" s="96"/>
    </row>
    <row r="65" customFormat="false" ht="37.05" hidden="false" customHeight="false" outlineLevel="0" collapsed="false">
      <c r="A65" s="63" t="s">
        <v>162</v>
      </c>
      <c r="B65" s="63" t="s">
        <v>240</v>
      </c>
      <c r="C65" s="63" t="s">
        <v>323</v>
      </c>
      <c r="D65" s="63" t="s">
        <v>260</v>
      </c>
      <c r="E65" s="86" t="s">
        <v>163</v>
      </c>
      <c r="F65" s="86" t="s">
        <v>389</v>
      </c>
      <c r="G65" s="87" t="s">
        <v>390</v>
      </c>
      <c r="H65" s="86" t="s">
        <v>389</v>
      </c>
      <c r="I65" s="86" t="s">
        <v>389</v>
      </c>
      <c r="J65" s="65" t="s">
        <v>263</v>
      </c>
      <c r="K65" s="94" t="s">
        <v>216</v>
      </c>
      <c r="L65" s="96"/>
    </row>
    <row r="66" customFormat="false" ht="37.05" hidden="false" customHeight="false" outlineLevel="0" collapsed="false">
      <c r="A66" s="63" t="s">
        <v>164</v>
      </c>
      <c r="B66" s="63" t="s">
        <v>240</v>
      </c>
      <c r="C66" s="63" t="s">
        <v>323</v>
      </c>
      <c r="D66" s="63" t="s">
        <v>260</v>
      </c>
      <c r="E66" s="86" t="s">
        <v>165</v>
      </c>
      <c r="F66" s="86" t="s">
        <v>391</v>
      </c>
      <c r="G66" s="87" t="s">
        <v>392</v>
      </c>
      <c r="H66" s="86" t="s">
        <v>391</v>
      </c>
      <c r="I66" s="86" t="s">
        <v>391</v>
      </c>
      <c r="J66" s="65" t="s">
        <v>263</v>
      </c>
      <c r="K66" s="94" t="s">
        <v>216</v>
      </c>
      <c r="L66" s="96"/>
    </row>
    <row r="67" customFormat="false" ht="75.55" hidden="false" customHeight="true" outlineLevel="0" collapsed="false">
      <c r="A67" s="63" t="s">
        <v>166</v>
      </c>
      <c r="B67" s="63" t="s">
        <v>241</v>
      </c>
      <c r="C67" s="63" t="s">
        <v>393</v>
      </c>
      <c r="D67" s="63" t="s">
        <v>260</v>
      </c>
      <c r="E67" s="86" t="s">
        <v>167</v>
      </c>
      <c r="F67" s="86" t="s">
        <v>394</v>
      </c>
      <c r="G67" s="87" t="s">
        <v>395</v>
      </c>
      <c r="H67" s="86" t="s">
        <v>394</v>
      </c>
      <c r="I67" s="86" t="s">
        <v>394</v>
      </c>
      <c r="J67" s="65" t="s">
        <v>263</v>
      </c>
      <c r="K67" s="94" t="s">
        <v>216</v>
      </c>
      <c r="L67" s="96"/>
    </row>
    <row r="68" customFormat="false" ht="73" hidden="false" customHeight="false" outlineLevel="0" collapsed="false">
      <c r="A68" s="63" t="s">
        <v>169</v>
      </c>
      <c r="B68" s="63" t="s">
        <v>241</v>
      </c>
      <c r="C68" s="63" t="s">
        <v>393</v>
      </c>
      <c r="D68" s="63" t="s">
        <v>260</v>
      </c>
      <c r="E68" s="86" t="s">
        <v>170</v>
      </c>
      <c r="F68" s="86" t="s">
        <v>396</v>
      </c>
      <c r="G68" s="87" t="s">
        <v>397</v>
      </c>
      <c r="H68" s="86" t="s">
        <v>396</v>
      </c>
      <c r="I68" s="86" t="s">
        <v>396</v>
      </c>
      <c r="J68" s="65" t="s">
        <v>263</v>
      </c>
      <c r="K68" s="94" t="s">
        <v>216</v>
      </c>
      <c r="L68" s="96"/>
    </row>
    <row r="69" customFormat="false" ht="73" hidden="false" customHeight="false" outlineLevel="0" collapsed="false">
      <c r="A69" s="63" t="s">
        <v>171</v>
      </c>
      <c r="B69" s="63" t="s">
        <v>241</v>
      </c>
      <c r="C69" s="63" t="s">
        <v>393</v>
      </c>
      <c r="D69" s="63" t="s">
        <v>260</v>
      </c>
      <c r="E69" s="86" t="s">
        <v>172</v>
      </c>
      <c r="F69" s="86" t="s">
        <v>398</v>
      </c>
      <c r="G69" s="87" t="s">
        <v>399</v>
      </c>
      <c r="H69" s="86" t="s">
        <v>398</v>
      </c>
      <c r="I69" s="86" t="s">
        <v>398</v>
      </c>
      <c r="J69" s="65" t="s">
        <v>263</v>
      </c>
      <c r="K69" s="94" t="s">
        <v>216</v>
      </c>
      <c r="L69" s="96"/>
    </row>
    <row r="70" customFormat="false" ht="73" hidden="false" customHeight="false" outlineLevel="0" collapsed="false">
      <c r="A70" s="63" t="s">
        <v>173</v>
      </c>
      <c r="B70" s="63" t="s">
        <v>241</v>
      </c>
      <c r="C70" s="63" t="s">
        <v>393</v>
      </c>
      <c r="D70" s="63" t="s">
        <v>260</v>
      </c>
      <c r="E70" s="86" t="s">
        <v>174</v>
      </c>
      <c r="F70" s="86" t="s">
        <v>400</v>
      </c>
      <c r="G70" s="87" t="s">
        <v>401</v>
      </c>
      <c r="H70" s="86" t="s">
        <v>400</v>
      </c>
      <c r="I70" s="86" t="s">
        <v>400</v>
      </c>
      <c r="J70" s="65" t="s">
        <v>263</v>
      </c>
      <c r="K70" s="94" t="s">
        <v>216</v>
      </c>
      <c r="L70" s="96"/>
    </row>
    <row r="71" customFormat="false" ht="73" hidden="false" customHeight="false" outlineLevel="0" collapsed="false">
      <c r="A71" s="63" t="s">
        <v>175</v>
      </c>
      <c r="B71" s="63" t="s">
        <v>241</v>
      </c>
      <c r="C71" s="63" t="s">
        <v>323</v>
      </c>
      <c r="D71" s="63" t="s">
        <v>260</v>
      </c>
      <c r="E71" s="86" t="s">
        <v>176</v>
      </c>
      <c r="F71" s="86" t="s">
        <v>402</v>
      </c>
      <c r="G71" s="87" t="s">
        <v>403</v>
      </c>
      <c r="H71" s="86" t="s">
        <v>402</v>
      </c>
      <c r="I71" s="86" t="s">
        <v>402</v>
      </c>
      <c r="J71" s="65" t="s">
        <v>263</v>
      </c>
      <c r="K71" s="94" t="s">
        <v>216</v>
      </c>
      <c r="L71" s="96"/>
    </row>
    <row r="72" customFormat="false" ht="73" hidden="false" customHeight="false" outlineLevel="0" collapsed="false">
      <c r="A72" s="63" t="s">
        <v>177</v>
      </c>
      <c r="B72" s="63" t="s">
        <v>241</v>
      </c>
      <c r="C72" s="63" t="s">
        <v>323</v>
      </c>
      <c r="D72" s="63" t="s">
        <v>260</v>
      </c>
      <c r="E72" s="86" t="s">
        <v>178</v>
      </c>
      <c r="F72" s="86" t="s">
        <v>404</v>
      </c>
      <c r="G72" s="87" t="s">
        <v>405</v>
      </c>
      <c r="H72" s="86" t="s">
        <v>404</v>
      </c>
      <c r="I72" s="86" t="s">
        <v>404</v>
      </c>
      <c r="J72" s="65" t="s">
        <v>263</v>
      </c>
      <c r="K72" s="94" t="s">
        <v>216</v>
      </c>
      <c r="L72" s="96"/>
    </row>
    <row r="73" customFormat="false" ht="82" hidden="false" customHeight="false" outlineLevel="0" collapsed="false">
      <c r="A73" s="63" t="s">
        <v>179</v>
      </c>
      <c r="B73" s="63" t="s">
        <v>242</v>
      </c>
      <c r="C73" s="63" t="s">
        <v>406</v>
      </c>
      <c r="D73" s="63" t="s">
        <v>260</v>
      </c>
      <c r="E73" s="86" t="s">
        <v>180</v>
      </c>
      <c r="F73" s="86" t="s">
        <v>407</v>
      </c>
      <c r="G73" s="87" t="s">
        <v>408</v>
      </c>
      <c r="H73" s="86" t="s">
        <v>407</v>
      </c>
      <c r="I73" s="86" t="s">
        <v>407</v>
      </c>
      <c r="J73" s="65" t="s">
        <v>263</v>
      </c>
      <c r="K73" s="94" t="s">
        <v>216</v>
      </c>
      <c r="L73" s="96"/>
    </row>
    <row r="74" customFormat="false" ht="100" hidden="false" customHeight="false" outlineLevel="0" collapsed="false">
      <c r="A74" s="63" t="s">
        <v>181</v>
      </c>
      <c r="B74" s="63" t="s">
        <v>242</v>
      </c>
      <c r="C74" s="63" t="s">
        <v>406</v>
      </c>
      <c r="D74" s="63" t="s">
        <v>260</v>
      </c>
      <c r="E74" s="86" t="s">
        <v>182</v>
      </c>
      <c r="F74" s="86" t="s">
        <v>409</v>
      </c>
      <c r="G74" s="87" t="s">
        <v>410</v>
      </c>
      <c r="H74" s="86" t="s">
        <v>409</v>
      </c>
      <c r="I74" s="86" t="s">
        <v>409</v>
      </c>
      <c r="J74" s="65" t="s">
        <v>263</v>
      </c>
      <c r="K74" s="94" t="s">
        <v>216</v>
      </c>
      <c r="L74" s="96"/>
    </row>
    <row r="75" customFormat="false" ht="100" hidden="false" customHeight="false" outlineLevel="0" collapsed="false">
      <c r="A75" s="63" t="s">
        <v>183</v>
      </c>
      <c r="B75" s="63" t="s">
        <v>242</v>
      </c>
      <c r="C75" s="63" t="s">
        <v>406</v>
      </c>
      <c r="D75" s="63" t="s">
        <v>260</v>
      </c>
      <c r="E75" s="86" t="s">
        <v>184</v>
      </c>
      <c r="F75" s="86" t="s">
        <v>411</v>
      </c>
      <c r="G75" s="87" t="s">
        <v>410</v>
      </c>
      <c r="H75" s="86" t="s">
        <v>411</v>
      </c>
      <c r="I75" s="86" t="s">
        <v>411</v>
      </c>
      <c r="J75" s="65" t="s">
        <v>263</v>
      </c>
      <c r="K75" s="94" t="s">
        <v>264</v>
      </c>
      <c r="L75" s="96"/>
    </row>
    <row r="76" customFormat="false" ht="151.15" hidden="false" customHeight="true" outlineLevel="0" collapsed="false">
      <c r="A76" s="63" t="s">
        <v>185</v>
      </c>
      <c r="B76" s="63" t="s">
        <v>242</v>
      </c>
      <c r="C76" s="63" t="s">
        <v>406</v>
      </c>
      <c r="D76" s="63" t="s">
        <v>260</v>
      </c>
      <c r="E76" s="86" t="s">
        <v>186</v>
      </c>
      <c r="F76" s="86" t="s">
        <v>412</v>
      </c>
      <c r="G76" s="87" t="s">
        <v>413</v>
      </c>
      <c r="H76" s="86" t="s">
        <v>412</v>
      </c>
      <c r="I76" s="86" t="s">
        <v>412</v>
      </c>
      <c r="J76" s="65" t="s">
        <v>263</v>
      </c>
      <c r="K76" s="94" t="s">
        <v>264</v>
      </c>
      <c r="L76" s="96"/>
    </row>
    <row r="77" customFormat="false" ht="163.85" hidden="false" customHeight="true" outlineLevel="0" collapsed="false">
      <c r="A77" s="63" t="s">
        <v>187</v>
      </c>
      <c r="B77" s="63" t="s">
        <v>243</v>
      </c>
      <c r="C77" s="63" t="s">
        <v>414</v>
      </c>
      <c r="D77" s="63" t="s">
        <v>260</v>
      </c>
      <c r="E77" s="86" t="s">
        <v>188</v>
      </c>
      <c r="F77" s="86" t="s">
        <v>415</v>
      </c>
      <c r="G77" s="87" t="s">
        <v>416</v>
      </c>
      <c r="H77" s="86" t="s">
        <v>415</v>
      </c>
      <c r="I77" s="86" t="s">
        <v>415</v>
      </c>
      <c r="J77" s="65" t="s">
        <v>263</v>
      </c>
      <c r="K77" s="94" t="s">
        <v>216</v>
      </c>
      <c r="L77" s="96"/>
    </row>
    <row r="78" customFormat="false" ht="108.95" hidden="false" customHeight="false" outlineLevel="0" collapsed="false">
      <c r="A78" s="63" t="s">
        <v>189</v>
      </c>
      <c r="B78" s="63" t="s">
        <v>243</v>
      </c>
      <c r="C78" s="63" t="s">
        <v>414</v>
      </c>
      <c r="D78" s="63" t="s">
        <v>260</v>
      </c>
      <c r="E78" s="86" t="s">
        <v>190</v>
      </c>
      <c r="F78" s="86" t="s">
        <v>417</v>
      </c>
      <c r="G78" s="87" t="s">
        <v>418</v>
      </c>
      <c r="H78" s="86" t="s">
        <v>417</v>
      </c>
      <c r="I78" s="86" t="s">
        <v>417</v>
      </c>
      <c r="J78" s="65" t="s">
        <v>263</v>
      </c>
      <c r="K78" s="94" t="s">
        <v>216</v>
      </c>
      <c r="L78" s="96"/>
    </row>
    <row r="79" customFormat="false" ht="144.9" hidden="false" customHeight="false" outlineLevel="0" collapsed="false">
      <c r="A79" s="63" t="s">
        <v>191</v>
      </c>
      <c r="B79" s="63" t="s">
        <v>244</v>
      </c>
      <c r="C79" s="63" t="s">
        <v>419</v>
      </c>
      <c r="D79" s="63" t="s">
        <v>260</v>
      </c>
      <c r="E79" s="86" t="s">
        <v>192</v>
      </c>
      <c r="F79" s="86" t="s">
        <v>420</v>
      </c>
      <c r="G79" s="87" t="s">
        <v>421</v>
      </c>
      <c r="H79" s="86" t="s">
        <v>420</v>
      </c>
      <c r="I79" s="86" t="s">
        <v>420</v>
      </c>
      <c r="J79" s="65" t="s">
        <v>263</v>
      </c>
      <c r="K79" s="94" t="s">
        <v>216</v>
      </c>
      <c r="L79" s="96"/>
    </row>
    <row r="80" customFormat="false" ht="153.9" hidden="false" customHeight="false" outlineLevel="0" collapsed="false">
      <c r="A80" s="63" t="s">
        <v>193</v>
      </c>
      <c r="B80" s="63" t="s">
        <v>244</v>
      </c>
      <c r="C80" s="63" t="s">
        <v>419</v>
      </c>
      <c r="D80" s="63" t="s">
        <v>260</v>
      </c>
      <c r="E80" s="86" t="s">
        <v>194</v>
      </c>
      <c r="F80" s="86" t="s">
        <v>422</v>
      </c>
      <c r="G80" s="87" t="s">
        <v>423</v>
      </c>
      <c r="H80" s="86" t="s">
        <v>422</v>
      </c>
      <c r="I80" s="86" t="s">
        <v>422</v>
      </c>
      <c r="J80" s="65" t="s">
        <v>263</v>
      </c>
      <c r="K80" s="94" t="s">
        <v>216</v>
      </c>
      <c r="L80" s="96"/>
    </row>
    <row r="81" customFormat="false" ht="68.2" hidden="false" customHeight="true" outlineLevel="0" collapsed="false">
      <c r="A81" s="63" t="s">
        <v>195</v>
      </c>
      <c r="B81" s="63" t="s">
        <v>234</v>
      </c>
      <c r="C81" s="63" t="s">
        <v>424</v>
      </c>
      <c r="D81" s="63" t="s">
        <v>260</v>
      </c>
      <c r="E81" s="86" t="s">
        <v>101</v>
      </c>
      <c r="F81" s="86" t="s">
        <v>326</v>
      </c>
      <c r="G81" s="87" t="s">
        <v>425</v>
      </c>
      <c r="H81" s="86" t="s">
        <v>326</v>
      </c>
      <c r="I81" s="86" t="s">
        <v>326</v>
      </c>
      <c r="J81" s="65" t="s">
        <v>263</v>
      </c>
      <c r="K81" s="94" t="s">
        <v>216</v>
      </c>
      <c r="L81" s="96"/>
    </row>
    <row r="82" customFormat="false" ht="68.2" hidden="false" customHeight="true" outlineLevel="0" collapsed="false">
      <c r="A82" s="63" t="s">
        <v>196</v>
      </c>
      <c r="B82" s="63" t="s">
        <v>245</v>
      </c>
      <c r="C82" s="63" t="s">
        <v>426</v>
      </c>
      <c r="D82" s="63" t="s">
        <v>260</v>
      </c>
      <c r="E82" s="74" t="s">
        <v>197</v>
      </c>
      <c r="F82" s="86" t="s">
        <v>427</v>
      </c>
      <c r="G82" s="87" t="s">
        <v>428</v>
      </c>
      <c r="H82" s="74" t="s">
        <v>429</v>
      </c>
      <c r="I82" s="74" t="s">
        <v>429</v>
      </c>
      <c r="J82" s="65" t="s">
        <v>263</v>
      </c>
      <c r="K82" s="94" t="s">
        <v>216</v>
      </c>
      <c r="L82" s="96"/>
    </row>
    <row r="83" customFormat="false" ht="68.2" hidden="false" customHeight="true" outlineLevel="0" collapsed="false">
      <c r="A83" s="63" t="s">
        <v>198</v>
      </c>
      <c r="B83" s="63" t="s">
        <v>245</v>
      </c>
      <c r="C83" s="63" t="s">
        <v>426</v>
      </c>
      <c r="D83" s="63" t="s">
        <v>265</v>
      </c>
      <c r="E83" s="74" t="s">
        <v>199</v>
      </c>
      <c r="F83" s="86" t="s">
        <v>430</v>
      </c>
      <c r="G83" s="87" t="s">
        <v>431</v>
      </c>
      <c r="H83" s="86" t="s">
        <v>430</v>
      </c>
      <c r="I83" s="86" t="s">
        <v>430</v>
      </c>
      <c r="J83" s="65" t="s">
        <v>263</v>
      </c>
      <c r="K83" s="94" t="s">
        <v>216</v>
      </c>
      <c r="L83" s="96"/>
    </row>
    <row r="84" customFormat="false" ht="68.2" hidden="false" customHeight="true" outlineLevel="0" collapsed="false">
      <c r="A84" s="63" t="s">
        <v>200</v>
      </c>
      <c r="B84" s="63" t="s">
        <v>245</v>
      </c>
      <c r="C84" s="63" t="s">
        <v>426</v>
      </c>
      <c r="D84" s="63" t="s">
        <v>265</v>
      </c>
      <c r="E84" s="74" t="s">
        <v>201</v>
      </c>
      <c r="F84" s="86" t="s">
        <v>432</v>
      </c>
      <c r="G84" s="87" t="s">
        <v>433</v>
      </c>
      <c r="H84" s="86" t="s">
        <v>432</v>
      </c>
      <c r="I84" s="86" t="s">
        <v>432</v>
      </c>
      <c r="J84" s="65" t="s">
        <v>263</v>
      </c>
      <c r="K84" s="94" t="s">
        <v>216</v>
      </c>
      <c r="L84" s="96"/>
    </row>
    <row r="85" customFormat="false" ht="68.2" hidden="false" customHeight="true" outlineLevel="0" collapsed="false">
      <c r="A85" s="63" t="s">
        <v>202</v>
      </c>
      <c r="B85" s="63" t="s">
        <v>245</v>
      </c>
      <c r="C85" s="63" t="s">
        <v>426</v>
      </c>
      <c r="D85" s="63" t="s">
        <v>265</v>
      </c>
      <c r="E85" s="74" t="s">
        <v>203</v>
      </c>
      <c r="F85" s="86" t="s">
        <v>434</v>
      </c>
      <c r="G85" s="87" t="s">
        <v>435</v>
      </c>
      <c r="H85" s="86" t="s">
        <v>434</v>
      </c>
      <c r="I85" s="86" t="s">
        <v>434</v>
      </c>
      <c r="J85" s="65" t="s">
        <v>263</v>
      </c>
      <c r="K85" s="94" t="s">
        <v>216</v>
      </c>
      <c r="L85" s="96"/>
    </row>
    <row r="86" customFormat="false" ht="68.2" hidden="false" customHeight="true" outlineLevel="0" collapsed="false">
      <c r="A86" s="63" t="s">
        <v>204</v>
      </c>
      <c r="B86" s="63" t="s">
        <v>245</v>
      </c>
      <c r="C86" s="63" t="s">
        <v>426</v>
      </c>
      <c r="D86" s="63" t="s">
        <v>265</v>
      </c>
      <c r="E86" s="74" t="s">
        <v>205</v>
      </c>
      <c r="F86" s="86" t="s">
        <v>436</v>
      </c>
      <c r="G86" s="87" t="s">
        <v>437</v>
      </c>
      <c r="H86" s="86" t="s">
        <v>436</v>
      </c>
      <c r="I86" s="86" t="s">
        <v>436</v>
      </c>
      <c r="J86" s="65" t="s">
        <v>263</v>
      </c>
      <c r="K86" s="94" t="s">
        <v>216</v>
      </c>
      <c r="L86" s="96"/>
    </row>
    <row r="87" customFormat="false" ht="68.2" hidden="false" customHeight="true" outlineLevel="0" collapsed="false">
      <c r="A87" s="63" t="s">
        <v>206</v>
      </c>
      <c r="B87" s="63" t="s">
        <v>245</v>
      </c>
      <c r="C87" s="63" t="s">
        <v>426</v>
      </c>
      <c r="D87" s="63" t="s">
        <v>265</v>
      </c>
      <c r="E87" s="74" t="s">
        <v>207</v>
      </c>
      <c r="F87" s="86" t="s">
        <v>438</v>
      </c>
      <c r="G87" s="87" t="s">
        <v>439</v>
      </c>
      <c r="H87" s="86" t="s">
        <v>438</v>
      </c>
      <c r="I87" s="86" t="s">
        <v>438</v>
      </c>
      <c r="J87" s="65" t="s">
        <v>263</v>
      </c>
      <c r="K87" s="94" t="s">
        <v>216</v>
      </c>
      <c r="L87" s="96"/>
    </row>
    <row r="88" customFormat="false" ht="68.2" hidden="false" customHeight="true" outlineLevel="0" collapsed="false">
      <c r="A88" s="63" t="s">
        <v>208</v>
      </c>
      <c r="B88" s="63" t="s">
        <v>245</v>
      </c>
      <c r="C88" s="63" t="s">
        <v>426</v>
      </c>
      <c r="D88" s="63" t="s">
        <v>265</v>
      </c>
      <c r="E88" s="74" t="s">
        <v>209</v>
      </c>
      <c r="F88" s="86" t="s">
        <v>434</v>
      </c>
      <c r="G88" s="87" t="s">
        <v>440</v>
      </c>
      <c r="H88" s="86" t="s">
        <v>434</v>
      </c>
      <c r="I88" s="86" t="s">
        <v>434</v>
      </c>
      <c r="J88" s="65" t="s">
        <v>263</v>
      </c>
      <c r="K88" s="94" t="s">
        <v>216</v>
      </c>
      <c r="L88" s="96"/>
    </row>
    <row r="89" customFormat="false" ht="68.2" hidden="false" customHeight="true" outlineLevel="0" collapsed="false">
      <c r="A89" s="63" t="s">
        <v>210</v>
      </c>
      <c r="B89" s="63" t="s">
        <v>245</v>
      </c>
      <c r="C89" s="63" t="s">
        <v>426</v>
      </c>
      <c r="D89" s="63" t="s">
        <v>265</v>
      </c>
      <c r="E89" s="64" t="s">
        <v>211</v>
      </c>
      <c r="F89" s="86" t="s">
        <v>441</v>
      </c>
      <c r="G89" s="87" t="s">
        <v>442</v>
      </c>
      <c r="H89" s="86" t="s">
        <v>441</v>
      </c>
      <c r="I89" s="86" t="s">
        <v>441</v>
      </c>
      <c r="J89" s="65" t="s">
        <v>263</v>
      </c>
      <c r="K89" s="94" t="s">
        <v>216</v>
      </c>
      <c r="L89" s="96"/>
    </row>
    <row r="90" customFormat="false" ht="68.2" hidden="false" customHeight="true" outlineLevel="0" collapsed="false">
      <c r="A90" s="63" t="s">
        <v>212</v>
      </c>
      <c r="B90" s="63" t="s">
        <v>246</v>
      </c>
      <c r="C90" s="63" t="s">
        <v>323</v>
      </c>
      <c r="D90" s="63" t="s">
        <v>260</v>
      </c>
      <c r="E90" s="86" t="s">
        <v>213</v>
      </c>
      <c r="F90" s="86" t="s">
        <v>443</v>
      </c>
      <c r="G90" s="87" t="s">
        <v>444</v>
      </c>
      <c r="H90" s="86" t="s">
        <v>443</v>
      </c>
      <c r="I90" s="86" t="s">
        <v>443</v>
      </c>
      <c r="J90" s="65" t="s">
        <v>263</v>
      </c>
      <c r="K90" s="94" t="s">
        <v>216</v>
      </c>
      <c r="L90" s="96"/>
    </row>
    <row r="91" customFormat="false" ht="55.05" hidden="false" customHeight="false" outlineLevel="0" collapsed="false">
      <c r="A91" s="63" t="s">
        <v>214</v>
      </c>
      <c r="B91" s="63" t="s">
        <v>247</v>
      </c>
      <c r="C91" s="63" t="s">
        <v>424</v>
      </c>
      <c r="D91" s="63" t="s">
        <v>260</v>
      </c>
      <c r="E91" s="86" t="s">
        <v>215</v>
      </c>
      <c r="F91" s="86" t="s">
        <v>445</v>
      </c>
      <c r="G91" s="87" t="s">
        <v>446</v>
      </c>
      <c r="H91" s="86" t="s">
        <v>445</v>
      </c>
      <c r="I91" s="86" t="s">
        <v>445</v>
      </c>
      <c r="J91" s="65" t="s">
        <v>263</v>
      </c>
      <c r="K91" s="94" t="s">
        <v>216</v>
      </c>
      <c r="L91" s="96"/>
    </row>
    <row r="92" customFormat="false" ht="13.8" hidden="false" customHeight="false" outlineLevel="0" collapsed="false">
      <c r="J92" s="97" t="s">
        <v>447</v>
      </c>
      <c r="K92" s="98" t="n">
        <f aca="false">COUNTA(A4:A91)</f>
        <v>88</v>
      </c>
      <c r="L92" s="99"/>
    </row>
    <row r="93" customFormat="false" ht="13.8" hidden="false" customHeight="false" outlineLevel="0" collapsed="false">
      <c r="J93" s="97" t="s">
        <v>448</v>
      </c>
      <c r="K93" s="98" t="n">
        <f aca="false">COUNTIF(J4:J91, "Passed")</f>
        <v>87</v>
      </c>
      <c r="L93" s="99"/>
    </row>
    <row r="94" customFormat="false" ht="13.8" hidden="false" customHeight="false" outlineLevel="0" collapsed="false">
      <c r="J94" s="97" t="s">
        <v>449</v>
      </c>
      <c r="K94" s="98" t="n">
        <f aca="false">COUNTIF(J6:J91, "Failed")</f>
        <v>1</v>
      </c>
      <c r="L94" s="99"/>
    </row>
    <row r="95" customFormat="false" ht="13.8" hidden="false" customHeight="false" outlineLevel="0" collapsed="false">
      <c r="J95" s="97" t="s">
        <v>450</v>
      </c>
      <c r="K95" s="98" t="n">
        <f aca="false">COUNTIF(K4:K91, "YES")</f>
        <v>7</v>
      </c>
      <c r="L95" s="99"/>
    </row>
    <row r="96" customFormat="false" ht="13.8" hidden="false" customHeight="false" outlineLevel="0" collapsed="false">
      <c r="J96" s="97" t="s">
        <v>451</v>
      </c>
      <c r="K96" s="98" t="n">
        <f aca="false">COUNTIF(K4:K91, "NO")</f>
        <v>81</v>
      </c>
      <c r="L96" s="99"/>
    </row>
    <row r="97" customFormat="false" ht="13.8" hidden="false" customHeight="false" outlineLevel="0" collapsed="false">
      <c r="J97" s="97" t="s">
        <v>452</v>
      </c>
      <c r="K97" s="100" t="n">
        <f aca="false">COUNTIF(D4:D91, "Positive")</f>
        <v>52</v>
      </c>
      <c r="L97" s="101"/>
    </row>
    <row r="98" customFormat="false" ht="13.8" hidden="false" customHeight="false" outlineLevel="0" collapsed="false">
      <c r="J98" s="97" t="s">
        <v>453</v>
      </c>
      <c r="K98" s="100" t="n">
        <f aca="false">COUNTIF(D4:D91, "Negative")</f>
        <v>36</v>
      </c>
      <c r="L98" s="10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M48"/>
  <sheetViews>
    <sheetView showFormulas="false" showGridLines="false" showRowColHeaders="true" showZeros="true" rightToLeft="false" tabSelected="false" showOutlineSymbols="true" defaultGridColor="true" view="normal" topLeftCell="A8" colorId="64" zoomScale="84" zoomScaleNormal="84" zoomScalePageLayoutView="100" workbookViewId="0">
      <selection pane="topLeft" activeCell="J40" activeCellId="0" sqref="J40"/>
    </sheetView>
  </sheetViews>
  <sheetFormatPr defaultColWidth="8.5703125" defaultRowHeight="15" zeroHeight="false" outlineLevelRow="0" outlineLevelCol="0"/>
  <cols>
    <col collapsed="false" customWidth="true" hidden="false" outlineLevel="0" max="1" min="1" style="0" width="4.57"/>
    <col collapsed="false" customWidth="true" hidden="false" outlineLevel="0" max="2" min="2" style="0" width="11.86"/>
    <col collapsed="false" customWidth="true" hidden="false" outlineLevel="0" max="3" min="3" style="0" width="14.01"/>
    <col collapsed="false" customWidth="true" hidden="false" outlineLevel="0" max="4" min="4" style="0" width="12.42"/>
    <col collapsed="false" customWidth="true" hidden="false" outlineLevel="0" max="5" min="5" style="0" width="16.14"/>
    <col collapsed="false" customWidth="true" hidden="false" outlineLevel="0" max="6" min="6" style="0" width="11.99"/>
    <col collapsed="false" customWidth="true" hidden="false" outlineLevel="0" max="7" min="7" style="0" width="11.14"/>
    <col collapsed="false" customWidth="true" hidden="false" outlineLevel="0" max="8" min="8" style="0" width="14.15"/>
    <col collapsed="false" customWidth="true" hidden="false" outlineLevel="0" max="9" min="9" style="0" width="11.71"/>
    <col collapsed="false" customWidth="true" hidden="false" outlineLevel="0" max="10" min="10" style="0" width="15.57"/>
    <col collapsed="false" customWidth="true" hidden="false" outlineLevel="0" max="11" min="11" style="0" width="10.85"/>
    <col collapsed="false" customWidth="true" hidden="false" outlineLevel="0" max="12" min="12" style="0" width="13.43"/>
    <col collapsed="false" customWidth="true" hidden="false" outlineLevel="0" max="13" min="13" style="0" width="3.14"/>
  </cols>
  <sheetData>
    <row r="1" customFormat="false" ht="15" hidden="false" customHeight="false" outlineLevel="0" collapsed="false">
      <c r="A1" s="1"/>
      <c r="B1" s="1"/>
      <c r="C1" s="1"/>
      <c r="D1" s="1"/>
      <c r="E1" s="1"/>
      <c r="F1" s="1"/>
      <c r="G1" s="1"/>
      <c r="H1" s="1"/>
      <c r="I1" s="1"/>
      <c r="J1" s="1"/>
      <c r="K1" s="1"/>
      <c r="L1" s="1"/>
      <c r="M1" s="73"/>
    </row>
    <row r="2" customFormat="false" ht="25.5" hidden="false" customHeight="false" outlineLevel="0" collapsed="false">
      <c r="A2" s="3"/>
      <c r="B2" s="4" t="s">
        <v>454</v>
      </c>
      <c r="C2" s="4"/>
      <c r="D2" s="4"/>
      <c r="E2" s="4"/>
      <c r="F2" s="4"/>
      <c r="G2" s="4"/>
      <c r="H2" s="4"/>
      <c r="I2" s="4"/>
      <c r="J2" s="4"/>
      <c r="K2" s="4"/>
      <c r="L2" s="5"/>
      <c r="M2" s="73"/>
    </row>
    <row r="3" customFormat="false" ht="15" hidden="false" customHeight="false" outlineLevel="0" collapsed="false">
      <c r="A3" s="3"/>
      <c r="B3" s="6"/>
      <c r="C3" s="7"/>
      <c r="D3" s="6"/>
      <c r="E3" s="6"/>
      <c r="F3" s="6"/>
      <c r="G3" s="6"/>
      <c r="H3" s="6"/>
      <c r="I3" s="6"/>
      <c r="J3" s="6"/>
      <c r="K3" s="6"/>
      <c r="L3" s="5"/>
      <c r="M3" s="73"/>
    </row>
    <row r="4" customFormat="false" ht="15" hidden="false" customHeight="false" outlineLevel="0" collapsed="false">
      <c r="A4" s="3"/>
      <c r="B4" s="8" t="s">
        <v>2</v>
      </c>
      <c r="C4" s="8"/>
      <c r="D4" s="9" t="s">
        <v>3</v>
      </c>
      <c r="E4" s="9"/>
      <c r="F4" s="9"/>
      <c r="G4" s="10"/>
      <c r="H4" s="8" t="s">
        <v>4</v>
      </c>
      <c r="I4" s="8"/>
      <c r="J4" s="8" t="s">
        <v>5</v>
      </c>
      <c r="K4" s="8"/>
      <c r="L4" s="5"/>
      <c r="M4" s="73"/>
    </row>
    <row r="5" customFormat="false" ht="15" hidden="false" customHeight="false" outlineLevel="0" collapsed="false">
      <c r="A5" s="3"/>
      <c r="B5" s="11" t="s">
        <v>6</v>
      </c>
      <c r="C5" s="102" t="n">
        <f aca="true">TODAY()</f>
        <v>44454</v>
      </c>
      <c r="D5" s="13" t="s">
        <v>7</v>
      </c>
      <c r="E5" s="103" t="s">
        <v>455</v>
      </c>
      <c r="F5" s="103"/>
      <c r="G5" s="10"/>
      <c r="H5" s="11" t="s">
        <v>8</v>
      </c>
      <c r="I5" s="104" t="n">
        <f aca="false">MIN('UAT Scenario'!$H$7:$H$1048576)</f>
        <v>0</v>
      </c>
      <c r="J5" s="11" t="s">
        <v>8</v>
      </c>
      <c r="K5" s="104" t="n">
        <f aca="false">MIN('UAT Scenario'!$I$7:$I$1048576)</f>
        <v>0</v>
      </c>
      <c r="L5" s="5"/>
      <c r="M5" s="73"/>
    </row>
    <row r="6" customFormat="false" ht="15" hidden="false" customHeight="false" outlineLevel="0" collapsed="false">
      <c r="A6" s="3"/>
      <c r="B6" s="11" t="s">
        <v>9</v>
      </c>
      <c r="C6" s="16" t="s">
        <v>456</v>
      </c>
      <c r="D6" s="17" t="s">
        <v>10</v>
      </c>
      <c r="E6" s="18" t="str">
        <f aca="false">ROUND((F12*100),0)&amp;"% Tested Correctly"&amp;" / "&amp;ROUND((F11*100),0)&amp;"% Executed"</f>
        <v>0% Tested Correctly / 0% Executed</v>
      </c>
      <c r="F6" s="18"/>
      <c r="G6" s="10"/>
      <c r="H6" s="11" t="s">
        <v>11</v>
      </c>
      <c r="I6" s="104" t="n">
        <f aca="false">MAX('UAT Scenario'!$H$7:$H$1048576)</f>
        <v>0</v>
      </c>
      <c r="J6" s="11" t="s">
        <v>11</v>
      </c>
      <c r="K6" s="104" t="n">
        <f aca="false">MAX('UAT Scenario'!$I$7:$I$1048576)</f>
        <v>0</v>
      </c>
      <c r="L6" s="5"/>
      <c r="M6" s="73"/>
    </row>
    <row r="7" customFormat="false" ht="15" hidden="false" customHeight="false" outlineLevel="0" collapsed="false">
      <c r="A7" s="3"/>
      <c r="B7" s="11" t="s">
        <v>14</v>
      </c>
      <c r="C7" s="16" t="s">
        <v>457</v>
      </c>
      <c r="D7" s="19" t="s">
        <v>13</v>
      </c>
      <c r="E7" s="105" t="n">
        <f aca="false">COUNTA('UAT Scenario'!D16:D1048576)</f>
        <v>74</v>
      </c>
      <c r="F7" s="105"/>
      <c r="G7" s="10"/>
      <c r="H7" s="10"/>
      <c r="I7" s="10"/>
      <c r="J7" s="10"/>
      <c r="K7" s="10"/>
      <c r="L7" s="5"/>
      <c r="M7" s="73"/>
    </row>
    <row r="8" customFormat="false" ht="15" hidden="false" customHeight="false" outlineLevel="0" collapsed="false">
      <c r="A8" s="3"/>
      <c r="B8" s="10"/>
      <c r="C8" s="10"/>
      <c r="D8" s="10"/>
      <c r="E8" s="10"/>
      <c r="F8" s="24"/>
      <c r="G8" s="21"/>
      <c r="H8" s="21"/>
      <c r="I8" s="21"/>
      <c r="J8" s="21"/>
      <c r="K8" s="21"/>
      <c r="L8" s="5"/>
      <c r="M8" s="73"/>
    </row>
    <row r="9" customFormat="false" ht="15" hidden="false" customHeight="false" outlineLevel="0" collapsed="false">
      <c r="A9" s="3"/>
      <c r="B9" s="25" t="s">
        <v>16</v>
      </c>
      <c r="C9" s="25"/>
      <c r="D9" s="25"/>
      <c r="E9" s="25"/>
      <c r="F9" s="25"/>
      <c r="G9" s="21"/>
      <c r="H9" s="21"/>
      <c r="I9" s="21"/>
      <c r="J9" s="21"/>
      <c r="K9" s="21"/>
      <c r="L9" s="5"/>
      <c r="M9" s="73"/>
    </row>
    <row r="10" customFormat="false" ht="24" hidden="false" customHeight="false" outlineLevel="0" collapsed="false">
      <c r="A10" s="3"/>
      <c r="B10" s="26" t="s">
        <v>7</v>
      </c>
      <c r="C10" s="26" t="s">
        <v>17</v>
      </c>
      <c r="D10" s="26" t="s">
        <v>18</v>
      </c>
      <c r="E10" s="26" t="s">
        <v>19</v>
      </c>
      <c r="F10" s="27" t="s">
        <v>20</v>
      </c>
      <c r="G10" s="21"/>
      <c r="H10" s="21"/>
      <c r="I10" s="21"/>
      <c r="J10" s="21"/>
      <c r="K10" s="21"/>
      <c r="L10" s="5"/>
      <c r="M10" s="73"/>
    </row>
    <row r="11" customFormat="false" ht="15" hidden="false" customHeight="false" outlineLevel="0" collapsed="false">
      <c r="A11" s="3"/>
      <c r="B11" s="28" t="s">
        <v>21</v>
      </c>
      <c r="C11" s="29" t="n">
        <f aca="false">(COUNTA('UAT Scenario'!E7:E1048576))</f>
        <v>83</v>
      </c>
      <c r="D11" s="106" t="n">
        <v>1</v>
      </c>
      <c r="E11" s="29" t="n">
        <f aca="false">SUM(E12:E15)</f>
        <v>0</v>
      </c>
      <c r="F11" s="107" t="n">
        <f aca="false">E11/C11</f>
        <v>0</v>
      </c>
      <c r="G11" s="21"/>
      <c r="H11" s="21"/>
      <c r="I11" s="21"/>
      <c r="J11" s="21"/>
      <c r="K11" s="21"/>
      <c r="L11" s="5"/>
      <c r="M11" s="73"/>
    </row>
    <row r="12" customFormat="false" ht="24" hidden="false" customHeight="false" outlineLevel="0" collapsed="false">
      <c r="A12" s="3"/>
      <c r="B12" s="32" t="str">
        <f aca="false">'Reff Table'!F2</f>
        <v>Tested correctly</v>
      </c>
      <c r="C12" s="33" t="n">
        <f aca="false">C11</f>
        <v>83</v>
      </c>
      <c r="D12" s="34" t="n">
        <v>1</v>
      </c>
      <c r="E12" s="108" t="n">
        <f aca="false">COUNTIF('UAT Scenario'!$J$7:$J$1048576,"Tested correctly")</f>
        <v>0</v>
      </c>
      <c r="F12" s="109" t="n">
        <f aca="false">E12/$C$11</f>
        <v>0</v>
      </c>
      <c r="G12" s="21"/>
      <c r="H12" s="21"/>
      <c r="I12" s="21"/>
      <c r="J12" s="21"/>
      <c r="K12" s="21"/>
      <c r="L12" s="5"/>
      <c r="M12" s="73"/>
    </row>
    <row r="13" customFormat="false" ht="36" hidden="false" customHeight="false" outlineLevel="0" collapsed="false">
      <c r="A13" s="3"/>
      <c r="B13" s="32" t="str">
        <f aca="false">'Reff Table'!F4</f>
        <v>Tested with non Stopping Defect</v>
      </c>
      <c r="C13" s="37"/>
      <c r="D13" s="37"/>
      <c r="E13" s="108" t="n">
        <f aca="false">COUNTIF('UAT Scenario'!$J$7:$J$1048576,"Tested with non Stopping Defect")</f>
        <v>0</v>
      </c>
      <c r="F13" s="109" t="n">
        <f aca="false">E13/$C$11</f>
        <v>0</v>
      </c>
      <c r="G13" s="21"/>
      <c r="H13" s="21"/>
      <c r="I13" s="21"/>
      <c r="J13" s="21"/>
      <c r="K13" s="21"/>
      <c r="L13" s="5"/>
      <c r="M13" s="73"/>
    </row>
    <row r="14" customFormat="false" ht="24" hidden="false" customHeight="false" outlineLevel="0" collapsed="false">
      <c r="A14" s="3"/>
      <c r="B14" s="32" t="str">
        <f aca="false">'Reff Table'!F8</f>
        <v>Tested with Showstopper</v>
      </c>
      <c r="C14" s="37"/>
      <c r="D14" s="37"/>
      <c r="E14" s="108" t="n">
        <f aca="false">COUNTIF('UAT Scenario'!$J$7:$J$1048576,"Tested with Showstopper")</f>
        <v>0</v>
      </c>
      <c r="F14" s="109" t="n">
        <f aca="false">E14/$C$11</f>
        <v>0</v>
      </c>
      <c r="G14" s="21"/>
      <c r="H14" s="21"/>
      <c r="I14" s="21"/>
      <c r="J14" s="21"/>
      <c r="K14" s="21"/>
      <c r="L14" s="5"/>
      <c r="M14" s="73"/>
    </row>
    <row r="15" customFormat="false" ht="15" hidden="false" customHeight="false" outlineLevel="0" collapsed="false">
      <c r="A15" s="3"/>
      <c r="B15" s="32" t="str">
        <f aca="false">'Reff Table'!F7</f>
        <v>In Progress</v>
      </c>
      <c r="C15" s="37"/>
      <c r="D15" s="37"/>
      <c r="E15" s="108" t="n">
        <f aca="false">COUNTIF('UAT Scenario'!$J$7:$J$1048576,"In Progress")</f>
        <v>0</v>
      </c>
      <c r="F15" s="109" t="n">
        <f aca="false">E15/$C$11</f>
        <v>0</v>
      </c>
      <c r="G15" s="21"/>
      <c r="H15" s="21"/>
      <c r="I15" s="21"/>
      <c r="J15" s="21"/>
      <c r="K15" s="21"/>
      <c r="L15" s="5"/>
      <c r="M15" s="73"/>
    </row>
    <row r="16" customFormat="false" ht="15" hidden="false" customHeight="false" outlineLevel="0" collapsed="false">
      <c r="A16" s="3"/>
      <c r="B16" s="32" t="str">
        <f aca="false">'Reff Table'!F6</f>
        <v>N/A</v>
      </c>
      <c r="C16" s="37"/>
      <c r="D16" s="37"/>
      <c r="E16" s="108" t="n">
        <f aca="false">COUNTIF('UAT Scenario'!$J$7:$J$1048576,"N/A")</f>
        <v>0</v>
      </c>
      <c r="F16" s="109" t="n">
        <f aca="false">E16/$C$11</f>
        <v>0</v>
      </c>
      <c r="G16" s="21"/>
      <c r="H16" s="21"/>
      <c r="I16" s="21"/>
      <c r="J16" s="21"/>
      <c r="K16" s="21"/>
      <c r="L16" s="5"/>
      <c r="M16" s="73"/>
    </row>
    <row r="17" customFormat="false" ht="15" hidden="false" customHeight="false" outlineLevel="0" collapsed="false">
      <c r="A17" s="3"/>
      <c r="B17" s="32" t="str">
        <f aca="false">'Reff Table'!F5</f>
        <v>Not Tested</v>
      </c>
      <c r="C17" s="37"/>
      <c r="D17" s="37"/>
      <c r="E17" s="108" t="n">
        <f aca="false">COUNTIF('UAT Scenario'!$J$7:$J$1048576,"Not Tested")</f>
        <v>0</v>
      </c>
      <c r="F17" s="109" t="n">
        <f aca="false">E17/$C$11</f>
        <v>0</v>
      </c>
      <c r="G17" s="21"/>
      <c r="H17" s="21"/>
      <c r="I17" s="21"/>
      <c r="J17" s="21"/>
      <c r="K17" s="21"/>
      <c r="L17" s="5"/>
      <c r="M17" s="73"/>
    </row>
    <row r="18" customFormat="false" ht="15" hidden="false" customHeight="false" outlineLevel="0" collapsed="false">
      <c r="A18" s="3"/>
      <c r="B18" s="10"/>
      <c r="C18" s="10"/>
      <c r="D18" s="10"/>
      <c r="E18" s="10"/>
      <c r="F18" s="24"/>
      <c r="G18" s="21"/>
      <c r="H18" s="21"/>
      <c r="I18" s="21"/>
      <c r="J18" s="21"/>
      <c r="K18" s="21"/>
      <c r="L18" s="5"/>
      <c r="M18" s="73"/>
    </row>
    <row r="19" customFormat="false" ht="15" hidden="false" customHeight="false" outlineLevel="0" collapsed="false">
      <c r="A19" s="3"/>
      <c r="B19" s="21"/>
      <c r="C19" s="21"/>
      <c r="D19" s="21"/>
      <c r="E19" s="21"/>
      <c r="F19" s="21"/>
      <c r="G19" s="39"/>
      <c r="H19" s="40"/>
      <c r="I19" s="39"/>
      <c r="J19" s="39"/>
      <c r="K19" s="21"/>
      <c r="L19" s="41"/>
      <c r="M19" s="73"/>
    </row>
    <row r="20" customFormat="false" ht="15" hidden="false" customHeight="false" outlineLevel="0" collapsed="false">
      <c r="A20" s="3"/>
      <c r="B20" s="42" t="s">
        <v>22</v>
      </c>
      <c r="C20" s="43"/>
      <c r="D20" s="43"/>
      <c r="E20" s="43"/>
      <c r="F20" s="43"/>
      <c r="G20" s="43"/>
      <c r="H20" s="43"/>
      <c r="I20" s="43"/>
      <c r="J20" s="43"/>
      <c r="K20" s="43"/>
      <c r="L20" s="41"/>
      <c r="M20" s="73"/>
    </row>
    <row r="21" customFormat="false" ht="24" hidden="false" customHeight="true" outlineLevel="0" collapsed="false">
      <c r="A21" s="3"/>
      <c r="B21" s="44" t="s">
        <v>23</v>
      </c>
      <c r="C21" s="44" t="s">
        <v>24</v>
      </c>
      <c r="D21" s="44" t="s">
        <v>25</v>
      </c>
      <c r="E21" s="44"/>
      <c r="F21" s="44" t="s">
        <v>26</v>
      </c>
      <c r="G21" s="44" t="s">
        <v>27</v>
      </c>
      <c r="H21" s="44" t="s">
        <v>28</v>
      </c>
      <c r="I21" s="44" t="s">
        <v>29</v>
      </c>
      <c r="J21" s="44" t="s">
        <v>30</v>
      </c>
      <c r="K21" s="44" t="s">
        <v>31</v>
      </c>
      <c r="L21" s="41"/>
      <c r="M21" s="73"/>
    </row>
    <row r="22" customFormat="false" ht="42.75" hidden="false" customHeight="true" outlineLevel="0" collapsed="false">
      <c r="A22" s="3"/>
      <c r="B22" s="49" t="str">
        <f aca="false">Findings!A2</f>
        <v>Bug001</v>
      </c>
      <c r="C22" s="110" t="str">
        <f aca="false">Findings!B2</f>
        <v>Error When User sending Email Forgot Password</v>
      </c>
      <c r="D22" s="47" t="str">
        <f aca="false">Findings!C2</f>
        <v>High</v>
      </c>
      <c r="E22" s="47"/>
      <c r="F22" s="48" t="str">
        <f aca="false">Findings!E2</f>
        <v>User able to get new Password after forgot password</v>
      </c>
      <c r="G22" s="49" t="str">
        <f aca="false">Findings!H2</f>
        <v>Open</v>
      </c>
      <c r="H22" s="50" t="n">
        <f aca="false">Findings!I2</f>
        <v>0</v>
      </c>
      <c r="I22" s="50" t="n">
        <f aca="false">Findings!J2</f>
        <v>0</v>
      </c>
      <c r="J22" s="49" t="n">
        <f aca="false">Findings!K2</f>
        <v>0</v>
      </c>
      <c r="K22" s="49" t="n">
        <f aca="false">Findings!L2</f>
        <v>0</v>
      </c>
      <c r="L22" s="41"/>
      <c r="M22" s="73"/>
    </row>
    <row r="23" customFormat="false" ht="36" hidden="false" customHeight="true" outlineLevel="0" collapsed="false">
      <c r="A23" s="3"/>
      <c r="B23" s="49" t="str">
        <f aca="false">Findings!A3</f>
        <v>Bug002</v>
      </c>
      <c r="C23" s="110" t="str">
        <f aca="false">Findings!B3</f>
        <v>Write a review not clickable</v>
      </c>
      <c r="D23" s="47" t="str">
        <f aca="false">Findings!C3</f>
        <v>Normal</v>
      </c>
      <c r="E23" s="47"/>
      <c r="F23" s="48" t="str">
        <f aca="false">Findings!E3</f>
        <v>User able to review Room Hotel</v>
      </c>
      <c r="G23" s="49" t="str">
        <f aca="false">Findings!H3</f>
        <v>Open</v>
      </c>
      <c r="H23" s="50" t="n">
        <f aca="false">Findings!I3</f>
        <v>0</v>
      </c>
      <c r="I23" s="50" t="n">
        <f aca="false">Findings!J3</f>
        <v>0</v>
      </c>
      <c r="J23" s="49" t="n">
        <f aca="false">Findings!K3</f>
        <v>0</v>
      </c>
      <c r="K23" s="49" t="n">
        <f aca="false">Findings!L3</f>
        <v>0</v>
      </c>
      <c r="L23" s="111"/>
      <c r="M23" s="73"/>
    </row>
    <row r="24" customFormat="false" ht="22.5" hidden="false" customHeight="true" outlineLevel="0" collapsed="false">
      <c r="A24" s="3"/>
      <c r="B24" s="49" t="str">
        <f aca="false">Findings!A4</f>
        <v>Bug003</v>
      </c>
      <c r="C24" s="110" t="str">
        <f aca="false">Findings!B4</f>
        <v>Sorting not Sortable</v>
      </c>
      <c r="D24" s="47" t="str">
        <f aca="false">Findings!C4</f>
        <v>Normal</v>
      </c>
      <c r="E24" s="47"/>
      <c r="F24" s="48" t="str">
        <f aca="false">Findings!E4</f>
        <v>User able to Searching room based on Rating Ascending or Vice Versa</v>
      </c>
      <c r="G24" s="49" t="str">
        <f aca="false">Findings!H4</f>
        <v>Open</v>
      </c>
      <c r="H24" s="50" t="n">
        <f aca="false">Findings!I4</f>
        <v>0</v>
      </c>
      <c r="I24" s="50" t="n">
        <f aca="false">Findings!J4</f>
        <v>0</v>
      </c>
      <c r="J24" s="49" t="n">
        <f aca="false">Findings!K4</f>
        <v>0</v>
      </c>
      <c r="K24" s="49" t="n">
        <f aca="false">Findings!L4</f>
        <v>0</v>
      </c>
      <c r="L24" s="111"/>
      <c r="M24" s="73"/>
    </row>
    <row r="25" customFormat="false" ht="22.5" hidden="false" customHeight="true" outlineLevel="0" collapsed="false">
      <c r="A25" s="3"/>
      <c r="B25" s="49" t="n">
        <f aca="false">Findings!A5</f>
        <v>0</v>
      </c>
      <c r="C25" s="110" t="n">
        <f aca="false">Findings!B5</f>
        <v>0</v>
      </c>
      <c r="D25" s="47" t="n">
        <f aca="false">Findings!C5</f>
        <v>0</v>
      </c>
      <c r="E25" s="47"/>
      <c r="F25" s="48" t="n">
        <f aca="false">Findings!E5</f>
        <v>0</v>
      </c>
      <c r="G25" s="49" t="n">
        <f aca="false">Findings!H5</f>
        <v>0</v>
      </c>
      <c r="H25" s="50" t="n">
        <f aca="false">Findings!I5</f>
        <v>0</v>
      </c>
      <c r="I25" s="50" t="n">
        <f aca="false">Findings!J5</f>
        <v>0</v>
      </c>
      <c r="J25" s="49" t="n">
        <f aca="false">Findings!K5</f>
        <v>0</v>
      </c>
      <c r="K25" s="49" t="n">
        <f aca="false">Findings!L5</f>
        <v>0</v>
      </c>
      <c r="L25" s="111"/>
      <c r="M25" s="73"/>
    </row>
    <row r="26" customFormat="false" ht="34.5" hidden="false" customHeight="true" outlineLevel="0" collapsed="false">
      <c r="A26" s="3"/>
      <c r="B26" s="49" t="n">
        <f aca="false">Findings!A6</f>
        <v>0</v>
      </c>
      <c r="C26" s="110" t="n">
        <f aca="false">Findings!B6</f>
        <v>0</v>
      </c>
      <c r="D26" s="47" t="n">
        <f aca="false">Findings!C6</f>
        <v>0</v>
      </c>
      <c r="E26" s="47"/>
      <c r="F26" s="48" t="n">
        <f aca="false">Findings!E6</f>
        <v>0</v>
      </c>
      <c r="G26" s="49" t="n">
        <f aca="false">Findings!H6</f>
        <v>0</v>
      </c>
      <c r="H26" s="50" t="n">
        <f aca="false">Findings!I6</f>
        <v>0</v>
      </c>
      <c r="I26" s="50" t="n">
        <f aca="false">Findings!J6</f>
        <v>0</v>
      </c>
      <c r="J26" s="49" t="n">
        <f aca="false">Findings!K6</f>
        <v>0</v>
      </c>
      <c r="K26" s="49" t="n">
        <f aca="false">Findings!L6</f>
        <v>0</v>
      </c>
      <c r="L26" s="111"/>
      <c r="M26" s="73"/>
    </row>
    <row r="27" customFormat="false" ht="23.25" hidden="false" customHeight="true" outlineLevel="0" collapsed="false">
      <c r="A27" s="3"/>
      <c r="B27" s="49" t="n">
        <f aca="false">Findings!A7</f>
        <v>0</v>
      </c>
      <c r="C27" s="110" t="n">
        <f aca="false">Findings!B7</f>
        <v>0</v>
      </c>
      <c r="D27" s="47" t="n">
        <f aca="false">Findings!C7</f>
        <v>0</v>
      </c>
      <c r="E27" s="47"/>
      <c r="F27" s="48" t="n">
        <f aca="false">Findings!E7</f>
        <v>0</v>
      </c>
      <c r="G27" s="49" t="n">
        <f aca="false">Findings!H7</f>
        <v>0</v>
      </c>
      <c r="H27" s="50" t="n">
        <f aca="false">Findings!I7</f>
        <v>0</v>
      </c>
      <c r="I27" s="50" t="n">
        <f aca="false">Findings!J7</f>
        <v>0</v>
      </c>
      <c r="J27" s="49" t="n">
        <f aca="false">Findings!K7</f>
        <v>0</v>
      </c>
      <c r="K27" s="49" t="n">
        <f aca="false">Findings!L7</f>
        <v>0</v>
      </c>
      <c r="L27" s="111"/>
      <c r="M27" s="73"/>
    </row>
    <row r="28" customFormat="false" ht="30" hidden="false" customHeight="true" outlineLevel="0" collapsed="false">
      <c r="A28" s="3"/>
      <c r="B28" s="49" t="n">
        <f aca="false">Findings!A8</f>
        <v>0</v>
      </c>
      <c r="C28" s="110" t="n">
        <f aca="false">Findings!B8</f>
        <v>0</v>
      </c>
      <c r="D28" s="47" t="n">
        <f aca="false">Findings!C8</f>
        <v>0</v>
      </c>
      <c r="E28" s="47"/>
      <c r="F28" s="48" t="n">
        <f aca="false">Findings!E8</f>
        <v>0</v>
      </c>
      <c r="G28" s="49" t="n">
        <f aca="false">Findings!H8</f>
        <v>0</v>
      </c>
      <c r="H28" s="50" t="n">
        <f aca="false">Findings!I8</f>
        <v>0</v>
      </c>
      <c r="I28" s="50" t="n">
        <f aca="false">Findings!J8</f>
        <v>0</v>
      </c>
      <c r="J28" s="49" t="n">
        <f aca="false">Findings!K8</f>
        <v>0</v>
      </c>
      <c r="K28" s="49" t="n">
        <f aca="false">Findings!L8</f>
        <v>0</v>
      </c>
      <c r="L28" s="111"/>
      <c r="M28" s="73"/>
    </row>
    <row r="29" customFormat="false" ht="15" hidden="false" customHeight="false" outlineLevel="0" collapsed="false">
      <c r="A29" s="3"/>
      <c r="B29" s="6"/>
      <c r="C29" s="7"/>
      <c r="D29" s="54"/>
      <c r="E29" s="6"/>
      <c r="F29" s="55"/>
      <c r="G29" s="56"/>
      <c r="H29" s="6"/>
      <c r="I29" s="6"/>
      <c r="J29" s="6"/>
      <c r="K29" s="6"/>
      <c r="L29" s="5"/>
      <c r="M29" s="73"/>
    </row>
    <row r="30" customFormat="false" ht="15" hidden="false" customHeight="false" outlineLevel="0" collapsed="false">
      <c r="A30" s="53"/>
      <c r="B30" s="58" t="s">
        <v>32</v>
      </c>
      <c r="C30" s="58" t="s">
        <v>33</v>
      </c>
      <c r="D30" s="59" t="s">
        <v>34</v>
      </c>
      <c r="E30" s="112" t="s">
        <v>35</v>
      </c>
      <c r="F30" s="112"/>
      <c r="G30" s="112"/>
      <c r="H30" s="112"/>
      <c r="I30" s="112"/>
      <c r="J30" s="113" t="s">
        <v>36</v>
      </c>
      <c r="K30" s="113"/>
      <c r="L30" s="57"/>
      <c r="M30" s="73"/>
    </row>
    <row r="31" customFormat="false" ht="26.25" hidden="false" customHeight="true" outlineLevel="0" collapsed="false">
      <c r="A31" s="3"/>
      <c r="B31" s="61" t="n">
        <v>1</v>
      </c>
      <c r="C31" s="114" t="e">
        <f aca="false">'uat scenario'!#ref!</f>
        <v>#VALUE!</v>
      </c>
      <c r="D31" s="115" t="e">
        <f aca="false">'uat scenario'!#ref!</f>
        <v>#VALUE!</v>
      </c>
      <c r="E31" s="116" t="e">
        <f aca="false">'uat scenario'!#ref!</f>
        <v>#VALUE!</v>
      </c>
      <c r="F31" s="116"/>
      <c r="G31" s="116"/>
      <c r="H31" s="116"/>
      <c r="I31" s="116"/>
      <c r="J31" s="117" t="e">
        <f aca="false">'uat scenario'!#ref!</f>
        <v>#VALUE!</v>
      </c>
      <c r="K31" s="117"/>
      <c r="L31" s="5"/>
      <c r="M31" s="73"/>
    </row>
    <row r="32" customFormat="false" ht="26.25" hidden="false" customHeight="true" outlineLevel="0" collapsed="false">
      <c r="A32" s="3"/>
      <c r="B32" s="61" t="n">
        <f aca="false">B31+1</f>
        <v>2</v>
      </c>
      <c r="C32" s="114" t="e">
        <f aca="false">'uat scenario'!#ref!</f>
        <v>#VALUE!</v>
      </c>
      <c r="D32" s="115" t="e">
        <f aca="false">'uat scenario'!#ref!</f>
        <v>#VALUE!</v>
      </c>
      <c r="E32" s="116" t="e">
        <f aca="false">'uat scenario'!#ref!</f>
        <v>#VALUE!</v>
      </c>
      <c r="F32" s="116"/>
      <c r="G32" s="116"/>
      <c r="H32" s="116"/>
      <c r="I32" s="116"/>
      <c r="J32" s="117" t="e">
        <f aca="false">'uat scenario'!#ref!</f>
        <v>#VALUE!</v>
      </c>
      <c r="K32" s="117"/>
      <c r="L32" s="5"/>
      <c r="M32" s="73"/>
    </row>
    <row r="33" customFormat="false" ht="26.25" hidden="false" customHeight="true" outlineLevel="0" collapsed="false">
      <c r="A33" s="3"/>
      <c r="B33" s="61" t="n">
        <f aca="false">B32+1</f>
        <v>3</v>
      </c>
      <c r="C33" s="114" t="e">
        <f aca="false">'uat scenario'!#ref!</f>
        <v>#VALUE!</v>
      </c>
      <c r="D33" s="115" t="e">
        <f aca="false">'uat scenario'!#ref!</f>
        <v>#VALUE!</v>
      </c>
      <c r="E33" s="116" t="e">
        <f aca="false">'uat scenario'!#ref!</f>
        <v>#VALUE!</v>
      </c>
      <c r="F33" s="116"/>
      <c r="G33" s="116"/>
      <c r="H33" s="116"/>
      <c r="I33" s="116"/>
      <c r="J33" s="117" t="e">
        <f aca="false">'uat scenario'!#ref!</f>
        <v>#VALUE!</v>
      </c>
      <c r="K33" s="117"/>
      <c r="L33" s="5"/>
      <c r="M33" s="73"/>
    </row>
    <row r="34" customFormat="false" ht="26.25" hidden="false" customHeight="true" outlineLevel="0" collapsed="false">
      <c r="A34" s="3"/>
      <c r="B34" s="61" t="n">
        <f aca="false">B33+1</f>
        <v>4</v>
      </c>
      <c r="C34" s="114" t="e">
        <f aca="false">'uat scenario'!#ref!</f>
        <v>#VALUE!</v>
      </c>
      <c r="D34" s="115" t="e">
        <f aca="false">'uat scenario'!#ref!</f>
        <v>#VALUE!</v>
      </c>
      <c r="E34" s="116" t="e">
        <f aca="false">'uat scenario'!#ref!</f>
        <v>#VALUE!</v>
      </c>
      <c r="F34" s="116"/>
      <c r="G34" s="116"/>
      <c r="H34" s="116"/>
      <c r="I34" s="116"/>
      <c r="J34" s="117" t="e">
        <f aca="false">'uat scenario'!#ref!</f>
        <v>#VALUE!</v>
      </c>
      <c r="K34" s="117"/>
      <c r="L34" s="5"/>
      <c r="M34" s="73"/>
    </row>
    <row r="35" customFormat="false" ht="26.25" hidden="false" customHeight="true" outlineLevel="0" collapsed="false">
      <c r="A35" s="3"/>
      <c r="B35" s="61" t="n">
        <f aca="false">B34+1</f>
        <v>5</v>
      </c>
      <c r="C35" s="114" t="str">
        <f aca="false">'UAT Scenario'!G12</f>
        <v>Positive </v>
      </c>
      <c r="D35" s="115" t="str">
        <f aca="false">'UAT Scenario'!D19</f>
        <v>User Add a New the Address but country is empty</v>
      </c>
      <c r="E35" s="116" t="e">
        <f aca="false">'uat scenario'!#ref!</f>
        <v>#VALUE!</v>
      </c>
      <c r="F35" s="116"/>
      <c r="G35" s="116"/>
      <c r="H35" s="116"/>
      <c r="I35" s="116"/>
      <c r="J35" s="117" t="n">
        <f aca="false">'UAT Scenario'!J12</f>
        <v>0</v>
      </c>
      <c r="K35" s="117"/>
      <c r="L35" s="5"/>
      <c r="M35" s="73"/>
    </row>
    <row r="36" customFormat="false" ht="26.25" hidden="false" customHeight="true" outlineLevel="0" collapsed="false">
      <c r="A36" s="3"/>
      <c r="B36" s="61" t="n">
        <f aca="false">B35+1</f>
        <v>6</v>
      </c>
      <c r="C36" s="114" t="e">
        <f aca="false">'uat scenario'!#ref!</f>
        <v>#VALUE!</v>
      </c>
      <c r="D36" s="115" t="e">
        <f aca="false">'uat scenario'!#ref!</f>
        <v>#VALUE!</v>
      </c>
      <c r="E36" s="116" t="e">
        <f aca="false">'uat scenario'!#ref!</f>
        <v>#VALUE!</v>
      </c>
      <c r="F36" s="116"/>
      <c r="G36" s="116"/>
      <c r="H36" s="116"/>
      <c r="I36" s="116"/>
      <c r="J36" s="117" t="e">
        <f aca="false">'uat scenario'!#ref!</f>
        <v>#VALUE!</v>
      </c>
      <c r="K36" s="117"/>
      <c r="L36" s="5"/>
      <c r="M36" s="73"/>
    </row>
    <row r="37" customFormat="false" ht="26.25" hidden="false" customHeight="true" outlineLevel="0" collapsed="false">
      <c r="A37" s="3"/>
      <c r="B37" s="61" t="n">
        <f aca="false">B36+1</f>
        <v>7</v>
      </c>
      <c r="C37" s="114" t="e">
        <f aca="false">'uat scenario'!#ref!</f>
        <v>#VALUE!</v>
      </c>
      <c r="D37" s="115" t="str">
        <f aca="false">'UAT Scenario'!D20</f>
        <v>User Add a New the Address but the Zip/Postal  is empty</v>
      </c>
      <c r="E37" s="116" t="e">
        <f aca="false">'uat scenario'!#ref!</f>
        <v>#VALUE!</v>
      </c>
      <c r="F37" s="116"/>
      <c r="G37" s="116"/>
      <c r="H37" s="116"/>
      <c r="I37" s="116"/>
      <c r="J37" s="117" t="e">
        <f aca="false">'uat scenario'!#ref!</f>
        <v>#VALUE!</v>
      </c>
      <c r="K37" s="117"/>
      <c r="L37" s="5"/>
      <c r="M37" s="73"/>
    </row>
    <row r="38" customFormat="false" ht="26.25" hidden="false" customHeight="true" outlineLevel="0" collapsed="false">
      <c r="A38" s="3"/>
      <c r="B38" s="61" t="n">
        <f aca="false">B37+1</f>
        <v>8</v>
      </c>
      <c r="C38" s="114" t="str">
        <f aca="false">'UAT Scenario'!G13</f>
        <v>Positive </v>
      </c>
      <c r="D38" s="115" t="e">
        <f aca="false">'uat scenario'!#ref!</f>
        <v>#VALUE!</v>
      </c>
      <c r="E38" s="116" t="str">
        <f aca="false">'UAT Scenario'!D26</f>
        <v>User update the Address but phone number is Empty</v>
      </c>
      <c r="F38" s="116"/>
      <c r="G38" s="116"/>
      <c r="H38" s="116"/>
      <c r="I38" s="116"/>
      <c r="J38" s="117" t="n">
        <f aca="false">'UAT Scenario'!J13</f>
        <v>0</v>
      </c>
      <c r="K38" s="117"/>
      <c r="L38" s="5"/>
      <c r="M38" s="73"/>
    </row>
    <row r="39" customFormat="false" ht="26.25" hidden="false" customHeight="true" outlineLevel="0" collapsed="false">
      <c r="A39" s="3"/>
      <c r="B39" s="61" t="n">
        <f aca="false">B38+1</f>
        <v>9</v>
      </c>
      <c r="C39" s="114" t="e">
        <f aca="false">#REF!</f>
        <v>#REF!</v>
      </c>
      <c r="D39" s="115" t="str">
        <f aca="false">'UAT Scenario'!D21</f>
        <v>User Update the Address</v>
      </c>
      <c r="E39" s="116" t="e">
        <f aca="false">'uat scenario'!#ref!</f>
        <v>#VALUE!</v>
      </c>
      <c r="F39" s="116"/>
      <c r="G39" s="116"/>
      <c r="H39" s="116"/>
      <c r="I39" s="116"/>
      <c r="J39" s="117" t="e">
        <f aca="false">#REF!</f>
        <v>#REF!</v>
      </c>
      <c r="K39" s="117"/>
      <c r="L39" s="5"/>
      <c r="M39" s="73"/>
    </row>
    <row r="40" customFormat="false" ht="26.25" hidden="false" customHeight="true" outlineLevel="0" collapsed="false">
      <c r="A40" s="3"/>
      <c r="B40" s="61" t="n">
        <f aca="false">B39+1</f>
        <v>10</v>
      </c>
      <c r="C40" s="114" t="e">
        <f aca="false">#REF!</f>
        <v>#REF!</v>
      </c>
      <c r="D40" s="115" t="str">
        <f aca="false">'UAT Scenario'!D22</f>
        <v>User update the Address but firstname is Empty</v>
      </c>
      <c r="E40" s="116" t="e">
        <f aca="false">'uat scenario'!#ref!</f>
        <v>#VALUE!</v>
      </c>
      <c r="F40" s="116"/>
      <c r="G40" s="116"/>
      <c r="H40" s="116"/>
      <c r="I40" s="116"/>
      <c r="J40" s="117" t="e">
        <f aca="false">#REF!</f>
        <v>#REF!</v>
      </c>
      <c r="K40" s="117"/>
      <c r="L40" s="5"/>
      <c r="M40" s="73"/>
    </row>
    <row r="41" customFormat="false" ht="26.25" hidden="false" customHeight="true" outlineLevel="0" collapsed="false">
      <c r="A41" s="3"/>
      <c r="B41" s="61" t="n">
        <f aca="false">B40+1</f>
        <v>11</v>
      </c>
      <c r="C41" s="114" t="e">
        <f aca="false">'uat scenario'!#ref!</f>
        <v>#VALUE!</v>
      </c>
      <c r="D41" s="115" t="e">
        <f aca="false">'uat scenario'!#ref!</f>
        <v>#VALUE!</v>
      </c>
      <c r="E41" s="118" t="e">
        <f aca="false">'uat scenario'!#ref!</f>
        <v>#VALUE!</v>
      </c>
      <c r="F41" s="118"/>
      <c r="G41" s="118"/>
      <c r="H41" s="118"/>
      <c r="I41" s="118"/>
      <c r="J41" s="117" t="e">
        <f aca="false">'uat scenario'!#ref!</f>
        <v>#VALUE!</v>
      </c>
      <c r="K41" s="117"/>
      <c r="L41" s="5"/>
      <c r="M41" s="73"/>
    </row>
    <row r="42" customFormat="false" ht="26.25" hidden="false" customHeight="true" outlineLevel="0" collapsed="false">
      <c r="A42" s="3"/>
      <c r="B42" s="61" t="n">
        <f aca="false">B41+1</f>
        <v>12</v>
      </c>
      <c r="C42" s="114" t="e">
        <f aca="false">'uat scenario'!#ref!</f>
        <v>#VALUE!</v>
      </c>
      <c r="D42" s="115" t="e">
        <f aca="false">'uat scenario'!#ref!</f>
        <v>#VALUE!</v>
      </c>
      <c r="E42" s="118" t="e">
        <f aca="false">'uat scenario'!#ref!</f>
        <v>#VALUE!</v>
      </c>
      <c r="F42" s="118"/>
      <c r="G42" s="118"/>
      <c r="H42" s="118"/>
      <c r="I42" s="118"/>
      <c r="J42" s="117" t="e">
        <f aca="false">'uat scenario'!#ref!</f>
        <v>#VALUE!</v>
      </c>
      <c r="K42" s="117"/>
      <c r="L42" s="5"/>
      <c r="M42" s="73"/>
    </row>
    <row r="43" customFormat="false" ht="26.25" hidden="false" customHeight="true" outlineLevel="0" collapsed="false">
      <c r="A43" s="3"/>
      <c r="B43" s="61" t="n">
        <f aca="false">B42+1</f>
        <v>13</v>
      </c>
      <c r="C43" s="114" t="e">
        <f aca="false">'uat scenario'!#ref!</f>
        <v>#VALUE!</v>
      </c>
      <c r="D43" s="115" t="e">
        <f aca="false">'uat scenario'!#ref!</f>
        <v>#VALUE!</v>
      </c>
      <c r="E43" s="118" t="e">
        <f aca="false">'uat scenario'!#ref!</f>
        <v>#VALUE!</v>
      </c>
      <c r="F43" s="118"/>
      <c r="G43" s="118"/>
      <c r="H43" s="118"/>
      <c r="I43" s="118"/>
      <c r="J43" s="117" t="e">
        <f aca="false">'uat scenario'!#ref!</f>
        <v>#VALUE!</v>
      </c>
      <c r="K43" s="117"/>
      <c r="L43" s="5"/>
      <c r="M43" s="73"/>
    </row>
    <row r="44" customFormat="false" ht="31.5" hidden="false" customHeight="true" outlineLevel="0" collapsed="false">
      <c r="A44" s="3"/>
      <c r="B44" s="61" t="n">
        <f aca="false">B43+1</f>
        <v>14</v>
      </c>
      <c r="C44" s="114" t="e">
        <f aca="false">'uat scenario'!#ref!</f>
        <v>#VALUE!</v>
      </c>
      <c r="D44" s="115" t="e">
        <f aca="false">'uat scenario'!#ref!</f>
        <v>#VALUE!</v>
      </c>
      <c r="E44" s="118" t="e">
        <f aca="false">'uat scenario'!#ref!</f>
        <v>#VALUE!</v>
      </c>
      <c r="F44" s="118"/>
      <c r="G44" s="118"/>
      <c r="H44" s="118"/>
      <c r="I44" s="118"/>
      <c r="J44" s="119" t="e">
        <f aca="false">'uat scenario'!#ref!</f>
        <v>#VALUE!</v>
      </c>
      <c r="K44" s="119"/>
      <c r="L44" s="5"/>
      <c r="M44" s="73"/>
    </row>
    <row r="45" customFormat="false" ht="15" hidden="false" customHeight="false" outlineLevel="0" collapsed="false">
      <c r="A45" s="3"/>
      <c r="B45" s="120"/>
      <c r="C45" s="121"/>
      <c r="D45" s="122"/>
      <c r="E45" s="123"/>
      <c r="F45" s="123"/>
      <c r="G45" s="123"/>
      <c r="H45" s="123"/>
      <c r="I45" s="123"/>
      <c r="J45" s="124"/>
      <c r="L45" s="5"/>
      <c r="M45" s="73"/>
    </row>
    <row r="46" customFormat="false" ht="15" hidden="false" customHeight="false" outlineLevel="0" collapsed="false">
      <c r="A46" s="68"/>
      <c r="B46" s="125"/>
      <c r="C46" s="125"/>
      <c r="D46" s="126"/>
      <c r="E46" s="126"/>
      <c r="F46" s="126"/>
      <c r="G46" s="126"/>
      <c r="H46" s="126"/>
      <c r="I46" s="126"/>
      <c r="J46" s="125"/>
      <c r="K46" s="125"/>
      <c r="L46" s="127"/>
      <c r="M46" s="73"/>
    </row>
    <row r="47" customFormat="false" ht="15" hidden="false" customHeight="false" outlineLevel="0" collapsed="false">
      <c r="A47" s="10"/>
      <c r="B47" s="10"/>
      <c r="C47" s="10"/>
      <c r="D47" s="10"/>
      <c r="E47" s="10"/>
      <c r="F47" s="10"/>
      <c r="G47" s="10"/>
      <c r="H47" s="10"/>
      <c r="I47" s="10"/>
      <c r="J47" s="10"/>
      <c r="K47" s="10"/>
      <c r="L47" s="10"/>
      <c r="M47" s="73"/>
    </row>
    <row r="48" customFormat="false" ht="15" hidden="false" customHeight="false" outlineLevel="0" collapsed="false">
      <c r="A48" s="10"/>
      <c r="B48" s="10"/>
      <c r="C48" s="10"/>
      <c r="D48" s="10"/>
      <c r="E48" s="10"/>
      <c r="F48" s="10"/>
      <c r="G48" s="10"/>
      <c r="H48" s="10"/>
      <c r="I48" s="10"/>
      <c r="J48" s="10"/>
      <c r="K48" s="10"/>
      <c r="L48" s="10"/>
      <c r="M48" s="73"/>
    </row>
  </sheetData>
  <mergeCells count="47">
    <mergeCell ref="A1:L1"/>
    <mergeCell ref="M1:M48"/>
    <mergeCell ref="B2:K2"/>
    <mergeCell ref="B4:C4"/>
    <mergeCell ref="D4:F4"/>
    <mergeCell ref="E5:F5"/>
    <mergeCell ref="E6:F6"/>
    <mergeCell ref="E7:F7"/>
    <mergeCell ref="B9:F9"/>
    <mergeCell ref="D21:E21"/>
    <mergeCell ref="D22:E22"/>
    <mergeCell ref="D23:E23"/>
    <mergeCell ref="D24:E24"/>
    <mergeCell ref="D25:E25"/>
    <mergeCell ref="D26:E26"/>
    <mergeCell ref="D27:E27"/>
    <mergeCell ref="D28:E28"/>
    <mergeCell ref="E30:I30"/>
    <mergeCell ref="J30:K30"/>
    <mergeCell ref="E31:I31"/>
    <mergeCell ref="J31:K31"/>
    <mergeCell ref="E32:I32"/>
    <mergeCell ref="J32:K32"/>
    <mergeCell ref="E33:I33"/>
    <mergeCell ref="J33:K33"/>
    <mergeCell ref="E34:I34"/>
    <mergeCell ref="J34:K34"/>
    <mergeCell ref="E35:I35"/>
    <mergeCell ref="J35:K35"/>
    <mergeCell ref="E36:I36"/>
    <mergeCell ref="J36:K36"/>
    <mergeCell ref="E37:I37"/>
    <mergeCell ref="J37:K37"/>
    <mergeCell ref="E38:I38"/>
    <mergeCell ref="J38:K38"/>
    <mergeCell ref="E39:I39"/>
    <mergeCell ref="J39:K39"/>
    <mergeCell ref="E40:I40"/>
    <mergeCell ref="J40:K40"/>
    <mergeCell ref="E41:I41"/>
    <mergeCell ref="J41:K41"/>
    <mergeCell ref="E42:I42"/>
    <mergeCell ref="J42:K42"/>
    <mergeCell ref="E43:I43"/>
    <mergeCell ref="J43:K43"/>
    <mergeCell ref="E44:I44"/>
    <mergeCell ref="J44:K44"/>
  </mergeCells>
  <conditionalFormatting sqref="H19">
    <cfRule type="cellIs" priority="2" operator="greaterThan" aboveAverage="0" equalAverage="0" bottom="0" percent="0" rank="0" text="" dxfId="2">
      <formula>0</formula>
    </cfRule>
  </conditionalFormatting>
  <conditionalFormatting sqref="I19">
    <cfRule type="cellIs" priority="3" operator="greaterThanOrEqual" aboveAverage="0" equalAverage="0" bottom="0" percent="0" rank="0" text="" dxfId="3">
      <formula>1</formula>
    </cfRule>
  </conditionalFormatting>
  <conditionalFormatting sqref="J31:J45">
    <cfRule type="containsText" priority="4" operator="containsText" aboveAverage="0" equalAverage="0" bottom="0" percent="0" rank="0" text="N/A" dxfId="4">
      <formula>NOT(ISERROR(SEARCH("N/A",J31)))</formula>
    </cfRule>
    <cfRule type="containsText" priority="5" operator="containsText" aboveAverage="0" equalAverage="0" bottom="0" percent="0" rank="0" text="Not Tested" dxfId="5">
      <formula>NOT(ISERROR(SEARCH("Not Tested",J31)))</formula>
    </cfRule>
    <cfRule type="containsText" priority="6" operator="containsText" aboveAverage="0" equalAverage="0" bottom="0" percent="0" rank="0" text="In Progress" dxfId="6">
      <formula>NOT(ISERROR(SEARCH("In Progress",J31)))</formula>
    </cfRule>
    <cfRule type="containsText" priority="7" operator="containsText" aboveAverage="0" equalAverage="0" bottom="0" percent="0" rank="0" text="Tested with non Stopping Defect" dxfId="7">
      <formula>NOT(ISERROR(SEARCH("Tested with non Stopping Defect",J31)))</formula>
    </cfRule>
    <cfRule type="containsText" priority="8" operator="containsText" aboveAverage="0" equalAverage="0" bottom="0" percent="0" rank="0" text="Tested with Showstopper" dxfId="8">
      <formula>NOT(ISERROR(SEARCH("Tested with Showstopper",J31)))</formula>
    </cfRule>
    <cfRule type="containsText" priority="9" operator="containsText" aboveAverage="0" equalAverage="0" bottom="0" percent="0" rank="0" text="Tested correctly" dxfId="9">
      <formula>NOT(ISERROR(SEARCH("Tested correctly",J31)))</formula>
    </cfRule>
  </conditionalFormatting>
  <dataValidations count="3">
    <dataValidation allowBlank="true" operator="between" showDropDown="false" showErrorMessage="true" showInputMessage="true" sqref="C6" type="list">
      <formula1>'Reff Table'!$A$2:$A$4</formula1>
      <formula2>0</formula2>
    </dataValidation>
    <dataValidation allowBlank="true" operator="between" showDropDown="false" showErrorMessage="true" showInputMessage="true" sqref="E5:F5" type="list">
      <formula1>'Reff Table'!$C$2:$C$5</formula1>
      <formula2>0</formula2>
    </dataValidation>
    <dataValidation allowBlank="true" operator="between" showDropDown="false" showErrorMessage="true" showInputMessage="true" sqref="C7" type="list">
      <formula1>'Reff Table'!$B$2:$B$7</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L13"/>
  <sheetViews>
    <sheetView showFormulas="false" showGridLines="false" showRowColHeaders="true" showZeros="true" rightToLeft="false" tabSelected="false" showOutlineSymbols="true" defaultGridColor="true" view="normal" topLeftCell="A1" colorId="64" zoomScale="84" zoomScaleNormal="84" zoomScalePageLayoutView="100" workbookViewId="0">
      <selection pane="topLeft" activeCell="B19" activeCellId="0" sqref="B19"/>
    </sheetView>
  </sheetViews>
  <sheetFormatPr defaultColWidth="8.5703125" defaultRowHeight="15" zeroHeight="false" outlineLevelRow="0" outlineLevelCol="0"/>
  <cols>
    <col collapsed="false" customWidth="true" hidden="false" outlineLevel="0" max="1" min="1" style="0" width="6.71"/>
    <col collapsed="false" customWidth="true" hidden="false" outlineLevel="0" max="2" min="2" style="0" width="11.57"/>
    <col collapsed="false" customWidth="true" hidden="false" outlineLevel="0" max="3" min="3" style="0" width="38.14"/>
    <col collapsed="false" customWidth="true" hidden="false" outlineLevel="0" max="4" min="4" style="0" width="14.01"/>
    <col collapsed="false" customWidth="true" hidden="false" outlineLevel="0" max="5" min="5" style="0" width="12.29"/>
    <col collapsed="false" customWidth="true" hidden="false" outlineLevel="0" max="6" min="6" style="0" width="25.71"/>
    <col collapsed="false" customWidth="true" hidden="false" outlineLevel="0" max="7" min="7" style="0" width="10.85"/>
    <col collapsed="false" customWidth="true" hidden="false" outlineLevel="0" max="9" min="8" style="0" width="10.29"/>
    <col collapsed="false" customWidth="true" hidden="false" outlineLevel="0" max="10" min="10" style="0" width="14.28"/>
    <col collapsed="false" customWidth="true" hidden="false" outlineLevel="0" max="11" min="11" style="0" width="16.14"/>
    <col collapsed="false" customWidth="true" hidden="false" outlineLevel="0" max="12" min="12" style="0" width="25"/>
  </cols>
  <sheetData>
    <row r="1" customFormat="false" ht="40.5" hidden="false" customHeight="false" outlineLevel="0" collapsed="false">
      <c r="A1" s="128" t="s">
        <v>216</v>
      </c>
      <c r="B1" s="129" t="s">
        <v>34</v>
      </c>
      <c r="C1" s="129" t="s">
        <v>217</v>
      </c>
      <c r="D1" s="129" t="s">
        <v>458</v>
      </c>
      <c r="E1" s="129" t="s">
        <v>219</v>
      </c>
      <c r="F1" s="129" t="s">
        <v>459</v>
      </c>
      <c r="G1" s="129" t="s">
        <v>220</v>
      </c>
      <c r="H1" s="130" t="s">
        <v>221</v>
      </c>
      <c r="I1" s="130" t="s">
        <v>222</v>
      </c>
      <c r="J1" s="131" t="s">
        <v>27</v>
      </c>
      <c r="K1" s="129" t="s">
        <v>223</v>
      </c>
      <c r="L1" s="129" t="s">
        <v>224</v>
      </c>
    </row>
    <row r="2" customFormat="false" ht="37.5" hidden="false" customHeight="true" outlineLevel="0" collapsed="false">
      <c r="A2" s="132"/>
      <c r="B2" s="133"/>
      <c r="C2" s="134"/>
      <c r="D2" s="135"/>
      <c r="E2" s="135"/>
      <c r="F2" s="136"/>
      <c r="G2" s="137"/>
      <c r="H2" s="138"/>
      <c r="I2" s="138"/>
      <c r="J2" s="139"/>
      <c r="K2" s="140"/>
      <c r="L2" s="52"/>
    </row>
    <row r="3" customFormat="false" ht="37.5" hidden="false" customHeight="true" outlineLevel="0" collapsed="false">
      <c r="A3" s="132"/>
      <c r="B3" s="133"/>
      <c r="C3" s="134"/>
      <c r="D3" s="135"/>
      <c r="E3" s="135"/>
      <c r="F3" s="136"/>
      <c r="G3" s="137"/>
      <c r="H3" s="138"/>
      <c r="I3" s="138"/>
      <c r="J3" s="139"/>
      <c r="K3" s="140"/>
      <c r="L3" s="52"/>
    </row>
    <row r="4" customFormat="false" ht="37.5" hidden="false" customHeight="true" outlineLevel="0" collapsed="false">
      <c r="A4" s="132"/>
      <c r="B4" s="133"/>
      <c r="C4" s="134"/>
      <c r="D4" s="135"/>
      <c r="E4" s="135"/>
      <c r="F4" s="136"/>
      <c r="G4" s="137"/>
      <c r="H4" s="138"/>
      <c r="I4" s="138"/>
      <c r="J4" s="139"/>
      <c r="K4" s="140"/>
      <c r="L4" s="52"/>
    </row>
    <row r="5" customFormat="false" ht="37.5" hidden="false" customHeight="true" outlineLevel="0" collapsed="false">
      <c r="A5" s="132"/>
      <c r="B5" s="141"/>
      <c r="C5" s="134"/>
      <c r="D5" s="135"/>
      <c r="E5" s="135"/>
      <c r="F5" s="136"/>
      <c r="G5" s="137"/>
      <c r="H5" s="138"/>
      <c r="I5" s="138"/>
      <c r="J5" s="139"/>
      <c r="K5" s="140"/>
      <c r="L5" s="52"/>
    </row>
    <row r="6" customFormat="false" ht="37.5" hidden="false" customHeight="true" outlineLevel="0" collapsed="false">
      <c r="A6" s="132"/>
      <c r="B6" s="141"/>
      <c r="C6" s="134"/>
      <c r="D6" s="135"/>
      <c r="E6" s="135"/>
      <c r="F6" s="136"/>
      <c r="G6" s="137"/>
      <c r="H6" s="138"/>
      <c r="I6" s="138"/>
      <c r="J6" s="139"/>
      <c r="K6" s="140"/>
      <c r="L6" s="52"/>
    </row>
    <row r="7" customFormat="false" ht="15" hidden="false" customHeight="false" outlineLevel="0" collapsed="false">
      <c r="A7" s="132"/>
      <c r="B7" s="133"/>
      <c r="C7" s="134"/>
      <c r="D7" s="135"/>
      <c r="E7" s="135"/>
      <c r="F7" s="136"/>
      <c r="G7" s="137"/>
      <c r="H7" s="138"/>
      <c r="I7" s="138"/>
      <c r="J7" s="139"/>
      <c r="K7" s="140"/>
      <c r="L7" s="52"/>
    </row>
    <row r="8" customFormat="false" ht="15" hidden="false" customHeight="false" outlineLevel="0" collapsed="false">
      <c r="A8" s="132"/>
      <c r="B8" s="141"/>
      <c r="C8" s="134"/>
      <c r="D8" s="135"/>
      <c r="E8" s="135"/>
      <c r="F8" s="136"/>
      <c r="G8" s="137"/>
      <c r="H8" s="138"/>
      <c r="I8" s="138"/>
      <c r="J8" s="139"/>
      <c r="K8" s="140"/>
      <c r="L8" s="52"/>
    </row>
    <row r="9" customFormat="false" ht="15" hidden="false" customHeight="false" outlineLevel="0" collapsed="false">
      <c r="A9" s="132"/>
      <c r="B9" s="133"/>
      <c r="C9" s="134"/>
      <c r="D9" s="135"/>
      <c r="E9" s="135"/>
      <c r="F9" s="136"/>
      <c r="G9" s="137"/>
      <c r="H9" s="138"/>
      <c r="I9" s="138"/>
      <c r="J9" s="139"/>
      <c r="K9" s="140"/>
      <c r="L9" s="52"/>
    </row>
    <row r="10" customFormat="false" ht="15" hidden="false" customHeight="false" outlineLevel="0" collapsed="false">
      <c r="A10" s="132"/>
      <c r="B10" s="133"/>
      <c r="C10" s="134"/>
      <c r="D10" s="135"/>
      <c r="E10" s="135"/>
      <c r="F10" s="136"/>
      <c r="G10" s="137"/>
      <c r="H10" s="138"/>
      <c r="I10" s="138"/>
      <c r="J10" s="139"/>
      <c r="K10" s="140"/>
      <c r="L10" s="52"/>
    </row>
    <row r="11" customFormat="false" ht="15" hidden="false" customHeight="false" outlineLevel="0" collapsed="false">
      <c r="A11" s="132"/>
      <c r="B11" s="133"/>
      <c r="C11" s="134"/>
      <c r="D11" s="135"/>
      <c r="E11" s="135"/>
      <c r="F11" s="136"/>
      <c r="G11" s="137"/>
      <c r="H11" s="138"/>
      <c r="I11" s="138"/>
      <c r="J11" s="139"/>
      <c r="K11" s="140"/>
      <c r="L11" s="52"/>
    </row>
    <row r="12" customFormat="false" ht="15" hidden="false" customHeight="false" outlineLevel="0" collapsed="false">
      <c r="A12" s="132"/>
      <c r="B12" s="133"/>
      <c r="C12" s="134"/>
      <c r="D12" s="135"/>
      <c r="E12" s="135"/>
      <c r="F12" s="136"/>
      <c r="G12" s="137"/>
      <c r="H12" s="138"/>
      <c r="I12" s="138"/>
      <c r="J12" s="139"/>
      <c r="K12" s="140"/>
      <c r="L12" s="52"/>
    </row>
    <row r="13" customFormat="false" ht="15" hidden="false" customHeight="false" outlineLevel="0" collapsed="false">
      <c r="A13" s="132"/>
      <c r="B13" s="141"/>
      <c r="C13" s="134"/>
      <c r="D13" s="135"/>
      <c r="E13" s="135"/>
      <c r="F13" s="136"/>
      <c r="G13" s="137"/>
      <c r="H13" s="138"/>
      <c r="I13" s="138"/>
      <c r="J13" s="139"/>
      <c r="K13" s="140"/>
      <c r="L13" s="52"/>
    </row>
  </sheetData>
  <dataValidations count="2">
    <dataValidation allowBlank="true" operator="between" showDropDown="false" showErrorMessage="true" showInputMessage="true" sqref="J2:J13" type="list">
      <formula1>'Reff Table'!$F$2:$F$8</formula1>
      <formula2>0</formula2>
    </dataValidation>
    <dataValidation allowBlank="true" operator="between" showDropDown="false" showErrorMessage="true" showInputMessage="true" sqref="G2:G13" type="list">
      <formula1>'Reff Table'!$E$2:$E$5</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25"/>
  <sheetViews>
    <sheetView showFormulas="false" showGridLines="false" showRowColHeaders="true" showZeros="true" rightToLeft="false" tabSelected="false" showOutlineSymbols="true" defaultGridColor="true" view="normal" topLeftCell="A1" colorId="64" zoomScale="84" zoomScaleNormal="84" zoomScalePageLayoutView="100" workbookViewId="0">
      <selection pane="topLeft" activeCell="H2" activeCellId="0" sqref="H2"/>
    </sheetView>
  </sheetViews>
  <sheetFormatPr defaultColWidth="8.5703125" defaultRowHeight="15" zeroHeight="false" outlineLevelRow="0" outlineLevelCol="0"/>
  <cols>
    <col collapsed="false" customWidth="true" hidden="false" outlineLevel="0" max="1" min="1" style="142" width="18.58"/>
    <col collapsed="false" customWidth="true" hidden="false" outlineLevel="0" max="2" min="2" style="142" width="11.86"/>
    <col collapsed="false" customWidth="true" hidden="false" outlineLevel="0" max="3" min="3" style="142" width="17.29"/>
    <col collapsed="false" customWidth="true" hidden="false" outlineLevel="0" max="4" min="4" style="143" width="13.02"/>
    <col collapsed="false" customWidth="true" hidden="false" outlineLevel="0" max="5" min="5" style="143" width="15.57"/>
    <col collapsed="false" customWidth="true" hidden="false" outlineLevel="0" max="6" min="6" style="143" width="26.29"/>
    <col collapsed="false" customWidth="true" hidden="false" outlineLevel="0" max="7" min="7" style="142" width="12.86"/>
    <col collapsed="false" customWidth="true" hidden="false" outlineLevel="0" max="8" min="8" style="142" width="11.71"/>
  </cols>
  <sheetData>
    <row r="1" customFormat="false" ht="15" hidden="false" customHeight="false" outlineLevel="0" collapsed="false">
      <c r="A1" s="144" t="s">
        <v>460</v>
      </c>
      <c r="B1" s="144" t="s">
        <v>461</v>
      </c>
      <c r="C1" s="144" t="s">
        <v>462</v>
      </c>
      <c r="D1" s="145" t="s">
        <v>463</v>
      </c>
      <c r="E1" s="145" t="s">
        <v>220</v>
      </c>
      <c r="F1" s="145" t="s">
        <v>27</v>
      </c>
      <c r="G1" s="144" t="s">
        <v>464</v>
      </c>
      <c r="H1" s="146" t="s">
        <v>465</v>
      </c>
    </row>
    <row r="2" customFormat="false" ht="15" hidden="false" customHeight="false" outlineLevel="0" collapsed="false">
      <c r="A2" s="147" t="s">
        <v>466</v>
      </c>
      <c r="B2" s="147" t="s">
        <v>457</v>
      </c>
      <c r="C2" s="147" t="s">
        <v>455</v>
      </c>
      <c r="D2" s="148" t="s">
        <v>467</v>
      </c>
      <c r="E2" s="148" t="s">
        <v>260</v>
      </c>
      <c r="F2" s="143" t="s">
        <v>41</v>
      </c>
      <c r="G2" s="149" t="s">
        <v>468</v>
      </c>
      <c r="H2" s="150" t="s">
        <v>469</v>
      </c>
    </row>
    <row r="3" customFormat="false" ht="15" hidden="false" customHeight="false" outlineLevel="0" collapsed="false">
      <c r="A3" s="147"/>
      <c r="B3" s="147" t="s">
        <v>470</v>
      </c>
      <c r="C3" s="147" t="s">
        <v>455</v>
      </c>
      <c r="D3" s="148" t="s">
        <v>467</v>
      </c>
      <c r="E3" s="148" t="s">
        <v>260</v>
      </c>
      <c r="F3" s="143" t="s">
        <v>41</v>
      </c>
      <c r="G3" s="149" t="s">
        <v>468</v>
      </c>
      <c r="H3" s="150" t="s">
        <v>469</v>
      </c>
    </row>
    <row r="4" customFormat="false" ht="15" hidden="false" customHeight="false" outlineLevel="0" collapsed="false">
      <c r="A4" s="147" t="s">
        <v>456</v>
      </c>
      <c r="B4" s="147" t="s">
        <v>471</v>
      </c>
      <c r="C4" s="147" t="s">
        <v>472</v>
      </c>
      <c r="D4" s="148" t="s">
        <v>473</v>
      </c>
      <c r="E4" s="143" t="s">
        <v>265</v>
      </c>
      <c r="F4" s="143" t="s">
        <v>168</v>
      </c>
      <c r="G4" s="149" t="s">
        <v>474</v>
      </c>
      <c r="H4" s="150" t="s">
        <v>475</v>
      </c>
    </row>
    <row r="5" customFormat="false" ht="15" hidden="false" customHeight="false" outlineLevel="0" collapsed="false">
      <c r="A5" s="147"/>
      <c r="B5" s="147" t="s">
        <v>476</v>
      </c>
      <c r="C5" s="147" t="s">
        <v>475</v>
      </c>
      <c r="D5" s="143" t="s">
        <v>477</v>
      </c>
      <c r="E5" s="143" t="s">
        <v>478</v>
      </c>
      <c r="F5" s="143" t="s">
        <v>479</v>
      </c>
      <c r="G5" s="149"/>
      <c r="H5" s="150" t="s">
        <v>480</v>
      </c>
    </row>
    <row r="6" customFormat="false" ht="15" hidden="false" customHeight="false" outlineLevel="0" collapsed="false">
      <c r="A6" s="147"/>
      <c r="B6" s="147" t="s">
        <v>470</v>
      </c>
      <c r="C6" s="147"/>
      <c r="D6" s="143" t="s">
        <v>481</v>
      </c>
      <c r="F6" s="143" t="s">
        <v>482</v>
      </c>
      <c r="G6" s="149"/>
    </row>
    <row r="7" customFormat="false" ht="15" hidden="false" customHeight="false" outlineLevel="0" collapsed="false">
      <c r="A7" s="147"/>
      <c r="B7" s="147" t="s">
        <v>483</v>
      </c>
      <c r="C7" s="147"/>
      <c r="F7" s="143" t="s">
        <v>475</v>
      </c>
    </row>
    <row r="8" customFormat="false" ht="15" hidden="false" customHeight="false" outlineLevel="0" collapsed="false">
      <c r="A8" s="147"/>
      <c r="B8" s="147"/>
      <c r="C8" s="147"/>
      <c r="F8" s="143" t="s">
        <v>65</v>
      </c>
      <c r="G8" s="149"/>
    </row>
    <row r="9" customFormat="false" ht="15" hidden="false" customHeight="false" outlineLevel="0" collapsed="false">
      <c r="A9" s="147"/>
      <c r="B9" s="147"/>
      <c r="C9" s="147"/>
      <c r="G9" s="149"/>
    </row>
    <row r="10" customFormat="false" ht="15" hidden="false" customHeight="false" outlineLevel="0" collapsed="false">
      <c r="A10" s="147"/>
      <c r="B10" s="147"/>
      <c r="C10" s="147"/>
      <c r="G10" s="149"/>
    </row>
    <row r="11" customFormat="false" ht="15" hidden="false" customHeight="false" outlineLevel="0" collapsed="false">
      <c r="A11" s="147"/>
      <c r="B11" s="147"/>
      <c r="C11" s="147"/>
      <c r="G11" s="149"/>
    </row>
    <row r="12" customFormat="false" ht="15" hidden="false" customHeight="false" outlineLevel="0" collapsed="false">
      <c r="A12" s="147"/>
      <c r="B12" s="147"/>
      <c r="C12" s="147"/>
      <c r="G12" s="149"/>
    </row>
    <row r="13" customFormat="false" ht="15" hidden="false" customHeight="false" outlineLevel="0" collapsed="false">
      <c r="A13" s="147"/>
      <c r="B13" s="147"/>
      <c r="C13" s="147"/>
      <c r="G13" s="149"/>
    </row>
    <row r="14" customFormat="false" ht="15" hidden="false" customHeight="false" outlineLevel="0" collapsed="false">
      <c r="A14" s="147"/>
      <c r="B14" s="147"/>
      <c r="C14" s="147"/>
      <c r="G14" s="147"/>
    </row>
    <row r="15" customFormat="false" ht="15" hidden="false" customHeight="false" outlineLevel="0" collapsed="false">
      <c r="C15" s="147"/>
      <c r="G15" s="147"/>
    </row>
    <row r="16" customFormat="false" ht="15" hidden="false" customHeight="false" outlineLevel="0" collapsed="false">
      <c r="C16" s="147"/>
      <c r="G16" s="147"/>
    </row>
    <row r="17" customFormat="false" ht="15" hidden="false" customHeight="false" outlineLevel="0" collapsed="false">
      <c r="C17" s="147"/>
      <c r="G17" s="147"/>
    </row>
    <row r="18" customFormat="false" ht="15" hidden="false" customHeight="false" outlineLevel="0" collapsed="false">
      <c r="G18" s="147"/>
    </row>
    <row r="19" customFormat="false" ht="15" hidden="false" customHeight="false" outlineLevel="0" collapsed="false">
      <c r="G19" s="147"/>
    </row>
    <row r="20" customFormat="false" ht="15" hidden="false" customHeight="false" outlineLevel="0" collapsed="false">
      <c r="G20" s="147"/>
    </row>
    <row r="21" customFormat="false" ht="15" hidden="false" customHeight="false" outlineLevel="0" collapsed="false">
      <c r="G21" s="147"/>
    </row>
    <row r="22" customFormat="false" ht="15" hidden="false" customHeight="false" outlineLevel="0" collapsed="false">
      <c r="G22" s="147"/>
    </row>
    <row r="23" customFormat="false" ht="15" hidden="false" customHeight="false" outlineLevel="0" collapsed="false">
      <c r="G23" s="147"/>
    </row>
    <row r="24" customFormat="false" ht="15" hidden="false" customHeight="false" outlineLevel="0" collapsed="false">
      <c r="G24" s="147"/>
    </row>
    <row r="25" customFormat="false" ht="15" hidden="false" customHeight="false" outlineLevel="0" collapsed="false">
      <c r="G25" s="14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false" showRowColHeaders="true" showZeros="true" rightToLeft="false" tabSelected="false" showOutlineSymbols="true" defaultGridColor="true" view="normal" topLeftCell="A1" colorId="64" zoomScale="84" zoomScaleNormal="84" zoomScalePageLayoutView="100" workbookViewId="0">
      <selection pane="topLeft" activeCell="D7" activeCellId="0" sqref="D7"/>
    </sheetView>
  </sheetViews>
  <sheetFormatPr defaultColWidth="8.5703125" defaultRowHeight="13.8" zeroHeight="false" outlineLevelRow="0" outlineLevelCol="0"/>
  <cols>
    <col collapsed="false" customWidth="true" hidden="false" outlineLevel="0" max="1" min="1" style="0" width="13.14"/>
    <col collapsed="false" customWidth="true" hidden="false" outlineLevel="0" max="2" min="2" style="0" width="27"/>
    <col collapsed="false" customWidth="true" hidden="false" outlineLevel="0" max="3" min="3" style="0" width="20.12"/>
    <col collapsed="false" customWidth="true" hidden="false" outlineLevel="0" max="4" min="4" style="0" width="33.29"/>
    <col collapsed="false" customWidth="true" hidden="false" outlineLevel="0" max="5" min="5" style="0" width="22.62"/>
    <col collapsed="false" customWidth="true" hidden="false" outlineLevel="0" max="6" min="6" style="0" width="14.76"/>
    <col collapsed="false" customWidth="true" hidden="false" outlineLevel="0" max="9" min="9" style="0" width="10.12"/>
    <col collapsed="false" customWidth="true" hidden="false" outlineLevel="0" max="10" min="10" style="0" width="10"/>
    <col collapsed="false" customWidth="true" hidden="false" outlineLevel="0" max="13" min="12" style="0" width="18.85"/>
  </cols>
  <sheetData>
    <row r="1" customFormat="false" ht="24" hidden="false" customHeight="true" outlineLevel="0" collapsed="false">
      <c r="A1" s="44" t="s">
        <v>484</v>
      </c>
      <c r="B1" s="44" t="s">
        <v>485</v>
      </c>
      <c r="C1" s="44" t="s">
        <v>486</v>
      </c>
      <c r="D1" s="44" t="s">
        <v>487</v>
      </c>
      <c r="E1" s="44" t="s">
        <v>488</v>
      </c>
      <c r="F1" s="44" t="s">
        <v>489</v>
      </c>
      <c r="G1" s="44" t="s">
        <v>26</v>
      </c>
      <c r="H1" s="44" t="s">
        <v>27</v>
      </c>
      <c r="I1" s="44" t="s">
        <v>28</v>
      </c>
      <c r="J1" s="44" t="s">
        <v>29</v>
      </c>
      <c r="K1" s="44" t="s">
        <v>30</v>
      </c>
      <c r="L1" s="44" t="s">
        <v>31</v>
      </c>
      <c r="M1" s="44" t="s">
        <v>490</v>
      </c>
    </row>
    <row r="2" customFormat="false" ht="38.75" hidden="false" customHeight="false" outlineLevel="0" collapsed="false">
      <c r="A2" s="151" t="s">
        <v>491</v>
      </c>
      <c r="B2" s="152" t="s">
        <v>492</v>
      </c>
      <c r="C2" s="153" t="s">
        <v>467</v>
      </c>
      <c r="D2" s="154" t="s">
        <v>493</v>
      </c>
      <c r="E2" s="155" t="s">
        <v>286</v>
      </c>
      <c r="F2" s="84" t="s">
        <v>494</v>
      </c>
      <c r="G2" s="153"/>
      <c r="H2" s="156" t="s">
        <v>469</v>
      </c>
      <c r="I2" s="50"/>
      <c r="J2" s="50"/>
      <c r="K2" s="49"/>
      <c r="L2" s="49"/>
      <c r="M2" s="157"/>
    </row>
    <row r="3" customFormat="false" ht="29.4" hidden="false" customHeight="false" outlineLevel="0" collapsed="false">
      <c r="A3" s="151" t="s">
        <v>495</v>
      </c>
      <c r="B3" s="52" t="s">
        <v>496</v>
      </c>
      <c r="C3" s="48" t="s">
        <v>497</v>
      </c>
      <c r="D3" s="154" t="s">
        <v>498</v>
      </c>
      <c r="E3" s="157" t="s">
        <v>499</v>
      </c>
      <c r="F3" s="52" t="s">
        <v>496</v>
      </c>
      <c r="G3" s="49"/>
      <c r="H3" s="156" t="s">
        <v>469</v>
      </c>
      <c r="I3" s="50"/>
      <c r="J3" s="50"/>
      <c r="K3" s="49"/>
      <c r="L3" s="49"/>
      <c r="M3" s="110"/>
    </row>
    <row r="4" customFormat="false" ht="76.2" hidden="false" customHeight="false" outlineLevel="0" collapsed="false">
      <c r="A4" s="151" t="s">
        <v>500</v>
      </c>
      <c r="B4" s="110" t="s">
        <v>501</v>
      </c>
      <c r="C4" s="48" t="s">
        <v>497</v>
      </c>
      <c r="D4" s="87" t="s">
        <v>395</v>
      </c>
      <c r="E4" s="87" t="s">
        <v>502</v>
      </c>
      <c r="F4" s="87" t="s">
        <v>502</v>
      </c>
      <c r="G4" s="49"/>
      <c r="H4" s="156" t="s">
        <v>469</v>
      </c>
      <c r="I4" s="50"/>
      <c r="J4" s="50"/>
      <c r="K4" s="49"/>
      <c r="L4" s="49"/>
      <c r="M4" s="110"/>
    </row>
    <row r="5" customFormat="false" ht="13.8" hidden="false" customHeight="false" outlineLevel="0" collapsed="false">
      <c r="A5" s="158"/>
      <c r="B5" s="110"/>
      <c r="C5" s="47"/>
      <c r="D5" s="47"/>
      <c r="E5" s="49"/>
      <c r="F5" s="49"/>
      <c r="G5" s="49"/>
      <c r="H5" s="49"/>
      <c r="I5" s="50"/>
      <c r="J5" s="50"/>
      <c r="K5" s="49"/>
      <c r="L5" s="49"/>
      <c r="M5" s="157"/>
    </row>
    <row r="6" customFormat="false" ht="13.8" hidden="false" customHeight="false" outlineLevel="0" collapsed="false">
      <c r="A6" s="158"/>
      <c r="B6" s="110"/>
      <c r="C6" s="47"/>
      <c r="D6" s="47"/>
      <c r="E6" s="49"/>
      <c r="F6" s="49"/>
      <c r="G6" s="49"/>
      <c r="H6" s="49"/>
      <c r="I6" s="50"/>
      <c r="J6" s="50"/>
      <c r="K6" s="49"/>
      <c r="L6" s="49"/>
      <c r="M6" s="157"/>
    </row>
    <row r="7" customFormat="false" ht="38.25" hidden="false" customHeight="true" outlineLevel="0" collapsed="false">
      <c r="A7" s="158"/>
      <c r="B7" s="110"/>
      <c r="C7" s="47"/>
      <c r="D7" s="47"/>
      <c r="E7" s="49"/>
      <c r="F7" s="49"/>
      <c r="G7" s="49"/>
      <c r="H7" s="49"/>
      <c r="I7" s="50"/>
      <c r="J7" s="50"/>
      <c r="K7" s="49"/>
      <c r="L7" s="49"/>
      <c r="M7" s="157"/>
    </row>
    <row r="8" customFormat="false" ht="87.75" hidden="false" customHeight="true" outlineLevel="0" collapsed="false">
      <c r="A8" s="158"/>
      <c r="B8" s="110"/>
      <c r="C8" s="47"/>
      <c r="D8" s="47"/>
      <c r="E8" s="49"/>
      <c r="F8" s="49"/>
      <c r="G8" s="49"/>
      <c r="H8" s="49"/>
      <c r="I8" s="50"/>
      <c r="J8" s="50"/>
      <c r="K8" s="49"/>
      <c r="L8" s="49"/>
      <c r="M8" s="110"/>
    </row>
  </sheetData>
  <dataValidations count="2">
    <dataValidation allowBlank="true" operator="between" showDropDown="false" showErrorMessage="true" showInputMessage="true" sqref="H2:H4" type="list">
      <formula1>'Reff Table'!$H$2:$H$5</formula1>
      <formula2>0</formula2>
    </dataValidation>
    <dataValidation allowBlank="true" operator="between" showDropDown="false" showErrorMessage="true" showInputMessage="true" sqref="K2:K8" type="list">
      <formula1>'Reff Table'!$G$2:$G$4</formula1>
      <formula2>0</formula2>
    </dataValidation>
  </dataValidation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2CD6DB1DAED8408D0995AB2123DA38" ma:contentTypeVersion="6" ma:contentTypeDescription="Create a new document." ma:contentTypeScope="" ma:versionID="9db756971f3266e8c5d944f71f75077e">
  <xsd:schema xmlns:xsd="http://www.w3.org/2001/XMLSchema" xmlns:xs="http://www.w3.org/2001/XMLSchema" xmlns:p="http://schemas.microsoft.com/office/2006/metadata/properties" xmlns:ns1="http://schemas.microsoft.com/sharepoint/v3" xmlns:ns2="878365a3-017b-4863-ba96-3de6dac98dca" xmlns:ns3="41a0859a-c365-49a3-81a1-03c56d197e83" targetNamespace="http://schemas.microsoft.com/office/2006/metadata/properties" ma:root="true" ma:fieldsID="5f4f62f4ac6fd118045a72f247e60426" ns1:_="" ns2:_="" ns3:_="">
    <xsd:import namespace="http://schemas.microsoft.com/sharepoint/v3"/>
    <xsd:import namespace="878365a3-017b-4863-ba96-3de6dac98dca"/>
    <xsd:import namespace="41a0859a-c365-49a3-81a1-03c56d197e83"/>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8365a3-017b-4863-ba96-3de6dac98d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1a0859a-c365-49a3-81a1-03c56d197e8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E8C5B3C1-5E85-4CD8-A5EE-F479F27FA06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78365a3-017b-4863-ba96-3de6dac98dca"/>
    <ds:schemaRef ds:uri="41a0859a-c365-49a3-81a1-03c56d197e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8364025-9A04-4494-9D6D-9C0CDB038980}">
  <ds:schemaRefs>
    <ds:schemaRef ds:uri="http://schemas.microsoft.com/sharepoint/v3/contenttype/forms"/>
  </ds:schemaRefs>
</ds:datastoreItem>
</file>

<file path=customXml/itemProps3.xml><?xml version="1.0" encoding="utf-8"?>
<ds:datastoreItem xmlns:ds="http://schemas.openxmlformats.org/officeDocument/2006/customXml" ds:itemID="{15EE7846-A316-457E-96FD-0241216D5A14}">
  <ds:schemaRefs>
    <ds:schemaRef ds:uri="http://schemas.microsoft.com/office/infopath/2007/PartnerControls"/>
    <ds:schemaRef ds:uri="http://schemas.microsoft.com/office/2006/metadata/properties"/>
    <ds:schemaRef ds:uri="http://schemas.microsoft.com/office/2006/documentManagement/types"/>
    <ds:schemaRef ds:uri="http://www.w3.org/XML/1998/namespace"/>
    <ds:schemaRef ds:uri="41a0859a-c365-49a3-81a1-03c56d197e83"/>
    <ds:schemaRef ds:uri="http://purl.org/dc/elements/1.1/"/>
    <ds:schemaRef ds:uri="http://purl.org/dc/terms/"/>
    <ds:schemaRef ds:uri="http://purl.org/dc/dcmitype/"/>
    <ds:schemaRef ds:uri="http://schemas.microsoft.com/sharepoint/v3"/>
    <ds:schemaRef ds:uri="http://schemas.openxmlformats.org/package/2006/metadata/core-properties"/>
    <ds:schemaRef ds:uri="878365a3-017b-4863-ba96-3de6dac98dca"/>
  </ds:schemaRefs>
</ds:datastoreItem>
</file>

<file path=docProps/app.xml><?xml version="1.0" encoding="utf-8"?>
<Properties xmlns="http://schemas.openxmlformats.org/officeDocument/2006/extended-properties" xmlns:vt="http://schemas.openxmlformats.org/officeDocument/2006/docPropsVTypes">
  <Template/>
  <TotalTime>529</TotalTime>
  <Application>LibreOffice/6.4.2.2$MacOSX_X86_64 LibreOffice_project/4e471d8c02c9c90f512f7f9ead8875b57fcb1ec3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2019-12-09T01:49:40Z</dcterms:created>
  <dc:creator>Hanifah Astuti (ID)</dc:creator>
  <dc:description/>
  <dc:language>en-ID</dc:language>
  <cp:lastModifiedBy/>
  <dcterms:modified xsi:type="dcterms:W3CDTF">2021-09-15T07:20:40Z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AppVersion">
    <vt:lpwstr>15.0300</vt:lpwstr>
  </property>
  <property fmtid="{D5CDD505-2E9C-101B-9397-08002B2CF9AE}" pid="4" name="ContentTypeId">
    <vt:lpwstr>0x010100B62CD6DB1DAED8408D0995AB2123DA38</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