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7c0923347001a7f9/Downloads/"/>
    </mc:Choice>
  </mc:AlternateContent>
  <xr:revisionPtr revIDLastSave="437" documentId="8_{C26E5431-D9B6-4ED8-B741-130A3259986C}" xr6:coauthVersionLast="47" xr6:coauthVersionMax="47" xr10:uidLastSave="{0514C054-05F6-4A71-BAB7-E773D79E2397}"/>
  <bookViews>
    <workbookView showVerticalScroll="0" showSheetTabs="0" xWindow="-120" yWindow="-120" windowWidth="29040" windowHeight="15720" activeTab="6" xr2:uid="{00000000-000D-0000-FFFF-FFFF00000000}"/>
  </bookViews>
  <sheets>
    <sheet name="Total Sales" sheetId="18" r:id="rId1"/>
    <sheet name="Total Sales (2)" sheetId="19" r:id="rId2"/>
    <sheet name="Total Sales (3)"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Orders">orders!$H$23</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63" i="17"/>
  <c r="N560" i="17"/>
  <c r="N632" i="17"/>
  <c r="N774" i="17"/>
  <c r="N832" i="17"/>
  <c r="N960" i="17"/>
  <c r="M23" i="17"/>
  <c r="M79" i="17"/>
  <c r="M131" i="17"/>
  <c r="M189" i="17"/>
  <c r="M229" i="17"/>
  <c r="M266" i="17"/>
  <c r="M300" i="17"/>
  <c r="M329" i="17"/>
  <c r="M360" i="17"/>
  <c r="M388" i="17"/>
  <c r="M419" i="17"/>
  <c r="M447" i="17"/>
  <c r="M473" i="17"/>
  <c r="M503" i="17"/>
  <c r="M527" i="17"/>
  <c r="M545" i="17"/>
  <c r="M567" i="17"/>
  <c r="M588" i="17"/>
  <c r="M628" i="17"/>
  <c r="M650" i="17"/>
  <c r="M671" i="17"/>
  <c r="M689" i="17"/>
  <c r="M711" i="17"/>
  <c r="M732" i="17"/>
  <c r="M771" i="17"/>
  <c r="M787" i="17"/>
  <c r="M803" i="17"/>
  <c r="M817" i="17"/>
  <c r="M831" i="17"/>
  <c r="M845" i="17"/>
  <c r="M858" i="17"/>
  <c r="M870" i="17"/>
  <c r="M882" i="17"/>
  <c r="M894" i="17"/>
  <c r="M906" i="17"/>
  <c r="M918" i="17"/>
  <c r="M930" i="17"/>
  <c r="M942" i="17"/>
  <c r="M954" i="17"/>
  <c r="M966" i="17"/>
  <c r="M978" i="17"/>
  <c r="M990" i="17"/>
  <c r="M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<sst xmlns="http://schemas.openxmlformats.org/spreadsheetml/2006/main" count="11128" uniqueCount="6221">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</sst>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M&quot;* #,##0.00_-;\-&quot;RM&quot;* #,##0.00_-;_-&quot;RM&quot;* &quot;-&quot;??_-;_-@_-"/>
    <numFmt numFmtId="164" formatCode="0.0"/>
    <numFmt numFmtId="166" formatCode="dd\-mmm\-yyyy"/>
    <numFmt numFmtId="167" formatCode="0.0&quot;kg&quot;"/>
    <numFmt numFmtId="168" formatCode="#,##0_ ;\-#,##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44" fontId="0" fillId="0" borderId="0" xfId="0" applyNumberFormat="1"/>
    <xf numFmtId="168"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B5-4A2D-B6E6-8A99BF25180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B5-4A2D-B6E6-8A99BF25180E}"/>
            </c:ext>
          </c:extLst>
        </c:ser>
        <c:ser>
          <c:idx val="2"/>
          <c:order val="2"/>
          <c:tx>
            <c:strRef>
              <c:f>'Total Sales'!$E$3:$E$4</c:f>
              <c:strCache>
                <c:ptCount val="1"/>
                <c:pt idx="0">
                  <c:v>Liberica</c:v>
                </c:pt>
              </c:strCache>
            </c:strRef>
          </c:tx>
          <c:spPr>
            <a:ln w="28575" cap="rnd">
              <a:solidFill>
                <a:schemeClr val="bg1">
                  <a:lumMod val="6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B5-4A2D-B6E6-8A99BF25180E}"/>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B5-4A2D-B6E6-8A99BF25180E}"/>
            </c:ext>
          </c:extLst>
        </c:ser>
        <c:dLbls>
          <c:showLegendKey val="0"/>
          <c:showVal val="0"/>
          <c:showCatName val="0"/>
          <c:showSerName val="0"/>
          <c:showPercent val="0"/>
          <c:showBubbleSize val="0"/>
        </c:dLbls>
        <c:smooth val="0"/>
        <c:axId val="1501143360"/>
        <c:axId val="1501145760"/>
      </c:lineChart>
      <c:catAx>
        <c:axId val="1501143360"/>
        <c:scaling>
          <c:orientation val="minMax"/>
        </c:scaling>
        <c:delete val="0"/>
        <c:axPos val="b"/>
        <c:numFmt formatCode="General" sourceLinked="1"/>
        <c:majorTickMark val="out"/>
        <c:minorTickMark val="none"/>
        <c:tickLblPos val="nextTo"/>
        <c:spPr>
          <a:noFill/>
          <a:ln w="9525" cap="flat" cmpd="sng" algn="ctr">
            <a:solidFill>
              <a:schemeClr val="accent5">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45760"/>
        <c:crosses val="autoZero"/>
        <c:auto val="1"/>
        <c:lblAlgn val="ctr"/>
        <c:lblOffset val="100"/>
        <c:noMultiLvlLbl val="0"/>
      </c:catAx>
      <c:valAx>
        <c:axId val="1501145760"/>
        <c:scaling>
          <c:orientation val="minMax"/>
        </c:scaling>
        <c:delete val="0"/>
        <c:axPos val="l"/>
        <c:majorGridlines>
          <c:spPr>
            <a:ln w="9525" cap="flat" cmpd="sng" algn="ctr">
              <a:solidFill>
                <a:schemeClr val="accent5">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4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 (2)!Total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_("RM"* #,##0.00_);_("RM"* \(#,##0.00\);_("RM"*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3FC-4DB8-9354-2F2E65E027E0}"/>
            </c:ext>
          </c:extLst>
        </c:ser>
        <c:dLbls>
          <c:showLegendKey val="0"/>
          <c:showVal val="0"/>
          <c:showCatName val="0"/>
          <c:showSerName val="0"/>
          <c:showPercent val="0"/>
          <c:showBubbleSize val="0"/>
        </c:dLbls>
        <c:gapWidth val="182"/>
        <c:axId val="1607208240"/>
        <c:axId val="1607221680"/>
      </c:barChart>
      <c:catAx>
        <c:axId val="1607208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21680"/>
        <c:crosses val="autoZero"/>
        <c:auto val="1"/>
        <c:lblAlgn val="ctr"/>
        <c:lblOffset val="100"/>
        <c:noMultiLvlLbl val="0"/>
      </c:catAx>
      <c:valAx>
        <c:axId val="1607221680"/>
        <c:scaling>
          <c:orientation val="minMax"/>
        </c:scaling>
        <c:delete val="1"/>
        <c:axPos val="b"/>
        <c:majorGridlines>
          <c:spPr>
            <a:ln w="9525" cap="flat" cmpd="sng" algn="ctr">
              <a:solidFill>
                <a:schemeClr val="tx1">
                  <a:lumMod val="15000"/>
                  <a:lumOff val="85000"/>
                </a:schemeClr>
              </a:solidFill>
              <a:round/>
            </a:ln>
            <a:effectLst/>
          </c:spPr>
        </c:majorGridlines>
        <c:numFmt formatCode="_(&quot;RM&quot;* #,##0.00_);_(&quot;RM&quot;* \(#,##0.00\);_(&quot;RM&quot;* &quot;-&quot;??_);_(@_)" sourceLinked="1"/>
        <c:majorTickMark val="none"/>
        <c:minorTickMark val="none"/>
        <c:tickLblPos val="nextTo"/>
        <c:crossAx val="160720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 (3)!Total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(3)'!$B$3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(3)'!$A$4:$A$8</c:f>
              <c:strCache>
                <c:ptCount val="5"/>
                <c:pt idx="0">
                  <c:v>Don Flintiff</c:v>
                </c:pt>
                <c:pt idx="1">
                  <c:v>Nealson Cuttler</c:v>
                </c:pt>
                <c:pt idx="2">
                  <c:v>Terri Farra</c:v>
                </c:pt>
                <c:pt idx="3">
                  <c:v>Brenn Dundredge</c:v>
                </c:pt>
                <c:pt idx="4">
                  <c:v>Allis Wilmore</c:v>
                </c:pt>
              </c:strCache>
            </c:strRef>
          </c:cat>
          <c:val>
            <c:numRef>
              <c:f>'Total Sales (3)'!$B$4:$B$8</c:f>
              <c:numCache>
                <c:formatCode>_("RM"* #,##0.00_);_("RM"* \(#,##0.00\);_("RM"*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20-4336-8481-16B4FB05F868}"/>
            </c:ext>
          </c:extLst>
        </c:ser>
        <c:dLbls>
          <c:showLegendKey val="0"/>
          <c:showVal val="0"/>
          <c:showCatName val="0"/>
          <c:showSerName val="0"/>
          <c:showPercent val="0"/>
          <c:showBubbleSize val="0"/>
        </c:dLbls>
        <c:gapWidth val="182"/>
        <c:axId val="1424843600"/>
        <c:axId val="1424846960"/>
      </c:barChart>
      <c:catAx>
        <c:axId val="142484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6960"/>
        <c:crosses val="autoZero"/>
        <c:auto val="1"/>
        <c:lblAlgn val="ctr"/>
        <c:lblOffset val="100"/>
        <c:noMultiLvlLbl val="0"/>
      </c:catAx>
      <c:valAx>
        <c:axId val="1424846960"/>
        <c:scaling>
          <c:orientation val="minMax"/>
        </c:scaling>
        <c:delete val="1"/>
        <c:axPos val="b"/>
        <c:majorGridlines>
          <c:spPr>
            <a:ln w="9525" cap="flat" cmpd="sng" algn="ctr">
              <a:solidFill>
                <a:schemeClr val="tx1">
                  <a:lumMod val="15000"/>
                  <a:lumOff val="85000"/>
                </a:schemeClr>
              </a:solidFill>
              <a:round/>
            </a:ln>
            <a:effectLst/>
          </c:spPr>
        </c:majorGridlines>
        <c:numFmt formatCode="_(&quot;RM&quot;* #,##0.00_);_(&quot;RM&quot;* \(#,##0.00\);_(&quot;RM&quot;* &quot;-&quot;??_);_(@_)" sourceLinked="1"/>
        <c:majorTickMark val="none"/>
        <c:minorTickMark val="none"/>
        <c:tickLblPos val="nextTo"/>
        <c:crossAx val="142484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Rounded Corners 2">
          <a:extLst>
            <a:ext uri="{FF2B5EF4-FFF2-40B4-BE49-F238E27FC236}">
              <a16:creationId xmlns:a16="http://schemas.microsoft.com/office/drawing/2014/main" id="{F184C470-A3FD-076A-E95E-84DD9D188FC6}"/>
            </a:ext>
          </a:extLst>
        </xdr:cNvPr>
        <xdr:cNvSpPr/>
      </xdr:nvSpPr>
      <xdr:spPr>
        <a:xfrm>
          <a:off x="114300" y="123825"/>
          <a:ext cx="15240000" cy="5715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2400" kern="1200">
              <a:solidFill>
                <a:schemeClr val="tx1"/>
              </a:solidFill>
            </a:rPr>
            <a:t>COFFEE</a:t>
          </a:r>
          <a:r>
            <a:rPr lang="en-MY" sz="2400" kern="1200" baseline="0">
              <a:solidFill>
                <a:schemeClr val="tx1"/>
              </a:solidFill>
            </a:rPr>
            <a:t> SALES DASHBOARD</a:t>
          </a:r>
          <a:endParaRPr lang="en-MY" sz="2400" kern="1200">
            <a:solidFill>
              <a:schemeClr val="tx1"/>
            </a:solidFill>
          </a:endParaRPr>
        </a:p>
      </xdr:txBody>
    </xdr:sp>
    <xdr:clientData/>
  </xdr:twoCellAnchor>
  <xdr:twoCellAnchor>
    <xdr:from>
      <xdr:col>1</xdr:col>
      <xdr:colOff>9525</xdr:colOff>
      <xdr:row>15</xdr:row>
      <xdr:rowOff>0</xdr:rowOff>
    </xdr:from>
    <xdr:to>
      <xdr:col>13</xdr:col>
      <xdr:colOff>504825</xdr:colOff>
      <xdr:row>35</xdr:row>
      <xdr:rowOff>9525</xdr:rowOff>
    </xdr:to>
    <xdr:graphicFrame macro="">
      <xdr:nvGraphicFramePr>
        <xdr:cNvPr id="4" name="Chart 3">
          <a:extLst>
            <a:ext uri="{FF2B5EF4-FFF2-40B4-BE49-F238E27FC236}">
              <a16:creationId xmlns:a16="http://schemas.microsoft.com/office/drawing/2014/main" id="{87C633BC-DD6C-4DCB-8177-A01F99B15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190499</xdr:rowOff>
    </xdr:from>
    <xdr:to>
      <xdr:col>13</xdr:col>
      <xdr:colOff>495301</xdr:colOff>
      <xdr:row>14</xdr:row>
      <xdr:rowOff>9525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C5DE9BE-C692-41AF-8A73-64169751CD2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85824"/>
              <a:ext cx="7800976" cy="1724026"/>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20</xdr:col>
      <xdr:colOff>180975</xdr:colOff>
      <xdr:row>9</xdr:row>
      <xdr:rowOff>38100</xdr:rowOff>
    </xdr:from>
    <xdr:to>
      <xdr:col>25</xdr:col>
      <xdr:colOff>590551</xdr:colOff>
      <xdr:row>14</xdr:row>
      <xdr:rowOff>28575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69E0A38-2AB7-4880-A5F5-27B66EFCF3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77675" y="1685925"/>
              <a:ext cx="3457576" cy="942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1</xdr:rowOff>
    </xdr:from>
    <xdr:to>
      <xdr:col>26</xdr:col>
      <xdr:colOff>0</xdr:colOff>
      <xdr:row>8</xdr:row>
      <xdr:rowOff>114301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4F19250-AB89-49EE-9E9E-32B11B5B1ED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39100" y="885826"/>
              <a:ext cx="7315200" cy="6858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9</xdr:row>
      <xdr:rowOff>47626</xdr:rowOff>
    </xdr:from>
    <xdr:to>
      <xdr:col>20</xdr:col>
      <xdr:colOff>76200</xdr:colOff>
      <xdr:row>14</xdr:row>
      <xdr:rowOff>28575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21654BF-B940-46EA-87AF-9E29B0EE45C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48625" y="1695451"/>
              <a:ext cx="3724275" cy="93344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9525</xdr:colOff>
      <xdr:row>14</xdr:row>
      <xdr:rowOff>180975</xdr:rowOff>
    </xdr:from>
    <xdr:to>
      <xdr:col>26</xdr:col>
      <xdr:colOff>0</xdr:colOff>
      <xdr:row>22</xdr:row>
      <xdr:rowOff>180975</xdr:rowOff>
    </xdr:to>
    <xdr:graphicFrame macro="">
      <xdr:nvGraphicFramePr>
        <xdr:cNvPr id="9" name="Chart 8">
          <a:extLst>
            <a:ext uri="{FF2B5EF4-FFF2-40B4-BE49-F238E27FC236}">
              <a16:creationId xmlns:a16="http://schemas.microsoft.com/office/drawing/2014/main" id="{18F1C70D-C8A3-476D-A4EC-5EE39700E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24</xdr:row>
      <xdr:rowOff>9525</xdr:rowOff>
    </xdr:from>
    <xdr:to>
      <xdr:col>26</xdr:col>
      <xdr:colOff>0</xdr:colOff>
      <xdr:row>35</xdr:row>
      <xdr:rowOff>9525</xdr:rowOff>
    </xdr:to>
    <xdr:graphicFrame macro="">
      <xdr:nvGraphicFramePr>
        <xdr:cNvPr id="11" name="Chart 10">
          <a:extLst>
            <a:ext uri="{FF2B5EF4-FFF2-40B4-BE49-F238E27FC236}">
              <a16:creationId xmlns:a16="http://schemas.microsoft.com/office/drawing/2014/main" id="{531D94E0-118C-4847-BAD2-406D00063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shah Rusydan" refreshedDate="45647.432203703705" createdVersion="8" refreshedVersion="8" minRefreshableVersion="3" recordCount="1000" xr:uid="{DC03039C-2E18-4494-AFBE-680CF599468A}">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644162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CCF9DD-C61D-4B98-9AA5-9C65294DC210}"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07D52-4F9A-42A3-9FD1-EA968F238643}"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44"/>
  </dataFields>
  <chartFormats count="4">
    <chartFormat chart="19"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94EB8-356B-4D1D-9A4C-411407C68933}"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4"/>
  </dataFields>
  <chartFormats count="5">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4F852B-DA69-4E4F-B8EA-1F8FCDE1A8A3}" sourceName="Size">
  <pivotTables>
    <pivotTable tabId="18" name="Total Sales"/>
    <pivotTable tabId="19" name="Total Sales"/>
    <pivotTable tabId="20" name="Total Sales"/>
  </pivotTables>
  <data>
    <tabular pivotCacheId="6441621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2FB4554-D153-466F-9044-90FA7F35FE04}" sourceName="Roast Type Name">
  <pivotTables>
    <pivotTable tabId="18" name="Total Sales"/>
    <pivotTable tabId="19" name="Total Sales"/>
    <pivotTable tabId="20" name="Total Sales"/>
  </pivotTables>
  <data>
    <tabular pivotCacheId="6441621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0E388F-193F-4C2E-A05B-EA0170FD35AF}" sourceName="Loyalty Card">
  <pivotTables>
    <pivotTable tabId="18" name="Total Sales"/>
    <pivotTable tabId="19" name="Total Sales"/>
    <pivotTable tabId="20" name="Total Sales"/>
  </pivotTables>
  <data>
    <tabular pivotCacheId="6441621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35BD6B-8807-40C4-A5B6-E5E7B065FC86}" cache="Slicer_Size" caption="Size" columnCount="2" style="SlicerStyleLight5" rowHeight="241300"/>
  <slicer name="Roast Type Name" xr10:uid="{1E6E1D55-8F6A-4E99-BD2F-6C109BE414C3}" cache="Slicer_Roast_Type_Name" caption="Roast Type Name" columnCount="3" style="SlicerStyleLight5" rowHeight="241300"/>
  <slicer name="Loyalty Card" xr10:uid="{241F3203-8F27-401C-B938-947843E47121}" cache="Slicer_Loyalty_Card" caption="Loyalty Card"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27844F-A068-4A3B-992C-D3BC9ACB1336}" name="Table1" displayName="Table1" ref="A1:P1001" totalsRowShown="0" headerRowDxfId="1">
  <autoFilter ref="A1:P1001" xr:uid="{1D27844F-A068-4A3B-992C-D3BC9ACB1336}"/>
  <tableColumns count="16">
    <tableColumn id="1" xr3:uid="{93B09B2C-0780-43FD-AF88-352294ED4F68}" name="Order ID" dataDxfId="11"/>
    <tableColumn id="2" xr3:uid="{5F987AE3-1984-480A-9E93-D23AC57A642A}" name="Order Date" dataDxfId="10"/>
    <tableColumn id="3" xr3:uid="{CFD487B4-E928-47A8-9EE0-3A76D40309CE}" name="Customer ID" dataDxfId="9"/>
    <tableColumn id="4" xr3:uid="{4C861309-11C7-4352-99E4-D1C5DDC2479F}" name="Product ID"/>
    <tableColumn id="5" xr3:uid="{1AA06A76-F9A4-484F-BE40-CA8CAFD73045}" name="Quantity" dataDxfId="8"/>
    <tableColumn id="6" xr3:uid="{6B033E59-CB86-4E68-AA92-150AE9AFA624}" name="Customer Name" dataDxfId="7">
      <calculatedColumnFormula>_xlfn.XLOOKUP(C2,customers!$A$1:$A$1001,customers!$B$1:$B$1001,,0)</calculatedColumnFormula>
    </tableColumn>
    <tableColumn id="7" xr3:uid="{490DD9A2-0104-4B1D-B4D9-93C7F5E22949}" name="Email" dataDxfId="6">
      <calculatedColumnFormula>IF(_xlfn.XLOOKUP(C2,customers!$A$1:$A$1001,customers!$C$1:$C$1001,,0)=0,"",_xlfn.XLOOKUP(C2,customers!$A$1:$A$1001,customers!$C$1:$C$1001,,0))</calculatedColumnFormula>
    </tableColumn>
    <tableColumn id="8" xr3:uid="{ED86DB34-030B-4DEA-A225-B6B91F605294}" name="Country" dataDxfId="5">
      <calculatedColumnFormula>_xlfn.XLOOKUP(C2,customers!$A$1:$A$1001,customers!$G$1:$G$1001,,0)</calculatedColumnFormula>
    </tableColumn>
    <tableColumn id="9" xr3:uid="{BC395B6E-8080-4969-95C4-5CBEAAEF7BF1}" name="Coffee Type">
      <calculatedColumnFormula>_xlfn.XLOOKUP(orders!D2,products!$A$1:$A$49,products!$B$1:$B$49,,0)</calculatedColumnFormula>
    </tableColumn>
    <tableColumn id="10" xr3:uid="{562F4322-6726-46D5-9088-9ECC89B314AB}" name="Roast Type">
      <calculatedColumnFormula>_xlfn.XLOOKUP(D2,products!$A$1:$A$49,products!$C$1:$C$49,,0)</calculatedColumnFormula>
    </tableColumn>
    <tableColumn id="11" xr3:uid="{DF435F89-5377-425D-9762-2B2E291BF897}" name="Size" dataDxfId="4">
      <calculatedColumnFormula>_xlfn.XLOOKUP(D2,products!$A$1:$A$49,products!$D$1:$D$49,,0)</calculatedColumnFormula>
    </tableColumn>
    <tableColumn id="12" xr3:uid="{A23F5EDE-67F2-4FDC-A829-9C8C71C91FDC}" name="Unit Price" dataDxfId="3" dataCellStyle="Currency">
      <calculatedColumnFormula>_xlfn.XLOOKUP(D2,products!$A$1:$A$49,products!$E$1:$E$49,,0)</calculatedColumnFormula>
    </tableColumn>
    <tableColumn id="13" xr3:uid="{030FCFBD-BA34-4FE3-A20C-F4E6F94BD022}" name="Sales" dataDxfId="2" dataCellStyle="Currency">
      <calculatedColumnFormula>L2*E2</calculatedColumnFormula>
    </tableColumn>
    <tableColumn id="14" xr3:uid="{63B32D2D-C1AC-4BCE-9D30-DCF3613A8E67}" name="Coffee Type Name">
      <calculatedColumnFormula>IF(I2="Rob","Robusta",IF(I2="Exc","Excelsa",IF(I2="Ara","Arabica",IF(I2="Lib","Liberica",""))))</calculatedColumnFormula>
    </tableColumn>
    <tableColumn id="15" xr3:uid="{F277B426-2EAA-42F1-899E-F5E80BA2C0C1}" name="Roast Type Name">
      <calculatedColumnFormula>IF(J2="M","Medium",IF(J2="L","Light",IF(J2="D","Dark","")))</calculatedColumnFormula>
    </tableColumn>
    <tableColumn id="16" xr3:uid="{1B8314DB-1482-4F9F-84BD-0896B5DE5F53}"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0B8715C-93EF-4EE5-A484-D8E1ACB0729C}" sourceName="Order Date">
  <pivotTables>
    <pivotTable tabId="18" name="Total Sales"/>
    <pivotTable tabId="19" name="Total Sales"/>
    <pivotTable tabId="20" name="Total Sales"/>
  </pivotTables>
  <state minimalRefreshVersion="6" lastRefreshVersion="6" pivotCacheId="6441621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8AE6DC-325B-4D41-B572-F5E5C241B821}"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AD0D2-BC38-4E0C-AC7A-C212180E62F3}">
  <dimension ref="A3:F48"/>
  <sheetViews>
    <sheetView topLeftCell="F1" workbookViewId="0">
      <selection activeCell="D10" sqref="D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9F42-10BC-45A9-A19F-9A7A73BF4409}">
  <dimension ref="A3:B6"/>
  <sheetViews>
    <sheetView workbookViewId="0">
      <selection activeCell="A3" sqref="A3"/>
    </sheetView>
  </sheetViews>
  <sheetFormatPr defaultRowHeight="15" x14ac:dyDescent="0.25"/>
  <cols>
    <col min="1" max="1" width="15.42578125" bestFit="1" customWidth="1"/>
    <col min="2" max="2" width="13.57031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A4073-A75C-4321-B033-289A3F568654}">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1.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4">
        <f>_xlfn.XLOOKUP(D3,products!$A$1:$A$49,products!$D$1:$D$49,,0)</f>
        <v>0.5</v>
      </c>
      <c r="L3" s="5">
        <f>_xlfn.XLOOKUP(D3,products!$A$1:$A$49,products!$E$1:$E$49,,0)</f>
        <v>8.25</v>
      </c>
      <c r="M3" s="5">
        <f>L3*E3</f>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4">
        <f>_xlfn.XLOOKUP(D4,products!$A$1:$A$49,products!$D$1:$D$49,,0)</f>
        <v>1</v>
      </c>
      <c r="L4" s="5">
        <f>_xlfn.XLOOKUP(D4,products!$A$1:$A$49,products!$E$1:$E$49,,0)</f>
        <v>12.95</v>
      </c>
      <c r="M4" s="5">
        <f t="shared" ref="M3:M66" si="2">L4*E4</f>
        <v>12.95</v>
      </c>
      <c r="N4" t="str">
        <f t="shared" si="0"/>
        <v>Arabica</v>
      </c>
      <c r="O4" t="str">
        <f t="shared" si="1"/>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4">
        <f>_xlfn.XLOOKUP(D5,products!$A$1:$A$49,products!$D$1:$D$49,,0)</f>
        <v>1</v>
      </c>
      <c r="L5" s="5">
        <f>_xlfn.XLOOKUP(D5,products!$A$1:$A$49,products!$E$1:$E$49,,0)</f>
        <v>13.75</v>
      </c>
      <c r="M5" s="5">
        <f t="shared" si="2"/>
        <v>27.5</v>
      </c>
      <c r="N5" t="str">
        <f t="shared" si="0"/>
        <v>Excelsa</v>
      </c>
      <c r="O5" t="str">
        <f t="shared" si="1"/>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4">
        <f>_xlfn.XLOOKUP(D6,products!$A$1:$A$49,products!$D$1:$D$49,,0)</f>
        <v>2.5</v>
      </c>
      <c r="L6" s="5">
        <f>_xlfn.XLOOKUP(D6,products!$A$1:$A$49,products!$E$1:$E$49,,0)</f>
        <v>27.484999999999996</v>
      </c>
      <c r="M6" s="5">
        <f t="shared" si="2"/>
        <v>54.969999999999992</v>
      </c>
      <c r="N6" t="str">
        <f t="shared" si="0"/>
        <v>Robusta</v>
      </c>
      <c r="O6" t="str">
        <f t="shared" si="1"/>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4">
        <f>_xlfn.XLOOKUP(D7,products!$A$1:$A$49,products!$D$1:$D$49,,0)</f>
        <v>1</v>
      </c>
      <c r="L7" s="5">
        <f>_xlfn.XLOOKUP(D7,products!$A$1:$A$49,products!$E$1:$E$49,,0)</f>
        <v>12.95</v>
      </c>
      <c r="M7" s="5">
        <f t="shared" si="2"/>
        <v>38.849999999999994</v>
      </c>
      <c r="N7" t="str">
        <f t="shared" si="0"/>
        <v>Liberica</v>
      </c>
      <c r="O7" t="str">
        <f t="shared" si="1"/>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4">
        <f>_xlfn.XLOOKUP(D8,products!$A$1:$A$49,products!$D$1:$D$49,,0)</f>
        <v>0.5</v>
      </c>
      <c r="L8" s="5">
        <f>_xlfn.XLOOKUP(D8,products!$A$1:$A$49,products!$E$1:$E$49,,0)</f>
        <v>7.29</v>
      </c>
      <c r="M8" s="5">
        <f t="shared" si="2"/>
        <v>21.87</v>
      </c>
      <c r="N8" t="str">
        <f t="shared" si="0"/>
        <v>Excelsa</v>
      </c>
      <c r="O8" t="str">
        <f t="shared" si="1"/>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4">
        <f>_xlfn.XLOOKUP(D9,products!$A$1:$A$49,products!$D$1:$D$49,,0)</f>
        <v>0.2</v>
      </c>
      <c r="L9" s="5">
        <f>_xlfn.XLOOKUP(D9,products!$A$1:$A$49,products!$E$1:$E$49,,0)</f>
        <v>4.7549999999999999</v>
      </c>
      <c r="M9" s="5">
        <f t="shared" si="2"/>
        <v>4.7549999999999999</v>
      </c>
      <c r="N9" t="str">
        <f t="shared" si="0"/>
        <v>Liberica</v>
      </c>
      <c r="O9" t="str">
        <f t="shared" si="1"/>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4">
        <f>_xlfn.XLOOKUP(D10,products!$A$1:$A$49,products!$D$1:$D$49,,0)</f>
        <v>0.5</v>
      </c>
      <c r="L10" s="5">
        <f>_xlfn.XLOOKUP(D10,products!$A$1:$A$49,products!$E$1:$E$49,,0)</f>
        <v>5.97</v>
      </c>
      <c r="M10" s="5">
        <f t="shared" si="2"/>
        <v>17.91</v>
      </c>
      <c r="N10" t="str">
        <f t="shared" si="0"/>
        <v>Robusta</v>
      </c>
      <c r="O10" t="str">
        <f t="shared" si="1"/>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4">
        <f>_xlfn.XLOOKUP(D11,products!$A$1:$A$49,products!$D$1:$D$49,,0)</f>
        <v>0.5</v>
      </c>
      <c r="L11" s="5">
        <f>_xlfn.XLOOKUP(D11,products!$A$1:$A$49,products!$E$1:$E$49,,0)</f>
        <v>5.97</v>
      </c>
      <c r="M11" s="5">
        <f t="shared" si="2"/>
        <v>5.97</v>
      </c>
      <c r="N11" t="str">
        <f t="shared" si="0"/>
        <v>Robusta</v>
      </c>
      <c r="O11" t="str">
        <f t="shared" si="1"/>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4">
        <f>_xlfn.XLOOKUP(D12,products!$A$1:$A$49,products!$D$1:$D$49,,0)</f>
        <v>1</v>
      </c>
      <c r="L12" s="5">
        <f>_xlfn.XLOOKUP(D12,products!$A$1:$A$49,products!$E$1:$E$49,,0)</f>
        <v>9.9499999999999993</v>
      </c>
      <c r="M12" s="5">
        <f t="shared" si="2"/>
        <v>39.799999999999997</v>
      </c>
      <c r="N12" t="str">
        <f t="shared" si="0"/>
        <v>Arabica</v>
      </c>
      <c r="O12" t="str">
        <f t="shared" si="1"/>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4">
        <f>_xlfn.XLOOKUP(D13,products!$A$1:$A$49,products!$D$1:$D$49,,0)</f>
        <v>2.5</v>
      </c>
      <c r="L13" s="5">
        <f>_xlfn.XLOOKUP(D13,products!$A$1:$A$49,products!$E$1:$E$49,,0)</f>
        <v>34.154999999999994</v>
      </c>
      <c r="M13" s="5">
        <f t="shared" si="2"/>
        <v>170.77499999999998</v>
      </c>
      <c r="N13" t="str">
        <f t="shared" si="0"/>
        <v>Excelsa</v>
      </c>
      <c r="O13" t="str">
        <f t="shared" si="1"/>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4">
        <f>_xlfn.XLOOKUP(D14,products!$A$1:$A$49,products!$D$1:$D$49,,0)</f>
        <v>1</v>
      </c>
      <c r="L14" s="5">
        <f>_xlfn.XLOOKUP(D14,products!$A$1:$A$49,products!$E$1:$E$49,,0)</f>
        <v>9.9499999999999993</v>
      </c>
      <c r="M14" s="5">
        <f t="shared" si="2"/>
        <v>49.75</v>
      </c>
      <c r="N14" t="str">
        <f t="shared" si="0"/>
        <v>Robusta</v>
      </c>
      <c r="O14" t="str">
        <f t="shared" si="1"/>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4">
        <f>_xlfn.XLOOKUP(D15,products!$A$1:$A$49,products!$D$1:$D$49,,0)</f>
        <v>2.5</v>
      </c>
      <c r="L15" s="5">
        <f>_xlfn.XLOOKUP(D15,products!$A$1:$A$49,products!$E$1:$E$49,,0)</f>
        <v>20.584999999999997</v>
      </c>
      <c r="M15" s="5">
        <f t="shared" si="2"/>
        <v>41.169999999999995</v>
      </c>
      <c r="N15" t="str">
        <f t="shared" si="0"/>
        <v>Robusta</v>
      </c>
      <c r="O15" t="str">
        <f t="shared" si="1"/>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4">
        <f>_xlfn.XLOOKUP(D16,products!$A$1:$A$49,products!$D$1:$D$49,,0)</f>
        <v>0.2</v>
      </c>
      <c r="L16" s="5">
        <f>_xlfn.XLOOKUP(D16,products!$A$1:$A$49,products!$E$1:$E$49,,0)</f>
        <v>3.8849999999999998</v>
      </c>
      <c r="M16" s="5">
        <f t="shared" si="2"/>
        <v>11.654999999999999</v>
      </c>
      <c r="N16" t="str">
        <f t="shared" si="0"/>
        <v>Liberica</v>
      </c>
      <c r="O16" t="str">
        <f t="shared" si="1"/>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4">
        <f>_xlfn.XLOOKUP(D17,products!$A$1:$A$49,products!$D$1:$D$49,,0)</f>
        <v>2.5</v>
      </c>
      <c r="L17" s="5">
        <f>_xlfn.XLOOKUP(D17,products!$A$1:$A$49,products!$E$1:$E$49,,0)</f>
        <v>22.884999999999998</v>
      </c>
      <c r="M17" s="5">
        <f t="shared" si="2"/>
        <v>114.42499999999998</v>
      </c>
      <c r="N17" t="str">
        <f t="shared" si="0"/>
        <v>Robusta</v>
      </c>
      <c r="O17" t="str">
        <f t="shared" si="1"/>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4">
        <f>_xlfn.XLOOKUP(D18,products!$A$1:$A$49,products!$D$1:$D$49,,0)</f>
        <v>0.2</v>
      </c>
      <c r="L18" s="5">
        <f>_xlfn.XLOOKUP(D18,products!$A$1:$A$49,products!$E$1:$E$49,,0)</f>
        <v>3.375</v>
      </c>
      <c r="M18" s="5">
        <f t="shared" si="2"/>
        <v>20.25</v>
      </c>
      <c r="N18" t="str">
        <f t="shared" si="0"/>
        <v>Arabica</v>
      </c>
      <c r="O18" t="str">
        <f t="shared" si="1"/>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4">
        <f>_xlfn.XLOOKUP(D19,products!$A$1:$A$49,products!$D$1:$D$49,,0)</f>
        <v>1</v>
      </c>
      <c r="L19" s="5">
        <f>_xlfn.XLOOKUP(D19,products!$A$1:$A$49,products!$E$1:$E$49,,0)</f>
        <v>12.95</v>
      </c>
      <c r="M19" s="5">
        <f t="shared" si="2"/>
        <v>77.699999999999989</v>
      </c>
      <c r="N19" t="str">
        <f t="shared" si="0"/>
        <v>Arabica</v>
      </c>
      <c r="O19" t="str">
        <f t="shared" si="1"/>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4">
        <f>_xlfn.XLOOKUP(D20,products!$A$1:$A$49,products!$D$1:$D$49,,0)</f>
        <v>2.5</v>
      </c>
      <c r="L20" s="5">
        <f>_xlfn.XLOOKUP(D20,products!$A$1:$A$49,products!$E$1:$E$49,,0)</f>
        <v>20.584999999999997</v>
      </c>
      <c r="M20" s="5">
        <f t="shared" si="2"/>
        <v>82.339999999999989</v>
      </c>
      <c r="N20" t="str">
        <f t="shared" si="0"/>
        <v>Robusta</v>
      </c>
      <c r="O20" t="str">
        <f t="shared" si="1"/>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4">
        <f>_xlfn.XLOOKUP(D21,products!$A$1:$A$49,products!$D$1:$D$49,,0)</f>
        <v>0.2</v>
      </c>
      <c r="L21" s="5">
        <f>_xlfn.XLOOKUP(D21,products!$A$1:$A$49,products!$E$1:$E$49,,0)</f>
        <v>3.375</v>
      </c>
      <c r="M21" s="5">
        <f t="shared" si="2"/>
        <v>16.875</v>
      </c>
      <c r="N21" t="str">
        <f t="shared" si="0"/>
        <v>Arabica</v>
      </c>
      <c r="O21" t="str">
        <f t="shared" si="1"/>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4">
        <f>_xlfn.XLOOKUP(D22,products!$A$1:$A$49,products!$D$1:$D$49,,0)</f>
        <v>0.2</v>
      </c>
      <c r="L22" s="5">
        <f>_xlfn.XLOOKUP(D22,products!$A$1:$A$49,products!$E$1:$E$49,,0)</f>
        <v>3.645</v>
      </c>
      <c r="M22" s="5">
        <f t="shared" si="2"/>
        <v>14.58</v>
      </c>
      <c r="N22" t="str">
        <f t="shared" si="0"/>
        <v>Excelsa</v>
      </c>
      <c r="O22" t="str">
        <f t="shared" si="1"/>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4">
        <f>_xlfn.XLOOKUP(D23,products!$A$1:$A$49,products!$D$1:$D$49,,0)</f>
        <v>0.2</v>
      </c>
      <c r="L23" s="5">
        <f>_xlfn.XLOOKUP(D23,products!$A$1:$A$49,products!$E$1:$E$49,,0)</f>
        <v>2.9849999999999999</v>
      </c>
      <c r="M23" s="5">
        <f t="shared" si="2"/>
        <v>17.91</v>
      </c>
      <c r="N23" t="str">
        <f t="shared" si="0"/>
        <v>Arabica</v>
      </c>
      <c r="O23" t="str">
        <f t="shared" si="1"/>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4">
        <f>_xlfn.XLOOKUP(D24,products!$A$1:$A$49,products!$D$1:$D$49,,0)</f>
        <v>2.5</v>
      </c>
      <c r="L24" s="5">
        <f>_xlfn.XLOOKUP(D24,products!$A$1:$A$49,products!$E$1:$E$49,,0)</f>
        <v>22.884999999999998</v>
      </c>
      <c r="M24" s="5">
        <f t="shared" si="2"/>
        <v>91.539999999999992</v>
      </c>
      <c r="N24" t="str">
        <f t="shared" si="0"/>
        <v>Robusta</v>
      </c>
      <c r="O24" t="str">
        <f t="shared" si="1"/>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4">
        <f>_xlfn.XLOOKUP(D25,products!$A$1:$A$49,products!$D$1:$D$49,,0)</f>
        <v>0.2</v>
      </c>
      <c r="L25" s="5">
        <f>_xlfn.XLOOKUP(D25,products!$A$1:$A$49,products!$E$1:$E$49,,0)</f>
        <v>2.9849999999999999</v>
      </c>
      <c r="M25" s="5">
        <f t="shared" si="2"/>
        <v>11.94</v>
      </c>
      <c r="N25" t="str">
        <f t="shared" si="0"/>
        <v>Arabica</v>
      </c>
      <c r="O25" t="str">
        <f t="shared" si="1"/>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4">
        <f>_xlfn.XLOOKUP(D26,products!$A$1:$A$49,products!$D$1:$D$49,,0)</f>
        <v>1</v>
      </c>
      <c r="L26" s="5">
        <f>_xlfn.XLOOKUP(D26,products!$A$1:$A$49,products!$E$1:$E$49,,0)</f>
        <v>11.25</v>
      </c>
      <c r="M26" s="5">
        <f t="shared" si="2"/>
        <v>11.25</v>
      </c>
      <c r="N26" t="str">
        <f t="shared" si="0"/>
        <v>Arabica</v>
      </c>
      <c r="O26" t="str">
        <f t="shared" si="1"/>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4">
        <f>_xlfn.XLOOKUP(D27,products!$A$1:$A$49,products!$D$1:$D$49,,0)</f>
        <v>0.2</v>
      </c>
      <c r="L27" s="5">
        <f>_xlfn.XLOOKUP(D27,products!$A$1:$A$49,products!$E$1:$E$49,,0)</f>
        <v>4.125</v>
      </c>
      <c r="M27" s="5">
        <f t="shared" si="2"/>
        <v>12.375</v>
      </c>
      <c r="N27" t="str">
        <f t="shared" si="0"/>
        <v>Excelsa</v>
      </c>
      <c r="O27" t="str">
        <f t="shared" si="1"/>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4">
        <f>_xlfn.XLOOKUP(D28,products!$A$1:$A$49,products!$D$1:$D$49,,0)</f>
        <v>0.5</v>
      </c>
      <c r="L28" s="5">
        <f>_xlfn.XLOOKUP(D28,products!$A$1:$A$49,products!$E$1:$E$49,,0)</f>
        <v>6.75</v>
      </c>
      <c r="M28" s="5">
        <f t="shared" si="2"/>
        <v>27</v>
      </c>
      <c r="N28" t="str">
        <f t="shared" si="0"/>
        <v>Arabica</v>
      </c>
      <c r="O28" t="str">
        <f t="shared" si="1"/>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4">
        <f>_xlfn.XLOOKUP(D29,products!$A$1:$A$49,products!$D$1:$D$49,,0)</f>
        <v>0.2</v>
      </c>
      <c r="L29" s="5">
        <f>_xlfn.XLOOKUP(D29,products!$A$1:$A$49,products!$E$1:$E$49,,0)</f>
        <v>3.375</v>
      </c>
      <c r="M29" s="5">
        <f t="shared" si="2"/>
        <v>16.875</v>
      </c>
      <c r="N29" t="str">
        <f t="shared" si="0"/>
        <v>Arabica</v>
      </c>
      <c r="O29" t="str">
        <f t="shared" si="1"/>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4">
        <f>_xlfn.XLOOKUP(D30,products!$A$1:$A$49,products!$D$1:$D$49,,0)</f>
        <v>0.5</v>
      </c>
      <c r="L30" s="5">
        <f>_xlfn.XLOOKUP(D30,products!$A$1:$A$49,products!$E$1:$E$49,,0)</f>
        <v>5.97</v>
      </c>
      <c r="M30" s="5">
        <f t="shared" si="2"/>
        <v>17.91</v>
      </c>
      <c r="N30" t="str">
        <f t="shared" si="0"/>
        <v>Arabica</v>
      </c>
      <c r="O30" t="str">
        <f t="shared" si="1"/>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4">
        <f>_xlfn.XLOOKUP(D31,products!$A$1:$A$49,products!$D$1:$D$49,,0)</f>
        <v>1</v>
      </c>
      <c r="L31" s="5">
        <f>_xlfn.XLOOKUP(D31,products!$A$1:$A$49,products!$E$1:$E$49,,0)</f>
        <v>9.9499999999999993</v>
      </c>
      <c r="M31" s="5">
        <f t="shared" si="2"/>
        <v>39.799999999999997</v>
      </c>
      <c r="N31" t="str">
        <f t="shared" si="0"/>
        <v>Arabica</v>
      </c>
      <c r="O31" t="str">
        <f t="shared" si="1"/>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4">
        <f>_xlfn.XLOOKUP(D32,products!$A$1:$A$49,products!$D$1:$D$49,,0)</f>
        <v>0.2</v>
      </c>
      <c r="L32" s="5">
        <f>_xlfn.XLOOKUP(D32,products!$A$1:$A$49,products!$E$1:$E$49,,0)</f>
        <v>4.3650000000000002</v>
      </c>
      <c r="M32" s="5">
        <f t="shared" si="2"/>
        <v>21.825000000000003</v>
      </c>
      <c r="N32" t="str">
        <f t="shared" si="0"/>
        <v>Liberica</v>
      </c>
      <c r="O32" t="str">
        <f t="shared" si="1"/>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4">
        <f>_xlfn.XLOOKUP(D33,products!$A$1:$A$49,products!$D$1:$D$49,,0)</f>
        <v>0.5</v>
      </c>
      <c r="L33" s="5">
        <f>_xlfn.XLOOKUP(D33,products!$A$1:$A$49,products!$E$1:$E$49,,0)</f>
        <v>5.97</v>
      </c>
      <c r="M33" s="5">
        <f t="shared" si="2"/>
        <v>35.82</v>
      </c>
      <c r="N33" t="str">
        <f t="shared" si="0"/>
        <v>Arabica</v>
      </c>
      <c r="O33" t="str">
        <f t="shared" si="1"/>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4">
        <f>_xlfn.XLOOKUP(D34,products!$A$1:$A$49,products!$D$1:$D$49,,0)</f>
        <v>0.5</v>
      </c>
      <c r="L34" s="5">
        <f>_xlfn.XLOOKUP(D34,products!$A$1:$A$49,products!$E$1:$E$49,,0)</f>
        <v>8.73</v>
      </c>
      <c r="M34" s="5">
        <f t="shared" si="2"/>
        <v>52.38</v>
      </c>
      <c r="N34" t="str">
        <f t="shared" si="0"/>
        <v>Liberica</v>
      </c>
      <c r="O34" t="str">
        <f t="shared" si="1"/>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4">
        <f>_xlfn.XLOOKUP(D35,products!$A$1:$A$49,products!$D$1:$D$49,,0)</f>
        <v>0.2</v>
      </c>
      <c r="L35" s="5">
        <f>_xlfn.XLOOKUP(D35,products!$A$1:$A$49,products!$E$1:$E$49,,0)</f>
        <v>4.7549999999999999</v>
      </c>
      <c r="M35" s="5">
        <f t="shared" si="2"/>
        <v>23.774999999999999</v>
      </c>
      <c r="N35" t="str">
        <f t="shared" si="0"/>
        <v>Liberica</v>
      </c>
      <c r="O35" t="str">
        <f t="shared" si="1"/>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4">
        <f>_xlfn.XLOOKUP(D36,products!$A$1:$A$49,products!$D$1:$D$49,,0)</f>
        <v>0.5</v>
      </c>
      <c r="L36" s="5">
        <f>_xlfn.XLOOKUP(D36,products!$A$1:$A$49,products!$E$1:$E$49,,0)</f>
        <v>9.51</v>
      </c>
      <c r="M36" s="5">
        <f t="shared" si="2"/>
        <v>57.06</v>
      </c>
      <c r="N36" t="str">
        <f t="shared" si="0"/>
        <v>Liberica</v>
      </c>
      <c r="O36" t="str">
        <f t="shared" si="1"/>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4">
        <f>_xlfn.XLOOKUP(D37,products!$A$1:$A$49,products!$D$1:$D$49,,0)</f>
        <v>0.5</v>
      </c>
      <c r="L37" s="5">
        <f>_xlfn.XLOOKUP(D37,products!$A$1:$A$49,products!$E$1:$E$49,,0)</f>
        <v>5.97</v>
      </c>
      <c r="M37" s="5">
        <f t="shared" si="2"/>
        <v>35.82</v>
      </c>
      <c r="N37" t="str">
        <f t="shared" si="0"/>
        <v>Arabica</v>
      </c>
      <c r="O37" t="str">
        <f t="shared" si="1"/>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4">
        <f>_xlfn.XLOOKUP(D38,products!$A$1:$A$49,products!$D$1:$D$49,,0)</f>
        <v>0.2</v>
      </c>
      <c r="L38" s="5">
        <f>_xlfn.XLOOKUP(D38,products!$A$1:$A$49,products!$E$1:$E$49,,0)</f>
        <v>4.3650000000000002</v>
      </c>
      <c r="M38" s="5">
        <f t="shared" si="2"/>
        <v>8.73</v>
      </c>
      <c r="N38" t="str">
        <f t="shared" si="0"/>
        <v>Liberica</v>
      </c>
      <c r="O38" t="str">
        <f t="shared" si="1"/>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4">
        <f>_xlfn.XLOOKUP(D39,products!$A$1:$A$49,products!$D$1:$D$49,,0)</f>
        <v>0.5</v>
      </c>
      <c r="L39" s="5">
        <f>_xlfn.XLOOKUP(D39,products!$A$1:$A$49,products!$E$1:$E$49,,0)</f>
        <v>9.51</v>
      </c>
      <c r="M39" s="5">
        <f t="shared" si="2"/>
        <v>28.53</v>
      </c>
      <c r="N39" t="str">
        <f t="shared" si="0"/>
        <v>Liberica</v>
      </c>
      <c r="O39" t="str">
        <f t="shared" si="1"/>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4">
        <f>_xlfn.XLOOKUP(D40,products!$A$1:$A$49,products!$D$1:$D$49,,0)</f>
        <v>2.5</v>
      </c>
      <c r="L40" s="5">
        <f>_xlfn.XLOOKUP(D40,products!$A$1:$A$49,products!$E$1:$E$49,,0)</f>
        <v>22.884999999999998</v>
      </c>
      <c r="M40" s="5">
        <f t="shared" si="2"/>
        <v>114.42499999999998</v>
      </c>
      <c r="N40" t="str">
        <f t="shared" si="0"/>
        <v>Robusta</v>
      </c>
      <c r="O40" t="str">
        <f t="shared" si="1"/>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4">
        <f>_xlfn.XLOOKUP(D41,products!$A$1:$A$49,products!$D$1:$D$49,,0)</f>
        <v>1</v>
      </c>
      <c r="L41" s="5">
        <f>_xlfn.XLOOKUP(D41,products!$A$1:$A$49,products!$E$1:$E$49,,0)</f>
        <v>9.9499999999999993</v>
      </c>
      <c r="M41" s="5">
        <f t="shared" si="2"/>
        <v>59.699999999999996</v>
      </c>
      <c r="N41" t="str">
        <f t="shared" si="0"/>
        <v>Robusta</v>
      </c>
      <c r="O41" t="str">
        <f t="shared" si="1"/>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4">
        <f>_xlfn.XLOOKUP(D42,products!$A$1:$A$49,products!$D$1:$D$49,,0)</f>
        <v>1</v>
      </c>
      <c r="L42" s="5">
        <f>_xlfn.XLOOKUP(D42,products!$A$1:$A$49,products!$E$1:$E$49,,0)</f>
        <v>14.55</v>
      </c>
      <c r="M42" s="5">
        <f t="shared" si="2"/>
        <v>43.650000000000006</v>
      </c>
      <c r="N42" t="str">
        <f t="shared" si="0"/>
        <v>Liberica</v>
      </c>
      <c r="O42" t="str">
        <f t="shared" si="1"/>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4">
        <f>_xlfn.XLOOKUP(D43,products!$A$1:$A$49,products!$D$1:$D$49,,0)</f>
        <v>0.2</v>
      </c>
      <c r="L43" s="5">
        <f>_xlfn.XLOOKUP(D43,products!$A$1:$A$49,products!$E$1:$E$49,,0)</f>
        <v>3.645</v>
      </c>
      <c r="M43" s="5">
        <f t="shared" si="2"/>
        <v>7.29</v>
      </c>
      <c r="N43" t="str">
        <f t="shared" si="0"/>
        <v>Excelsa</v>
      </c>
      <c r="O43" t="str">
        <f t="shared" si="1"/>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4">
        <f>_xlfn.XLOOKUP(D44,products!$A$1:$A$49,products!$D$1:$D$49,,0)</f>
        <v>0.2</v>
      </c>
      <c r="L44" s="5">
        <f>_xlfn.XLOOKUP(D44,products!$A$1:$A$49,products!$E$1:$E$49,,0)</f>
        <v>2.6849999999999996</v>
      </c>
      <c r="M44" s="5">
        <f t="shared" si="2"/>
        <v>8.0549999999999997</v>
      </c>
      <c r="N44" t="str">
        <f t="shared" si="0"/>
        <v>Robusta</v>
      </c>
      <c r="O44" t="str">
        <f t="shared" si="1"/>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4">
        <f>_xlfn.XLOOKUP(D45,products!$A$1:$A$49,products!$D$1:$D$49,,0)</f>
        <v>2.5</v>
      </c>
      <c r="L45" s="5">
        <f>_xlfn.XLOOKUP(D45,products!$A$1:$A$49,products!$E$1:$E$49,,0)</f>
        <v>36.454999999999998</v>
      </c>
      <c r="M45" s="5">
        <f t="shared" si="2"/>
        <v>72.91</v>
      </c>
      <c r="N45" t="str">
        <f t="shared" si="0"/>
        <v>Liberica</v>
      </c>
      <c r="O45" t="str">
        <f t="shared" si="1"/>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4">
        <f>_xlfn.XLOOKUP(D46,products!$A$1:$A$49,products!$D$1:$D$49,,0)</f>
        <v>0.5</v>
      </c>
      <c r="L46" s="5">
        <f>_xlfn.XLOOKUP(D46,products!$A$1:$A$49,products!$E$1:$E$49,,0)</f>
        <v>8.25</v>
      </c>
      <c r="M46" s="5">
        <f t="shared" si="2"/>
        <v>16.5</v>
      </c>
      <c r="N46" t="str">
        <f t="shared" si="0"/>
        <v>Excelsa</v>
      </c>
      <c r="O46" t="str">
        <f t="shared" si="1"/>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4">
        <f>_xlfn.XLOOKUP(D47,products!$A$1:$A$49,products!$D$1:$D$49,,0)</f>
        <v>2.5</v>
      </c>
      <c r="L47" s="5">
        <f>_xlfn.XLOOKUP(D47,products!$A$1:$A$49,products!$E$1:$E$49,,0)</f>
        <v>29.784999999999997</v>
      </c>
      <c r="M47" s="5">
        <f t="shared" si="2"/>
        <v>178.70999999999998</v>
      </c>
      <c r="N47" t="str">
        <f t="shared" si="0"/>
        <v>Liberica</v>
      </c>
      <c r="O47" t="str">
        <f t="shared" si="1"/>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4">
        <f>_xlfn.XLOOKUP(D48,products!$A$1:$A$49,products!$D$1:$D$49,,0)</f>
        <v>2.5</v>
      </c>
      <c r="L48" s="5">
        <f>_xlfn.XLOOKUP(D48,products!$A$1:$A$49,products!$E$1:$E$49,,0)</f>
        <v>31.624999999999996</v>
      </c>
      <c r="M48" s="5">
        <f t="shared" si="2"/>
        <v>63.249999999999993</v>
      </c>
      <c r="N48" t="str">
        <f t="shared" si="0"/>
        <v>Excelsa</v>
      </c>
      <c r="O48" t="str">
        <f t="shared" si="1"/>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4">
        <f>_xlfn.XLOOKUP(D49,products!$A$1:$A$49,products!$D$1:$D$49,,0)</f>
        <v>0.2</v>
      </c>
      <c r="L49" s="5">
        <f>_xlfn.XLOOKUP(D49,products!$A$1:$A$49,products!$E$1:$E$49,,0)</f>
        <v>3.8849999999999998</v>
      </c>
      <c r="M49" s="5">
        <f t="shared" si="2"/>
        <v>7.77</v>
      </c>
      <c r="N49" t="str">
        <f t="shared" si="0"/>
        <v>Arabica</v>
      </c>
      <c r="O49" t="str">
        <f t="shared" si="1"/>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4">
        <f>_xlfn.XLOOKUP(D50,products!$A$1:$A$49,products!$D$1:$D$49,,0)</f>
        <v>2.5</v>
      </c>
      <c r="L50" s="5">
        <f>_xlfn.XLOOKUP(D50,products!$A$1:$A$49,products!$E$1:$E$49,,0)</f>
        <v>22.884999999999998</v>
      </c>
      <c r="M50" s="5">
        <f t="shared" si="2"/>
        <v>91.539999999999992</v>
      </c>
      <c r="N50" t="str">
        <f t="shared" si="0"/>
        <v>Arabica</v>
      </c>
      <c r="O50" t="str">
        <f t="shared" si="1"/>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4">
        <f>_xlfn.XLOOKUP(D51,products!$A$1:$A$49,products!$D$1:$D$49,,0)</f>
        <v>1</v>
      </c>
      <c r="L51" s="5">
        <f>_xlfn.XLOOKUP(D51,products!$A$1:$A$49,products!$E$1:$E$49,,0)</f>
        <v>12.95</v>
      </c>
      <c r="M51" s="5">
        <f t="shared" si="2"/>
        <v>38.849999999999994</v>
      </c>
      <c r="N51" t="str">
        <f t="shared" si="0"/>
        <v>Arabica</v>
      </c>
      <c r="O51" t="str">
        <f t="shared" si="1"/>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4">
        <f>_xlfn.XLOOKUP(D52,products!$A$1:$A$49,products!$D$1:$D$49,,0)</f>
        <v>0.5</v>
      </c>
      <c r="L52" s="5">
        <f>_xlfn.XLOOKUP(D52,products!$A$1:$A$49,products!$E$1:$E$49,,0)</f>
        <v>7.77</v>
      </c>
      <c r="M52" s="5">
        <f t="shared" si="2"/>
        <v>15.54</v>
      </c>
      <c r="N52" t="str">
        <f t="shared" si="0"/>
        <v>Liberica</v>
      </c>
      <c r="O52" t="str">
        <f t="shared" si="1"/>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4">
        <f>_xlfn.XLOOKUP(D53,products!$A$1:$A$49,products!$D$1:$D$49,,0)</f>
        <v>2.5</v>
      </c>
      <c r="L53" s="5">
        <f>_xlfn.XLOOKUP(D53,products!$A$1:$A$49,products!$E$1:$E$49,,0)</f>
        <v>36.454999999999998</v>
      </c>
      <c r="M53" s="5">
        <f t="shared" si="2"/>
        <v>145.82</v>
      </c>
      <c r="N53" t="str">
        <f t="shared" si="0"/>
        <v>Liberica</v>
      </c>
      <c r="O53" t="str">
        <f t="shared" si="1"/>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4">
        <f>_xlfn.XLOOKUP(D54,products!$A$1:$A$49,products!$D$1:$D$49,,0)</f>
        <v>0.5</v>
      </c>
      <c r="L54" s="5">
        <f>_xlfn.XLOOKUP(D54,products!$A$1:$A$49,products!$E$1:$E$49,,0)</f>
        <v>5.97</v>
      </c>
      <c r="M54" s="5">
        <f t="shared" si="2"/>
        <v>29.849999999999998</v>
      </c>
      <c r="N54" t="str">
        <f t="shared" si="0"/>
        <v>Robusta</v>
      </c>
      <c r="O54" t="str">
        <f t="shared" si="1"/>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4">
        <f>_xlfn.XLOOKUP(D55,products!$A$1:$A$49,products!$D$1:$D$49,,0)</f>
        <v>2.5</v>
      </c>
      <c r="L55" s="5">
        <f>_xlfn.XLOOKUP(D55,products!$A$1:$A$49,products!$E$1:$E$49,,0)</f>
        <v>36.454999999999998</v>
      </c>
      <c r="M55" s="5">
        <f t="shared" si="2"/>
        <v>72.91</v>
      </c>
      <c r="N55" t="str">
        <f t="shared" si="0"/>
        <v>Liberica</v>
      </c>
      <c r="O55" t="str">
        <f t="shared" si="1"/>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4">
        <f>_xlfn.XLOOKUP(D56,products!$A$1:$A$49,products!$D$1:$D$49,,0)</f>
        <v>1</v>
      </c>
      <c r="L56" s="5">
        <f>_xlfn.XLOOKUP(D56,products!$A$1:$A$49,products!$E$1:$E$49,,0)</f>
        <v>14.55</v>
      </c>
      <c r="M56" s="5">
        <f t="shared" si="2"/>
        <v>72.75</v>
      </c>
      <c r="N56" t="str">
        <f t="shared" si="0"/>
        <v>Liberica</v>
      </c>
      <c r="O56" t="str">
        <f t="shared" si="1"/>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4">
        <f>_xlfn.XLOOKUP(D57,products!$A$1:$A$49,products!$D$1:$D$49,,0)</f>
        <v>1</v>
      </c>
      <c r="L57" s="5">
        <f>_xlfn.XLOOKUP(D57,products!$A$1:$A$49,products!$E$1:$E$49,,0)</f>
        <v>15.85</v>
      </c>
      <c r="M57" s="5">
        <f t="shared" si="2"/>
        <v>47.55</v>
      </c>
      <c r="N57" t="str">
        <f t="shared" si="0"/>
        <v>Liberica</v>
      </c>
      <c r="O57" t="str">
        <f t="shared" si="1"/>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4">
        <f>_xlfn.XLOOKUP(D58,products!$A$1:$A$49,products!$D$1:$D$49,,0)</f>
        <v>0.2</v>
      </c>
      <c r="L58" s="5">
        <f>_xlfn.XLOOKUP(D58,products!$A$1:$A$49,products!$E$1:$E$49,,0)</f>
        <v>3.645</v>
      </c>
      <c r="M58" s="5">
        <f t="shared" si="2"/>
        <v>10.935</v>
      </c>
      <c r="N58" t="str">
        <f t="shared" si="0"/>
        <v>Excelsa</v>
      </c>
      <c r="O58" t="str">
        <f t="shared" si="1"/>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4">
        <f>_xlfn.XLOOKUP(D59,products!$A$1:$A$49,products!$D$1:$D$49,,0)</f>
        <v>1</v>
      </c>
      <c r="L59" s="5">
        <f>_xlfn.XLOOKUP(D59,products!$A$1:$A$49,products!$E$1:$E$49,,0)</f>
        <v>14.85</v>
      </c>
      <c r="M59" s="5">
        <f t="shared" si="2"/>
        <v>59.4</v>
      </c>
      <c r="N59" t="str">
        <f t="shared" si="0"/>
        <v>Excelsa</v>
      </c>
      <c r="O59" t="str">
        <f t="shared" si="1"/>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4">
        <f>_xlfn.XLOOKUP(D60,products!$A$1:$A$49,products!$D$1:$D$49,,0)</f>
        <v>2.5</v>
      </c>
      <c r="L60" s="5">
        <f>_xlfn.XLOOKUP(D60,products!$A$1:$A$49,products!$E$1:$E$49,,0)</f>
        <v>29.784999999999997</v>
      </c>
      <c r="M60" s="5">
        <f t="shared" si="2"/>
        <v>89.35499999999999</v>
      </c>
      <c r="N60" t="str">
        <f t="shared" si="0"/>
        <v>Liberica</v>
      </c>
      <c r="O60" t="str">
        <f t="shared" si="1"/>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4">
        <f>_xlfn.XLOOKUP(D61,products!$A$1:$A$49,products!$D$1:$D$49,,0)</f>
        <v>0.5</v>
      </c>
      <c r="L61" s="5">
        <f>_xlfn.XLOOKUP(D61,products!$A$1:$A$49,products!$E$1:$E$49,,0)</f>
        <v>8.73</v>
      </c>
      <c r="M61" s="5">
        <f t="shared" si="2"/>
        <v>26.19</v>
      </c>
      <c r="N61" t="str">
        <f t="shared" si="0"/>
        <v>Liberica</v>
      </c>
      <c r="O61" t="str">
        <f t="shared" si="1"/>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4">
        <f>_xlfn.XLOOKUP(D62,products!$A$1:$A$49,products!$D$1:$D$49,,0)</f>
        <v>2.5</v>
      </c>
      <c r="L62" s="5">
        <f>_xlfn.XLOOKUP(D62,products!$A$1:$A$49,products!$E$1:$E$49,,0)</f>
        <v>22.884999999999998</v>
      </c>
      <c r="M62" s="5">
        <f t="shared" si="2"/>
        <v>114.42499999999998</v>
      </c>
      <c r="N62" t="str">
        <f t="shared" si="0"/>
        <v>Arabica</v>
      </c>
      <c r="O62" t="str">
        <f t="shared" si="1"/>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4">
        <f>_xlfn.XLOOKUP(D63,products!$A$1:$A$49,products!$D$1:$D$49,,0)</f>
        <v>0.5</v>
      </c>
      <c r="L63" s="5">
        <f>_xlfn.XLOOKUP(D63,products!$A$1:$A$49,products!$E$1:$E$49,,0)</f>
        <v>5.3699999999999992</v>
      </c>
      <c r="M63" s="5">
        <f t="shared" si="2"/>
        <v>26.849999999999994</v>
      </c>
      <c r="N63" t="str">
        <f t="shared" si="0"/>
        <v>Robusta</v>
      </c>
      <c r="O63" t="str">
        <f t="shared" si="1"/>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4">
        <f>_xlfn.XLOOKUP(D64,products!$A$1:$A$49,products!$D$1:$D$49,,0)</f>
        <v>0.2</v>
      </c>
      <c r="L64" s="5">
        <f>_xlfn.XLOOKUP(D64,products!$A$1:$A$49,products!$E$1:$E$49,,0)</f>
        <v>4.7549999999999999</v>
      </c>
      <c r="M64" s="5">
        <f t="shared" si="2"/>
        <v>23.774999999999999</v>
      </c>
      <c r="N64" t="str">
        <f t="shared" si="0"/>
        <v>Liberica</v>
      </c>
      <c r="O64" t="str">
        <f t="shared" si="1"/>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4">
        <f>_xlfn.XLOOKUP(D65,products!$A$1:$A$49,products!$D$1:$D$49,,0)</f>
        <v>0.5</v>
      </c>
      <c r="L65" s="5">
        <f>_xlfn.XLOOKUP(D65,products!$A$1:$A$49,products!$E$1:$E$49,,0)</f>
        <v>6.75</v>
      </c>
      <c r="M65" s="5">
        <f t="shared" si="2"/>
        <v>6.75</v>
      </c>
      <c r="N65" t="str">
        <f t="shared" si="0"/>
        <v>Arabica</v>
      </c>
      <c r="O65" t="str">
        <f t="shared" si="1"/>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4">
        <f>_xlfn.XLOOKUP(D66,products!$A$1:$A$49,products!$D$1:$D$49,,0)</f>
        <v>0.5</v>
      </c>
      <c r="L66" s="5">
        <f>_xlfn.XLOOKUP(D66,products!$A$1:$A$49,products!$E$1:$E$49,,0)</f>
        <v>5.97</v>
      </c>
      <c r="M66" s="5">
        <f t="shared" si="2"/>
        <v>35.82</v>
      </c>
      <c r="N66" t="str">
        <f t="shared" si="0"/>
        <v>Robusta</v>
      </c>
      <c r="O66" t="str">
        <f t="shared" si="1"/>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08A73-A34C-4EDA-A21D-E46A5DAF2FC0}">
  <dimension ref="A1"/>
  <sheetViews>
    <sheetView showGridLines="0" tabSelected="1" workbookViewId="0">
      <selection activeCell="AB9" sqref="AB9"/>
    </sheetView>
  </sheetViews>
  <sheetFormatPr defaultRowHeight="15" x14ac:dyDescent="0.25"/>
  <cols>
    <col min="1" max="1" width="1.7109375" customWidth="1"/>
  </cols>
  <sheetData>
    <row r="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 Sales</vt:lpstr>
      <vt:lpstr>Total Sales (2)</vt:lpstr>
      <vt:lpstr>Total Sales (3)</vt:lpstr>
      <vt:lpstr>orders</vt:lpstr>
      <vt:lpstr>customers</vt:lpstr>
      <vt:lpstr>products</vt:lpstr>
      <vt:lpstr>Dashboard</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Arishah Rusydan</cp:lastModifiedBy>
  <cp:revision/>
  <dcterms:created xsi:type="dcterms:W3CDTF">2022-11-26T09:51:45Z</dcterms:created>
  <dcterms:modified xsi:type="dcterms:W3CDTF">2024-12-21T02:53:26Z</dcterms:modified>
  <cp:category/>
  <cp:contentStatus/>
</cp:coreProperties>
</file>