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C\Documents\ForumPolarization\statistics\random_walk\"/>
    </mc:Choice>
  </mc:AlternateContent>
  <xr:revisionPtr revIDLastSave="0" documentId="13_ncr:1_{00940E1A-8623-48BC-8CE0-F5A1B1E830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1" l="1"/>
  <c r="D82" i="1"/>
  <c r="C82" i="1"/>
  <c r="E81" i="1"/>
  <c r="D81" i="1"/>
  <c r="C81" i="1"/>
  <c r="X50" i="1"/>
  <c r="C52" i="1"/>
  <c r="B52" i="1"/>
  <c r="W12" i="1"/>
  <c r="W30" i="1"/>
  <c r="S51" i="1"/>
  <c r="R51" i="1"/>
  <c r="Q51" i="1"/>
  <c r="P51" i="1"/>
  <c r="S50" i="1"/>
  <c r="R50" i="1"/>
  <c r="Q50" i="1"/>
  <c r="P50" i="1"/>
  <c r="S32" i="1"/>
  <c r="R32" i="1"/>
  <c r="Q32" i="1"/>
  <c r="P32" i="1"/>
  <c r="S31" i="1"/>
  <c r="R31" i="1"/>
  <c r="Q31" i="1"/>
  <c r="P31" i="1"/>
  <c r="G56" i="1"/>
  <c r="F56" i="1"/>
  <c r="E56" i="1"/>
  <c r="D56" i="1"/>
  <c r="G55" i="1"/>
  <c r="F55" i="1"/>
  <c r="E55" i="1"/>
  <c r="D55" i="1"/>
  <c r="G36" i="1"/>
  <c r="F36" i="1"/>
  <c r="E36" i="1"/>
  <c r="D36" i="1"/>
  <c r="G35" i="1"/>
  <c r="F35" i="1"/>
  <c r="E35" i="1"/>
  <c r="D35" i="1"/>
  <c r="S13" i="1"/>
  <c r="S12" i="1"/>
  <c r="R13" i="1"/>
  <c r="Q13" i="1"/>
  <c r="P13" i="1"/>
  <c r="R12" i="1"/>
  <c r="Q12" i="1"/>
  <c r="P12" i="1"/>
  <c r="G17" i="1"/>
  <c r="G16" i="1"/>
  <c r="F17" i="1"/>
  <c r="E17" i="1"/>
  <c r="D17" i="1"/>
  <c r="F16" i="1"/>
  <c r="D16" i="1"/>
  <c r="E16" i="1"/>
</calcChain>
</file>

<file path=xl/sharedStrings.xml><?xml version="1.0" encoding="utf-8"?>
<sst xmlns="http://schemas.openxmlformats.org/spreadsheetml/2006/main" count="171" uniqueCount="33">
  <si>
    <t>2-Subreddits</t>
  </si>
  <si>
    <t>RW(rr)</t>
  </si>
  <si>
    <t>RW(rp)</t>
  </si>
  <si>
    <t>RW(pp)</t>
  </si>
  <si>
    <t>Top</t>
  </si>
  <si>
    <t>Contr.</t>
  </si>
  <si>
    <t>Both</t>
  </si>
  <si>
    <t>Coron. &amp; consp.</t>
  </si>
  <si>
    <t>science &amp; consp.</t>
  </si>
  <si>
    <t>WvP &amp; MR</t>
  </si>
  <si>
    <t>Modified</t>
  </si>
  <si>
    <t>Subreddit</t>
  </si>
  <si>
    <t>Coronavirus</t>
  </si>
  <si>
    <t>conspiracy</t>
  </si>
  <si>
    <t>science</t>
  </si>
  <si>
    <t>MensRights</t>
  </si>
  <si>
    <t>WitchesVsPatriarchy</t>
  </si>
  <si>
    <t>INTER POLARIZATION</t>
  </si>
  <si>
    <t>INTRA POLARIZATION</t>
  </si>
  <si>
    <t>lgbt</t>
  </si>
  <si>
    <t>Conservative</t>
  </si>
  <si>
    <t>space</t>
  </si>
  <si>
    <t>lgbt &amp; Cons.</t>
  </si>
  <si>
    <t>space &amp; consp</t>
  </si>
  <si>
    <t>average</t>
  </si>
  <si>
    <t>median</t>
  </si>
  <si>
    <t>ALL</t>
  </si>
  <si>
    <t>conspiracy0</t>
  </si>
  <si>
    <t>Weighted</t>
  </si>
  <si>
    <t>Simple</t>
  </si>
  <si>
    <t>Comare Types</t>
  </si>
  <si>
    <t>Intra</t>
  </si>
  <si>
    <t>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</si>
</sst>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7030A0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0" xfId="0" applyNumberFormat="1"/>
    <xf numFmtId="2" fontId="0" fillId="0" borderId="8" xfId="0" applyNumberFormat="1" applyBorder="1"/>
    <xf numFmtId="2" fontId="0" fillId="0" borderId="11" xfId="0" applyNumberFormat="1" applyBorder="1"/>
    <xf numFmtId="2" fontId="0" fillId="0" borderId="6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0" fillId="0" borderId="19" xfId="0" applyNumberFormat="1" applyBorder="1"/>
    <xf numFmtId="0" fontId="0" fillId="0" borderId="7" xfId="0" applyBorder="1"/>
    <xf numFmtId="0" fontId="3" fillId="0" borderId="9" xfId="0" applyFont="1" applyBorder="1"/>
    <xf numFmtId="0" fontId="0" fillId="0" borderId="11" xfId="0" applyBorder="1"/>
    <xf numFmtId="0" fontId="3" fillId="0" borderId="11" xfId="0" applyFont="1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2" xfId="0" applyBorder="1"/>
    <xf numFmtId="0" fontId="3" fillId="0" borderId="22" xfId="0" applyFont="1" applyBorder="1" applyAlignment="1">
      <alignment vertic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0" fillId="0" borderId="12" xfId="0" applyNumberFormat="1" applyBorder="1"/>
    <xf numFmtId="0" fontId="3" fillId="0" borderId="17" xfId="0" applyFont="1" applyBorder="1"/>
    <xf numFmtId="0" fontId="0" fillId="0" borderId="26" xfId="0" applyBorder="1"/>
    <xf numFmtId="0" fontId="0" fillId="0" borderId="27" xfId="0" applyBorder="1"/>
    <xf numFmtId="0" fontId="0" fillId="0" borderId="0" xfId="0" quotePrefix="1"/>
    <xf numFmtId="0" fontId="0" fillId="0" borderId="8" xfId="0" applyBorder="1"/>
    <xf numFmtId="0" fontId="0" fillId="0" borderId="22" xfId="0" applyBorder="1" applyAlignment="1">
      <alignment vertical="center"/>
    </xf>
    <xf numFmtId="0" fontId="4" fillId="0" borderId="21" xfId="0" applyFont="1" applyBorder="1" applyAlignment="1">
      <alignment horizontal="center"/>
    </xf>
    <xf numFmtId="0" fontId="0" fillId="0" borderId="22" xfId="0" applyBorder="1"/>
    <xf numFmtId="0" fontId="0" fillId="0" borderId="24" xfId="0" applyBorder="1"/>
    <xf numFmtId="0" fontId="0" fillId="0" borderId="28" xfId="0" applyBorder="1"/>
    <xf numFmtId="0" fontId="0" fillId="0" borderId="25" xfId="0" applyBorder="1"/>
    <xf numFmtId="0" fontId="4" fillId="0" borderId="28" xfId="0" applyFont="1" applyBorder="1" applyAlignment="1">
      <alignment horizontal="center"/>
    </xf>
    <xf numFmtId="0" fontId="0" fillId="0" borderId="30" xfId="0" applyBorder="1"/>
    <xf numFmtId="0" fontId="4" fillId="0" borderId="24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0" borderId="16" xfId="0" applyFont="1" applyBorder="1"/>
    <xf numFmtId="0" fontId="5" fillId="0" borderId="6" xfId="0" applyFont="1" applyBorder="1"/>
    <xf numFmtId="0" fontId="5" fillId="0" borderId="10" xfId="0" applyFont="1" applyBorder="1"/>
    <xf numFmtId="0" fontId="5" fillId="0" borderId="9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0" xfId="0" applyFont="1"/>
    <xf numFmtId="0" fontId="3" fillId="0" borderId="2" xfId="0" applyFont="1" applyBorder="1"/>
    <xf numFmtId="0" fontId="5" fillId="0" borderId="11" xfId="0" applyFont="1" applyBorder="1"/>
    <xf numFmtId="0" fontId="5" fillId="0" borderId="26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20" xfId="0" applyFont="1" applyBorder="1"/>
    <xf numFmtId="0" fontId="2" fillId="0" borderId="11" xfId="0" applyFont="1" applyBorder="1"/>
    <xf numFmtId="0" fontId="2" fillId="0" borderId="10" xfId="0" applyFont="1" applyBorder="1"/>
    <xf numFmtId="0" fontId="6" fillId="0" borderId="17" xfId="0" applyFont="1" applyBorder="1"/>
    <xf numFmtId="0" fontId="7" fillId="0" borderId="17" xfId="0" applyFont="1" applyBorder="1"/>
    <xf numFmtId="0" fontId="7" fillId="0" borderId="11" xfId="0" applyFont="1" applyBorder="1"/>
    <xf numFmtId="0" fontId="7" fillId="0" borderId="18" xfId="0" applyFont="1" applyBorder="1"/>
    <xf numFmtId="0" fontId="7" fillId="0" borderId="12" xfId="0" applyFont="1" applyBorder="1"/>
    <xf numFmtId="0" fontId="6" fillId="0" borderId="1" xfId="0" applyFont="1" applyBorder="1"/>
    <xf numFmtId="0" fontId="7" fillId="0" borderId="1" xfId="0" applyFont="1" applyBorder="1"/>
    <xf numFmtId="0" fontId="7" fillId="0" borderId="14" xfId="0" applyFont="1" applyBorder="1"/>
    <xf numFmtId="0" fontId="7" fillId="0" borderId="29" xfId="0" applyFont="1" applyBorder="1"/>
    <xf numFmtId="0" fontId="7" fillId="0" borderId="25" xfId="0" applyFont="1" applyBorder="1"/>
    <xf numFmtId="0" fontId="7" fillId="0" borderId="15" xfId="0" applyFont="1" applyBorder="1"/>
    <xf numFmtId="0" fontId="8" fillId="0" borderId="23" xfId="0" applyFont="1" applyBorder="1"/>
    <xf numFmtId="0" fontId="0" fillId="0" borderId="31" xfId="0" applyBorder="1"/>
    <xf numFmtId="0" fontId="0" fillId="0" borderId="32" xfId="0" applyBorder="1"/>
    <xf numFmtId="2" fontId="0" fillId="0" borderId="28" xfId="0" applyNumberFormat="1" applyBorder="1"/>
    <xf numFmtId="0" fontId="0" fillId="0" borderId="29" xfId="0" applyBorder="1"/>
    <xf numFmtId="2" fontId="0" fillId="0" borderId="17" xfId="0" applyNumberFormat="1" applyBorder="1"/>
    <xf numFmtId="0" fontId="1" fillId="0" borderId="9" xfId="0" applyFont="1" applyBorder="1"/>
    <xf numFmtId="0" fontId="1" fillId="0" borderId="11" xfId="0" applyFont="1" applyBorder="1"/>
    <xf numFmtId="0" fontId="0" fillId="0" borderId="33" xfId="0" applyBorder="1"/>
    <xf numFmtId="0" fontId="0" fillId="0" borderId="23" xfId="0" applyBorder="1"/>
    <xf numFmtId="0" fontId="4" fillId="0" borderId="17" xfId="0" applyFont="1" applyBorder="1" applyAlignment="1">
      <alignment horizontal="center"/>
    </xf>
    <xf numFmtId="0" fontId="9" fillId="2" borderId="21" xfId="1" applyBorder="1"/>
    <xf numFmtId="0" fontId="9" fillId="2" borderId="28" xfId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Intra Polarization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(Sheet1!$D$16,Sheet1!$D$34:$D$35,Sheet1!$D$54:$D$55)</c:f>
              <c:numCache>
                <c:formatCode>General</c:formatCode>
                <c:ptCount val="5"/>
                <c:pt idx="0" formatCode="0.00">
                  <c:v>0.30096666666666672</c:v>
                </c:pt>
                <c:pt idx="1">
                  <c:v>0</c:v>
                </c:pt>
                <c:pt idx="2" formatCode="0.00">
                  <c:v>0.34810000000000008</c:v>
                </c:pt>
                <c:pt idx="3">
                  <c:v>0</c:v>
                </c:pt>
                <c:pt idx="4" formatCode="0.00">
                  <c:v>0.33714074074074074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E-4FFE-B256-FFB05AECB501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Contr.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(Sheet1!$E$16,Sheet1!$E$34:$E$35,Sheet1!$E$54:$E$55)</c:f>
              <c:numCache>
                <c:formatCode>General</c:formatCode>
                <c:ptCount val="5"/>
                <c:pt idx="0" formatCode="0.00">
                  <c:v>0.65950740740740743</c:v>
                </c:pt>
                <c:pt idx="1">
                  <c:v>0</c:v>
                </c:pt>
                <c:pt idx="2" formatCode="0.00">
                  <c:v>0.67471481481481488</c:v>
                </c:pt>
                <c:pt idx="3">
                  <c:v>0</c:v>
                </c:pt>
                <c:pt idx="4" formatCode="0.00">
                  <c:v>0.64025185185185185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E-4FFE-B256-FFB05AECB501}"/>
            </c:ext>
          </c:extLst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(Sheet1!$F$16,Sheet1!$F$34:$F$35,Sheet1!$F$54:$F$55)</c:f>
              <c:numCache>
                <c:formatCode>General</c:formatCode>
                <c:ptCount val="5"/>
                <c:pt idx="0" formatCode="0.00">
                  <c:v>0.35590370370370372</c:v>
                </c:pt>
                <c:pt idx="1">
                  <c:v>0</c:v>
                </c:pt>
                <c:pt idx="2" formatCode="0.00">
                  <c:v>0.36304814814814812</c:v>
                </c:pt>
                <c:pt idx="3">
                  <c:v>0</c:v>
                </c:pt>
                <c:pt idx="4" formatCode="0.00">
                  <c:v>0.32408148148148141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E-4FFE-B256-FFB05AECB501}"/>
            </c:ext>
          </c:extLst>
        </c:ser>
        <c:ser>
          <c:idx val="3"/>
          <c:order val="3"/>
          <c:tx>
            <c:strRef>
              <c:f>Sheet1!$G$15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(Sheet1!$G$16,Sheet1!$G$34:$G$35,Sheet1!$G$54:$G$55)</c:f>
              <c:numCache>
                <c:formatCode>General</c:formatCode>
                <c:ptCount val="5"/>
                <c:pt idx="0" formatCode="0.00">
                  <c:v>0.43879259259259251</c:v>
                </c:pt>
                <c:pt idx="1">
                  <c:v>0</c:v>
                </c:pt>
                <c:pt idx="2" formatCode="0.00">
                  <c:v>0.46195432098765432</c:v>
                </c:pt>
                <c:pt idx="3">
                  <c:v>0</c:v>
                </c:pt>
                <c:pt idx="4" formatCode="0.00">
                  <c:v>0.43382469135802459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E-4FFE-B256-FFB05AECB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699280"/>
        <c:axId val="1743706352"/>
      </c:barChart>
      <c:catAx>
        <c:axId val="17436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3706352"/>
        <c:crosses val="autoZero"/>
        <c:auto val="1"/>
        <c:lblAlgn val="ctr"/>
        <c:lblOffset val="100"/>
        <c:noMultiLvlLbl val="0"/>
      </c:catAx>
      <c:valAx>
        <c:axId val="17437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436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Inter Polarization</a:t>
            </a:r>
          </a:p>
        </c:rich>
      </c:tx>
      <c:layout>
        <c:manualLayout>
          <c:xMode val="edge"/>
          <c:yMode val="edge"/>
          <c:x val="0.3150485564304462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Sheet1!$P$11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(Sheet1!$P$12,Sheet1!$P$30:$P$31,Sheet1!$P$49:$P$50)</c:f>
              <c:numCache>
                <c:formatCode>General</c:formatCode>
                <c:ptCount val="5"/>
                <c:pt idx="0" formatCode="0.00">
                  <c:v>0.7812066666666666</c:v>
                </c:pt>
                <c:pt idx="1">
                  <c:v>0</c:v>
                </c:pt>
                <c:pt idx="2" formatCode="0.00">
                  <c:v>0.84847333333333319</c:v>
                </c:pt>
                <c:pt idx="3">
                  <c:v>0</c:v>
                </c:pt>
                <c:pt idx="4" formatCode="0.00">
                  <c:v>0.78576000000000001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6-47F3-94E6-37FB3CCF98FC}"/>
            </c:ext>
          </c:extLst>
        </c:ser>
        <c:ser>
          <c:idx val="1"/>
          <c:order val="1"/>
          <c:tx>
            <c:strRef>
              <c:f>Sheet1!$Q$11</c:f>
              <c:strCache>
                <c:ptCount val="1"/>
                <c:pt idx="0">
                  <c:v>Contr.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(Sheet1!$Q$12,Sheet1!$Q$30:$Q$31,Sheet1!$Q$49:$Q$50)</c:f>
              <c:numCache>
                <c:formatCode>General</c:formatCode>
                <c:ptCount val="5"/>
                <c:pt idx="0" formatCode="0.00">
                  <c:v>0.86769999999999992</c:v>
                </c:pt>
                <c:pt idx="1">
                  <c:v>0</c:v>
                </c:pt>
                <c:pt idx="2" formatCode="0.00">
                  <c:v>0.8654222222222222</c:v>
                </c:pt>
                <c:pt idx="3">
                  <c:v>0</c:v>
                </c:pt>
                <c:pt idx="4" formatCode="0.00">
                  <c:v>0.89298888888888883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6-47F3-94E6-37FB3CCF98FC}"/>
            </c:ext>
          </c:extLst>
        </c:ser>
        <c:ser>
          <c:idx val="2"/>
          <c:order val="2"/>
          <c:tx>
            <c:strRef>
              <c:f>Sheet1!$R$11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(Sheet1!$R$12,Sheet1!$R$30:$R$31,Sheet1!$R$49:$R$50)</c:f>
              <c:numCache>
                <c:formatCode>General</c:formatCode>
                <c:ptCount val="5"/>
                <c:pt idx="0" formatCode="0.00">
                  <c:v>0.77759999999999985</c:v>
                </c:pt>
                <c:pt idx="1">
                  <c:v>0</c:v>
                </c:pt>
                <c:pt idx="2" formatCode="0.00">
                  <c:v>0.84916000000000003</c:v>
                </c:pt>
                <c:pt idx="3">
                  <c:v>0</c:v>
                </c:pt>
                <c:pt idx="4" formatCode="0.00">
                  <c:v>0.79027333333333338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6-47F3-94E6-37FB3CCF98FC}"/>
            </c:ext>
          </c:extLst>
        </c:ser>
        <c:ser>
          <c:idx val="3"/>
          <c:order val="3"/>
          <c:tx>
            <c:strRef>
              <c:f>Sheet1!$S$11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Sheet1!$L$54:$L$58</c:f>
              <c:strCache>
                <c:ptCount val="5"/>
                <c:pt idx="0">
                  <c:v>Simple</c:v>
                </c:pt>
                <c:pt idx="2">
                  <c:v>Modified</c:v>
                </c:pt>
                <c:pt idx="4">
                  <c:v>Weighted</c:v>
                </c:pt>
              </c:strCache>
            </c:strRef>
          </c:cat>
          <c:val>
            <c:numRef>
              <c:f>(Sheet1!$S$12,Sheet1!$S$30:$S$31,Sheet1!$S$49:$S$50)</c:f>
              <c:numCache>
                <c:formatCode>General</c:formatCode>
                <c:ptCount val="5"/>
                <c:pt idx="0" formatCode="0.00">
                  <c:v>0.79977948717948699</c:v>
                </c:pt>
                <c:pt idx="1">
                  <c:v>0</c:v>
                </c:pt>
                <c:pt idx="2" formatCode="0.00">
                  <c:v>0.87229555555555527</c:v>
                </c:pt>
                <c:pt idx="3">
                  <c:v>0</c:v>
                </c:pt>
                <c:pt idx="4" formatCode="0.00">
                  <c:v>0.83727555555555566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6-47F3-94E6-37FB3CCF9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095680"/>
        <c:axId val="2033093184"/>
      </c:barChart>
      <c:catAx>
        <c:axId val="20330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33093184"/>
        <c:crosses val="autoZero"/>
        <c:auto val="1"/>
        <c:lblAlgn val="ctr"/>
        <c:lblOffset val="100"/>
        <c:noMultiLvlLbl val="0"/>
      </c:catAx>
      <c:valAx>
        <c:axId val="2033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330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Parmeters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Sheet1!$C$80</c:f>
              <c:strCache>
                <c:ptCount val="1"/>
                <c:pt idx="0">
                  <c:v>RW(rr)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Sheet1!$B$81:$B$82</c:f>
              <c:strCache>
                <c:ptCount val="2"/>
                <c:pt idx="0">
                  <c:v>Intra</c:v>
                </c:pt>
                <c:pt idx="1">
                  <c:v>Inter</c:v>
                </c:pt>
              </c:strCache>
            </c:strRef>
          </c:cat>
          <c:val>
            <c:numRef>
              <c:f>Sheet1!$C$81:$C$82</c:f>
              <c:numCache>
                <c:formatCode>General</c:formatCode>
                <c:ptCount val="2"/>
                <c:pt idx="0">
                  <c:v>0.52079629629629642</c:v>
                </c:pt>
                <c:pt idx="1">
                  <c:v>0.91113777777777782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5-4586-9CF8-01D4BF28BC83}"/>
            </c:ext>
          </c:extLst>
        </c:ser>
        <c:ser>
          <c:idx val="1"/>
          <c:order val="1"/>
          <c:tx>
            <c:strRef>
              <c:f>Sheet1!$D$80</c:f>
              <c:strCache>
                <c:ptCount val="1"/>
                <c:pt idx="0">
                  <c:v>RW(rp)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Sheet1!$B$81:$B$82</c:f>
              <c:strCache>
                <c:ptCount val="2"/>
                <c:pt idx="0">
                  <c:v>Intra</c:v>
                </c:pt>
                <c:pt idx="1">
                  <c:v>Inter</c:v>
                </c:pt>
              </c:strCache>
            </c:strRef>
          </c:cat>
          <c:val>
            <c:numRef>
              <c:f>Sheet1!$D$81:$D$82</c:f>
              <c:numCache>
                <c:formatCode>General</c:formatCode>
                <c:ptCount val="2"/>
                <c:pt idx="0">
                  <c:v>0.58931604938271576</c:v>
                </c:pt>
                <c:pt idx="1">
                  <c:v>0.84200444444444444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5-4586-9CF8-01D4BF28BC83}"/>
            </c:ext>
          </c:extLst>
        </c:ser>
        <c:ser>
          <c:idx val="2"/>
          <c:order val="2"/>
          <c:tx>
            <c:strRef>
              <c:f>Sheet1!$E$80</c:f>
              <c:strCache>
                <c:ptCount val="1"/>
                <c:pt idx="0">
                  <c:v>RW(pp)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Sheet1!$B$81:$B$82</c:f>
              <c:strCache>
                <c:ptCount val="2"/>
                <c:pt idx="0">
                  <c:v>Intra</c:v>
                </c:pt>
                <c:pt idx="1">
                  <c:v>Inter</c:v>
                </c:pt>
              </c:strCache>
            </c:strRef>
          </c:cat>
          <c:val>
            <c:numRef>
              <c:f>Sheet1!$E$81:$E$82</c:f>
              <c:numCache>
                <c:formatCode>General</c:formatCode>
                <c:ptCount val="2"/>
                <c:pt idx="0">
                  <c:v>0.22445925925925928</c:v>
                </c:pt>
                <c:pt idx="1">
                  <c:v>0.77991521739130432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5-4586-9CF8-01D4BF28B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563807"/>
        <c:axId val="539564639"/>
      </c:barChart>
      <c:catAx>
        <c:axId val="53956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9564639"/>
        <c:crosses val="autoZero"/>
        <c:auto val="1"/>
        <c:lblAlgn val="ctr"/>
        <c:lblOffset val="100"/>
        <c:noMultiLvlLbl val="0"/>
      </c:catAx>
      <c:valAx>
        <c:axId val="539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3956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58</xdr:row>
      <xdr:rowOff>38100</xdr:rowOff>
    </xdr:from>
    <xdr:to>
      <xdr:col>7</xdr:col>
      <xdr:colOff>571500</xdr:colOff>
      <xdr:row>72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E7509-C960-9BDB-ED43-4B808CB61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509587</xdr:colOff>
      <xdr:row>59</xdr:row>
      <xdr:rowOff>114300</xdr:rowOff>
    </xdr:from>
    <xdr:to>
      <xdr:col>19</xdr:col>
      <xdr:colOff>414337</xdr:colOff>
      <xdr:row>74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40E05-ACF5-A90C-9CF8-62B768A43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580081</xdr:colOff>
      <xdr:row>78</xdr:row>
      <xdr:rowOff>5662</xdr:rowOff>
    </xdr:from>
    <xdr:to>
      <xdr:col>15</xdr:col>
      <xdr:colOff>483973</xdr:colOff>
      <xdr:row>92</xdr:row>
      <xdr:rowOff>105889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CA7760-80FC-93C3-F606-D907B4061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82"/>
  <sheetViews>
    <sheetView tabSelected="1" topLeftCell="A54" zoomScale="111" workbookViewId="0">
      <selection activeCell="L71" sqref="L71"/>
    </sheetView>
  </sheetViews>
  <sheetFormatPr defaultRowHeight="15" x14ac:dyDescent="0.25"/>
  <cols>
    <col min="2" max="2" width="15.7109375" customWidth="1"/>
    <col min="14" max="14" width="15.140625" customWidth="1"/>
  </cols>
  <sheetData>
    <row r="1" spans="2:23" x14ac:dyDescent="0.25">
      <c r="B1" t="s">
        <v>18</v>
      </c>
      <c r="N1" t="s">
        <v>17</v>
      </c>
    </row>
    <row r="3" spans="2:23" x14ac:dyDescent="0.25">
      <c r="B3" s="93" t="s">
        <v>11</v>
      </c>
      <c r="C3" s="90" t="s">
        <v>1</v>
      </c>
      <c r="D3" s="90"/>
      <c r="E3" s="90"/>
      <c r="F3" s="90" t="s">
        <v>2</v>
      </c>
      <c r="G3" s="90"/>
      <c r="H3" s="90"/>
      <c r="I3" s="90" t="s">
        <v>3</v>
      </c>
      <c r="J3" s="90"/>
      <c r="K3" s="90"/>
      <c r="N3" s="93" t="s">
        <v>0</v>
      </c>
      <c r="O3" s="90" t="s">
        <v>1</v>
      </c>
      <c r="P3" s="90"/>
      <c r="Q3" s="90"/>
      <c r="R3" s="90" t="s">
        <v>2</v>
      </c>
      <c r="S3" s="90"/>
      <c r="T3" s="90"/>
      <c r="U3" s="90" t="s">
        <v>3</v>
      </c>
      <c r="V3" s="90"/>
      <c r="W3" s="90"/>
    </row>
    <row r="4" spans="2:23" x14ac:dyDescent="0.25">
      <c r="B4" s="93"/>
      <c r="C4" s="1" t="s">
        <v>4</v>
      </c>
      <c r="D4" s="1" t="s">
        <v>5</v>
      </c>
      <c r="E4" s="1" t="s">
        <v>6</v>
      </c>
      <c r="F4" s="1" t="s">
        <v>4</v>
      </c>
      <c r="G4" s="1" t="s">
        <v>5</v>
      </c>
      <c r="H4" s="1" t="s">
        <v>6</v>
      </c>
      <c r="I4" s="1" t="s">
        <v>4</v>
      </c>
      <c r="J4" s="1" t="s">
        <v>5</v>
      </c>
      <c r="K4" s="1" t="s">
        <v>6</v>
      </c>
      <c r="N4" s="93"/>
      <c r="O4" s="1" t="s">
        <v>4</v>
      </c>
      <c r="P4" s="1" t="s">
        <v>5</v>
      </c>
      <c r="Q4" s="1" t="s">
        <v>6</v>
      </c>
      <c r="R4" s="1" t="s">
        <v>4</v>
      </c>
      <c r="S4" s="1" t="s">
        <v>5</v>
      </c>
      <c r="T4" s="1" t="s">
        <v>6</v>
      </c>
      <c r="U4" s="1" t="s">
        <v>4</v>
      </c>
      <c r="V4" s="1" t="s">
        <v>5</v>
      </c>
      <c r="W4" s="1" t="s">
        <v>6</v>
      </c>
    </row>
    <row r="5" spans="2:23" x14ac:dyDescent="0.25">
      <c r="B5" s="2" t="s">
        <v>12</v>
      </c>
      <c r="C5">
        <v>0.30380000000000001</v>
      </c>
      <c r="D5" s="2">
        <v>0.52329999999999999</v>
      </c>
      <c r="E5">
        <v>0.30259999999999998</v>
      </c>
      <c r="F5" s="2">
        <v>0.13780000000000001</v>
      </c>
      <c r="G5">
        <v>0.55740000000000001</v>
      </c>
      <c r="H5" s="2">
        <v>0.16109999999999999</v>
      </c>
      <c r="I5">
        <v>4.1000000000000003E-3</v>
      </c>
      <c r="J5" s="2">
        <v>8.9499999999999996E-2</v>
      </c>
      <c r="K5" s="2">
        <v>-2.2100000000000002E-2</v>
      </c>
      <c r="N5" s="2" t="s">
        <v>7</v>
      </c>
      <c r="O5" s="21">
        <v>0.78120000000000001</v>
      </c>
      <c r="P5" s="58">
        <v>0.8972</v>
      </c>
      <c r="Q5" s="22">
        <v>0.78090000000000004</v>
      </c>
      <c r="R5" s="21">
        <v>0.52239999999999998</v>
      </c>
      <c r="S5" s="2">
        <v>0.82340000000000002</v>
      </c>
      <c r="T5" s="23">
        <v>0.46</v>
      </c>
      <c r="U5" s="22">
        <v>0.47010000000000002</v>
      </c>
      <c r="V5" s="2">
        <v>0.81210000000000004</v>
      </c>
      <c r="W5" s="23">
        <v>0.41499999999999998</v>
      </c>
    </row>
    <row r="6" spans="2:23" ht="15.75" thickBot="1" x14ac:dyDescent="0.3">
      <c r="B6" s="3" t="s">
        <v>13</v>
      </c>
      <c r="C6">
        <v>0.25740000000000002</v>
      </c>
      <c r="D6" s="3">
        <v>0.61809999999999998</v>
      </c>
      <c r="E6">
        <v>0.26169999999999999</v>
      </c>
      <c r="F6" s="3">
        <v>0.14399999999999999</v>
      </c>
      <c r="G6" s="57">
        <v>0.73899999999999999</v>
      </c>
      <c r="H6" s="3">
        <v>0.14230000000000001</v>
      </c>
      <c r="I6">
        <v>-4.9200000000000001E-2</v>
      </c>
      <c r="J6" s="3">
        <v>0.27310000000000001</v>
      </c>
      <c r="K6" s="3">
        <v>-2.6100000000000002E-2</v>
      </c>
      <c r="N6" s="13" t="s">
        <v>8</v>
      </c>
      <c r="O6" s="24">
        <v>0.75939999999999996</v>
      </c>
      <c r="P6" s="36">
        <v>0.95409999999999995</v>
      </c>
      <c r="Q6" s="14">
        <v>0.76329999999999998</v>
      </c>
      <c r="R6" s="24">
        <v>0.56799999999999995</v>
      </c>
      <c r="S6" s="36">
        <v>0.95630000000000004</v>
      </c>
      <c r="T6" s="25">
        <v>0.52</v>
      </c>
      <c r="U6" s="14">
        <v>0.33400000000000002</v>
      </c>
      <c r="V6" s="36">
        <v>0.90669999999999995</v>
      </c>
      <c r="W6" s="25">
        <v>0.48</v>
      </c>
    </row>
    <row r="7" spans="2:23" ht="16.5" thickTop="1" thickBot="1" x14ac:dyDescent="0.3">
      <c r="B7" s="3" t="s">
        <v>14</v>
      </c>
      <c r="C7" s="24">
        <v>0.59719999999999995</v>
      </c>
      <c r="D7" s="55">
        <v>0.89659999999999995</v>
      </c>
      <c r="E7" s="14">
        <v>0.60340000000000005</v>
      </c>
      <c r="F7" s="13">
        <v>0.47889999999999999</v>
      </c>
      <c r="G7" s="56">
        <v>0.879</v>
      </c>
      <c r="H7" s="13">
        <v>0.52700000000000002</v>
      </c>
      <c r="I7" s="14">
        <v>0.1346</v>
      </c>
      <c r="J7" s="55">
        <v>0.84819999999999995</v>
      </c>
      <c r="K7" s="13">
        <v>8.8300000000000003E-2</v>
      </c>
      <c r="N7" s="13" t="s">
        <v>9</v>
      </c>
      <c r="O7" s="33">
        <v>0.98109999999999997</v>
      </c>
      <c r="P7" s="36">
        <v>0.93049999999999999</v>
      </c>
      <c r="Q7" s="32">
        <v>0.97430000000000005</v>
      </c>
      <c r="R7" s="33">
        <v>0.94650000000000001</v>
      </c>
      <c r="S7" s="13">
        <v>0.77339999999999998</v>
      </c>
      <c r="T7" s="34">
        <v>0.9385</v>
      </c>
      <c r="U7" s="32">
        <v>0.94420000000000004</v>
      </c>
      <c r="V7" s="13">
        <v>0.75560000000000005</v>
      </c>
      <c r="W7" s="25">
        <v>0.76329999999999998</v>
      </c>
    </row>
    <row r="8" spans="2:23" ht="16.5" thickTop="1" thickBot="1" x14ac:dyDescent="0.3">
      <c r="B8" s="12" t="s">
        <v>15</v>
      </c>
      <c r="C8">
        <v>0.56010000000000004</v>
      </c>
      <c r="D8" s="12">
        <v>0.71179999999999999</v>
      </c>
      <c r="E8">
        <v>0.58379999999999999</v>
      </c>
      <c r="F8" s="3">
        <v>0.41499999999999998</v>
      </c>
      <c r="G8" s="57">
        <v>0.91510000000000002</v>
      </c>
      <c r="H8" s="3">
        <v>0.41210000000000002</v>
      </c>
      <c r="I8">
        <v>0.17199999999999999</v>
      </c>
      <c r="J8" s="3">
        <v>0.67949999999999999</v>
      </c>
      <c r="K8" s="3">
        <v>0.2283</v>
      </c>
      <c r="N8" s="26" t="s">
        <v>22</v>
      </c>
      <c r="O8" s="28">
        <v>0.99560000000000004</v>
      </c>
      <c r="P8" s="42">
        <v>1</v>
      </c>
      <c r="Q8" s="29">
        <v>0.99350000000000005</v>
      </c>
      <c r="R8" s="77">
        <v>0.996</v>
      </c>
      <c r="S8" s="42">
        <v>1</v>
      </c>
      <c r="T8" s="31">
        <v>0.98699999999999999</v>
      </c>
      <c r="U8" s="29">
        <v>0.99299999999999999</v>
      </c>
      <c r="V8" s="42">
        <v>1</v>
      </c>
      <c r="W8" s="31">
        <v>0.98809999999999998</v>
      </c>
    </row>
    <row r="9" spans="2:23" ht="16.5" thickTop="1" thickBot="1" x14ac:dyDescent="0.3">
      <c r="B9" s="13" t="s">
        <v>16</v>
      </c>
      <c r="C9" s="25">
        <v>0.35639999999999999</v>
      </c>
      <c r="D9" s="25">
        <v>0.78380000000000005</v>
      </c>
      <c r="E9" s="13">
        <v>0.38100000000000001</v>
      </c>
      <c r="F9" s="13">
        <v>0.24110000000000001</v>
      </c>
      <c r="G9" s="55">
        <v>0.91520000000000001</v>
      </c>
      <c r="H9" s="13">
        <v>0.27850000000000003</v>
      </c>
      <c r="I9" s="13">
        <v>-1.4200000000000001E-2</v>
      </c>
      <c r="J9" s="13">
        <v>0.58150000000000002</v>
      </c>
      <c r="K9" s="13">
        <v>3.0599999999999999E-2</v>
      </c>
      <c r="N9" s="4" t="s">
        <v>23</v>
      </c>
      <c r="O9" s="19">
        <v>0.94079999999999997</v>
      </c>
      <c r="P9" s="47">
        <v>1</v>
      </c>
      <c r="Q9" s="19">
        <v>0.93930000000000002</v>
      </c>
      <c r="R9" s="20">
        <v>0.81889999999999996</v>
      </c>
      <c r="S9" s="47">
        <v>1</v>
      </c>
      <c r="T9" s="27">
        <v>0.85399999999999998</v>
      </c>
      <c r="U9" s="18">
        <v>0.66690000000000005</v>
      </c>
      <c r="V9" s="47">
        <v>1</v>
      </c>
      <c r="W9" s="27">
        <v>0.80679999999999996</v>
      </c>
    </row>
    <row r="10" spans="2:23" ht="15.75" thickTop="1" x14ac:dyDescent="0.25">
      <c r="B10" s="12" t="s">
        <v>19</v>
      </c>
      <c r="C10" s="3">
        <v>0.36899999999999999</v>
      </c>
      <c r="D10">
        <v>0.53480000000000005</v>
      </c>
      <c r="E10" s="3">
        <v>0.52310000000000001</v>
      </c>
      <c r="F10">
        <v>0.50470000000000004</v>
      </c>
      <c r="G10" s="52">
        <v>0.71099999999999997</v>
      </c>
      <c r="H10" s="3">
        <v>0.56159999999999999</v>
      </c>
      <c r="I10" s="3">
        <v>3.5299999999999998E-2</v>
      </c>
      <c r="J10">
        <v>0.16850000000000001</v>
      </c>
      <c r="K10" s="3">
        <v>3.3099999999999997E-2</v>
      </c>
    </row>
    <row r="11" spans="2:23" ht="15.75" thickBot="1" x14ac:dyDescent="0.3">
      <c r="B11" s="13" t="s">
        <v>20</v>
      </c>
      <c r="C11" s="13">
        <v>0.35649999999999998</v>
      </c>
      <c r="D11" s="56">
        <v>0.87139999999999995</v>
      </c>
      <c r="E11" s="13">
        <v>0.34360000000000002</v>
      </c>
      <c r="F11" s="15">
        <v>0.37859999999999999</v>
      </c>
      <c r="G11" s="36">
        <v>0.99009999999999998</v>
      </c>
      <c r="H11" s="13">
        <v>0.3574</v>
      </c>
      <c r="I11" s="13">
        <v>1.1000000000000001E-3</v>
      </c>
      <c r="J11" s="56">
        <v>0.82840000000000003</v>
      </c>
      <c r="K11" s="13">
        <v>3.0800000000000001E-2</v>
      </c>
      <c r="O11" s="2"/>
      <c r="P11" s="6" t="s">
        <v>4</v>
      </c>
      <c r="Q11" s="6" t="s">
        <v>5</v>
      </c>
      <c r="R11" s="6" t="s">
        <v>6</v>
      </c>
      <c r="S11" s="7" t="s">
        <v>26</v>
      </c>
    </row>
    <row r="12" spans="2:23" ht="15.75" thickTop="1" x14ac:dyDescent="0.25">
      <c r="B12" s="3" t="s">
        <v>13</v>
      </c>
      <c r="C12" s="11">
        <v>0.55779999999999996</v>
      </c>
      <c r="D12" s="3">
        <v>0.23780000000000001</v>
      </c>
      <c r="E12" s="3">
        <v>0.58699999999999997</v>
      </c>
      <c r="F12">
        <v>0.51870000000000005</v>
      </c>
      <c r="G12" s="52">
        <v>0.75780000000000003</v>
      </c>
      <c r="H12">
        <v>0.54390000000000005</v>
      </c>
      <c r="I12" s="16">
        <v>0.22220000000000001</v>
      </c>
      <c r="J12" s="16">
        <v>0.13600000000000001</v>
      </c>
      <c r="K12" s="3">
        <v>0.24979999999999999</v>
      </c>
      <c r="O12" s="2" t="s">
        <v>24</v>
      </c>
      <c r="P12" s="8">
        <f>AVERAGE(O5:O9,R5:R9,U5:U9)</f>
        <v>0.7812066666666666</v>
      </c>
      <c r="Q12" s="8">
        <f>AVERAGE(P5:P7,S5:S7,V5:V7)</f>
        <v>0.86769999999999992</v>
      </c>
      <c r="R12" s="8">
        <f>AVERAGE(T5:T9,Q5:Q9,W5:W9)</f>
        <v>0.77759999999999985</v>
      </c>
      <c r="S12" s="9">
        <f>AVERAGE(O5:O9,P5:P7,Q5:Q9,R5:R9,S5:S7,T5:T9,U5:U9,V5:V7,W5:W9)</f>
        <v>0.79977948717948699</v>
      </c>
      <c r="W12">
        <f>MAX(O5:W9)</f>
        <v>1</v>
      </c>
    </row>
    <row r="13" spans="2:23" x14ac:dyDescent="0.25">
      <c r="B13" s="4" t="s">
        <v>21</v>
      </c>
      <c r="C13" s="54">
        <v>0.70720000000000005</v>
      </c>
      <c r="D13" s="54">
        <v>0.85699999999999998</v>
      </c>
      <c r="E13" s="17">
        <v>0.94079999999999997</v>
      </c>
      <c r="F13" s="18">
        <v>0.58599999999999997</v>
      </c>
      <c r="G13" s="17">
        <v>0.92559999999999998</v>
      </c>
      <c r="H13" s="19">
        <v>0.81889999999999996</v>
      </c>
      <c r="I13" s="20">
        <v>0.15</v>
      </c>
      <c r="J13" s="53">
        <v>0.7772</v>
      </c>
      <c r="K13" s="4">
        <v>0.66690000000000005</v>
      </c>
      <c r="O13" s="4" t="s">
        <v>25</v>
      </c>
      <c r="P13" s="10">
        <f>MEDIAN(O5:O9,R5:R9,U5:U9)</f>
        <v>0.81889999999999996</v>
      </c>
      <c r="Q13" s="10">
        <f>MEDIAN(P5:P7,S5:S7,V5:V7)</f>
        <v>0.8972</v>
      </c>
      <c r="R13" s="10">
        <f>MEDIAN(Q5:Q9,T5:T9,W5:W9)</f>
        <v>0.80679999999999996</v>
      </c>
      <c r="S13" s="35">
        <f>MEDIAN(O5:W9)</f>
        <v>0.90669999999999995</v>
      </c>
    </row>
    <row r="15" spans="2:23" x14ac:dyDescent="0.25">
      <c r="C15" s="21"/>
      <c r="D15" s="5" t="s">
        <v>4</v>
      </c>
      <c r="E15" s="6" t="s">
        <v>5</v>
      </c>
      <c r="F15" s="6" t="s">
        <v>6</v>
      </c>
      <c r="G15" s="7" t="s">
        <v>26</v>
      </c>
    </row>
    <row r="16" spans="2:23" x14ac:dyDescent="0.25">
      <c r="C16" s="2" t="s">
        <v>24</v>
      </c>
      <c r="D16" s="8">
        <f>AVERAGE(C5:C13,F5:F13,I5:I13)</f>
        <v>0.30096666666666672</v>
      </c>
      <c r="E16" s="8">
        <f>AVERAGE(D5:D13,G5:G13,J5:J13)</f>
        <v>0.65950740740740743</v>
      </c>
      <c r="F16" s="8">
        <f>AVERAGE(E5:E13,H5:H13,K5:K13)</f>
        <v>0.35590370370370372</v>
      </c>
      <c r="G16" s="9">
        <f>AVERAGE(C5:K13)</f>
        <v>0.43879259259259251</v>
      </c>
    </row>
    <row r="17" spans="2:23" x14ac:dyDescent="0.25">
      <c r="C17" s="4" t="s">
        <v>25</v>
      </c>
      <c r="D17" s="10">
        <f>MEDIAN(C5:C13,F5:F13,I5:I13)</f>
        <v>0.30380000000000001</v>
      </c>
      <c r="E17" s="10">
        <f>MEDIAN(D5:D13,G5:G13,J5:J13)</f>
        <v>0.73899999999999999</v>
      </c>
      <c r="F17" s="10">
        <f>MEDIAN(E5:E13,H5:H13,K5:K13)</f>
        <v>0.34360000000000002</v>
      </c>
      <c r="G17" s="35">
        <f>MEDIAN(C5:K13)</f>
        <v>0.41499999999999998</v>
      </c>
    </row>
    <row r="21" spans="2:23" x14ac:dyDescent="0.25">
      <c r="B21" t="s">
        <v>10</v>
      </c>
      <c r="N21" t="s">
        <v>10</v>
      </c>
    </row>
    <row r="22" spans="2:23" x14ac:dyDescent="0.25">
      <c r="B22" s="93" t="s">
        <v>11</v>
      </c>
      <c r="C22" s="90" t="s">
        <v>1</v>
      </c>
      <c r="D22" s="90"/>
      <c r="E22" s="90"/>
      <c r="F22" s="90" t="s">
        <v>2</v>
      </c>
      <c r="G22" s="90"/>
      <c r="H22" s="90"/>
      <c r="I22" s="90" t="s">
        <v>3</v>
      </c>
      <c r="J22" s="90"/>
      <c r="K22" s="90"/>
      <c r="N22" s="91" t="s">
        <v>0</v>
      </c>
      <c r="O22" s="94" t="s">
        <v>1</v>
      </c>
      <c r="P22" s="95"/>
      <c r="Q22" s="96"/>
      <c r="R22" s="94" t="s">
        <v>2</v>
      </c>
      <c r="S22" s="95"/>
      <c r="T22" s="96"/>
      <c r="U22" s="94" t="s">
        <v>3</v>
      </c>
      <c r="V22" s="95"/>
      <c r="W22" s="96"/>
    </row>
    <row r="23" spans="2:23" x14ac:dyDescent="0.25">
      <c r="B23" s="93"/>
      <c r="C23" s="1" t="s">
        <v>4</v>
      </c>
      <c r="D23" s="1" t="s">
        <v>5</v>
      </c>
      <c r="E23" s="1" t="s">
        <v>6</v>
      </c>
      <c r="F23" s="1" t="s">
        <v>4</v>
      </c>
      <c r="G23" s="1" t="s">
        <v>5</v>
      </c>
      <c r="H23" s="1" t="s">
        <v>6</v>
      </c>
      <c r="I23" s="1" t="s">
        <v>4</v>
      </c>
      <c r="J23" s="1" t="s">
        <v>5</v>
      </c>
      <c r="K23" s="1" t="s">
        <v>6</v>
      </c>
      <c r="N23" s="92"/>
      <c r="O23" s="5" t="s">
        <v>4</v>
      </c>
      <c r="P23" s="1" t="s">
        <v>5</v>
      </c>
      <c r="Q23" s="6" t="s">
        <v>6</v>
      </c>
      <c r="R23" s="5" t="s">
        <v>4</v>
      </c>
      <c r="S23" s="1" t="s">
        <v>5</v>
      </c>
      <c r="T23" s="7" t="s">
        <v>6</v>
      </c>
      <c r="U23" s="6" t="s">
        <v>4</v>
      </c>
      <c r="V23" s="1" t="s">
        <v>5</v>
      </c>
      <c r="W23" s="7" t="s">
        <v>6</v>
      </c>
    </row>
    <row r="24" spans="2:23" x14ac:dyDescent="0.25">
      <c r="B24" s="2" t="s">
        <v>12</v>
      </c>
      <c r="C24" s="2">
        <v>0.28420000000000001</v>
      </c>
      <c r="D24" s="23">
        <v>0.504</v>
      </c>
      <c r="E24" s="2">
        <v>0.2903</v>
      </c>
      <c r="F24" s="2">
        <v>0.30249999999999999</v>
      </c>
      <c r="G24" s="61">
        <v>0.72140000000000004</v>
      </c>
      <c r="H24" s="2">
        <v>0.33389999999999997</v>
      </c>
      <c r="I24" s="23">
        <v>-8.9999999999999993E-3</v>
      </c>
      <c r="J24" s="2">
        <v>4.2700000000000002E-2</v>
      </c>
      <c r="K24" s="2">
        <v>1.72E-2</v>
      </c>
      <c r="N24" s="1" t="s">
        <v>7</v>
      </c>
      <c r="O24" s="5">
        <v>0.79790000000000005</v>
      </c>
      <c r="P24" s="71">
        <v>0.78549999999999998</v>
      </c>
      <c r="Q24" s="6">
        <v>0.80279999999999996</v>
      </c>
      <c r="R24" s="72">
        <v>0.72219999999999995</v>
      </c>
      <c r="S24" s="6">
        <v>0.83589999999999998</v>
      </c>
      <c r="T24" s="72">
        <v>0.7</v>
      </c>
      <c r="U24" s="73">
        <v>0.64539999999999997</v>
      </c>
      <c r="V24" s="1">
        <v>0.81299999999999994</v>
      </c>
      <c r="W24" s="76">
        <v>0.65249999999999997</v>
      </c>
    </row>
    <row r="25" spans="2:23" ht="15.75" thickBot="1" x14ac:dyDescent="0.3">
      <c r="B25" s="3" t="s">
        <v>13</v>
      </c>
      <c r="C25" s="3">
        <v>0.254</v>
      </c>
      <c r="D25" s="40">
        <v>0.6109</v>
      </c>
      <c r="E25" s="3">
        <v>0.27029999999999998</v>
      </c>
      <c r="F25" s="3">
        <v>0.25950000000000001</v>
      </c>
      <c r="G25" s="62">
        <v>0.873</v>
      </c>
      <c r="H25" s="3">
        <v>0.32229999999999998</v>
      </c>
      <c r="I25" s="40">
        <v>-2.7E-2</v>
      </c>
      <c r="J25" s="3">
        <v>0.20910000000000001</v>
      </c>
      <c r="K25" s="3">
        <v>-5.21E-2</v>
      </c>
      <c r="N25" s="13" t="s">
        <v>8</v>
      </c>
      <c r="O25" s="24">
        <v>0.77680000000000005</v>
      </c>
      <c r="P25" s="13">
        <v>0.95389999999999997</v>
      </c>
      <c r="Q25" s="14">
        <v>0.77480000000000004</v>
      </c>
      <c r="R25" s="67">
        <v>0.69550000000000001</v>
      </c>
      <c r="S25" s="14">
        <v>0.99</v>
      </c>
      <c r="T25" s="67">
        <v>0.71699999999999997</v>
      </c>
      <c r="U25" s="69">
        <v>0.48799999999999999</v>
      </c>
      <c r="V25" s="66">
        <v>0.81689999999999996</v>
      </c>
      <c r="W25" s="13">
        <v>0.49080000000000001</v>
      </c>
    </row>
    <row r="26" spans="2:23" ht="16.5" thickTop="1" thickBot="1" x14ac:dyDescent="0.3">
      <c r="B26" s="13" t="s">
        <v>14</v>
      </c>
      <c r="C26" s="13">
        <v>0.55969999999999998</v>
      </c>
      <c r="D26" s="63">
        <v>0.90620000000000001</v>
      </c>
      <c r="E26" s="13">
        <v>0.51729999999999998</v>
      </c>
      <c r="F26" s="55">
        <v>0.71809999999999996</v>
      </c>
      <c r="G26" s="63">
        <v>0.998</v>
      </c>
      <c r="H26" s="13">
        <v>0.66439999999999999</v>
      </c>
      <c r="I26" s="25">
        <v>4.8300000000000003E-2</v>
      </c>
      <c r="J26" s="55">
        <v>0.8014</v>
      </c>
      <c r="K26" s="13">
        <v>-6.0999999999999999E-2</v>
      </c>
      <c r="N26" s="4" t="s">
        <v>9</v>
      </c>
      <c r="O26" s="65">
        <v>0.98650000000000004</v>
      </c>
      <c r="P26" s="4">
        <v>0.88880000000000003</v>
      </c>
      <c r="Q26" s="18">
        <v>0.98029999999999995</v>
      </c>
      <c r="R26" s="4">
        <v>0.97009999999999996</v>
      </c>
      <c r="S26" s="68">
        <v>0.97089999999999999</v>
      </c>
      <c r="T26" s="4">
        <v>0.97499999999999998</v>
      </c>
      <c r="U26" s="64">
        <v>0.97199999999999998</v>
      </c>
      <c r="V26" s="4">
        <v>0.7339</v>
      </c>
      <c r="W26" s="70">
        <v>0.9425</v>
      </c>
    </row>
    <row r="27" spans="2:23" ht="16.5" thickTop="1" thickBot="1" x14ac:dyDescent="0.3">
      <c r="B27" s="3" t="s">
        <v>15</v>
      </c>
      <c r="C27" s="12">
        <v>0.55649999999999999</v>
      </c>
      <c r="D27" s="51">
        <v>0.77310000000000001</v>
      </c>
      <c r="E27" s="12">
        <v>0.56310000000000004</v>
      </c>
      <c r="F27" s="12">
        <v>0.57830000000000004</v>
      </c>
      <c r="G27" s="51">
        <v>0.98229999999999995</v>
      </c>
      <c r="H27" s="12">
        <v>0.5796</v>
      </c>
      <c r="I27" s="38">
        <v>0.27350000000000002</v>
      </c>
      <c r="J27" s="12">
        <v>0.6643</v>
      </c>
      <c r="K27" s="12">
        <v>0.3286</v>
      </c>
      <c r="N27" s="26" t="s">
        <v>22</v>
      </c>
      <c r="O27" s="41">
        <v>0.99539999999999995</v>
      </c>
      <c r="P27" s="42">
        <v>1</v>
      </c>
      <c r="Q27" s="43">
        <v>0.99399999999999999</v>
      </c>
      <c r="R27" s="30">
        <v>0.997</v>
      </c>
      <c r="S27" s="42">
        <v>1</v>
      </c>
      <c r="T27" s="44">
        <v>0.99299999999999999</v>
      </c>
      <c r="U27" s="43">
        <v>0.99199999999999999</v>
      </c>
      <c r="V27" s="42">
        <v>1</v>
      </c>
      <c r="W27" s="44">
        <v>0.98699999999999999</v>
      </c>
    </row>
    <row r="28" spans="2:23" ht="16.5" thickTop="1" thickBot="1" x14ac:dyDescent="0.3">
      <c r="B28" s="13" t="s">
        <v>16</v>
      </c>
      <c r="C28" s="13">
        <v>0.35170000000000001</v>
      </c>
      <c r="D28" s="55">
        <v>0.82869999999999999</v>
      </c>
      <c r="E28" s="13">
        <v>0.34849999999999998</v>
      </c>
      <c r="F28" s="13">
        <v>0.37340000000000001</v>
      </c>
      <c r="G28" s="55">
        <v>0.98299999999999998</v>
      </c>
      <c r="H28" s="13">
        <v>0.3664</v>
      </c>
      <c r="I28" s="25">
        <v>4.4900000000000002E-2</v>
      </c>
      <c r="J28" s="55">
        <v>0.70509999999999995</v>
      </c>
      <c r="K28" s="13">
        <v>2.23E-2</v>
      </c>
      <c r="N28" s="45" t="s">
        <v>23</v>
      </c>
      <c r="O28" s="46">
        <v>0.94550000000000001</v>
      </c>
      <c r="P28" s="47">
        <v>1</v>
      </c>
      <c r="Q28" s="46">
        <v>0.94940000000000002</v>
      </c>
      <c r="R28" s="74">
        <v>0.92930000000000001</v>
      </c>
      <c r="S28" s="47">
        <v>1</v>
      </c>
      <c r="T28" s="48">
        <v>0.92400000000000004</v>
      </c>
      <c r="U28" s="75">
        <v>0.8135</v>
      </c>
      <c r="V28" s="47">
        <v>1</v>
      </c>
      <c r="W28" s="48">
        <v>0.85429999999999995</v>
      </c>
    </row>
    <row r="29" spans="2:23" ht="15.75" thickTop="1" x14ac:dyDescent="0.25">
      <c r="B29" s="12" t="s">
        <v>19</v>
      </c>
      <c r="C29" s="37">
        <v>0.37409999999999999</v>
      </c>
      <c r="D29" s="12">
        <v>0.58989999999999998</v>
      </c>
      <c r="E29" s="37">
        <v>0.53110000000000002</v>
      </c>
      <c r="F29" s="12">
        <v>0.63180000000000003</v>
      </c>
      <c r="G29" s="60">
        <v>0.87770000000000004</v>
      </c>
      <c r="H29" s="12">
        <v>0.67279999999999995</v>
      </c>
      <c r="I29" s="37">
        <v>3.1099999999999999E-2</v>
      </c>
      <c r="J29" s="12">
        <v>0.28320000000000001</v>
      </c>
      <c r="K29" s="38">
        <v>0.1047</v>
      </c>
    </row>
    <row r="30" spans="2:23" ht="15.75" thickBot="1" x14ac:dyDescent="0.3">
      <c r="B30" s="13" t="s">
        <v>20</v>
      </c>
      <c r="C30" s="14">
        <v>0.32740000000000002</v>
      </c>
      <c r="D30" s="55">
        <v>0.86709999999999998</v>
      </c>
      <c r="E30" s="14">
        <v>0.32269999999999999</v>
      </c>
      <c r="F30" s="13">
        <v>0.66839999999999999</v>
      </c>
      <c r="G30" s="56">
        <v>0.99299999999999999</v>
      </c>
      <c r="H30" s="13">
        <v>0.64029999999999998</v>
      </c>
      <c r="I30" s="14">
        <v>2E-3</v>
      </c>
      <c r="J30" s="13">
        <v>0.59199999999999997</v>
      </c>
      <c r="K30" s="25">
        <v>-7.7499999999999999E-2</v>
      </c>
      <c r="O30" s="21"/>
      <c r="P30" s="5" t="s">
        <v>4</v>
      </c>
      <c r="Q30" s="6" t="s">
        <v>5</v>
      </c>
      <c r="R30" s="6" t="s">
        <v>6</v>
      </c>
      <c r="S30" s="7" t="s">
        <v>26</v>
      </c>
      <c r="W30">
        <f>MAX(O24:W28)</f>
        <v>1</v>
      </c>
    </row>
    <row r="31" spans="2:23" ht="15.75" thickTop="1" x14ac:dyDescent="0.25">
      <c r="B31" s="3" t="s">
        <v>27</v>
      </c>
      <c r="C31" s="39">
        <v>0.4914</v>
      </c>
      <c r="D31" s="3">
        <v>1.95E-2</v>
      </c>
      <c r="E31">
        <v>0.58130000000000004</v>
      </c>
      <c r="F31" s="3">
        <v>0.61560000000000004</v>
      </c>
      <c r="G31">
        <v>0.50029999999999997</v>
      </c>
      <c r="H31" s="3">
        <v>0.63680000000000003</v>
      </c>
      <c r="I31">
        <v>0.1021</v>
      </c>
      <c r="J31" s="3">
        <v>0.51180000000000003</v>
      </c>
      <c r="K31" s="40">
        <v>0.26079999999999998</v>
      </c>
      <c r="O31" s="2" t="s">
        <v>24</v>
      </c>
      <c r="P31" s="8">
        <f>AVERAGE(O24:O28,R24:R28,U24:U28)</f>
        <v>0.84847333333333319</v>
      </c>
      <c r="Q31" s="8">
        <f>AVERAGE(P24:P26,S24:S26,V24:V26)</f>
        <v>0.8654222222222222</v>
      </c>
      <c r="R31" s="8">
        <f>AVERAGE(Q24:Q28,T24:T28,W24:W28)</f>
        <v>0.84916000000000003</v>
      </c>
      <c r="S31" s="9">
        <f>AVERAGE(O24:W28)</f>
        <v>0.87229555555555527</v>
      </c>
    </row>
    <row r="32" spans="2:23" x14ac:dyDescent="0.25">
      <c r="B32" s="4" t="s">
        <v>21</v>
      </c>
      <c r="C32" s="18">
        <v>0.69579999999999997</v>
      </c>
      <c r="D32" s="54">
        <v>0.81950000000000001</v>
      </c>
      <c r="E32" s="59">
        <v>0.70899999999999996</v>
      </c>
      <c r="F32" s="54">
        <v>0.84919999999999995</v>
      </c>
      <c r="G32" s="59">
        <v>0.98309999999999997</v>
      </c>
      <c r="H32" s="54">
        <v>0.79879999999999995</v>
      </c>
      <c r="I32" s="18">
        <v>4.1200000000000001E-2</v>
      </c>
      <c r="J32" s="4">
        <v>0.57699999999999996</v>
      </c>
      <c r="K32" s="27">
        <v>0.1104</v>
      </c>
      <c r="O32" s="4" t="s">
        <v>25</v>
      </c>
      <c r="P32" s="10">
        <f>MEDIAN(O24:O28,R24:R28,U24:U28)</f>
        <v>0.92930000000000001</v>
      </c>
      <c r="Q32" s="10">
        <f>MEDIAN(P24:P26,S24:S26,V24:V26)</f>
        <v>0.83589999999999998</v>
      </c>
      <c r="R32" s="10">
        <f>MEDIAN(Q24:Q28,T24:T28,W24:W28)</f>
        <v>0.92400000000000004</v>
      </c>
      <c r="S32" s="35">
        <f>MEDIAN(O24:W28)</f>
        <v>0.9425</v>
      </c>
    </row>
    <row r="34" spans="2:23" x14ac:dyDescent="0.25">
      <c r="C34" s="21"/>
      <c r="D34" s="5" t="s">
        <v>4</v>
      </c>
      <c r="E34" s="6" t="s">
        <v>5</v>
      </c>
      <c r="F34" s="6" t="s">
        <v>6</v>
      </c>
      <c r="G34" s="7" t="s">
        <v>26</v>
      </c>
    </row>
    <row r="35" spans="2:23" x14ac:dyDescent="0.25">
      <c r="C35" s="2" t="s">
        <v>24</v>
      </c>
      <c r="D35" s="8">
        <f>AVERAGE(F24:F32,C24:C32,I24:I32)</f>
        <v>0.34810000000000008</v>
      </c>
      <c r="E35" s="8">
        <f>AVERAGE(D24:D32,G24:G32,J24:J32)</f>
        <v>0.67471481481481488</v>
      </c>
      <c r="F35" s="8">
        <f>AVERAGE(E24:E32,H24:H32,K24:K32)</f>
        <v>0.36304814814814812</v>
      </c>
      <c r="G35" s="9">
        <f>AVERAGE(C24:K32)</f>
        <v>0.46195432098765432</v>
      </c>
    </row>
    <row r="36" spans="2:23" x14ac:dyDescent="0.25">
      <c r="C36" s="4" t="s">
        <v>25</v>
      </c>
      <c r="D36" s="10">
        <f>MEDIAN(C24:C32,F24:F32,I24:I32)</f>
        <v>0.32740000000000002</v>
      </c>
      <c r="E36" s="10">
        <f>MEDIAN(D24:D32,G24:G32,J24:J32)</f>
        <v>0.72140000000000004</v>
      </c>
      <c r="F36" s="10">
        <f>MEDIAN(E24:E32,H24:H32,K24:K32)</f>
        <v>0.33389999999999997</v>
      </c>
      <c r="G36" s="35">
        <f>MEDIAN(C24:K32)</f>
        <v>0.51180000000000003</v>
      </c>
    </row>
    <row r="40" spans="2:23" x14ac:dyDescent="0.25">
      <c r="B40" t="s">
        <v>28</v>
      </c>
      <c r="N40" t="s">
        <v>28</v>
      </c>
    </row>
    <row r="41" spans="2:23" x14ac:dyDescent="0.25">
      <c r="B41" s="93" t="s">
        <v>11</v>
      </c>
      <c r="C41" s="90" t="s">
        <v>1</v>
      </c>
      <c r="D41" s="90"/>
      <c r="E41" s="90"/>
      <c r="F41" s="90" t="s">
        <v>2</v>
      </c>
      <c r="G41" s="90"/>
      <c r="H41" s="90"/>
      <c r="I41" s="90" t="s">
        <v>3</v>
      </c>
      <c r="J41" s="90"/>
      <c r="K41" s="90"/>
      <c r="N41" s="93" t="s">
        <v>0</v>
      </c>
      <c r="O41" s="90" t="s">
        <v>1</v>
      </c>
      <c r="P41" s="90"/>
      <c r="Q41" s="90"/>
      <c r="R41" s="90" t="s">
        <v>2</v>
      </c>
      <c r="S41" s="90"/>
      <c r="T41" s="90"/>
      <c r="U41" s="90" t="s">
        <v>3</v>
      </c>
      <c r="V41" s="90"/>
      <c r="W41" s="90"/>
    </row>
    <row r="42" spans="2:23" x14ac:dyDescent="0.25">
      <c r="B42" s="93"/>
      <c r="C42" s="1" t="s">
        <v>4</v>
      </c>
      <c r="D42" s="1" t="s">
        <v>5</v>
      </c>
      <c r="E42" s="1" t="s">
        <v>6</v>
      </c>
      <c r="F42" s="1" t="s">
        <v>4</v>
      </c>
      <c r="G42" s="1" t="s">
        <v>5</v>
      </c>
      <c r="H42" s="1" t="s">
        <v>6</v>
      </c>
      <c r="I42" s="1" t="s">
        <v>4</v>
      </c>
      <c r="J42" s="1" t="s">
        <v>5</v>
      </c>
      <c r="K42" s="1" t="s">
        <v>6</v>
      </c>
      <c r="N42" s="93"/>
      <c r="O42" s="1" t="s">
        <v>4</v>
      </c>
      <c r="P42" s="1" t="s">
        <v>5</v>
      </c>
      <c r="Q42" s="1" t="s">
        <v>6</v>
      </c>
      <c r="R42" s="1" t="s">
        <v>4</v>
      </c>
      <c r="S42" s="1" t="s">
        <v>5</v>
      </c>
      <c r="T42" s="1" t="s">
        <v>6</v>
      </c>
      <c r="U42" s="1" t="s">
        <v>4</v>
      </c>
      <c r="V42" s="1" t="s">
        <v>5</v>
      </c>
      <c r="W42" s="1" t="s">
        <v>6</v>
      </c>
    </row>
    <row r="43" spans="2:23" x14ac:dyDescent="0.25">
      <c r="B43" s="1" t="s">
        <v>12</v>
      </c>
      <c r="C43" s="1">
        <v>0.30330000000000001</v>
      </c>
      <c r="D43" s="1">
        <v>0.51890000000000003</v>
      </c>
      <c r="E43" s="1">
        <v>0.30640000000000001</v>
      </c>
      <c r="F43" s="1">
        <v>0.1762</v>
      </c>
      <c r="G43" s="1">
        <v>0.54710000000000003</v>
      </c>
      <c r="H43" s="1">
        <v>0.18360000000000001</v>
      </c>
      <c r="I43" s="1">
        <v>-3.1800000000000002E-2</v>
      </c>
      <c r="J43" s="1">
        <v>0.1293</v>
      </c>
      <c r="K43" s="1">
        <v>-7.0000000000000001E-3</v>
      </c>
      <c r="N43" s="1" t="s">
        <v>7</v>
      </c>
      <c r="O43" s="5">
        <v>0.78469999999999995</v>
      </c>
      <c r="P43" s="1">
        <v>0.86890000000000001</v>
      </c>
      <c r="Q43" s="6">
        <v>0.78210000000000002</v>
      </c>
      <c r="R43" s="1">
        <v>0.48399999999999999</v>
      </c>
      <c r="S43" s="7">
        <v>0.84740000000000004</v>
      </c>
      <c r="T43" s="6">
        <v>0.44069999999999998</v>
      </c>
      <c r="U43" s="1">
        <v>0.42809999999999998</v>
      </c>
      <c r="V43" s="7">
        <v>0.82789999999999997</v>
      </c>
      <c r="W43" s="1">
        <v>0.43640000000000001</v>
      </c>
    </row>
    <row r="44" spans="2:23" ht="15.75" thickBot="1" x14ac:dyDescent="0.3">
      <c r="B44" s="1" t="s">
        <v>13</v>
      </c>
      <c r="C44" s="1">
        <v>0.26390000000000002</v>
      </c>
      <c r="D44" s="1">
        <v>0.61040000000000005</v>
      </c>
      <c r="E44" s="1">
        <v>0.26860000000000001</v>
      </c>
      <c r="F44" s="1">
        <v>0.1431</v>
      </c>
      <c r="G44" s="1">
        <v>0.75919999999999999</v>
      </c>
      <c r="H44" s="1">
        <v>0.11559999999999999</v>
      </c>
      <c r="I44" s="1">
        <v>3.0000000000000001E-3</v>
      </c>
      <c r="J44" s="1">
        <v>0.1988</v>
      </c>
      <c r="K44" s="1">
        <v>-3.7199999999999997E-2</v>
      </c>
      <c r="N44" s="13" t="s">
        <v>8</v>
      </c>
      <c r="O44" s="24">
        <v>0.75870000000000004</v>
      </c>
      <c r="P44" s="79">
        <v>0.95199999999999996</v>
      </c>
      <c r="Q44" s="85">
        <v>0.76249999999999996</v>
      </c>
      <c r="R44" s="79">
        <v>0.50939999999999996</v>
      </c>
      <c r="S44" s="79">
        <v>0.97599999999999998</v>
      </c>
      <c r="T44" s="85">
        <v>0.5554</v>
      </c>
      <c r="U44" s="79">
        <v>0.43009999999999998</v>
      </c>
      <c r="V44" s="78">
        <v>0.82479999999999998</v>
      </c>
      <c r="W44" s="25">
        <v>0.42280000000000001</v>
      </c>
    </row>
    <row r="45" spans="2:23" ht="16.5" thickTop="1" thickBot="1" x14ac:dyDescent="0.3">
      <c r="B45" s="3" t="s">
        <v>14</v>
      </c>
      <c r="C45" s="79">
        <v>0.60029999999999994</v>
      </c>
      <c r="D45" s="78">
        <v>0.8841</v>
      </c>
      <c r="E45" s="79">
        <v>0.59919999999999995</v>
      </c>
      <c r="F45" s="79">
        <v>0.45739999999999997</v>
      </c>
      <c r="G45" s="79">
        <v>0.8679</v>
      </c>
      <c r="H45" s="79">
        <v>0.49009999999999998</v>
      </c>
      <c r="I45" s="79">
        <v>7.6200000000000004E-2</v>
      </c>
      <c r="J45" s="79">
        <v>0.84930000000000005</v>
      </c>
      <c r="K45" s="78">
        <v>8.6099999999999996E-2</v>
      </c>
      <c r="N45" s="13" t="s">
        <v>9</v>
      </c>
      <c r="O45">
        <v>0.98119999999999996</v>
      </c>
      <c r="P45" s="3">
        <v>0.94179999999999997</v>
      </c>
      <c r="Q45" s="14">
        <v>0.97560000000000002</v>
      </c>
      <c r="R45" s="13">
        <v>0.95330000000000004</v>
      </c>
      <c r="S45" s="88">
        <v>0.96809999999999996</v>
      </c>
      <c r="T45" s="25">
        <v>0.93500000000000005</v>
      </c>
      <c r="U45" s="13">
        <v>0.94610000000000005</v>
      </c>
      <c r="V45" s="25">
        <v>0.83</v>
      </c>
      <c r="W45" s="88">
        <v>0.94</v>
      </c>
    </row>
    <row r="46" spans="2:23" ht="16.5" thickTop="1" thickBot="1" x14ac:dyDescent="0.3">
      <c r="B46" s="45" t="s">
        <v>15</v>
      </c>
      <c r="C46" s="4">
        <v>0.55449999999999999</v>
      </c>
      <c r="D46" s="4">
        <v>0.70140000000000002</v>
      </c>
      <c r="E46" s="4">
        <v>0.58240000000000003</v>
      </c>
      <c r="F46" s="4">
        <v>0.3876</v>
      </c>
      <c r="G46" s="4">
        <v>0.85450000000000004</v>
      </c>
      <c r="H46" s="4">
        <v>0.442</v>
      </c>
      <c r="I46" s="4">
        <v>0.14449999999999999</v>
      </c>
      <c r="J46" s="4">
        <v>0.75900000000000001</v>
      </c>
      <c r="K46" s="4">
        <v>0.22520000000000001</v>
      </c>
      <c r="N46" s="26" t="s">
        <v>22</v>
      </c>
      <c r="O46" s="28">
        <v>0.99670000000000003</v>
      </c>
      <c r="P46" s="42">
        <v>1</v>
      </c>
      <c r="Q46" s="43">
        <v>0.99380000000000002</v>
      </c>
      <c r="R46" s="86">
        <v>0.99399999999999999</v>
      </c>
      <c r="S46" s="87">
        <v>1</v>
      </c>
      <c r="T46" s="44">
        <v>0.99</v>
      </c>
      <c r="U46" s="26">
        <v>0.996</v>
      </c>
      <c r="V46" s="49">
        <v>1</v>
      </c>
      <c r="W46" s="44">
        <v>0.97799999999999998</v>
      </c>
    </row>
    <row r="47" spans="2:23" ht="16.5" thickTop="1" thickBot="1" x14ac:dyDescent="0.3">
      <c r="B47" s="13" t="s">
        <v>16</v>
      </c>
      <c r="C47" s="79">
        <v>0.38490000000000002</v>
      </c>
      <c r="D47" s="79">
        <v>0.80810000000000004</v>
      </c>
      <c r="E47" s="79">
        <v>0.38590000000000002</v>
      </c>
      <c r="F47" s="79">
        <v>0.29380000000000001</v>
      </c>
      <c r="G47" s="79">
        <v>0.95</v>
      </c>
      <c r="H47" s="79">
        <v>0.2316</v>
      </c>
      <c r="I47" s="79">
        <v>3.1E-2</v>
      </c>
      <c r="J47" s="79">
        <v>0.79600000000000004</v>
      </c>
      <c r="K47" s="79">
        <v>2.9899999999999999E-2</v>
      </c>
      <c r="N47" s="4" t="s">
        <v>23</v>
      </c>
      <c r="O47" s="18">
        <v>0.93830000000000002</v>
      </c>
      <c r="P47" s="47">
        <v>1</v>
      </c>
      <c r="Q47" s="45">
        <v>0.94210000000000005</v>
      </c>
      <c r="R47" s="46">
        <v>0.77900000000000003</v>
      </c>
      <c r="S47" s="47">
        <v>1</v>
      </c>
      <c r="T47" s="48">
        <v>0.87360000000000004</v>
      </c>
      <c r="U47" s="89">
        <v>0.80679999999999996</v>
      </c>
      <c r="V47" s="50">
        <v>1</v>
      </c>
      <c r="W47" s="27">
        <v>0.82609999999999995</v>
      </c>
    </row>
    <row r="48" spans="2:23" ht="15.75" thickTop="1" x14ac:dyDescent="0.25">
      <c r="B48" s="45" t="s">
        <v>19</v>
      </c>
      <c r="C48" s="45">
        <v>0.37159999999999999</v>
      </c>
      <c r="D48" s="45">
        <v>0.55959999999999999</v>
      </c>
      <c r="E48" s="45">
        <v>0.50719999999999998</v>
      </c>
      <c r="F48" s="45">
        <v>0.52310000000000001</v>
      </c>
      <c r="G48" s="45">
        <v>0.69650000000000001</v>
      </c>
      <c r="H48" s="45">
        <v>0.54249999999999998</v>
      </c>
      <c r="I48" s="45">
        <v>8.2299999999999998E-2</v>
      </c>
      <c r="J48" s="45">
        <v>0.1968</v>
      </c>
      <c r="K48" s="45">
        <v>8.1000000000000003E-2</v>
      </c>
    </row>
    <row r="49" spans="2:24" ht="15.75" thickBot="1" x14ac:dyDescent="0.3">
      <c r="B49" s="13" t="s">
        <v>20</v>
      </c>
      <c r="C49" s="82">
        <v>0.3387</v>
      </c>
      <c r="D49" s="14">
        <v>0.38890000000000002</v>
      </c>
      <c r="E49" s="13">
        <v>4.3299999999999998E-2</v>
      </c>
      <c r="F49" s="15">
        <v>0.87549999999999994</v>
      </c>
      <c r="G49" s="13">
        <v>0.99399999999999999</v>
      </c>
      <c r="H49" s="13">
        <v>0.82709999999999995</v>
      </c>
      <c r="I49" s="13">
        <v>0.3463</v>
      </c>
      <c r="J49" s="14">
        <v>0.39200000000000002</v>
      </c>
      <c r="K49" s="13">
        <v>6.0000000000000001E-3</v>
      </c>
      <c r="O49" s="21"/>
      <c r="P49" s="5" t="s">
        <v>4</v>
      </c>
      <c r="Q49" s="6" t="s">
        <v>5</v>
      </c>
      <c r="R49" s="6" t="s">
        <v>6</v>
      </c>
      <c r="S49" s="7" t="s">
        <v>26</v>
      </c>
    </row>
    <row r="50" spans="2:24" ht="15.75" thickTop="1" x14ac:dyDescent="0.25">
      <c r="B50" s="45" t="s">
        <v>13</v>
      </c>
      <c r="C50" s="80">
        <v>0.55559999999999998</v>
      </c>
      <c r="D50" s="45">
        <v>0.2366</v>
      </c>
      <c r="E50" s="45">
        <v>0.56850000000000001</v>
      </c>
      <c r="F50" s="46">
        <v>0.51470000000000005</v>
      </c>
      <c r="G50" s="45">
        <v>0.69920000000000004</v>
      </c>
      <c r="H50" s="46">
        <v>0.52839999999999998</v>
      </c>
      <c r="I50" s="81">
        <v>0.2455</v>
      </c>
      <c r="J50" s="81">
        <v>0.29559999999999997</v>
      </c>
      <c r="K50" s="45">
        <v>0.21590000000000001</v>
      </c>
      <c r="O50" s="2" t="s">
        <v>24</v>
      </c>
      <c r="P50" s="8">
        <f>AVERAGE(O43:O47,R43:R47,U43:U47)</f>
        <v>0.78576000000000001</v>
      </c>
      <c r="Q50" s="8">
        <f>AVERAGE(P43:P45,S43:S45,V43:V45)</f>
        <v>0.89298888888888883</v>
      </c>
      <c r="R50" s="8">
        <f>AVERAGE(Q43:Q47,T43:T47,W43:W47)</f>
        <v>0.79027333333333338</v>
      </c>
      <c r="S50" s="9">
        <f>AVERAGE(O43:W47)</f>
        <v>0.83727555555555566</v>
      </c>
      <c r="X50">
        <f>MAX(O43:W47)</f>
        <v>1</v>
      </c>
    </row>
    <row r="51" spans="2:24" x14ac:dyDescent="0.25">
      <c r="B51" s="4" t="s">
        <v>21</v>
      </c>
      <c r="C51" s="4">
        <v>0.70279999999999998</v>
      </c>
      <c r="D51" s="83">
        <v>0.85760000000000003</v>
      </c>
      <c r="E51" s="83">
        <v>0.70750000000000002</v>
      </c>
      <c r="F51" s="18">
        <v>0.58679999999999999</v>
      </c>
      <c r="G51" s="83">
        <v>0.93889999999999996</v>
      </c>
      <c r="H51" s="84">
        <v>0.58650000000000002</v>
      </c>
      <c r="I51" s="20">
        <v>0.17199999999999999</v>
      </c>
      <c r="J51" s="20">
        <v>0.79710000000000003</v>
      </c>
      <c r="K51" s="4">
        <v>0.2339</v>
      </c>
      <c r="O51" s="4" t="s">
        <v>25</v>
      </c>
      <c r="P51" s="10">
        <f>MEDIAN(O43:O47,R43:R47,U43:U47)</f>
        <v>0.80679999999999996</v>
      </c>
      <c r="Q51" s="10">
        <f>MEDIAN(P43:P45,S43:S45,V43:V45)</f>
        <v>0.86890000000000001</v>
      </c>
      <c r="R51" s="10">
        <f>MEDIAN(Q43:Q47,T43:T47,W43:W47)</f>
        <v>0.87360000000000004</v>
      </c>
      <c r="S51" s="35">
        <f>MEDIAN(O43:W47)</f>
        <v>0.93830000000000002</v>
      </c>
    </row>
    <row r="52" spans="2:24" x14ac:dyDescent="0.25">
      <c r="B52">
        <f>MAX(C43:K51)</f>
        <v>0.99399999999999999</v>
      </c>
      <c r="C52">
        <f>MIN(C43:K51)</f>
        <v>-3.7199999999999997E-2</v>
      </c>
    </row>
    <row r="54" spans="2:24" x14ac:dyDescent="0.25">
      <c r="C54" s="21"/>
      <c r="D54" s="5" t="s">
        <v>4</v>
      </c>
      <c r="E54" s="6" t="s">
        <v>5</v>
      </c>
      <c r="F54" s="6" t="s">
        <v>6</v>
      </c>
      <c r="G54" s="7" t="s">
        <v>26</v>
      </c>
      <c r="L54" t="s">
        <v>29</v>
      </c>
    </row>
    <row r="55" spans="2:24" x14ac:dyDescent="0.25">
      <c r="C55" s="2" t="s">
        <v>24</v>
      </c>
      <c r="D55" s="8">
        <f>AVERAGE(C43:C51,F43:F51,I43:I51)</f>
        <v>0.33714074074074074</v>
      </c>
      <c r="E55" s="8">
        <f>AVERAGE(D43:D51,G43:G51,J43:J51)</f>
        <v>0.64025185185185185</v>
      </c>
      <c r="F55" s="8">
        <f>AVERAGE(E43:E51,H43:H51,K43:K51)</f>
        <v>0.32408148148148141</v>
      </c>
      <c r="G55" s="9">
        <f>AVERAGE(C43:K51)</f>
        <v>0.43382469135802459</v>
      </c>
    </row>
    <row r="56" spans="2:24" x14ac:dyDescent="0.25">
      <c r="C56" s="4" t="s">
        <v>25</v>
      </c>
      <c r="D56" s="10">
        <f>MEDIAN(C43:C51,F43:F51,I43:I51)</f>
        <v>0.3387</v>
      </c>
      <c r="E56" s="10">
        <f>MEDIAN(D43:D51,G43:G51,J43:J51)</f>
        <v>0.70140000000000002</v>
      </c>
      <c r="F56" s="10">
        <f>MEDIAN(E43:E51,H43:H51,K43:K51)</f>
        <v>0.26860000000000001</v>
      </c>
      <c r="G56" s="35">
        <f>MEDIAN(C43:K51)</f>
        <v>0.39200000000000002</v>
      </c>
      <c r="L56" t="s">
        <v>10</v>
      </c>
    </row>
    <row r="58" spans="2:24" x14ac:dyDescent="0.25">
      <c r="L58" t="s">
        <v>28</v>
      </c>
    </row>
    <row r="79" spans="2:5" x14ac:dyDescent="0.25">
      <c r="B79" t="s">
        <v>30</v>
      </c>
    </row>
    <row r="80" spans="2:5" x14ac:dyDescent="0.25">
      <c r="B80" s="2"/>
      <c r="C80" s="22" t="s">
        <v>1</v>
      </c>
      <c r="D80" s="22" t="s">
        <v>2</v>
      </c>
      <c r="E80" s="23" t="s">
        <v>3</v>
      </c>
    </row>
    <row r="81" spans="2:5" x14ac:dyDescent="0.25">
      <c r="B81" s="3" t="s">
        <v>31</v>
      </c>
      <c r="C81">
        <f>AVERAGE(C5:E13,C24:E32,C43:E51)</f>
        <v>0.52079629629629642</v>
      </c>
      <c r="D81">
        <f>AVERAGE(F5:H13,F24:H32,F43:H51)</f>
        <v>0.58931604938271576</v>
      </c>
      <c r="E81" s="40">
        <f>AVERAGE(I5:K13,I24:K32,I43:K51)</f>
        <v>0.22445925925925928</v>
      </c>
    </row>
    <row r="82" spans="2:5" x14ac:dyDescent="0.25">
      <c r="B82" s="4" t="s">
        <v>32</v>
      </c>
      <c r="C82" s="18">
        <f>AVERAGE(O5:Q9,O24:Q28,O43:Q47)</f>
        <v>0.91113777777777782</v>
      </c>
      <c r="D82" s="18">
        <f>AVERAGE(R5:T9,R24:T28,R43:T47)</f>
        <v>0.84200444444444444</v>
      </c>
      <c r="E82" s="27">
        <f>AVERAGE(U24,U24:W28,U43:W47,U5:W9)</f>
        <v>0.77991521739130432</v>
      </c>
    </row>
  </sheetData>
  <mergeCells count="24">
    <mergeCell ref="B3:B4"/>
    <mergeCell ref="C3:E3"/>
    <mergeCell ref="F3:H3"/>
    <mergeCell ref="I3:K3"/>
    <mergeCell ref="N3:N4"/>
    <mergeCell ref="O3:Q3"/>
    <mergeCell ref="R3:T3"/>
    <mergeCell ref="U3:W3"/>
    <mergeCell ref="O22:Q22"/>
    <mergeCell ref="R22:T22"/>
    <mergeCell ref="U22:W22"/>
    <mergeCell ref="O41:Q41"/>
    <mergeCell ref="R41:T41"/>
    <mergeCell ref="U41:W41"/>
    <mergeCell ref="N22:N23"/>
    <mergeCell ref="B41:B42"/>
    <mergeCell ref="C41:E41"/>
    <mergeCell ref="F41:H41"/>
    <mergeCell ref="I41:K41"/>
    <mergeCell ref="N41:N42"/>
    <mergeCell ref="I22:K22"/>
    <mergeCell ref="F22:H22"/>
    <mergeCell ref="C22:E22"/>
    <mergeCell ref="B22:B23"/>
  </mergeCells>
  <pageMargins left="0.7" right="0.7" top="0.75" bottom="0.75" header="0.3" footer="0.3"/>
  <pageSetup paperSize="9" orientation="portrait" r:id="rId1"/>
  <ignoredErrors>
    <ignoredError sqref="Q31:Q32 Q13 Q50:Q5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2023-01-16T17:32:58Z</dcterms:modified>
</cp:coreProperties>
</file>