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Public\Escritorio\QGIS_Araba\"/>
    </mc:Choice>
  </mc:AlternateContent>
  <xr:revisionPtr revIDLastSave="0" documentId="13_ncr:1_{AB21845D-CF3E-4F8F-B23B-E2EA597BF8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3" i="1" l="1"/>
  <c r="T42" i="1"/>
  <c r="T41" i="1"/>
  <c r="T40" i="1"/>
  <c r="T39" i="1"/>
  <c r="T38" i="1"/>
  <c r="T37" i="1"/>
  <c r="T36" i="1"/>
  <c r="T35" i="1"/>
  <c r="T34" i="1"/>
  <c r="T33" i="1"/>
  <c r="T5" i="1"/>
  <c r="T6" i="1"/>
  <c r="T7" i="1"/>
  <c r="T8" i="1"/>
  <c r="T9" i="1"/>
  <c r="T10" i="1"/>
  <c r="T11" i="1"/>
  <c r="T12" i="1"/>
  <c r="T13" i="1"/>
  <c r="T14" i="1"/>
  <c r="T4" i="1"/>
  <c r="M54" i="1"/>
  <c r="M56" i="1" s="1"/>
  <c r="L54" i="1"/>
  <c r="L56" i="1" s="1"/>
  <c r="K54" i="1"/>
  <c r="K56" i="1" s="1"/>
  <c r="J54" i="1"/>
  <c r="J56" i="1" s="1"/>
  <c r="I54" i="1"/>
  <c r="I56" i="1" s="1"/>
  <c r="H54" i="1"/>
  <c r="H55" i="1" s="1"/>
  <c r="G54" i="1"/>
  <c r="G55" i="1" s="1"/>
  <c r="F54" i="1"/>
  <c r="F55" i="1" s="1"/>
  <c r="E54" i="1"/>
  <c r="E55" i="1" s="1"/>
  <c r="D54" i="1"/>
  <c r="D55" i="1" s="1"/>
  <c r="C54" i="1"/>
  <c r="C56" i="1" s="1"/>
  <c r="N27" i="1"/>
  <c r="C26" i="1"/>
  <c r="E26" i="1"/>
  <c r="G26" i="1"/>
  <c r="H26" i="1"/>
  <c r="I26" i="1"/>
  <c r="J26" i="1"/>
  <c r="K26" i="1"/>
  <c r="L26" i="1"/>
  <c r="M26" i="1"/>
  <c r="M25" i="1"/>
  <c r="M27" i="1" s="1"/>
  <c r="L25" i="1"/>
  <c r="L27" i="1" s="1"/>
  <c r="H25" i="1"/>
  <c r="K25" i="1"/>
  <c r="K27" i="1" s="1"/>
  <c r="J25" i="1"/>
  <c r="I25" i="1"/>
  <c r="G25" i="1"/>
  <c r="E25" i="1"/>
  <c r="E27" i="1" s="1"/>
  <c r="F25" i="1"/>
  <c r="F26" i="1" s="1"/>
  <c r="N25" i="1"/>
  <c r="N26" i="1" s="1"/>
  <c r="C25" i="1"/>
  <c r="C27" i="1" s="1"/>
  <c r="I55" i="1" l="1"/>
  <c r="D56" i="1"/>
  <c r="K55" i="1"/>
  <c r="E56" i="1"/>
  <c r="F56" i="1"/>
  <c r="C55" i="1"/>
  <c r="L55" i="1"/>
  <c r="M55" i="1"/>
  <c r="G56" i="1"/>
  <c r="H56" i="1"/>
  <c r="J55" i="1"/>
  <c r="D25" i="1"/>
  <c r="D26" i="1" s="1"/>
  <c r="J27" i="1"/>
  <c r="I27" i="1"/>
  <c r="H27" i="1"/>
  <c r="G27" i="1"/>
  <c r="F27" i="1"/>
  <c r="D27" i="1" l="1"/>
</calcChain>
</file>

<file path=xl/sharedStrings.xml><?xml version="1.0" encoding="utf-8"?>
<sst xmlns="http://schemas.openxmlformats.org/spreadsheetml/2006/main" count="60" uniqueCount="30">
  <si>
    <t>a1.corregir_combinar.txt</t>
  </si>
  <si>
    <t>a2.CodEdifici_csv.txt</t>
  </si>
  <si>
    <t>a3.cargar.txt</t>
  </si>
  <si>
    <t>a4.centroide.txt</t>
  </si>
  <si>
    <t>a5.mover_CodEdifici.txt</t>
  </si>
  <si>
    <t>a6.csv.txt</t>
  </si>
  <si>
    <t>a7.geometrias.txt</t>
  </si>
  <si>
    <t>a8.adjacencia.txt</t>
  </si>
  <si>
    <t>a9.div_lineas.txt</t>
  </si>
  <si>
    <t>b10.campos1.txt</t>
  </si>
  <si>
    <t>b11.campos2.txt</t>
  </si>
  <si>
    <t>b12.campos3.txt</t>
  </si>
  <si>
    <t>b13.campos4.txt</t>
  </si>
  <si>
    <t>b14.mover_edi1.txt</t>
  </si>
  <si>
    <t>b15.mover_edi2.txt</t>
  </si>
  <si>
    <t>b16.mover_edi3.txt</t>
  </si>
  <si>
    <t>b17.mover_edi4.txt</t>
  </si>
  <si>
    <t>b18.mover_edi5.txt</t>
  </si>
  <si>
    <t>b19.filtro.txt</t>
  </si>
  <si>
    <t>c20.csv_1.txt</t>
  </si>
  <si>
    <t>c21.csv_2.txt</t>
  </si>
  <si>
    <t>c22.csv_carga.txt</t>
  </si>
  <si>
    <t>EDIFICIOS</t>
  </si>
  <si>
    <t>TIEMPO</t>
  </si>
  <si>
    <t>TIEMPO (s)</t>
  </si>
  <si>
    <t>TIEMPO por EDIFICIO (s/Edificio)</t>
  </si>
  <si>
    <t>ERR</t>
  </si>
  <si>
    <t>TIEMPO SIMULACIÓN</t>
  </si>
  <si>
    <t>TIEMPO POR EDIFICIO</t>
  </si>
  <si>
    <t>28/09-08/10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</si>
</sst>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3" borderId="0" xfId="0" applyFill="1"/>
    <xf numFmtId="0" fontId="2" fillId="3" borderId="0" xfId="0" applyFont="1" applyFill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0" fillId="3" borderId="6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7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2" xfId="0" applyFill="1" applyBorder="1"/>
    <xf numFmtId="0" fontId="7" fillId="3" borderId="0" xfId="0" applyFont="1" applyFill="1"/>
    <xf numFmtId="0" fontId="7" fillId="3" borderId="6" xfId="0" applyFont="1" applyFill="1" applyBorder="1"/>
    <xf numFmtId="0" fontId="6" fillId="3" borderId="3" xfId="0" applyFont="1" applyFill="1" applyBorder="1" applyAlignment="1">
      <alignment vertical="center"/>
    </xf>
    <xf numFmtId="0" fontId="7" fillId="3" borderId="8" xfId="0" applyFont="1" applyFill="1" applyBorder="1"/>
    <xf numFmtId="0" fontId="7" fillId="3" borderId="9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1" fontId="8" fillId="4" borderId="3" xfId="0" applyNumberFormat="1" applyFont="1" applyFill="1" applyBorder="1"/>
    <xf numFmtId="0" fontId="10" fillId="3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0" fontId="11" fillId="3" borderId="4" xfId="0" applyFont="1" applyFill="1" applyBorder="1" applyAlignment="1">
      <alignment vertical="center"/>
    </xf>
    <xf numFmtId="0" fontId="10" fillId="3" borderId="2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1" fontId="8" fillId="6" borderId="3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9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7" borderId="0" xfId="0" applyFill="1"/>
    <xf numFmtId="0" fontId="6" fillId="3" borderId="11" xfId="0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0" fontId="2" fillId="8" borderId="15" xfId="0" applyFont="1" applyFill="1" applyBorder="1" applyAlignment="1">
      <alignment vertical="center"/>
    </xf>
    <xf numFmtId="0" fontId="0" fillId="8" borderId="15" xfId="0" applyFill="1" applyBorder="1"/>
    <xf numFmtId="164" fontId="8" fillId="4" borderId="3" xfId="0" applyNumberFormat="1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Hoja1!$S$3</c:f>
              <c:strCache>
                <c:ptCount val="1"/>
                <c:pt idx="0">
                  <c:v>TIEMPO SIMULACIÓN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poly"/>
            <c:order val="2"/>
            <c:intercept val="19.739999999999998"/>
            <c:dispRSqr val="0"/>
            <c:dispEq val="1"/>
            <c:trendlineLbl>
              <c:layout>
                <c:manualLayout>
                  <c:x val="-0.52543699647825703"/>
                  <c:y val="1.0240822833021824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Courier New" panose="02070309020205020404" pitchFamily="49" charset="0"/>
                      <a:ea typeface="+mn-ea"/>
                      <a:cs typeface="Courier New" panose="02070309020205020404" pitchFamily="49" charset="0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Hoja1!$R$4:$R$14</c:f>
              <c:numCache>
                <c:formatCode>General</c:formatCode>
                <c:ptCount val="11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750</c:v>
                </c:pt>
                <c:pt idx="10">
                  <c:v>1000</c:v>
                </c:pt>
              </c:numCache>
            </c:numRef>
          </c:xVal>
          <c:yVal>
            <c:numRef>
              <c:f>Hoja1!$S$4:$S$14</c:f>
              <c:numCache>
                <c:formatCode>General</c:formatCode>
                <c:ptCount val="11"/>
                <c:pt idx="0">
                  <c:v>17.230000000000004</c:v>
                </c:pt>
                <c:pt idx="1">
                  <c:v>22.930000000000007</c:v>
                </c:pt>
                <c:pt idx="2">
                  <c:v>60.510000000000005</c:v>
                </c:pt>
                <c:pt idx="3">
                  <c:v>166.82999999999998</c:v>
                </c:pt>
                <c:pt idx="4">
                  <c:v>593.55999999999995</c:v>
                </c:pt>
                <c:pt idx="5">
                  <c:v>1127</c:v>
                </c:pt>
                <c:pt idx="6">
                  <c:v>1548.8699999999997</c:v>
                </c:pt>
                <c:pt idx="7">
                  <c:v>1912.05</c:v>
                </c:pt>
                <c:pt idx="8">
                  <c:v>2467.4899999999998</c:v>
                </c:pt>
                <c:pt idx="9">
                  <c:v>5650.26</c:v>
                </c:pt>
                <c:pt idx="10">
                  <c:v>8694.36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06-442F-AF65-71ACF1B31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63327"/>
        <c:axId val="850362847"/>
      </c:scatterChart>
      <c:scatterChart>
        <c:scatterStyle val="lineMarker"/>
        <c:varyColors val="0"/>
        <c:ser>
          <c:idx val="1"/>
          <c:order val="1"/>
          <c:tx>
            <c:strRef>
              <c:f>Hoja1!$T$3</c:f>
              <c:strCache>
                <c:ptCount val="1"/>
                <c:pt idx="0">
                  <c:v>TIEMPO POR EDIFICIO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2">
                    <a:lumMod val="20000"/>
                    <a:lumOff val="80000"/>
                  </a:schemeClr>
                </a:solidFill>
                <a:round/>
              </a:ln>
              <a:effectLst/>
            </c:spPr>
            <c:trendlineType val="poly"/>
            <c:order val="2"/>
            <c:intercept val="0.8"/>
            <c:dispRSqr val="0"/>
            <c:dispEq val="1"/>
            <c:trendlineLbl>
              <c:layout>
                <c:manualLayout>
                  <c:x val="-0.53496485121607951"/>
                  <c:y val="-0.3090435777317559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Courier New" panose="02070309020205020404" pitchFamily="49" charset="0"/>
                      <a:ea typeface="+mn-ea"/>
                      <a:cs typeface="Courier New" panose="02070309020205020404" pitchFamily="49" charset="0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Hoja1!$R$4:$R$14</c:f>
              <c:numCache>
                <c:formatCode>General</c:formatCode>
                <c:ptCount val="11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750</c:v>
                </c:pt>
                <c:pt idx="10">
                  <c:v>1000</c:v>
                </c:pt>
              </c:numCache>
            </c:numRef>
          </c:xVal>
          <c:yVal>
            <c:numRef>
              <c:f>Hoja1!$T$4:$T$14</c:f>
              <c:numCache>
                <c:formatCode>General</c:formatCode>
                <c:ptCount val="11"/>
                <c:pt idx="0">
                  <c:v>17.230000000000004</c:v>
                </c:pt>
                <c:pt idx="1">
                  <c:v>0.91720000000000024</c:v>
                </c:pt>
                <c:pt idx="2">
                  <c:v>1.2102000000000002</c:v>
                </c:pt>
                <c:pt idx="3">
                  <c:v>1.6682999999999999</c:v>
                </c:pt>
                <c:pt idx="4">
                  <c:v>2.9677999999999995</c:v>
                </c:pt>
                <c:pt idx="5">
                  <c:v>3.7566666666666668</c:v>
                </c:pt>
                <c:pt idx="6">
                  <c:v>4.4253428571428559</c:v>
                </c:pt>
                <c:pt idx="7">
                  <c:v>4.780125</c:v>
                </c:pt>
                <c:pt idx="8">
                  <c:v>4.9349799999999995</c:v>
                </c:pt>
                <c:pt idx="9">
                  <c:v>7.5336800000000004</c:v>
                </c:pt>
                <c:pt idx="10">
                  <c:v>8.6943600000000014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06-442F-AF65-71ACF1B31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3216"/>
        <c:axId val="99822736"/>
      </c:scatterChart>
      <c:valAx>
        <c:axId val="850363327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s-ES"/>
                  <a:t>Edificios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s-ES"/>
          </a:p>
        </c:txPr>
        <c:crossAx val="850362847"/>
        <c:crosses val="autoZero"/>
        <c:crossBetween val="midCat"/>
      </c:valAx>
      <c:valAx>
        <c:axId val="8503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5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s-ES">
                    <a:solidFill>
                      <a:schemeClr val="accent5"/>
                    </a:solidFill>
                  </a:rPr>
                  <a:t>Tiempo de simulación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5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5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s-ES"/>
          </a:p>
        </c:txPr>
        <c:crossAx val="850363327"/>
        <c:crosses val="autoZero"/>
        <c:crossBetween val="midCat"/>
      </c:valAx>
      <c:valAx>
        <c:axId val="99822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2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s-ES">
                    <a:solidFill>
                      <a:schemeClr val="accent2"/>
                    </a:solidFill>
                  </a:rPr>
                  <a:t>Tiempo por edificio (s/edificio)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2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2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s-ES"/>
          </a:p>
        </c:txPr>
        <c:crossAx val="99823216"/>
        <c:crosses val="max"/>
        <c:crossBetween val="midCat"/>
      </c:valAx>
      <c:valAx>
        <c:axId val="9982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82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Courier New" panose="02070309020205020404" pitchFamily="49" charset="0"/>
          <a:cs typeface="Courier New" panose="02070309020205020404" pitchFamily="49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Hoja1!$S$32</c:f>
              <c:strCache>
                <c:ptCount val="1"/>
                <c:pt idx="0">
                  <c:v>TIEMPO SIMULACIÓN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poly"/>
            <c:order val="2"/>
            <c:intercept val="19.739999999999998"/>
            <c:dispRSqr val="0"/>
            <c:dispEq val="1"/>
            <c:trendlineLbl>
              <c:layout>
                <c:manualLayout>
                  <c:x val="-0.33225188239208159"/>
                  <c:y val="-5.1943596058126422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Courier New" panose="02070309020205020404" pitchFamily="49" charset="0"/>
                      <a:ea typeface="+mn-ea"/>
                      <a:cs typeface="Courier New" panose="02070309020205020404" pitchFamily="49" charset="0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Hoja1!$R$33:$R$43</c:f>
              <c:numCache>
                <c:formatCode>General</c:formatCode>
                <c:ptCount val="11"/>
                <c:pt idx="0">
                  <c:v>1979</c:v>
                </c:pt>
                <c:pt idx="1">
                  <c:v>1000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</c:numCache>
            </c:numRef>
          </c:xVal>
          <c:yVal>
            <c:numRef>
              <c:f>Hoja1!$S$33:$S$43</c:f>
              <c:numCache>
                <c:formatCode>General</c:formatCode>
                <c:ptCount val="11"/>
                <c:pt idx="0">
                  <c:v>2412.5300000000007</c:v>
                </c:pt>
                <c:pt idx="1">
                  <c:v>758.67999999999984</c:v>
                </c:pt>
                <c:pt idx="2">
                  <c:v>396.57</c:v>
                </c:pt>
                <c:pt idx="3">
                  <c:v>303.72000000000003</c:v>
                </c:pt>
                <c:pt idx="4">
                  <c:v>210.88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4-4C0B-ACDD-87CEFC35B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63327"/>
        <c:axId val="850362847"/>
      </c:scatterChart>
      <c:scatterChart>
        <c:scatterStyle val="lineMarker"/>
        <c:varyColors val="0"/>
        <c:ser>
          <c:idx val="1"/>
          <c:order val="1"/>
          <c:tx>
            <c:strRef>
              <c:f>Hoja1!$T$32</c:f>
              <c:strCache>
                <c:ptCount val="1"/>
                <c:pt idx="0">
                  <c:v>TIEMPO POR EDIFICIO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2">
                    <a:lumMod val="20000"/>
                    <a:lumOff val="80000"/>
                  </a:schemeClr>
                </a:solidFill>
                <a:round/>
              </a:ln>
              <a:effectLst/>
            </c:spPr>
            <c:trendlineType val="poly"/>
            <c:order val="2"/>
            <c:intercept val="0.8"/>
            <c:dispRSqr val="0"/>
            <c:dispEq val="1"/>
            <c:trendlineLbl>
              <c:layout>
                <c:manualLayout>
                  <c:x val="-0.35419422614826818"/>
                  <c:y val="5.429365486231679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Courier New" panose="02070309020205020404" pitchFamily="49" charset="0"/>
                      <a:ea typeface="+mn-ea"/>
                      <a:cs typeface="Courier New" panose="02070309020205020404" pitchFamily="49" charset="0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Hoja1!$R$33:$R$43</c:f>
              <c:numCache>
                <c:formatCode>General</c:formatCode>
                <c:ptCount val="11"/>
                <c:pt idx="0">
                  <c:v>1979</c:v>
                </c:pt>
                <c:pt idx="1">
                  <c:v>1000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</c:numCache>
            </c:numRef>
          </c:xVal>
          <c:yVal>
            <c:numRef>
              <c:f>Hoja1!$T$33:$T$43</c:f>
              <c:numCache>
                <c:formatCode>General</c:formatCode>
                <c:ptCount val="11"/>
                <c:pt idx="0">
                  <c:v>1.2190651844365845</c:v>
                </c:pt>
                <c:pt idx="1">
                  <c:v>0.7586799999999998</c:v>
                </c:pt>
                <c:pt idx="2">
                  <c:v>0.79313999999999996</c:v>
                </c:pt>
                <c:pt idx="3">
                  <c:v>0.75930000000000009</c:v>
                </c:pt>
                <c:pt idx="4">
                  <c:v>0.7029333333333333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94-4C0B-ACDD-87CEFC35B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3216"/>
        <c:axId val="99822736"/>
      </c:scatterChart>
      <c:valAx>
        <c:axId val="85036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s-ES"/>
                  <a:t>Edificios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s-ES"/>
          </a:p>
        </c:txPr>
        <c:crossAx val="850362847"/>
        <c:crosses val="autoZero"/>
        <c:crossBetween val="midCat"/>
      </c:valAx>
      <c:valAx>
        <c:axId val="8503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5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s-ES">
                    <a:solidFill>
                      <a:schemeClr val="accent5"/>
                    </a:solidFill>
                  </a:rPr>
                  <a:t>Tiempo de simulación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5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5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s-ES"/>
          </a:p>
        </c:txPr>
        <c:crossAx val="850363327"/>
        <c:crosses val="autoZero"/>
        <c:crossBetween val="midCat"/>
      </c:valAx>
      <c:valAx>
        <c:axId val="99822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2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s-ES">
                    <a:solidFill>
                      <a:schemeClr val="accent2"/>
                    </a:solidFill>
                  </a:rPr>
                  <a:t>Tiempo por edificio (s/edificio)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2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2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s-ES"/>
          </a:p>
        </c:txPr>
        <c:crossAx val="99823216"/>
        <c:crosses val="max"/>
        <c:crossBetween val="midCat"/>
      </c:valAx>
      <c:valAx>
        <c:axId val="9982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82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Courier New" panose="02070309020205020404" pitchFamily="49" charset="0"/>
          <a:cs typeface="Courier New" panose="02070309020205020404" pitchFamily="49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219955</xdr:colOff>
      <xdr:row>1</xdr:row>
      <xdr:rowOff>139754</xdr:rowOff>
    </xdr:from>
    <xdr:to>
      <xdr:col>36</xdr:col>
      <xdr:colOff>190020</xdr:colOff>
      <xdr:row>26</xdr:row>
      <xdr:rowOff>195463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BAB3EC-166F-A1B7-2377-B792EDA37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190500</xdr:colOff>
      <xdr:row>31</xdr:row>
      <xdr:rowOff>0</xdr:rowOff>
    </xdr:from>
    <xdr:to>
      <xdr:col>36</xdr:col>
      <xdr:colOff>160565</xdr:colOff>
      <xdr:row>56</xdr:row>
      <xdr:rowOff>17609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19951A-1F5B-4C2A-BAA9-24D22430F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6"/>
  <sheetViews>
    <sheetView tabSelected="1" zoomScale="55" zoomScaleNormal="55" workbookViewId="0">
      <selection activeCell="H8" sqref="H8"/>
    </sheetView>
  </sheetViews>
  <sheetFormatPr baseColWidth="10" defaultColWidth="8.88671875" defaultRowHeight="14.4" x14ac:dyDescent="0.3"/>
  <cols>
    <col min="1" max="1" width="3.6640625" style="3" customWidth="1"/>
    <col min="2" max="2" width="36.44140625" style="3" bestFit="1" customWidth="1"/>
    <col min="3" max="4" width="9.6640625" style="3" bestFit="1" customWidth="1"/>
    <col min="5" max="5" width="11.33203125" style="3" bestFit="1" customWidth="1"/>
    <col min="6" max="13" width="9.6640625" style="3" bestFit="1" customWidth="1"/>
    <col min="14" max="14" width="11" style="3" bestFit="1" customWidth="1"/>
    <col min="15" max="15" width="5.21875" style="3" customWidth="1"/>
    <col min="16" max="16" width="8.88671875" style="3"/>
    <col min="17" max="17" width="7.88671875" style="16" bestFit="1" customWidth="1"/>
    <col min="18" max="18" width="9.21875" style="16" bestFit="1" customWidth="1"/>
    <col min="19" max="19" width="19.44140625" style="16" bestFit="1" customWidth="1"/>
    <col min="20" max="20" width="20.21875" style="3" bestFit="1" customWidth="1"/>
    <col min="21" max="16384" width="8.88671875" style="3"/>
  </cols>
  <sheetData>
    <row r="1" spans="1:29" ht="24" thickBot="1" x14ac:dyDescent="0.5">
      <c r="C1" s="42" t="s">
        <v>29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4"/>
      <c r="O1" s="45"/>
      <c r="P1" s="46"/>
      <c r="Q1" s="46"/>
      <c r="R1" s="46"/>
      <c r="S1" s="47"/>
      <c r="T1" s="45"/>
      <c r="U1" s="46"/>
      <c r="V1" s="46"/>
      <c r="W1" s="46"/>
      <c r="X1" s="47"/>
      <c r="Y1" s="45"/>
      <c r="Z1" s="46"/>
      <c r="AA1" s="46"/>
      <c r="AB1" s="46"/>
      <c r="AC1" s="47"/>
    </row>
    <row r="2" spans="1:29" s="5" customFormat="1" ht="15" thickBot="1" x14ac:dyDescent="0.35">
      <c r="A2" s="4"/>
      <c r="B2" s="2" t="s">
        <v>22</v>
      </c>
      <c r="C2" s="1">
        <v>1979</v>
      </c>
      <c r="D2" s="1">
        <v>1000</v>
      </c>
      <c r="E2" s="1">
        <v>750</v>
      </c>
      <c r="F2" s="1">
        <v>500</v>
      </c>
      <c r="G2" s="1">
        <v>400</v>
      </c>
      <c r="H2" s="1">
        <v>350</v>
      </c>
      <c r="I2" s="1">
        <v>300</v>
      </c>
      <c r="J2" s="1">
        <v>200</v>
      </c>
      <c r="K2" s="1">
        <v>100</v>
      </c>
      <c r="L2" s="1">
        <v>50</v>
      </c>
      <c r="M2" s="1">
        <v>25</v>
      </c>
      <c r="N2" s="1">
        <v>1</v>
      </c>
      <c r="Q2" s="18"/>
      <c r="R2" s="37"/>
      <c r="S2" s="38"/>
      <c r="T2" s="7"/>
      <c r="X2" s="6"/>
      <c r="Y2" s="7"/>
      <c r="AC2" s="6"/>
    </row>
    <row r="3" spans="1:29" x14ac:dyDescent="0.3">
      <c r="B3" s="31" t="s">
        <v>0</v>
      </c>
      <c r="C3"/>
      <c r="D3">
        <v>16.760000000000002</v>
      </c>
      <c r="E3">
        <v>12.97</v>
      </c>
      <c r="F3">
        <v>14.76</v>
      </c>
      <c r="G3">
        <v>12.15</v>
      </c>
      <c r="H3">
        <v>15.12</v>
      </c>
      <c r="I3">
        <v>10.98</v>
      </c>
      <c r="J3">
        <v>10.17</v>
      </c>
      <c r="K3">
        <v>13.34</v>
      </c>
      <c r="L3">
        <v>11.07</v>
      </c>
      <c r="M3">
        <v>10.96</v>
      </c>
      <c r="N3">
        <v>12.42</v>
      </c>
      <c r="R3" s="39" t="s">
        <v>22</v>
      </c>
      <c r="S3" s="40" t="s">
        <v>27</v>
      </c>
      <c r="T3" s="40" t="s">
        <v>28</v>
      </c>
      <c r="X3" s="8"/>
      <c r="Y3" s="9"/>
      <c r="AC3" s="8"/>
    </row>
    <row r="4" spans="1:29" x14ac:dyDescent="0.3">
      <c r="B4" s="31" t="s">
        <v>1</v>
      </c>
      <c r="C4"/>
      <c r="D4">
        <v>7.52</v>
      </c>
      <c r="E4">
        <v>0.17</v>
      </c>
      <c r="F4">
        <v>0.16</v>
      </c>
      <c r="G4">
        <v>0.16</v>
      </c>
      <c r="H4">
        <v>6.3</v>
      </c>
      <c r="I4">
        <v>0.12</v>
      </c>
      <c r="J4">
        <v>1.56</v>
      </c>
      <c r="K4">
        <v>1.57</v>
      </c>
      <c r="L4">
        <v>0.12</v>
      </c>
      <c r="M4">
        <v>0.09</v>
      </c>
      <c r="N4">
        <v>0.1</v>
      </c>
      <c r="R4" s="39">
        <v>1</v>
      </c>
      <c r="S4" s="40">
        <v>17.230000000000004</v>
      </c>
      <c r="T4" s="40">
        <f>S4/R4</f>
        <v>17.230000000000004</v>
      </c>
      <c r="X4" s="8"/>
      <c r="Y4" s="9"/>
      <c r="AC4" s="8"/>
    </row>
    <row r="5" spans="1:29" x14ac:dyDescent="0.3">
      <c r="B5" s="31" t="s">
        <v>2</v>
      </c>
      <c r="C5"/>
      <c r="D5">
        <v>0.51</v>
      </c>
      <c r="E5">
        <v>0.37</v>
      </c>
      <c r="F5">
        <v>0.43</v>
      </c>
      <c r="G5">
        <v>0.4</v>
      </c>
      <c r="H5">
        <v>0.41</v>
      </c>
      <c r="I5">
        <v>0.39</v>
      </c>
      <c r="J5">
        <v>0.37</v>
      </c>
      <c r="K5">
        <v>0.51</v>
      </c>
      <c r="L5">
        <v>0.38</v>
      </c>
      <c r="M5">
        <v>0.37</v>
      </c>
      <c r="N5">
        <v>0.52</v>
      </c>
      <c r="R5" s="39">
        <v>25</v>
      </c>
      <c r="S5" s="40">
        <v>22.930000000000007</v>
      </c>
      <c r="T5" s="40">
        <f t="shared" ref="T5:T14" si="0">S5/R5</f>
        <v>0.91720000000000024</v>
      </c>
      <c r="X5" s="8"/>
      <c r="Y5" s="9"/>
      <c r="AC5" s="8"/>
    </row>
    <row r="6" spans="1:29" x14ac:dyDescent="0.3">
      <c r="B6" s="31" t="s">
        <v>3</v>
      </c>
      <c r="C6"/>
      <c r="D6">
        <v>0.15</v>
      </c>
      <c r="E6">
        <v>0.1</v>
      </c>
      <c r="F6">
        <v>0.1</v>
      </c>
      <c r="G6">
        <v>0.09</v>
      </c>
      <c r="H6">
        <v>0.15</v>
      </c>
      <c r="I6">
        <v>7.0000000000000007E-2</v>
      </c>
      <c r="J6">
        <v>0.08</v>
      </c>
      <c r="K6">
        <v>7.0000000000000007E-2</v>
      </c>
      <c r="L6">
        <v>0.06</v>
      </c>
      <c r="M6">
        <v>0.06</v>
      </c>
      <c r="N6">
        <v>0.06</v>
      </c>
      <c r="R6" s="39">
        <v>50</v>
      </c>
      <c r="S6" s="40">
        <v>60.510000000000005</v>
      </c>
      <c r="T6" s="40">
        <f t="shared" si="0"/>
        <v>1.2102000000000002</v>
      </c>
      <c r="X6" s="8"/>
      <c r="Y6" s="9"/>
      <c r="AC6" s="8"/>
    </row>
    <row r="7" spans="1:29" x14ac:dyDescent="0.3">
      <c r="B7" s="31" t="s">
        <v>4</v>
      </c>
      <c r="C7"/>
      <c r="D7">
        <v>2.84</v>
      </c>
      <c r="E7">
        <v>1.39</v>
      </c>
      <c r="F7">
        <v>1.1299999999999999</v>
      </c>
      <c r="G7">
        <v>0.8</v>
      </c>
      <c r="H7">
        <v>0.72</v>
      </c>
      <c r="I7">
        <v>0.55000000000000004</v>
      </c>
      <c r="J7">
        <v>0.35</v>
      </c>
      <c r="K7">
        <v>0.23</v>
      </c>
      <c r="L7">
        <v>0.19</v>
      </c>
      <c r="M7">
        <v>0.14000000000000001</v>
      </c>
      <c r="N7">
        <v>0.13</v>
      </c>
      <c r="R7" s="39">
        <v>100</v>
      </c>
      <c r="S7" s="40">
        <v>166.82999999999998</v>
      </c>
      <c r="T7" s="40">
        <f t="shared" si="0"/>
        <v>1.6682999999999999</v>
      </c>
      <c r="X7" s="8"/>
      <c r="Y7" s="9"/>
      <c r="AC7" s="8"/>
    </row>
    <row r="8" spans="1:29" x14ac:dyDescent="0.3">
      <c r="B8" s="31" t="s">
        <v>5</v>
      </c>
      <c r="C8"/>
      <c r="D8">
        <v>16.21</v>
      </c>
      <c r="E8">
        <v>11.14</v>
      </c>
      <c r="F8">
        <v>7.85</v>
      </c>
      <c r="G8">
        <v>5.96</v>
      </c>
      <c r="H8">
        <v>5.33</v>
      </c>
      <c r="I8">
        <v>4.2300000000000004</v>
      </c>
      <c r="J8">
        <v>2.73</v>
      </c>
      <c r="K8">
        <v>1.57</v>
      </c>
      <c r="L8">
        <v>1.02</v>
      </c>
      <c r="M8">
        <v>0.42</v>
      </c>
      <c r="N8">
        <v>0.28999999999999998</v>
      </c>
      <c r="R8" s="39">
        <v>200</v>
      </c>
      <c r="S8" s="40">
        <v>593.55999999999995</v>
      </c>
      <c r="T8" s="40">
        <f t="shared" si="0"/>
        <v>2.9677999999999995</v>
      </c>
      <c r="X8" s="8"/>
      <c r="Y8" s="9"/>
      <c r="AC8" s="8"/>
    </row>
    <row r="9" spans="1:29" x14ac:dyDescent="0.3">
      <c r="B9" s="31" t="s">
        <v>6</v>
      </c>
      <c r="C9"/>
      <c r="D9">
        <v>61.73</v>
      </c>
      <c r="E9">
        <v>44.33</v>
      </c>
      <c r="F9">
        <v>30.92</v>
      </c>
      <c r="G9">
        <v>24.62</v>
      </c>
      <c r="H9">
        <v>26.59</v>
      </c>
      <c r="I9">
        <v>16.57</v>
      </c>
      <c r="J9">
        <v>11.15</v>
      </c>
      <c r="K9">
        <v>6.45</v>
      </c>
      <c r="L9">
        <v>4.24</v>
      </c>
      <c r="M9">
        <v>2.44</v>
      </c>
      <c r="N9">
        <v>1.99</v>
      </c>
      <c r="R9" s="39">
        <v>300</v>
      </c>
      <c r="S9" s="40">
        <v>1127</v>
      </c>
      <c r="T9" s="40">
        <f t="shared" si="0"/>
        <v>3.7566666666666668</v>
      </c>
      <c r="X9" s="8"/>
      <c r="Y9" s="9"/>
      <c r="AC9" s="8"/>
    </row>
    <row r="10" spans="1:29" x14ac:dyDescent="0.3">
      <c r="B10" s="31" t="s">
        <v>7</v>
      </c>
      <c r="C10"/>
      <c r="D10">
        <v>0.97</v>
      </c>
      <c r="E10">
        <v>0.8</v>
      </c>
      <c r="F10">
        <v>0.59</v>
      </c>
      <c r="G10">
        <v>0.54</v>
      </c>
      <c r="H10">
        <v>0.71</v>
      </c>
      <c r="I10">
        <v>0.43</v>
      </c>
      <c r="J10">
        <v>0.33</v>
      </c>
      <c r="K10">
        <v>0.27</v>
      </c>
      <c r="L10">
        <v>0.25</v>
      </c>
      <c r="M10">
        <v>0.2</v>
      </c>
      <c r="N10">
        <v>0.16</v>
      </c>
      <c r="R10" s="39">
        <v>350</v>
      </c>
      <c r="S10" s="40">
        <v>1548.8699999999997</v>
      </c>
      <c r="T10" s="40">
        <f t="shared" si="0"/>
        <v>4.4253428571428559</v>
      </c>
      <c r="X10" s="8"/>
      <c r="Y10" s="9"/>
      <c r="AC10" s="8"/>
    </row>
    <row r="11" spans="1:29" x14ac:dyDescent="0.3">
      <c r="B11" s="31" t="s">
        <v>8</v>
      </c>
      <c r="C11"/>
      <c r="D11">
        <v>146.51</v>
      </c>
      <c r="E11">
        <v>83.51</v>
      </c>
      <c r="F11">
        <v>40.450000000000003</v>
      </c>
      <c r="G11">
        <v>28.27</v>
      </c>
      <c r="H11">
        <v>25.61</v>
      </c>
      <c r="I11">
        <v>16.88</v>
      </c>
      <c r="J11">
        <v>8.11</v>
      </c>
      <c r="K11">
        <v>2.35</v>
      </c>
      <c r="L11">
        <v>0.7</v>
      </c>
      <c r="M11">
        <v>0.18</v>
      </c>
      <c r="N11">
        <v>0.09</v>
      </c>
      <c r="R11" s="39">
        <v>400</v>
      </c>
      <c r="S11" s="40">
        <v>1912.05</v>
      </c>
      <c r="T11" s="40">
        <f t="shared" si="0"/>
        <v>4.780125</v>
      </c>
      <c r="X11" s="8"/>
      <c r="Y11" s="9"/>
      <c r="AC11" s="8"/>
    </row>
    <row r="12" spans="1:29" x14ac:dyDescent="0.3">
      <c r="B12" s="31" t="s">
        <v>9</v>
      </c>
      <c r="C12"/>
      <c r="D12">
        <v>2099.79</v>
      </c>
      <c r="E12">
        <v>1321.07</v>
      </c>
      <c r="F12">
        <v>597.15</v>
      </c>
      <c r="G12">
        <v>455.3</v>
      </c>
      <c r="H12">
        <v>371.54</v>
      </c>
      <c r="I12">
        <v>268.92</v>
      </c>
      <c r="J12">
        <v>132.66</v>
      </c>
      <c r="K12">
        <v>34.78</v>
      </c>
      <c r="L12">
        <v>10.44</v>
      </c>
      <c r="M12">
        <v>1.89</v>
      </c>
      <c r="N12">
        <v>0.25</v>
      </c>
      <c r="R12" s="39">
        <v>500</v>
      </c>
      <c r="S12" s="40">
        <v>2467.4899999999998</v>
      </c>
      <c r="T12" s="40">
        <f t="shared" si="0"/>
        <v>4.9349799999999995</v>
      </c>
      <c r="X12" s="8"/>
      <c r="Y12" s="9"/>
      <c r="AC12" s="8"/>
    </row>
    <row r="13" spans="1:29" x14ac:dyDescent="0.3">
      <c r="B13" s="31" t="s">
        <v>10</v>
      </c>
      <c r="C13"/>
      <c r="D13">
        <v>419.16</v>
      </c>
      <c r="E13">
        <v>263.45</v>
      </c>
      <c r="F13">
        <v>134.72999999999999</v>
      </c>
      <c r="G13">
        <v>112.02</v>
      </c>
      <c r="H13">
        <v>87.78</v>
      </c>
      <c r="I13">
        <v>62.78</v>
      </c>
      <c r="J13">
        <v>32.97</v>
      </c>
      <c r="K13">
        <v>10.41</v>
      </c>
      <c r="L13">
        <v>3.63</v>
      </c>
      <c r="M13">
        <v>0.7</v>
      </c>
      <c r="N13">
        <v>0.11</v>
      </c>
      <c r="R13" s="39">
        <v>750</v>
      </c>
      <c r="S13" s="40">
        <v>5650.26</v>
      </c>
      <c r="T13" s="40">
        <f t="shared" si="0"/>
        <v>7.5336800000000004</v>
      </c>
      <c r="X13" s="8"/>
      <c r="Y13" s="9"/>
      <c r="AC13" s="8"/>
    </row>
    <row r="14" spans="1:29" x14ac:dyDescent="0.3">
      <c r="B14" s="31" t="s">
        <v>11</v>
      </c>
      <c r="C14"/>
      <c r="D14">
        <v>434.11</v>
      </c>
      <c r="E14">
        <v>267.42</v>
      </c>
      <c r="F14">
        <v>135.96</v>
      </c>
      <c r="G14">
        <v>114.58</v>
      </c>
      <c r="H14">
        <v>87.14</v>
      </c>
      <c r="I14">
        <v>63.84</v>
      </c>
      <c r="J14">
        <v>33.47</v>
      </c>
      <c r="K14">
        <v>10.64</v>
      </c>
      <c r="L14">
        <v>3.49</v>
      </c>
      <c r="M14">
        <v>0.71</v>
      </c>
      <c r="N14">
        <v>0.12</v>
      </c>
      <c r="R14" s="39">
        <v>1000</v>
      </c>
      <c r="S14" s="40">
        <v>8694.36</v>
      </c>
      <c r="T14" s="40">
        <f t="shared" si="0"/>
        <v>8.6943600000000014</v>
      </c>
      <c r="X14" s="8"/>
      <c r="Y14" s="9"/>
      <c r="AC14" s="8"/>
    </row>
    <row r="15" spans="1:29" x14ac:dyDescent="0.3">
      <c r="B15" s="31" t="s">
        <v>12</v>
      </c>
      <c r="C15"/>
      <c r="D15">
        <v>5374.52</v>
      </c>
      <c r="E15">
        <v>3512.65</v>
      </c>
      <c r="F15">
        <v>1432.09</v>
      </c>
      <c r="G15">
        <v>1113.6600000000001</v>
      </c>
      <c r="H15">
        <v>880.51</v>
      </c>
      <c r="I15">
        <v>652.39</v>
      </c>
      <c r="J15">
        <v>341.09</v>
      </c>
      <c r="K15">
        <v>77.47</v>
      </c>
      <c r="L15">
        <v>21.48</v>
      </c>
      <c r="M15">
        <v>3.28</v>
      </c>
      <c r="N15">
        <v>0.48</v>
      </c>
      <c r="S15" s="17"/>
      <c r="T15" s="9"/>
      <c r="X15" s="8"/>
      <c r="Y15" s="9"/>
      <c r="AC15" s="8"/>
    </row>
    <row r="16" spans="1:29" x14ac:dyDescent="0.3">
      <c r="B16" s="31" t="s">
        <v>13</v>
      </c>
      <c r="C16"/>
      <c r="D16">
        <v>0.24</v>
      </c>
      <c r="E16">
        <v>0.18</v>
      </c>
      <c r="F16">
        <v>0.11</v>
      </c>
      <c r="G16">
        <v>0.08</v>
      </c>
      <c r="H16">
        <v>0.08</v>
      </c>
      <c r="I16">
        <v>0.08</v>
      </c>
      <c r="J16">
        <v>0.11</v>
      </c>
      <c r="K16">
        <v>0.04</v>
      </c>
      <c r="L16">
        <v>0.03</v>
      </c>
      <c r="M16">
        <v>0.03</v>
      </c>
      <c r="N16">
        <v>0.03</v>
      </c>
      <c r="S16" s="17"/>
      <c r="T16" s="9"/>
      <c r="X16" s="8"/>
      <c r="Y16" s="9"/>
      <c r="AC16" s="8"/>
    </row>
    <row r="17" spans="1:29" x14ac:dyDescent="0.3">
      <c r="B17" s="31" t="s">
        <v>14</v>
      </c>
      <c r="C17"/>
      <c r="D17">
        <v>0.12</v>
      </c>
      <c r="E17">
        <v>0.11</v>
      </c>
      <c r="F17">
        <v>0.08</v>
      </c>
      <c r="G17">
        <v>0.05</v>
      </c>
      <c r="H17">
        <v>0.05</v>
      </c>
      <c r="I17">
        <v>7.0000000000000007E-2</v>
      </c>
      <c r="J17">
        <v>7.0000000000000007E-2</v>
      </c>
      <c r="K17">
        <v>0.05</v>
      </c>
      <c r="L17">
        <v>0.04</v>
      </c>
      <c r="M17">
        <v>0.05</v>
      </c>
      <c r="N17">
        <v>0.03</v>
      </c>
      <c r="S17" s="17"/>
      <c r="T17" s="9"/>
      <c r="X17" s="8"/>
      <c r="Y17" s="9"/>
      <c r="AC17" s="8"/>
    </row>
    <row r="18" spans="1:29" x14ac:dyDescent="0.3">
      <c r="B18" s="31" t="s">
        <v>15</v>
      </c>
      <c r="C18"/>
      <c r="D18">
        <v>88.17</v>
      </c>
      <c r="E18">
        <v>43.62</v>
      </c>
      <c r="F18">
        <v>22.41</v>
      </c>
      <c r="G18">
        <v>14.68</v>
      </c>
      <c r="H18">
        <v>13.37</v>
      </c>
      <c r="I18">
        <v>9.68</v>
      </c>
      <c r="J18">
        <v>6.72</v>
      </c>
      <c r="K18">
        <v>2.4300000000000002</v>
      </c>
      <c r="L18">
        <v>1.19</v>
      </c>
      <c r="M18">
        <v>0.5</v>
      </c>
      <c r="N18">
        <v>0.18</v>
      </c>
      <c r="S18" s="17"/>
      <c r="T18" s="9"/>
      <c r="X18" s="8"/>
      <c r="Y18" s="9"/>
      <c r="AC18" s="8"/>
    </row>
    <row r="19" spans="1:29" x14ac:dyDescent="0.3">
      <c r="B19" s="31" t="s">
        <v>16</v>
      </c>
      <c r="C19"/>
      <c r="D19">
        <v>24.81</v>
      </c>
      <c r="E19">
        <v>12.03</v>
      </c>
      <c r="F19">
        <v>7.14</v>
      </c>
      <c r="G19">
        <v>4.8099999999999996</v>
      </c>
      <c r="H19">
        <v>4.63</v>
      </c>
      <c r="I19">
        <v>3.4</v>
      </c>
      <c r="J19">
        <v>2.21</v>
      </c>
      <c r="K19">
        <v>0.95</v>
      </c>
      <c r="L19">
        <v>0.56000000000000005</v>
      </c>
      <c r="M19">
        <v>0.26</v>
      </c>
      <c r="N19">
        <v>0.11</v>
      </c>
      <c r="S19" s="17"/>
      <c r="T19" s="9"/>
      <c r="X19" s="8"/>
      <c r="Y19" s="9"/>
      <c r="AC19" s="8"/>
    </row>
    <row r="20" spans="1:29" x14ac:dyDescent="0.3">
      <c r="B20" s="31" t="s">
        <v>17</v>
      </c>
      <c r="C20"/>
      <c r="D20" s="36" t="s">
        <v>26</v>
      </c>
      <c r="E20">
        <v>74.78</v>
      </c>
      <c r="F20">
        <v>41.24</v>
      </c>
      <c r="G20">
        <v>23.76</v>
      </c>
      <c r="H20">
        <v>22.71</v>
      </c>
      <c r="I20">
        <v>15.49</v>
      </c>
      <c r="J20">
        <v>9.3000000000000007</v>
      </c>
      <c r="K20">
        <v>3.63</v>
      </c>
      <c r="L20">
        <v>1.55</v>
      </c>
      <c r="M20">
        <v>0.56999999999999995</v>
      </c>
      <c r="N20">
        <v>0.11</v>
      </c>
      <c r="S20" s="17"/>
      <c r="T20" s="9"/>
      <c r="X20" s="8"/>
      <c r="Y20" s="9"/>
      <c r="AC20" s="8"/>
    </row>
    <row r="21" spans="1:29" x14ac:dyDescent="0.3">
      <c r="B21" s="31" t="s">
        <v>18</v>
      </c>
      <c r="C21"/>
      <c r="D21">
        <v>0</v>
      </c>
      <c r="E21">
        <v>0.01</v>
      </c>
      <c r="F21">
        <v>0.01</v>
      </c>
      <c r="G21">
        <v>0.01</v>
      </c>
      <c r="H21">
        <v>0.01</v>
      </c>
      <c r="I21">
        <v>0.01</v>
      </c>
      <c r="J21">
        <v>0.01</v>
      </c>
      <c r="K21">
        <v>0.01</v>
      </c>
      <c r="L21">
        <v>0.01</v>
      </c>
      <c r="M21">
        <v>0.01</v>
      </c>
      <c r="N21">
        <v>0.01</v>
      </c>
      <c r="S21" s="17"/>
      <c r="T21" s="9"/>
      <c r="X21" s="8"/>
      <c r="Y21" s="9"/>
      <c r="AC21" s="8"/>
    </row>
    <row r="22" spans="1:29" x14ac:dyDescent="0.3">
      <c r="B22" s="31" t="s">
        <v>19</v>
      </c>
      <c r="C22"/>
      <c r="D22">
        <v>7.0000000000000007E-2</v>
      </c>
      <c r="E22">
        <v>0.05</v>
      </c>
      <c r="F22">
        <v>0.04</v>
      </c>
      <c r="G22">
        <v>0.03</v>
      </c>
      <c r="H22">
        <v>0.03</v>
      </c>
      <c r="I22">
        <v>0.03</v>
      </c>
      <c r="J22">
        <v>0.03</v>
      </c>
      <c r="K22">
        <v>0.02</v>
      </c>
      <c r="L22">
        <v>0.02</v>
      </c>
      <c r="M22">
        <v>0.02</v>
      </c>
      <c r="N22">
        <v>0.01</v>
      </c>
      <c r="S22" s="17"/>
      <c r="T22" s="9"/>
      <c r="X22" s="8"/>
      <c r="Y22" s="9"/>
      <c r="AC22" s="8"/>
    </row>
    <row r="23" spans="1:29" x14ac:dyDescent="0.3">
      <c r="B23" s="31" t="s">
        <v>20</v>
      </c>
      <c r="C23"/>
      <c r="D23">
        <v>0.02</v>
      </c>
      <c r="E23">
        <v>0.01</v>
      </c>
      <c r="F23">
        <v>0.01</v>
      </c>
      <c r="G23">
        <v>0.01</v>
      </c>
      <c r="H23">
        <v>0.01</v>
      </c>
      <c r="I23">
        <v>0.01</v>
      </c>
      <c r="J23">
        <v>0.01</v>
      </c>
      <c r="K23">
        <v>0</v>
      </c>
      <c r="L23">
        <v>0</v>
      </c>
      <c r="M23">
        <v>0</v>
      </c>
      <c r="N23">
        <v>0</v>
      </c>
      <c r="S23" s="17"/>
      <c r="T23" s="9"/>
      <c r="X23" s="8"/>
      <c r="Y23" s="9"/>
      <c r="AC23" s="8"/>
    </row>
    <row r="24" spans="1:29" ht="15" thickBot="1" x14ac:dyDescent="0.35">
      <c r="B24" s="32" t="s">
        <v>21</v>
      </c>
      <c r="C24"/>
      <c r="D24">
        <v>0.15</v>
      </c>
      <c r="E24">
        <v>0.1</v>
      </c>
      <c r="F24">
        <v>0.13</v>
      </c>
      <c r="G24">
        <v>7.0000000000000007E-2</v>
      </c>
      <c r="H24">
        <v>7.0000000000000007E-2</v>
      </c>
      <c r="I24">
        <v>0.08</v>
      </c>
      <c r="J24">
        <v>0.06</v>
      </c>
      <c r="K24">
        <v>0.04</v>
      </c>
      <c r="L24">
        <v>0.04</v>
      </c>
      <c r="M24">
        <v>0.05</v>
      </c>
      <c r="N24">
        <v>0.03</v>
      </c>
      <c r="O24" s="10"/>
      <c r="P24" s="10"/>
      <c r="Q24" s="19"/>
      <c r="R24" s="19"/>
      <c r="S24" s="20"/>
      <c r="T24" s="12"/>
      <c r="U24" s="10"/>
      <c r="V24" s="10"/>
      <c r="W24" s="10"/>
      <c r="X24" s="11"/>
      <c r="Y24" s="12"/>
      <c r="Z24" s="10"/>
      <c r="AA24" s="10"/>
      <c r="AB24" s="10"/>
      <c r="AC24" s="11"/>
    </row>
    <row r="25" spans="1:29" ht="18.600000000000001" thickBot="1" x14ac:dyDescent="0.4">
      <c r="B25" s="33" t="s">
        <v>24</v>
      </c>
      <c r="C25" s="23">
        <f>SUM(C3:C24)</f>
        <v>0</v>
      </c>
      <c r="D25" s="23">
        <f>SUM(D3:D24)</f>
        <v>8694.36</v>
      </c>
      <c r="E25" s="23">
        <f t="shared" ref="E25:N25" si="1">SUM(E3:E24)</f>
        <v>5650.26</v>
      </c>
      <c r="F25" s="23">
        <f t="shared" si="1"/>
        <v>2467.4899999999998</v>
      </c>
      <c r="G25" s="23">
        <f t="shared" ref="G25" si="2">SUM(G3:G24)</f>
        <v>1912.05</v>
      </c>
      <c r="H25" s="23">
        <f t="shared" ref="H25:I25" si="3">SUM(H3:H24)</f>
        <v>1548.8699999999997</v>
      </c>
      <c r="I25" s="23">
        <f t="shared" si="3"/>
        <v>1127</v>
      </c>
      <c r="J25" s="23">
        <f>SUM(J3:J24)</f>
        <v>593.55999999999995</v>
      </c>
      <c r="K25" s="23">
        <f t="shared" ref="K25:M25" si="4">SUM(K3:K24)</f>
        <v>166.82999999999998</v>
      </c>
      <c r="L25" s="23">
        <f t="shared" si="4"/>
        <v>60.510000000000005</v>
      </c>
      <c r="M25" s="23">
        <f t="shared" si="4"/>
        <v>22.930000000000007</v>
      </c>
      <c r="N25" s="23">
        <f t="shared" si="1"/>
        <v>17.230000000000004</v>
      </c>
      <c r="O25" s="13"/>
      <c r="P25" s="13"/>
      <c r="Q25" s="21"/>
      <c r="R25" s="21"/>
      <c r="S25" s="22"/>
      <c r="T25" s="15"/>
      <c r="U25" s="13"/>
      <c r="V25" s="13"/>
      <c r="W25" s="13"/>
      <c r="X25" s="14"/>
      <c r="Y25" s="15"/>
      <c r="Z25" s="13"/>
      <c r="AA25" s="13"/>
      <c r="AB25" s="13"/>
      <c r="AC25" s="14"/>
    </row>
    <row r="26" spans="1:29" s="24" customFormat="1" ht="21.6" thickBot="1" x14ac:dyDescent="0.4">
      <c r="A26" s="29"/>
      <c r="B26" s="34" t="s">
        <v>23</v>
      </c>
      <c r="C26" s="30" t="str">
        <f t="shared" ref="C26:M26" si="5">IF(INT(C25/3600)&gt;0,
   INT(C25/3600) &amp; "h " &amp; INT(MOD(C25,3600)/60) &amp; "'" &amp; TEXT(MOD(C25,60),"00") &amp; """",
   IF(INT(C25/60)&gt;0,
      INT(C25/60) &amp; "'" &amp; TEXT(MOD(C25,60),"00") &amp; """",
      TEXT(C25,"0") &amp; "''"
   )
)</f>
        <v>0''</v>
      </c>
      <c r="D26" s="30" t="str">
        <f t="shared" si="5"/>
        <v>2h 24'54"</v>
      </c>
      <c r="E26" s="30" t="str">
        <f t="shared" si="5"/>
        <v>1h 34'10"</v>
      </c>
      <c r="F26" s="30" t="str">
        <f t="shared" si="5"/>
        <v>41'07"</v>
      </c>
      <c r="G26" s="30" t="str">
        <f t="shared" si="5"/>
        <v>31'52"</v>
      </c>
      <c r="H26" s="30" t="str">
        <f t="shared" si="5"/>
        <v>25'49"</v>
      </c>
      <c r="I26" s="30" t="str">
        <f t="shared" si="5"/>
        <v>18'47"</v>
      </c>
      <c r="J26" s="30" t="str">
        <f t="shared" si="5"/>
        <v>9'54"</v>
      </c>
      <c r="K26" s="30" t="str">
        <f t="shared" si="5"/>
        <v>2'47"</v>
      </c>
      <c r="L26" s="30" t="str">
        <f t="shared" si="5"/>
        <v>1'01"</v>
      </c>
      <c r="M26" s="30" t="str">
        <f t="shared" si="5"/>
        <v>23''</v>
      </c>
      <c r="N26" s="30" t="str">
        <f>IF(INT(N25/3600)&gt;0,
   INT(N25/3600) &amp; "h " &amp; INT(MOD(N25,3600)/60) &amp; "'" &amp; TEXT(MOD(N25,60),"00") &amp; """",
   IF(INT(N25/60)&gt;0,
      INT(N25/60) &amp; "'" &amp; TEXT(MOD(N25,60),"00") &amp; """",
      TEXT(N25,"0") &amp; "''"
   )
)</f>
        <v>17''</v>
      </c>
      <c r="Q26" s="25"/>
      <c r="R26" s="25"/>
      <c r="S26" s="26"/>
      <c r="T26" s="27"/>
      <c r="X26" s="28"/>
      <c r="Y26" s="27"/>
      <c r="AC26" s="28"/>
    </row>
    <row r="27" spans="1:29" ht="18.600000000000001" thickBot="1" x14ac:dyDescent="0.4">
      <c r="B27" s="35" t="s">
        <v>25</v>
      </c>
      <c r="C27" s="41">
        <f>C25/C2</f>
        <v>0</v>
      </c>
      <c r="D27" s="41">
        <f t="shared" ref="D27:K27" si="6">D25/D2</f>
        <v>8.6943600000000014</v>
      </c>
      <c r="E27" s="41">
        <f t="shared" si="6"/>
        <v>7.5336800000000004</v>
      </c>
      <c r="F27" s="41">
        <f t="shared" si="6"/>
        <v>4.9349799999999995</v>
      </c>
      <c r="G27" s="41">
        <f t="shared" si="6"/>
        <v>4.780125</v>
      </c>
      <c r="H27" s="41">
        <f t="shared" si="6"/>
        <v>4.4253428571428559</v>
      </c>
      <c r="I27" s="41">
        <f t="shared" si="6"/>
        <v>3.7566666666666668</v>
      </c>
      <c r="J27" s="41">
        <f t="shared" si="6"/>
        <v>2.9677999999999995</v>
      </c>
      <c r="K27" s="41">
        <f t="shared" si="6"/>
        <v>1.6682999999999999</v>
      </c>
      <c r="L27" s="41">
        <f t="shared" ref="L27:M27" si="7">L25/L2</f>
        <v>1.2102000000000002</v>
      </c>
      <c r="M27" s="41">
        <f t="shared" si="7"/>
        <v>0.91720000000000024</v>
      </c>
      <c r="N27" s="41">
        <f>N25/N2</f>
        <v>17.230000000000004</v>
      </c>
    </row>
    <row r="30" spans="1:29" ht="15" thickBot="1" x14ac:dyDescent="0.35"/>
    <row r="31" spans="1:29" ht="15" thickBot="1" x14ac:dyDescent="0.35">
      <c r="B31" s="2" t="s">
        <v>22</v>
      </c>
      <c r="C31" s="1">
        <v>1979</v>
      </c>
      <c r="D31" s="1">
        <v>1000</v>
      </c>
      <c r="E31" s="1">
        <v>500</v>
      </c>
      <c r="F31" s="1">
        <v>400</v>
      </c>
      <c r="G31" s="1">
        <v>300</v>
      </c>
      <c r="H31" s="1">
        <v>200</v>
      </c>
      <c r="I31" s="1">
        <v>100</v>
      </c>
      <c r="J31" s="1">
        <v>50</v>
      </c>
      <c r="K31" s="1">
        <v>25</v>
      </c>
      <c r="L31" s="1">
        <v>1</v>
      </c>
      <c r="M31" s="1">
        <v>1</v>
      </c>
    </row>
    <row r="32" spans="1:29" x14ac:dyDescent="0.3">
      <c r="B32" s="31" t="s">
        <v>0</v>
      </c>
      <c r="C32">
        <v>13.01</v>
      </c>
      <c r="D32">
        <v>13.25</v>
      </c>
      <c r="E32">
        <v>12.17</v>
      </c>
      <c r="F32">
        <v>11.94</v>
      </c>
      <c r="G32">
        <v>11.09</v>
      </c>
      <c r="H32"/>
      <c r="I32"/>
      <c r="J32"/>
      <c r="K32"/>
      <c r="L32"/>
      <c r="M32"/>
      <c r="R32" s="39" t="s">
        <v>22</v>
      </c>
      <c r="S32" s="40" t="s">
        <v>27</v>
      </c>
      <c r="T32" s="40" t="s">
        <v>28</v>
      </c>
    </row>
    <row r="33" spans="2:20" x14ac:dyDescent="0.3">
      <c r="B33" s="31" t="s">
        <v>1</v>
      </c>
      <c r="C33">
        <v>0.27</v>
      </c>
      <c r="D33">
        <v>6.1</v>
      </c>
      <c r="E33">
        <v>0.22</v>
      </c>
      <c r="F33">
        <v>0.15</v>
      </c>
      <c r="G33">
        <v>0.12</v>
      </c>
      <c r="H33"/>
      <c r="I33"/>
      <c r="J33"/>
      <c r="K33"/>
      <c r="L33"/>
      <c r="M33"/>
      <c r="R33" s="39">
        <v>1979</v>
      </c>
      <c r="S33" s="40">
        <v>2412.5300000000007</v>
      </c>
      <c r="T33" s="40">
        <f>S33/R33</f>
        <v>1.2190651844365845</v>
      </c>
    </row>
    <row r="34" spans="2:20" x14ac:dyDescent="0.3">
      <c r="B34" s="31" t="s">
        <v>2</v>
      </c>
      <c r="C34">
        <v>0.52</v>
      </c>
      <c r="D34">
        <v>0.36</v>
      </c>
      <c r="E34">
        <v>0.52</v>
      </c>
      <c r="F34">
        <v>0.46</v>
      </c>
      <c r="G34">
        <v>0.44</v>
      </c>
      <c r="H34"/>
      <c r="I34"/>
      <c r="J34"/>
      <c r="K34"/>
      <c r="L34"/>
      <c r="M34"/>
      <c r="R34" s="39">
        <v>1000</v>
      </c>
      <c r="S34" s="40">
        <v>758.67999999999984</v>
      </c>
      <c r="T34" s="40">
        <f t="shared" ref="T34:T43" si="8">S34/R34</f>
        <v>0.7586799999999998</v>
      </c>
    </row>
    <row r="35" spans="2:20" x14ac:dyDescent="0.3">
      <c r="B35" s="31" t="s">
        <v>3</v>
      </c>
      <c r="C35">
        <v>0.16</v>
      </c>
      <c r="D35">
        <v>0.15</v>
      </c>
      <c r="E35">
        <v>0.1</v>
      </c>
      <c r="F35">
        <v>0.09</v>
      </c>
      <c r="G35">
        <v>0.08</v>
      </c>
      <c r="H35"/>
      <c r="I35"/>
      <c r="J35"/>
      <c r="K35"/>
      <c r="L35"/>
      <c r="M35"/>
      <c r="R35" s="39">
        <v>500</v>
      </c>
      <c r="S35" s="40">
        <v>396.57</v>
      </c>
      <c r="T35" s="40">
        <f t="shared" si="8"/>
        <v>0.79313999999999996</v>
      </c>
    </row>
    <row r="36" spans="2:20" x14ac:dyDescent="0.3">
      <c r="B36" s="31" t="s">
        <v>4</v>
      </c>
      <c r="C36">
        <v>5.4</v>
      </c>
      <c r="D36">
        <v>2.06</v>
      </c>
      <c r="E36">
        <v>0.94</v>
      </c>
      <c r="F36">
        <v>0.95</v>
      </c>
      <c r="G36">
        <v>0.59</v>
      </c>
      <c r="H36"/>
      <c r="I36"/>
      <c r="J36"/>
      <c r="K36"/>
      <c r="L36"/>
      <c r="M36"/>
      <c r="R36" s="39">
        <v>400</v>
      </c>
      <c r="S36" s="40">
        <v>303.72000000000003</v>
      </c>
      <c r="T36" s="40">
        <f t="shared" si="8"/>
        <v>0.75930000000000009</v>
      </c>
    </row>
    <row r="37" spans="2:20" x14ac:dyDescent="0.3">
      <c r="B37" s="31" t="s">
        <v>5</v>
      </c>
      <c r="C37">
        <v>17.989999999999998</v>
      </c>
      <c r="D37">
        <v>9.61</v>
      </c>
      <c r="E37">
        <v>5.17</v>
      </c>
      <c r="F37">
        <v>4.3600000000000003</v>
      </c>
      <c r="G37">
        <v>3.01</v>
      </c>
      <c r="H37"/>
      <c r="I37"/>
      <c r="J37"/>
      <c r="K37"/>
      <c r="L37"/>
      <c r="M37"/>
      <c r="R37" s="39">
        <v>300</v>
      </c>
      <c r="S37" s="40">
        <v>210.88</v>
      </c>
      <c r="T37" s="40">
        <f t="shared" si="8"/>
        <v>0.7029333333333333</v>
      </c>
    </row>
    <row r="38" spans="2:20" x14ac:dyDescent="0.3">
      <c r="B38" s="31" t="s">
        <v>6</v>
      </c>
      <c r="C38">
        <v>70.22</v>
      </c>
      <c r="D38">
        <v>39.119999999999997</v>
      </c>
      <c r="E38">
        <v>19.87</v>
      </c>
      <c r="F38">
        <v>17.32</v>
      </c>
      <c r="G38">
        <v>13.13</v>
      </c>
      <c r="H38"/>
      <c r="I38"/>
      <c r="J38"/>
      <c r="K38"/>
      <c r="L38"/>
      <c r="M38"/>
      <c r="R38" s="39"/>
      <c r="S38" s="40"/>
      <c r="T38" s="40" t="e">
        <f t="shared" si="8"/>
        <v>#DIV/0!</v>
      </c>
    </row>
    <row r="39" spans="2:20" x14ac:dyDescent="0.3">
      <c r="B39" s="31" t="s">
        <v>7</v>
      </c>
      <c r="C39">
        <v>2.09</v>
      </c>
      <c r="D39">
        <v>1.02</v>
      </c>
      <c r="E39">
        <v>0.72</v>
      </c>
      <c r="F39">
        <v>0.68</v>
      </c>
      <c r="G39">
        <v>0.49</v>
      </c>
      <c r="H39"/>
      <c r="I39"/>
      <c r="J39"/>
      <c r="K39"/>
      <c r="L39"/>
      <c r="M39"/>
      <c r="R39" s="39"/>
      <c r="S39" s="40"/>
      <c r="T39" s="40" t="e">
        <f t="shared" si="8"/>
        <v>#DIV/0!</v>
      </c>
    </row>
    <row r="40" spans="2:20" x14ac:dyDescent="0.3">
      <c r="B40" s="31" t="s">
        <v>8</v>
      </c>
      <c r="C40">
        <v>763.89</v>
      </c>
      <c r="D40">
        <v>159.21</v>
      </c>
      <c r="E40">
        <v>68.42</v>
      </c>
      <c r="F40">
        <v>42.12</v>
      </c>
      <c r="G40">
        <v>23.97</v>
      </c>
      <c r="H40"/>
      <c r="I40"/>
      <c r="J40"/>
      <c r="K40"/>
      <c r="L40"/>
      <c r="M40"/>
      <c r="R40" s="39"/>
      <c r="S40" s="40"/>
      <c r="T40" s="40" t="e">
        <f t="shared" si="8"/>
        <v>#DIV/0!</v>
      </c>
    </row>
    <row r="41" spans="2:20" x14ac:dyDescent="0.3">
      <c r="B41" s="31" t="s">
        <v>9</v>
      </c>
      <c r="C41">
        <v>568.96</v>
      </c>
      <c r="D41">
        <v>163.06</v>
      </c>
      <c r="E41">
        <v>91.11</v>
      </c>
      <c r="F41">
        <v>67.599999999999994</v>
      </c>
      <c r="G41">
        <v>43.31</v>
      </c>
      <c r="H41"/>
      <c r="I41"/>
      <c r="J41"/>
      <c r="K41"/>
      <c r="L41"/>
      <c r="M41"/>
      <c r="R41" s="39"/>
      <c r="S41" s="40"/>
      <c r="T41" s="40" t="e">
        <f t="shared" si="8"/>
        <v>#DIV/0!</v>
      </c>
    </row>
    <row r="42" spans="2:20" x14ac:dyDescent="0.3">
      <c r="B42" s="31" t="s">
        <v>10</v>
      </c>
      <c r="C42">
        <v>169.06</v>
      </c>
      <c r="D42">
        <v>57.61</v>
      </c>
      <c r="E42">
        <v>32.450000000000003</v>
      </c>
      <c r="F42">
        <v>22.5</v>
      </c>
      <c r="G42">
        <v>16.920000000000002</v>
      </c>
      <c r="H42"/>
      <c r="I42"/>
      <c r="J42"/>
      <c r="K42"/>
      <c r="L42"/>
      <c r="M42"/>
      <c r="R42" s="39"/>
      <c r="S42" s="40"/>
      <c r="T42" s="40" t="e">
        <f t="shared" si="8"/>
        <v>#DIV/0!</v>
      </c>
    </row>
    <row r="43" spans="2:20" x14ac:dyDescent="0.3">
      <c r="B43" s="31" t="s">
        <v>11</v>
      </c>
      <c r="C43">
        <v>172.08</v>
      </c>
      <c r="D43">
        <v>57.52</v>
      </c>
      <c r="E43">
        <v>31.51</v>
      </c>
      <c r="F43">
        <v>25.18</v>
      </c>
      <c r="G43">
        <v>17.73</v>
      </c>
      <c r="H43"/>
      <c r="I43"/>
      <c r="J43"/>
      <c r="K43"/>
      <c r="L43"/>
      <c r="M43"/>
      <c r="R43" s="39"/>
      <c r="S43" s="40"/>
      <c r="T43" s="40" t="e">
        <f t="shared" si="8"/>
        <v>#DIV/0!</v>
      </c>
    </row>
    <row r="44" spans="2:20" x14ac:dyDescent="0.3">
      <c r="B44" s="31" t="s">
        <v>12</v>
      </c>
      <c r="C44">
        <v>519.71</v>
      </c>
      <c r="D44">
        <v>204.98</v>
      </c>
      <c r="E44">
        <v>114.93</v>
      </c>
      <c r="F44">
        <v>94.63</v>
      </c>
      <c r="G44">
        <v>68.239999999999995</v>
      </c>
      <c r="H44"/>
      <c r="I44"/>
      <c r="J44"/>
      <c r="K44"/>
      <c r="L44"/>
      <c r="M44"/>
    </row>
    <row r="45" spans="2:20" x14ac:dyDescent="0.3">
      <c r="B45" s="31" t="s">
        <v>13</v>
      </c>
      <c r="C45">
        <v>0.11</v>
      </c>
      <c r="D45">
        <v>7.0000000000000007E-2</v>
      </c>
      <c r="E45">
        <v>0.04</v>
      </c>
      <c r="F45">
        <v>0.04</v>
      </c>
      <c r="G45">
        <v>0.04</v>
      </c>
      <c r="H45"/>
      <c r="I45"/>
      <c r="J45"/>
      <c r="K45"/>
      <c r="L45"/>
      <c r="M45"/>
    </row>
    <row r="46" spans="2:20" x14ac:dyDescent="0.3">
      <c r="B46" s="31" t="s">
        <v>14</v>
      </c>
      <c r="C46">
        <v>0.09</v>
      </c>
      <c r="D46">
        <v>0.06</v>
      </c>
      <c r="E46">
        <v>0.05</v>
      </c>
      <c r="F46">
        <v>0.04</v>
      </c>
      <c r="G46">
        <v>0.06</v>
      </c>
      <c r="H46"/>
      <c r="I46"/>
      <c r="J46"/>
      <c r="K46"/>
      <c r="L46"/>
      <c r="M46"/>
    </row>
    <row r="47" spans="2:20" x14ac:dyDescent="0.3">
      <c r="B47" s="31" t="s">
        <v>15</v>
      </c>
      <c r="C47">
        <v>37.15</v>
      </c>
      <c r="D47">
        <v>15.4</v>
      </c>
      <c r="E47">
        <v>6.27</v>
      </c>
      <c r="F47">
        <v>5.3</v>
      </c>
      <c r="G47">
        <v>3.97</v>
      </c>
      <c r="H47"/>
      <c r="I47"/>
      <c r="J47"/>
      <c r="K47"/>
      <c r="L47"/>
      <c r="M47"/>
    </row>
    <row r="48" spans="2:20" x14ac:dyDescent="0.3">
      <c r="B48" s="31" t="s">
        <v>16</v>
      </c>
      <c r="C48">
        <v>16.28</v>
      </c>
      <c r="D48">
        <v>6.56</v>
      </c>
      <c r="E48">
        <v>2.97</v>
      </c>
      <c r="F48">
        <v>2.56</v>
      </c>
      <c r="G48">
        <v>1.97</v>
      </c>
      <c r="H48"/>
      <c r="I48"/>
      <c r="J48"/>
      <c r="K48"/>
      <c r="L48"/>
      <c r="M48"/>
    </row>
    <row r="49" spans="2:13" x14ac:dyDescent="0.3">
      <c r="B49" s="31" t="s">
        <v>17</v>
      </c>
      <c r="C49">
        <v>55.32</v>
      </c>
      <c r="D49">
        <v>22.39</v>
      </c>
      <c r="E49">
        <v>9.01</v>
      </c>
      <c r="F49">
        <v>7.71</v>
      </c>
      <c r="G49">
        <v>5.62</v>
      </c>
      <c r="H49"/>
      <c r="I49"/>
      <c r="J49"/>
      <c r="K49"/>
      <c r="L49"/>
      <c r="M49"/>
    </row>
    <row r="50" spans="2:13" x14ac:dyDescent="0.3">
      <c r="B50" s="31" t="s">
        <v>18</v>
      </c>
      <c r="C50">
        <v>0.01</v>
      </c>
      <c r="D50">
        <v>0.01</v>
      </c>
      <c r="E50">
        <v>0.01</v>
      </c>
      <c r="F50">
        <v>0.01</v>
      </c>
      <c r="G50">
        <v>0.01</v>
      </c>
      <c r="H50"/>
      <c r="I50"/>
      <c r="J50"/>
      <c r="K50"/>
      <c r="L50"/>
      <c r="M50"/>
    </row>
    <row r="51" spans="2:13" x14ac:dyDescent="0.3">
      <c r="B51" s="31" t="s">
        <v>19</v>
      </c>
      <c r="C51">
        <v>0.09</v>
      </c>
      <c r="D51">
        <v>0.05</v>
      </c>
      <c r="E51">
        <v>0.03</v>
      </c>
      <c r="F51">
        <v>0.03</v>
      </c>
      <c r="G51">
        <v>0.03</v>
      </c>
      <c r="H51"/>
      <c r="I51"/>
      <c r="J51"/>
      <c r="K51"/>
      <c r="L51"/>
      <c r="M51"/>
    </row>
    <row r="52" spans="2:13" x14ac:dyDescent="0.3">
      <c r="B52" s="31" t="s">
        <v>20</v>
      </c>
      <c r="C52">
        <v>0.02</v>
      </c>
      <c r="D52">
        <v>0.01</v>
      </c>
      <c r="E52">
        <v>0.01</v>
      </c>
      <c r="F52">
        <v>0.01</v>
      </c>
      <c r="G52">
        <v>0.01</v>
      </c>
      <c r="H52"/>
      <c r="I52"/>
      <c r="J52"/>
      <c r="K52"/>
      <c r="L52"/>
      <c r="M52"/>
    </row>
    <row r="53" spans="2:13" ht="15" thickBot="1" x14ac:dyDescent="0.35">
      <c r="B53" s="32" t="s">
        <v>21</v>
      </c>
      <c r="C53">
        <v>0.1</v>
      </c>
      <c r="D53">
        <v>0.08</v>
      </c>
      <c r="E53">
        <v>0.05</v>
      </c>
      <c r="F53">
        <v>0.04</v>
      </c>
      <c r="G53">
        <v>0.05</v>
      </c>
      <c r="H53"/>
      <c r="I53"/>
      <c r="J53"/>
      <c r="K53"/>
      <c r="L53"/>
      <c r="M53"/>
    </row>
    <row r="54" spans="2:13" ht="18.600000000000001" thickBot="1" x14ac:dyDescent="0.4">
      <c r="B54" s="33" t="s">
        <v>24</v>
      </c>
      <c r="C54" s="23">
        <f>SUM(C32:C53)</f>
        <v>2412.5300000000007</v>
      </c>
      <c r="D54" s="23">
        <f>SUM(D32:D53)</f>
        <v>758.67999999999984</v>
      </c>
      <c r="E54" s="23">
        <f t="shared" ref="E54:F54" si="9">SUM(E32:E53)</f>
        <v>396.57</v>
      </c>
      <c r="F54" s="23">
        <f t="shared" si="9"/>
        <v>303.72000000000003</v>
      </c>
      <c r="G54" s="23">
        <f>SUM(G32:G53)</f>
        <v>210.88</v>
      </c>
      <c r="H54" s="23">
        <f>SUM(H32:H53)</f>
        <v>0</v>
      </c>
      <c r="I54" s="23">
        <f>SUM(I32:I53)</f>
        <v>0</v>
      </c>
      <c r="J54" s="23">
        <f t="shared" ref="J54:M54" si="10">SUM(J32:J53)</f>
        <v>0</v>
      </c>
      <c r="K54" s="23">
        <f t="shared" si="10"/>
        <v>0</v>
      </c>
      <c r="L54" s="23">
        <f t="shared" si="10"/>
        <v>0</v>
      </c>
      <c r="M54" s="23">
        <f t="shared" si="10"/>
        <v>0</v>
      </c>
    </row>
    <row r="55" spans="2:13" ht="21.6" thickBot="1" x14ac:dyDescent="0.4">
      <c r="B55" s="34" t="s">
        <v>23</v>
      </c>
      <c r="C55" s="30" t="str">
        <f t="shared" ref="C55:F55" si="11">IF(INT(C54/3600)&gt;0,
   INT(C54/3600) &amp; "h " &amp; INT(MOD(C54,3600)/60) &amp; "'" &amp; TEXT(MOD(C54,60),"00") &amp; """",
   IF(INT(C54/60)&gt;0,
      INT(C54/60) &amp; "'" &amp; TEXT(MOD(C54,60),"00") &amp; """",
      TEXT(C54,"0") &amp; "''"
   )
)</f>
        <v>40'13"</v>
      </c>
      <c r="D55" s="30" t="str">
        <f t="shared" si="11"/>
        <v>12'39"</v>
      </c>
      <c r="E55" s="30" t="str">
        <f t="shared" si="11"/>
        <v>6'37"</v>
      </c>
      <c r="F55" s="30" t="str">
        <f t="shared" si="11"/>
        <v>5'04"</v>
      </c>
      <c r="G55" s="30" t="str">
        <f t="shared" ref="G55:M55" si="12">IF(INT(G54/3600)&gt;0,
   INT(G54/3600) &amp; "h " &amp; INT(MOD(G54,3600)/60) &amp; "'" &amp; TEXT(MOD(G54,60),"00") &amp; """",
   IF(INT(G54/60)&gt;0,
      INT(G54/60) &amp; "'" &amp; TEXT(MOD(G54,60),"00") &amp; """",
      TEXT(G54,"0") &amp; "''"
   )
)</f>
        <v>3'31"</v>
      </c>
      <c r="H55" s="30" t="str">
        <f t="shared" si="12"/>
        <v>0''</v>
      </c>
      <c r="I55" s="30" t="str">
        <f t="shared" si="12"/>
        <v>0''</v>
      </c>
      <c r="J55" s="30" t="str">
        <f t="shared" si="12"/>
        <v>0''</v>
      </c>
      <c r="K55" s="30" t="str">
        <f t="shared" si="12"/>
        <v>0''</v>
      </c>
      <c r="L55" s="30" t="str">
        <f t="shared" si="12"/>
        <v>0''</v>
      </c>
      <c r="M55" s="30" t="str">
        <f t="shared" si="12"/>
        <v>0''</v>
      </c>
    </row>
    <row r="56" spans="2:13" ht="18.600000000000001" thickBot="1" x14ac:dyDescent="0.4">
      <c r="B56" s="35" t="s">
        <v>25</v>
      </c>
      <c r="C56" s="41">
        <f>C54/C31</f>
        <v>1.2190651844365845</v>
      </c>
      <c r="D56" s="41">
        <f t="shared" ref="D56:F56" si="13">D54/D31</f>
        <v>0.7586799999999998</v>
      </c>
      <c r="E56" s="41">
        <f t="shared" si="13"/>
        <v>0.79313999999999996</v>
      </c>
      <c r="F56" s="41">
        <f t="shared" si="13"/>
        <v>0.75930000000000009</v>
      </c>
      <c r="G56" s="41">
        <f t="shared" ref="G56:M56" si="14">G54/G31</f>
        <v>0.7029333333333333</v>
      </c>
      <c r="H56" s="41">
        <f t="shared" si="14"/>
        <v>0</v>
      </c>
      <c r="I56" s="41">
        <f t="shared" si="14"/>
        <v>0</v>
      </c>
      <c r="J56" s="41">
        <f t="shared" si="14"/>
        <v>0</v>
      </c>
      <c r="K56" s="41">
        <f t="shared" si="14"/>
        <v>0</v>
      </c>
      <c r="L56" s="41">
        <f t="shared" si="14"/>
        <v>0</v>
      </c>
      <c r="M56" s="41">
        <f t="shared" si="14"/>
        <v>0</v>
      </c>
    </row>
  </sheetData>
  <mergeCells count="4">
    <mergeCell ref="C1:N1"/>
    <mergeCell ref="O1:S1"/>
    <mergeCell ref="T1:X1"/>
    <mergeCell ref="Y1:AC1"/>
  </mergeCells>
  <phoneticPr fontId="1" type="noConversion"/>
  <conditionalFormatting sqref="A31:M56">
    <cfRule type="cellIs" dxfId="2" priority="4" operator="equal">
      <formula>"-"</formula>
    </cfRule>
  </conditionalFormatting>
  <conditionalFormatting sqref="A2:N27 A1:XFD1 O2:XFD2 O3:Q5 R3:R14 U3:XFD14 S5:S14 O6:P6 O7:Q11 Q9:Q12 O12:P16 S15:XFD16 O17:XFD27 A28:XFD30 O31:XFD31 O32:R43 U32:XFD43 S35:S43 O44:XFD56 A57:XFD1048576">
    <cfRule type="cellIs" dxfId="1" priority="33" operator="equal">
      <formula>"-"</formula>
    </cfRule>
  </conditionalFormatting>
  <conditionalFormatting sqref="C56:M56">
    <cfRule type="colorScale" priority="46">
      <colorScale>
        <cfvo type="min"/>
        <cfvo type="max"/>
        <color rgb="FFFCFCFF"/>
        <color rgb="FFF8696B"/>
      </colorScale>
    </cfRule>
  </conditionalFormatting>
  <conditionalFormatting sqref="C27:N27">
    <cfRule type="colorScale" priority="3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ignoredErrors>
    <ignoredError sqref="D25" formulaRange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" id="{4F591CC9-7FC6-4186-A80B-F625F9D9730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C3:C24</xm:sqref>
        </x14:conditionalFormatting>
        <x14:conditionalFormatting xmlns:xm="http://schemas.microsoft.com/office/excel/2006/main">
          <x14:cfRule type="iconSet" priority="3" id="{E1A03F0C-7231-42EE-813D-AA752865F88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C32:C53</xm:sqref>
        </x14:conditionalFormatting>
        <x14:conditionalFormatting xmlns:xm="http://schemas.microsoft.com/office/excel/2006/main">
          <x14:cfRule type="iconSet" priority="20" id="{52E9D99C-1E42-4D7F-8F9E-DEBEB2F2B2D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D3:D24</xm:sqref>
        </x14:conditionalFormatting>
        <x14:conditionalFormatting xmlns:xm="http://schemas.microsoft.com/office/excel/2006/main">
          <x14:cfRule type="iconSet" priority="6" id="{9D721710-1E01-461D-B5AB-F21F229B271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D32:D53</xm:sqref>
        </x14:conditionalFormatting>
        <x14:conditionalFormatting xmlns:xm="http://schemas.microsoft.com/office/excel/2006/main">
          <x14:cfRule type="iconSet" priority="31" id="{16CA15CD-0FEB-4732-8805-0F9B0265504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E3:E24</xm:sqref>
        </x14:conditionalFormatting>
        <x14:conditionalFormatting xmlns:xm="http://schemas.microsoft.com/office/excel/2006/main">
          <x14:cfRule type="iconSet" priority="17" id="{969A025A-3983-4DC9-A940-EFDB140CC95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E32:E53</xm:sqref>
        </x14:conditionalFormatting>
        <x14:conditionalFormatting xmlns:xm="http://schemas.microsoft.com/office/excel/2006/main">
          <x14:cfRule type="iconSet" priority="30" id="{DEBDE146-0BED-48D5-AEBB-E58773BCC92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F3:F24</xm:sqref>
        </x14:conditionalFormatting>
        <x14:conditionalFormatting xmlns:xm="http://schemas.microsoft.com/office/excel/2006/main">
          <x14:cfRule type="iconSet" priority="16" id="{0C49E0E3-9526-4201-809C-CAD869343B7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F32:F53</xm:sqref>
        </x14:conditionalFormatting>
        <x14:conditionalFormatting xmlns:xm="http://schemas.microsoft.com/office/excel/2006/main">
          <x14:cfRule type="iconSet" priority="29" id="{1DA14C04-98BB-4A99-87BD-A61A82DDBCF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G3:G24</xm:sqref>
        </x14:conditionalFormatting>
        <x14:conditionalFormatting xmlns:xm="http://schemas.microsoft.com/office/excel/2006/main">
          <x14:cfRule type="iconSet" priority="14" id="{6EB1FBC7-9482-4F32-857C-307E3D81B4A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G32:G53</xm:sqref>
        </x14:conditionalFormatting>
        <x14:conditionalFormatting xmlns:xm="http://schemas.microsoft.com/office/excel/2006/main">
          <x14:cfRule type="iconSet" priority="28" id="{71AB63F2-7FAD-44A9-806A-1E377F2E765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H3:H24</xm:sqref>
        </x14:conditionalFormatting>
        <x14:conditionalFormatting xmlns:xm="http://schemas.microsoft.com/office/excel/2006/main">
          <x14:cfRule type="iconSet" priority="13" id="{7A0730FC-E2FE-4EA3-ADDA-895C643B79C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H32:H53</xm:sqref>
        </x14:conditionalFormatting>
        <x14:conditionalFormatting xmlns:xm="http://schemas.microsoft.com/office/excel/2006/main">
          <x14:cfRule type="iconSet" priority="27" id="{ABF4AE57-2796-4B08-972B-5845122F28D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I3:I24</xm:sqref>
        </x14:conditionalFormatting>
        <x14:conditionalFormatting xmlns:xm="http://schemas.microsoft.com/office/excel/2006/main">
          <x14:cfRule type="iconSet" priority="12" id="{FA77510A-2C6E-44D1-9C7F-C089F4EA48B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I32:I53</xm:sqref>
        </x14:conditionalFormatting>
        <x14:conditionalFormatting xmlns:xm="http://schemas.microsoft.com/office/excel/2006/main">
          <x14:cfRule type="iconSet" priority="26" id="{A05B3F0E-AE29-4169-805A-0B6E9B6DA52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J3:J24</xm:sqref>
        </x14:conditionalFormatting>
        <x14:conditionalFormatting xmlns:xm="http://schemas.microsoft.com/office/excel/2006/main">
          <x14:cfRule type="iconSet" priority="11" id="{F9398E32-38F8-4C6D-B46E-5AB59BF1161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J32:J53</xm:sqref>
        </x14:conditionalFormatting>
        <x14:conditionalFormatting xmlns:xm="http://schemas.microsoft.com/office/excel/2006/main">
          <x14:cfRule type="iconSet" priority="25" id="{B888F7CA-FB0F-41AA-8DE9-F45429E2AA9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K3:K24</xm:sqref>
        </x14:conditionalFormatting>
        <x14:conditionalFormatting xmlns:xm="http://schemas.microsoft.com/office/excel/2006/main">
          <x14:cfRule type="iconSet" priority="10" id="{5296AF06-F371-49EB-90B5-0CAA11136B8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K32:K53</xm:sqref>
        </x14:conditionalFormatting>
        <x14:conditionalFormatting xmlns:xm="http://schemas.microsoft.com/office/excel/2006/main">
          <x14:cfRule type="iconSet" priority="24" id="{827B532F-5D2F-44F8-87AB-003D8D8183F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L3:L24</xm:sqref>
        </x14:conditionalFormatting>
        <x14:conditionalFormatting xmlns:xm="http://schemas.microsoft.com/office/excel/2006/main">
          <x14:cfRule type="iconSet" priority="8" id="{9D1A4CD8-A85C-421F-A4FC-1983C59D630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L32:L53</xm:sqref>
        </x14:conditionalFormatting>
        <x14:conditionalFormatting xmlns:xm="http://schemas.microsoft.com/office/excel/2006/main">
          <x14:cfRule type="iconSet" priority="22" id="{D16D2FAE-F941-41C4-912A-E7144BE1F0C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M3:M24</xm:sqref>
        </x14:conditionalFormatting>
        <x14:conditionalFormatting xmlns:xm="http://schemas.microsoft.com/office/excel/2006/main">
          <x14:cfRule type="iconSet" priority="7" id="{405E8B09-C4B7-4CBD-9D6A-CCCFA6A90B7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9" id="{7243553A-5D3B-4DFF-A9FD-7308C06C2F9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M32:M53</xm:sqref>
        </x14:conditionalFormatting>
        <x14:conditionalFormatting xmlns:xm="http://schemas.microsoft.com/office/excel/2006/main">
          <x14:cfRule type="iconSet" priority="21" id="{2CC2D747-5433-4695-83B5-F1FF830C915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23" id="{EF153B9A-A39E-4C88-83E2-51B7CA37FFC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N3:N24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CC86-B56F-4E8E-BEE9-9C07149BFA9C}">
  <dimension ref="B5:X28"/>
  <sheetViews>
    <sheetView workbookViewId="0">
      <selection activeCell="B7" sqref="B7:B28"/>
    </sheetView>
  </sheetViews>
  <sheetFormatPr baseColWidth="10" defaultRowHeight="14.4" x14ac:dyDescent="0.3"/>
  <sheetData>
    <row r="5" spans="2:24" x14ac:dyDescent="0.3">
      <c r="C5">
        <v>11.09</v>
      </c>
      <c r="D5">
        <v>0.12</v>
      </c>
      <c r="E5">
        <v>0.44</v>
      </c>
      <c r="F5">
        <v>0.08</v>
      </c>
      <c r="G5">
        <v>0.59</v>
      </c>
      <c r="H5">
        <v>3.01</v>
      </c>
      <c r="I5">
        <v>13.13</v>
      </c>
      <c r="J5">
        <v>0.49</v>
      </c>
      <c r="K5">
        <v>23.97</v>
      </c>
      <c r="L5">
        <v>43.31</v>
      </c>
      <c r="M5">
        <v>16.920000000000002</v>
      </c>
      <c r="N5">
        <v>17.73</v>
      </c>
      <c r="O5">
        <v>68.239999999999995</v>
      </c>
      <c r="P5">
        <v>0.04</v>
      </c>
      <c r="Q5">
        <v>0.06</v>
      </c>
      <c r="R5">
        <v>3.97</v>
      </c>
      <c r="S5">
        <v>1.97</v>
      </c>
      <c r="T5">
        <v>5.62</v>
      </c>
      <c r="U5">
        <v>0.01</v>
      </c>
      <c r="V5">
        <v>0.03</v>
      </c>
      <c r="W5">
        <v>0.01</v>
      </c>
      <c r="X5">
        <v>0.05</v>
      </c>
    </row>
    <row r="7" spans="2:24" x14ac:dyDescent="0.3">
      <c r="B7">
        <v>11.09</v>
      </c>
    </row>
    <row r="8" spans="2:24" x14ac:dyDescent="0.3">
      <c r="B8">
        <v>0.12</v>
      </c>
    </row>
    <row r="9" spans="2:24" x14ac:dyDescent="0.3">
      <c r="B9">
        <v>0.44</v>
      </c>
    </row>
    <row r="10" spans="2:24" x14ac:dyDescent="0.3">
      <c r="B10">
        <v>0.08</v>
      </c>
      <c r="E10" s="39">
        <v>0</v>
      </c>
      <c r="F10" s="40">
        <v>19.739999999999998</v>
      </c>
      <c r="G10" s="40">
        <v>0</v>
      </c>
    </row>
    <row r="11" spans="2:24" x14ac:dyDescent="0.3">
      <c r="B11">
        <v>0.59</v>
      </c>
      <c r="E11" s="39">
        <v>25</v>
      </c>
      <c r="F11" s="40">
        <v>22.930000000000007</v>
      </c>
      <c r="G11" s="40">
        <v>0.91720000000000024</v>
      </c>
    </row>
    <row r="12" spans="2:24" x14ac:dyDescent="0.3">
      <c r="B12">
        <v>3.01</v>
      </c>
      <c r="E12" s="39">
        <v>50</v>
      </c>
      <c r="F12" s="40">
        <v>60.510000000000005</v>
      </c>
      <c r="G12" s="40">
        <v>1.2102000000000002</v>
      </c>
    </row>
    <row r="13" spans="2:24" x14ac:dyDescent="0.3">
      <c r="B13">
        <v>13.13</v>
      </c>
      <c r="E13" s="39">
        <v>100</v>
      </c>
      <c r="F13" s="40">
        <v>166.82999999999998</v>
      </c>
      <c r="G13" s="40">
        <v>1.6682999999999999</v>
      </c>
    </row>
    <row r="14" spans="2:24" x14ac:dyDescent="0.3">
      <c r="B14">
        <v>0.49</v>
      </c>
      <c r="E14" s="39">
        <v>200</v>
      </c>
      <c r="F14" s="40">
        <v>593.55999999999995</v>
      </c>
      <c r="G14" s="40">
        <v>2.9677999999999995</v>
      </c>
    </row>
    <row r="15" spans="2:24" x14ac:dyDescent="0.3">
      <c r="B15">
        <v>23.97</v>
      </c>
      <c r="E15" s="39">
        <v>300</v>
      </c>
      <c r="F15" s="40">
        <v>1127</v>
      </c>
      <c r="G15" s="40">
        <v>3.7566666666666668</v>
      </c>
    </row>
    <row r="16" spans="2:24" x14ac:dyDescent="0.3">
      <c r="B16">
        <v>43.31</v>
      </c>
      <c r="E16" s="39">
        <v>350</v>
      </c>
      <c r="F16" s="40">
        <v>1548.8699999999997</v>
      </c>
      <c r="G16" s="40">
        <v>4.4253428571428559</v>
      </c>
    </row>
    <row r="17" spans="2:7" x14ac:dyDescent="0.3">
      <c r="B17">
        <v>16.920000000000002</v>
      </c>
      <c r="E17" s="39">
        <v>400</v>
      </c>
      <c r="F17" s="40">
        <v>1912.05</v>
      </c>
      <c r="G17" s="40">
        <v>4.780125</v>
      </c>
    </row>
    <row r="18" spans="2:7" x14ac:dyDescent="0.3">
      <c r="B18">
        <v>17.73</v>
      </c>
      <c r="E18" s="39">
        <v>500</v>
      </c>
      <c r="F18" s="40">
        <v>2467.4899999999998</v>
      </c>
      <c r="G18" s="40">
        <v>4.9349799999999995</v>
      </c>
    </row>
    <row r="19" spans="2:7" x14ac:dyDescent="0.3">
      <c r="B19">
        <v>68.239999999999995</v>
      </c>
      <c r="E19" s="39">
        <v>750</v>
      </c>
      <c r="F19" s="40">
        <v>5650.26</v>
      </c>
      <c r="G19" s="40">
        <v>7.5336800000000004</v>
      </c>
    </row>
    <row r="20" spans="2:7" x14ac:dyDescent="0.3">
      <c r="B20">
        <v>0.04</v>
      </c>
      <c r="E20" s="39">
        <v>1000</v>
      </c>
      <c r="F20" s="40">
        <v>8694.36</v>
      </c>
      <c r="G20" s="40">
        <v>8.6943600000000014</v>
      </c>
    </row>
    <row r="21" spans="2:7" x14ac:dyDescent="0.3">
      <c r="B21">
        <v>0.06</v>
      </c>
    </row>
    <row r="22" spans="2:7" x14ac:dyDescent="0.3">
      <c r="B22">
        <v>3.97</v>
      </c>
    </row>
    <row r="23" spans="2:7" x14ac:dyDescent="0.3">
      <c r="B23">
        <v>1.97</v>
      </c>
    </row>
    <row r="24" spans="2:7" x14ac:dyDescent="0.3">
      <c r="B24">
        <v>5.62</v>
      </c>
    </row>
    <row r="25" spans="2:7" x14ac:dyDescent="0.3">
      <c r="B25">
        <v>0.01</v>
      </c>
    </row>
    <row r="26" spans="2:7" x14ac:dyDescent="0.3">
      <c r="B26">
        <v>0.03</v>
      </c>
    </row>
    <row r="27" spans="2:7" x14ac:dyDescent="0.3">
      <c r="B27">
        <v>0.01</v>
      </c>
    </row>
    <row r="28" spans="2:7" x14ac:dyDescent="0.3">
      <c r="B28">
        <v>0.05</v>
      </c>
    </row>
  </sheetData>
  <sortState xmlns:xlrd2="http://schemas.microsoft.com/office/spreadsheetml/2017/richdata2" ref="E10:G20">
    <sortCondition ref="E10:E20"/>
  </sortState>
  <conditionalFormatting sqref="E10:E20 F11:G20">
    <cfRule type="cellIs" dxfId="0" priority="1" operator="equal">
      <formula>"-"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Aritz Ezkerro López de Sosoaga</dc:creator>
  <cp:lastModifiedBy>ARITZ EZKERRO LOPEZ DE SOSOAGA</cp:lastModifiedBy>
  <dcterms:created xsi:type="dcterms:W3CDTF">2015-06-05T18:19:34Z</dcterms:created>
  <dcterms:modified xsi:type="dcterms:W3CDTF">2025-10-09T13:31:39Z</dcterms:modified>
</cp:coreProperties>
</file>